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210" windowWidth="18195" windowHeight="11055" tabRatio="805" activeTab="3"/>
  </bookViews>
  <sheets>
    <sheet name="Guidelines" sheetId="14" r:id="rId1"/>
    <sheet name="Deadline Tracker" sheetId="13" r:id="rId2"/>
    <sheet name="Client Information" sheetId="9" r:id="rId3"/>
    <sheet name="Staff Details" sheetId="1" r:id="rId4"/>
    <sheet name="Time Zones" sheetId="12" state="hidden" r:id="rId5"/>
  </sheets>
  <definedNames>
    <definedName name="_xlnm._FilterDatabase" localSheetId="2" hidden="1">'Client Information'!$A$1:$D$282</definedName>
    <definedName name="_xlnm._FilterDatabase" localSheetId="1" hidden="1">'Deadline Tracker'!$A$2:$AC$257</definedName>
    <definedName name="_xlnm._FilterDatabase" localSheetId="3" hidden="1">'Staff Details'!$A$1:$AK$50</definedName>
    <definedName name="Manager" localSheetId="1">'Deadline Tracker'!$AJ$4:$AJ$27</definedName>
    <definedName name="Staff_Name">OFFSET('Staff Details'!$AU$2,0,0,COUNTIF('Staff Details'!XFD:XFD,"?*")-1)</definedName>
    <definedName name="TimeZone">'Time Zones'!$C$2:$C$8</definedName>
    <definedName name="Z_BEDD4E90_181B_46E6_8AE8_2758FB7ECBCE_.wvu.Cols" localSheetId="3" hidden="1">'Staff Details'!$M:$AK</definedName>
    <definedName name="Z_BEDD4E90_181B_46E6_8AE8_2758FB7ECBCE_.wvu.FilterData" localSheetId="3" hidden="1">'Staff Details'!$A$1:$L$1</definedName>
    <definedName name="ZoneA">'Time Zones'!$C$12:$C$18</definedName>
    <definedName name="ZoneB">'Time Zones'!$D$11:$J$11</definedName>
  </definedNames>
  <calcPr calcId="144525"/>
  <customWorkbookViews>
    <customWorkbookView name="Singh, Gyan Sagar - Personal View" guid="{BEDD4E90-181B-46E6-8AE8-2758FB7ECBCE}" mergeInterval="0" personalView="1" maximized="1" windowWidth="1276" windowHeight="757" activeSheetId="3"/>
  </customWorkbookViews>
</workbook>
</file>

<file path=xl/calcChain.xml><?xml version="1.0" encoding="utf-8"?>
<calcChain xmlns="http://schemas.openxmlformats.org/spreadsheetml/2006/main">
  <c r="AV2" i="1" l="1"/>
  <c r="AU6" i="1" l="1"/>
  <c r="AU7" i="1"/>
  <c r="AU8" i="1"/>
  <c r="AU9" i="1"/>
  <c r="AU10" i="1"/>
  <c r="AU11" i="1"/>
  <c r="AU12" i="1"/>
  <c r="AU13" i="1"/>
  <c r="AU14" i="1"/>
  <c r="AU15" i="1"/>
  <c r="AU16" i="1"/>
  <c r="AU17" i="1"/>
  <c r="AU18" i="1"/>
  <c r="AU19" i="1"/>
  <c r="AU20" i="1"/>
  <c r="AU21" i="1"/>
  <c r="AU22" i="1"/>
  <c r="AU23" i="1"/>
  <c r="AU24" i="1"/>
  <c r="AU25" i="1"/>
  <c r="AU26" i="1"/>
  <c r="AU27" i="1"/>
  <c r="AU28" i="1"/>
  <c r="AU29" i="1"/>
  <c r="AU30" i="1"/>
  <c r="AU31" i="1"/>
  <c r="AU32" i="1"/>
  <c r="AU33" i="1"/>
  <c r="AU34" i="1"/>
  <c r="AU35" i="1"/>
  <c r="AU36" i="1"/>
  <c r="AU37" i="1"/>
  <c r="AU38" i="1"/>
  <c r="AU39" i="1"/>
  <c r="AU40" i="1"/>
  <c r="AU41" i="1"/>
  <c r="AU42" i="1"/>
  <c r="AU43" i="1"/>
  <c r="AU44" i="1"/>
  <c r="AU45" i="1"/>
  <c r="AU46" i="1"/>
  <c r="AU47" i="1"/>
  <c r="AU48" i="1"/>
  <c r="AU49" i="1"/>
  <c r="AU50" i="1"/>
  <c r="AU51" i="1"/>
  <c r="AR3" i="1"/>
  <c r="AR4" i="1"/>
  <c r="AR5" i="1"/>
  <c r="AR6" i="1"/>
  <c r="AR7" i="1"/>
  <c r="AR8" i="1"/>
  <c r="AR9" i="1"/>
  <c r="AR10" i="1"/>
  <c r="AR11" i="1"/>
  <c r="AR12" i="1"/>
  <c r="AR13" i="1"/>
  <c r="AR14" i="1"/>
  <c r="AR15" i="1"/>
  <c r="AR16" i="1"/>
  <c r="AR17" i="1"/>
  <c r="AR18" i="1"/>
  <c r="AR19" i="1"/>
  <c r="AR20" i="1"/>
  <c r="AR21" i="1"/>
  <c r="AR22" i="1"/>
  <c r="AR23" i="1"/>
  <c r="AR24" i="1"/>
  <c r="AR25" i="1"/>
  <c r="AR26" i="1"/>
  <c r="AR27" i="1"/>
  <c r="AR28" i="1"/>
  <c r="AR29" i="1"/>
  <c r="AR30" i="1"/>
  <c r="AR31" i="1"/>
  <c r="AR32" i="1"/>
  <c r="AR33" i="1"/>
  <c r="AR34" i="1"/>
  <c r="AR35" i="1"/>
  <c r="AR36" i="1"/>
  <c r="AR37" i="1"/>
  <c r="AR38" i="1"/>
  <c r="AR39" i="1"/>
  <c r="AR40" i="1"/>
  <c r="AR41" i="1"/>
  <c r="AR42" i="1"/>
  <c r="AR43" i="1"/>
  <c r="AR44" i="1"/>
  <c r="AR45" i="1"/>
  <c r="AR46" i="1"/>
  <c r="AR47" i="1"/>
  <c r="AR48" i="1"/>
  <c r="AR49" i="1"/>
  <c r="AR50" i="1"/>
  <c r="AR51" i="1"/>
  <c r="AR2" i="1"/>
  <c r="AS3" i="1"/>
  <c r="AS4" i="1"/>
  <c r="AS5" i="1"/>
  <c r="AS6" i="1"/>
  <c r="AS7" i="1"/>
  <c r="AS8" i="1"/>
  <c r="AS9" i="1"/>
  <c r="AS10" i="1"/>
  <c r="AS11" i="1"/>
  <c r="AS12" i="1"/>
  <c r="AS13" i="1"/>
  <c r="AS14" i="1"/>
  <c r="AS15" i="1"/>
  <c r="AS16" i="1"/>
  <c r="AS17" i="1"/>
  <c r="AS18" i="1"/>
  <c r="AS19" i="1"/>
  <c r="AS20" i="1"/>
  <c r="AS21" i="1"/>
  <c r="AS22" i="1"/>
  <c r="AS23" i="1"/>
  <c r="AS24" i="1"/>
  <c r="AS25" i="1"/>
  <c r="AS26" i="1"/>
  <c r="AS27" i="1"/>
  <c r="AS28" i="1"/>
  <c r="AS29" i="1"/>
  <c r="AS30" i="1"/>
  <c r="AS31" i="1"/>
  <c r="AS32" i="1"/>
  <c r="AS33" i="1"/>
  <c r="AS34" i="1"/>
  <c r="AS35" i="1"/>
  <c r="AS36" i="1"/>
  <c r="AS37" i="1"/>
  <c r="AS38" i="1"/>
  <c r="AS39" i="1"/>
  <c r="AS40" i="1"/>
  <c r="AS41" i="1"/>
  <c r="AS42" i="1"/>
  <c r="AS43" i="1"/>
  <c r="AS44" i="1"/>
  <c r="AS45" i="1"/>
  <c r="AS46" i="1"/>
  <c r="AS47" i="1"/>
  <c r="AS48" i="1"/>
  <c r="AS49" i="1"/>
  <c r="AS50" i="1"/>
  <c r="AS51" i="1"/>
  <c r="AS2" i="1"/>
  <c r="AE2" i="13" l="1"/>
  <c r="F2" i="9" a="1"/>
  <c r="F2" i="9" s="1"/>
  <c r="E2" i="9" a="1"/>
  <c r="E2" i="9" s="1"/>
  <c r="D2" i="9" a="1"/>
  <c r="D2" i="9" s="1"/>
  <c r="A2" i="9" a="1"/>
  <c r="A2" i="9"/>
  <c r="B2" i="9" a="1"/>
  <c r="B2" i="9"/>
  <c r="C2" i="9" a="1"/>
  <c r="C2" i="9" s="1"/>
  <c r="B3" i="9" l="1" a="1"/>
  <c r="B3" i="9" s="1"/>
  <c r="E3" i="9" a="1"/>
  <c r="E3" i="9" s="1"/>
  <c r="D3" i="9" a="1"/>
  <c r="D3" i="9" s="1"/>
  <c r="F3" i="9" a="1"/>
  <c r="F3" i="9" s="1"/>
  <c r="B4" i="9" a="1"/>
  <c r="B4" i="9" s="1"/>
  <c r="C3" i="9" a="1"/>
  <c r="C3" i="9" s="1"/>
  <c r="A3" i="9" a="1"/>
  <c r="A3" i="9" s="1"/>
  <c r="D4" i="9" l="1" a="1"/>
  <c r="D4" i="9" s="1"/>
  <c r="E5" i="9" a="1"/>
  <c r="E5" i="9" s="1"/>
  <c r="A4" i="9" a="1"/>
  <c r="A4" i="9" s="1"/>
  <c r="F4" i="9" a="1"/>
  <c r="F4" i="9" s="1"/>
  <c r="D5" i="9" a="1"/>
  <c r="D5" i="9" s="1"/>
  <c r="E4" i="9" a="1"/>
  <c r="E4" i="9" s="1"/>
  <c r="C4" i="9" a="1"/>
  <c r="C4" i="9" s="1"/>
  <c r="B5" i="9" a="1"/>
  <c r="B5" i="9" s="1"/>
  <c r="A5" i="9" a="1"/>
  <c r="A5" i="9" s="1"/>
  <c r="F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52" i="1"/>
  <c r="F51"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B6" i="9" l="1" a="1"/>
  <c r="B6" i="9" s="1"/>
  <c r="E6" i="9" a="1"/>
  <c r="E6" i="9" s="1"/>
  <c r="E7" i="9" a="1"/>
  <c r="E7" i="9" s="1"/>
  <c r="D6" i="9" a="1"/>
  <c r="D6" i="9" s="1"/>
  <c r="F5" i="9" a="1"/>
  <c r="F5" i="9" s="1"/>
  <c r="B7" i="9" a="1"/>
  <c r="B7" i="9" s="1"/>
  <c r="B8" i="9" a="1"/>
  <c r="B8" i="9" s="1"/>
  <c r="C5" i="9" a="1"/>
  <c r="C5" i="9" s="1"/>
  <c r="B9" i="9" a="1"/>
  <c r="B9" i="9" s="1"/>
  <c r="A6" i="9" a="1"/>
  <c r="A6" i="9" s="1"/>
  <c r="AM3" i="13"/>
  <c r="AL3" i="13"/>
  <c r="AK3" i="13"/>
  <c r="AJ4" i="13" a="1"/>
  <c r="AJ4" i="13" s="1"/>
  <c r="AJ5" i="13" s="1" a="1"/>
  <c r="AJ5" i="13" s="1"/>
  <c r="S58" i="13"/>
  <c r="S59" i="13"/>
  <c r="S60" i="13"/>
  <c r="S61" i="13"/>
  <c r="S62" i="13"/>
  <c r="S63" i="13"/>
  <c r="S64" i="13"/>
  <c r="S65" i="13"/>
  <c r="S66" i="13"/>
  <c r="S67" i="13"/>
  <c r="S68" i="13"/>
  <c r="S69" i="13"/>
  <c r="S70" i="13"/>
  <c r="S71" i="13"/>
  <c r="S72" i="13"/>
  <c r="S73" i="13"/>
  <c r="S74" i="13"/>
  <c r="S75" i="13"/>
  <c r="S76" i="13"/>
  <c r="S77" i="13"/>
  <c r="S78" i="13"/>
  <c r="S79" i="13"/>
  <c r="S80" i="13"/>
  <c r="S81" i="13"/>
  <c r="S82" i="13"/>
  <c r="S83" i="13"/>
  <c r="S84" i="13"/>
  <c r="S85" i="13"/>
  <c r="S86" i="13"/>
  <c r="S87" i="13"/>
  <c r="S88" i="13"/>
  <c r="S89" i="13"/>
  <c r="S90" i="13"/>
  <c r="S91" i="13"/>
  <c r="S92" i="13"/>
  <c r="S93" i="13"/>
  <c r="S94" i="13"/>
  <c r="S95" i="13"/>
  <c r="S96" i="13"/>
  <c r="S97" i="13"/>
  <c r="S98" i="13"/>
  <c r="S99" i="13"/>
  <c r="S100" i="13"/>
  <c r="S101" i="13"/>
  <c r="S102" i="13"/>
  <c r="S103" i="13"/>
  <c r="S104" i="13"/>
  <c r="S105" i="13"/>
  <c r="S106" i="13"/>
  <c r="S107" i="13"/>
  <c r="S108" i="13"/>
  <c r="S109" i="13"/>
  <c r="S110" i="13"/>
  <c r="S111" i="13"/>
  <c r="S112" i="13"/>
  <c r="S113" i="13"/>
  <c r="S114" i="13"/>
  <c r="S115" i="13"/>
  <c r="S116" i="13"/>
  <c r="S117" i="13"/>
  <c r="S118" i="13"/>
  <c r="S119" i="13"/>
  <c r="S120" i="13"/>
  <c r="S121" i="13"/>
  <c r="S122" i="13"/>
  <c r="S123" i="13"/>
  <c r="S124" i="13"/>
  <c r="S125" i="13"/>
  <c r="S126" i="13"/>
  <c r="S127" i="13"/>
  <c r="S128" i="13"/>
  <c r="S129" i="13"/>
  <c r="S130" i="13"/>
  <c r="S131" i="13"/>
  <c r="S132" i="13"/>
  <c r="S133" i="13"/>
  <c r="S134" i="13"/>
  <c r="S135" i="13"/>
  <c r="S136" i="13"/>
  <c r="S137" i="13"/>
  <c r="S138" i="13"/>
  <c r="S139" i="13"/>
  <c r="S140" i="13"/>
  <c r="S141" i="13"/>
  <c r="S142" i="13"/>
  <c r="S143" i="13"/>
  <c r="S144" i="13"/>
  <c r="S145" i="13"/>
  <c r="S146" i="13"/>
  <c r="S147" i="13"/>
  <c r="S148" i="13"/>
  <c r="S149" i="13"/>
  <c r="S150" i="13"/>
  <c r="S151" i="13"/>
  <c r="S152" i="13"/>
  <c r="S153" i="13"/>
  <c r="S154" i="13"/>
  <c r="S155" i="13"/>
  <c r="S156" i="13"/>
  <c r="S157" i="13"/>
  <c r="S158" i="13"/>
  <c r="S159" i="13"/>
  <c r="S160" i="13"/>
  <c r="S161" i="13"/>
  <c r="S162" i="13"/>
  <c r="S163" i="13"/>
  <c r="S164" i="13"/>
  <c r="S165" i="13"/>
  <c r="S166" i="13"/>
  <c r="S167" i="13"/>
  <c r="S168" i="13"/>
  <c r="S169" i="13"/>
  <c r="S170" i="13"/>
  <c r="S171" i="13"/>
  <c r="S172" i="13"/>
  <c r="S173" i="13"/>
  <c r="S174" i="13"/>
  <c r="S175" i="13"/>
  <c r="S176" i="13"/>
  <c r="S177" i="13"/>
  <c r="S178" i="13"/>
  <c r="S179" i="13"/>
  <c r="S180" i="13"/>
  <c r="S181" i="13"/>
  <c r="S182" i="13"/>
  <c r="S183" i="13"/>
  <c r="S184" i="13"/>
  <c r="S185" i="13"/>
  <c r="S186" i="13"/>
  <c r="S187" i="13"/>
  <c r="S188" i="13"/>
  <c r="S189" i="13"/>
  <c r="S190" i="13"/>
  <c r="S191" i="13"/>
  <c r="S192" i="13"/>
  <c r="S193" i="13"/>
  <c r="S194" i="13"/>
  <c r="S195" i="13"/>
  <c r="S196" i="13"/>
  <c r="S197" i="13"/>
  <c r="S198" i="13"/>
  <c r="S199" i="13"/>
  <c r="S200" i="13"/>
  <c r="S201" i="13"/>
  <c r="S202" i="13"/>
  <c r="S203" i="13"/>
  <c r="S204" i="13"/>
  <c r="S205" i="13"/>
  <c r="S206" i="13"/>
  <c r="S207" i="13"/>
  <c r="S208" i="13"/>
  <c r="S209" i="13"/>
  <c r="S210" i="13"/>
  <c r="S211" i="13"/>
  <c r="S212" i="13"/>
  <c r="S213" i="13"/>
  <c r="S214" i="13"/>
  <c r="S215" i="13"/>
  <c r="S216" i="13"/>
  <c r="S217" i="13"/>
  <c r="S218" i="13"/>
  <c r="S219" i="13"/>
  <c r="S220" i="13"/>
  <c r="S221" i="13"/>
  <c r="S222" i="13"/>
  <c r="S223" i="13"/>
  <c r="S224" i="13"/>
  <c r="S225" i="13"/>
  <c r="S226" i="13"/>
  <c r="S227" i="13"/>
  <c r="S228" i="13"/>
  <c r="S229" i="13"/>
  <c r="S230" i="13"/>
  <c r="S231" i="13"/>
  <c r="S232" i="13"/>
  <c r="S233" i="13"/>
  <c r="S234" i="13"/>
  <c r="S235" i="13"/>
  <c r="S236" i="13"/>
  <c r="S237" i="13"/>
  <c r="S238" i="13"/>
  <c r="S239" i="13"/>
  <c r="S240" i="13"/>
  <c r="S241" i="13"/>
  <c r="S242" i="13"/>
  <c r="S243" i="13"/>
  <c r="S244" i="13"/>
  <c r="S245" i="13"/>
  <c r="S246" i="13"/>
  <c r="S247" i="13"/>
  <c r="S248" i="13"/>
  <c r="S249" i="13"/>
  <c r="S250" i="13"/>
  <c r="S251" i="13"/>
  <c r="S252" i="13"/>
  <c r="S253" i="13"/>
  <c r="S254" i="13"/>
  <c r="S255" i="13"/>
  <c r="S256" i="13"/>
  <c r="S257" i="13"/>
  <c r="S258" i="13"/>
  <c r="S259" i="13"/>
  <c r="S260" i="13"/>
  <c r="S261" i="13"/>
  <c r="S262" i="13"/>
  <c r="S263" i="13"/>
  <c r="S264" i="13"/>
  <c r="S265" i="13"/>
  <c r="S266" i="13"/>
  <c r="S267" i="13"/>
  <c r="S268" i="13"/>
  <c r="S269" i="13"/>
  <c r="S270" i="13"/>
  <c r="S271" i="13"/>
  <c r="S272" i="13"/>
  <c r="S273" i="13"/>
  <c r="S274" i="13"/>
  <c r="S275" i="13"/>
  <c r="S276" i="13"/>
  <c r="S277" i="13"/>
  <c r="S278" i="13"/>
  <c r="S279" i="13"/>
  <c r="S280" i="13"/>
  <c r="S281" i="13"/>
  <c r="S282" i="13"/>
  <c r="S283" i="13"/>
  <c r="S284" i="13"/>
  <c r="S285" i="13"/>
  <c r="S286" i="13"/>
  <c r="S287" i="13"/>
  <c r="S288" i="13"/>
  <c r="S289" i="13"/>
  <c r="S290" i="13"/>
  <c r="S291" i="13"/>
  <c r="S292" i="13"/>
  <c r="S293" i="13"/>
  <c r="S294" i="13"/>
  <c r="S295" i="13"/>
  <c r="S296" i="13"/>
  <c r="S297" i="13"/>
  <c r="S298" i="13"/>
  <c r="S299" i="13"/>
  <c r="S300" i="13"/>
  <c r="S301" i="13"/>
  <c r="S302" i="13"/>
  <c r="S303" i="13"/>
  <c r="S304" i="13"/>
  <c r="S305" i="13"/>
  <c r="S306" i="13"/>
  <c r="S307" i="13"/>
  <c r="S308" i="13"/>
  <c r="S309" i="13"/>
  <c r="S310" i="13"/>
  <c r="S311" i="13"/>
  <c r="S312" i="13"/>
  <c r="S313" i="13"/>
  <c r="S314" i="13"/>
  <c r="S315" i="13"/>
  <c r="S316" i="13"/>
  <c r="S317" i="13"/>
  <c r="S318" i="13"/>
  <c r="S319" i="13"/>
  <c r="S320" i="13"/>
  <c r="S321" i="13"/>
  <c r="S322" i="13"/>
  <c r="S323" i="13"/>
  <c r="S324" i="13"/>
  <c r="S325" i="13"/>
  <c r="S326" i="13"/>
  <c r="S327" i="13"/>
  <c r="S328" i="13"/>
  <c r="S329" i="13"/>
  <c r="S330" i="13"/>
  <c r="S331" i="13"/>
  <c r="S332" i="13"/>
  <c r="S333" i="13"/>
  <c r="S334" i="13"/>
  <c r="S335" i="13"/>
  <c r="S336" i="13"/>
  <c r="S337" i="13"/>
  <c r="S338" i="13"/>
  <c r="S339" i="13"/>
  <c r="S340" i="13"/>
  <c r="S341" i="13"/>
  <c r="S342" i="13"/>
  <c r="S343" i="13"/>
  <c r="S344" i="13"/>
  <c r="S345" i="13"/>
  <c r="S346" i="13"/>
  <c r="S347" i="13"/>
  <c r="S348" i="13"/>
  <c r="S349" i="13"/>
  <c r="S350" i="13"/>
  <c r="S351" i="13"/>
  <c r="S352" i="13"/>
  <c r="S353" i="13"/>
  <c r="S354" i="13"/>
  <c r="S355" i="13"/>
  <c r="S356" i="13"/>
  <c r="S357" i="13"/>
  <c r="S358" i="13"/>
  <c r="S359" i="13"/>
  <c r="S360" i="13"/>
  <c r="S361" i="13"/>
  <c r="S362" i="13"/>
  <c r="S363" i="13"/>
  <c r="S364" i="13"/>
  <c r="S365" i="13"/>
  <c r="S366" i="13"/>
  <c r="S367" i="13"/>
  <c r="S368" i="13"/>
  <c r="S369" i="13"/>
  <c r="S370" i="13"/>
  <c r="S371" i="13"/>
  <c r="S372" i="13"/>
  <c r="S373" i="13"/>
  <c r="S374" i="13"/>
  <c r="S375" i="13"/>
  <c r="S376" i="13"/>
  <c r="S377" i="13"/>
  <c r="S378" i="13"/>
  <c r="S379" i="13"/>
  <c r="S380" i="13"/>
  <c r="S381" i="13"/>
  <c r="S382" i="13"/>
  <c r="S383" i="13"/>
  <c r="S384" i="13"/>
  <c r="S385" i="13"/>
  <c r="S386" i="13"/>
  <c r="S387" i="13"/>
  <c r="S388" i="13"/>
  <c r="S389" i="13"/>
  <c r="S390" i="13"/>
  <c r="S391" i="13"/>
  <c r="S392" i="13"/>
  <c r="S393" i="13"/>
  <c r="S394" i="13"/>
  <c r="S395" i="13"/>
  <c r="S396" i="13"/>
  <c r="S397" i="13"/>
  <c r="S398" i="13"/>
  <c r="S399" i="13"/>
  <c r="S400" i="13"/>
  <c r="S401" i="13"/>
  <c r="S402" i="13"/>
  <c r="S403" i="13"/>
  <c r="S404" i="13"/>
  <c r="S405" i="13"/>
  <c r="S406" i="13"/>
  <c r="S407" i="13"/>
  <c r="S408" i="13"/>
  <c r="S409" i="13"/>
  <c r="S410" i="13"/>
  <c r="S411" i="13"/>
  <c r="S412" i="13"/>
  <c r="S413" i="13"/>
  <c r="S414" i="13"/>
  <c r="S415" i="13"/>
  <c r="S416" i="13"/>
  <c r="S417" i="13"/>
  <c r="S418" i="13"/>
  <c r="S419" i="13"/>
  <c r="S420" i="13"/>
  <c r="S421" i="13"/>
  <c r="S422" i="13"/>
  <c r="S423" i="13"/>
  <c r="S424" i="13"/>
  <c r="S425" i="13"/>
  <c r="S426" i="13"/>
  <c r="S427" i="13"/>
  <c r="S428" i="13"/>
  <c r="S429" i="13"/>
  <c r="S430" i="13"/>
  <c r="S431" i="13"/>
  <c r="S432" i="13"/>
  <c r="S433" i="13"/>
  <c r="S434" i="13"/>
  <c r="S435" i="13"/>
  <c r="S436" i="13"/>
  <c r="S437" i="13"/>
  <c r="S438" i="13"/>
  <c r="S439" i="13"/>
  <c r="S440" i="13"/>
  <c r="S441" i="13"/>
  <c r="S442" i="13"/>
  <c r="S443" i="13"/>
  <c r="S444" i="13"/>
  <c r="S445" i="13"/>
  <c r="S446" i="13"/>
  <c r="S447" i="13"/>
  <c r="S448" i="13"/>
  <c r="S449" i="13"/>
  <c r="S450" i="13"/>
  <c r="S451" i="13"/>
  <c r="S452" i="13"/>
  <c r="S453" i="13"/>
  <c r="S454" i="13"/>
  <c r="S455" i="13"/>
  <c r="S456" i="13"/>
  <c r="S457" i="13"/>
  <c r="S458" i="13"/>
  <c r="S459" i="13"/>
  <c r="S460" i="13"/>
  <c r="S461" i="13"/>
  <c r="S462" i="13"/>
  <c r="S463" i="13"/>
  <c r="S464" i="13"/>
  <c r="S465" i="13"/>
  <c r="S466" i="13"/>
  <c r="S467" i="13"/>
  <c r="S468" i="13"/>
  <c r="S469" i="13"/>
  <c r="S470" i="13"/>
  <c r="S471" i="13"/>
  <c r="S472" i="13"/>
  <c r="S473" i="13"/>
  <c r="S474" i="13"/>
  <c r="S475" i="13"/>
  <c r="S476" i="13"/>
  <c r="S477" i="13"/>
  <c r="S478" i="13"/>
  <c r="S479" i="13"/>
  <c r="S480" i="13"/>
  <c r="S481" i="13"/>
  <c r="S482" i="13"/>
  <c r="S483" i="13"/>
  <c r="S484" i="13"/>
  <c r="S485" i="13"/>
  <c r="S486" i="13"/>
  <c r="S487" i="13"/>
  <c r="S488" i="13"/>
  <c r="S489" i="13"/>
  <c r="S490" i="13"/>
  <c r="S491" i="13"/>
  <c r="S492" i="13"/>
  <c r="S493" i="13"/>
  <c r="S494" i="13"/>
  <c r="S495" i="13"/>
  <c r="S496" i="13"/>
  <c r="S497" i="13"/>
  <c r="S498" i="13"/>
  <c r="S499" i="13"/>
  <c r="S500" i="13"/>
  <c r="S501" i="13"/>
  <c r="S502" i="13"/>
  <c r="S503" i="13"/>
  <c r="S504" i="13"/>
  <c r="S505" i="13"/>
  <c r="S506" i="13"/>
  <c r="S507" i="13"/>
  <c r="S508" i="13"/>
  <c r="S509" i="13"/>
  <c r="S510" i="13"/>
  <c r="S511" i="13"/>
  <c r="S512" i="13"/>
  <c r="S513" i="13"/>
  <c r="S514" i="13"/>
  <c r="S515" i="13"/>
  <c r="S516" i="13"/>
  <c r="S517" i="13"/>
  <c r="S518" i="13"/>
  <c r="S519" i="13"/>
  <c r="S520" i="13"/>
  <c r="S521" i="13"/>
  <c r="S522" i="13"/>
  <c r="S523" i="13"/>
  <c r="S524" i="13"/>
  <c r="S525" i="13"/>
  <c r="S526" i="13"/>
  <c r="S527" i="13"/>
  <c r="S528" i="13"/>
  <c r="S529" i="13"/>
  <c r="S530" i="13"/>
  <c r="S531" i="13"/>
  <c r="S532" i="13"/>
  <c r="S533" i="13"/>
  <c r="S534" i="13"/>
  <c r="S535" i="13"/>
  <c r="S536" i="13"/>
  <c r="S537" i="13"/>
  <c r="S538" i="13"/>
  <c r="S539" i="13"/>
  <c r="S540" i="13"/>
  <c r="S541" i="13"/>
  <c r="S542" i="13"/>
  <c r="S543" i="13"/>
  <c r="S544" i="13"/>
  <c r="S545" i="13"/>
  <c r="S546" i="13"/>
  <c r="S547" i="13"/>
  <c r="S548" i="13"/>
  <c r="S549" i="13"/>
  <c r="S550" i="13"/>
  <c r="S551" i="13"/>
  <c r="S552" i="13"/>
  <c r="S553" i="13"/>
  <c r="S554" i="13"/>
  <c r="S555" i="13"/>
  <c r="S556" i="13"/>
  <c r="S557" i="13"/>
  <c r="S558" i="13"/>
  <c r="S559" i="13"/>
  <c r="S560" i="13"/>
  <c r="S561" i="13"/>
  <c r="S562" i="13"/>
  <c r="S563" i="13"/>
  <c r="S564" i="13"/>
  <c r="S565" i="13"/>
  <c r="S566" i="13"/>
  <c r="S567" i="13"/>
  <c r="S568" i="13"/>
  <c r="S569" i="13"/>
  <c r="S570" i="13"/>
  <c r="S571" i="13"/>
  <c r="S572" i="13"/>
  <c r="S573" i="13"/>
  <c r="S574" i="13"/>
  <c r="S575" i="13"/>
  <c r="S576" i="13"/>
  <c r="S577" i="13"/>
  <c r="S578" i="13"/>
  <c r="S579" i="13"/>
  <c r="S580" i="13"/>
  <c r="S581" i="13"/>
  <c r="S582" i="13"/>
  <c r="S583" i="13"/>
  <c r="S584" i="13"/>
  <c r="S585" i="13"/>
  <c r="S586" i="13"/>
  <c r="S587" i="13"/>
  <c r="S588" i="13"/>
  <c r="S589" i="13"/>
  <c r="S590" i="13"/>
  <c r="S591" i="13"/>
  <c r="S592" i="13"/>
  <c r="S593" i="13"/>
  <c r="S594" i="13"/>
  <c r="S595" i="13"/>
  <c r="S596" i="13"/>
  <c r="S597" i="13"/>
  <c r="S598" i="13"/>
  <c r="S599" i="13"/>
  <c r="S600" i="13"/>
  <c r="S601" i="13"/>
  <c r="S602" i="13"/>
  <c r="S603" i="13"/>
  <c r="S604" i="13"/>
  <c r="S605" i="13"/>
  <c r="S606" i="13"/>
  <c r="S607" i="13"/>
  <c r="S608" i="13"/>
  <c r="S609" i="13"/>
  <c r="S610" i="13"/>
  <c r="S611" i="13"/>
  <c r="S612" i="13"/>
  <c r="S613" i="13"/>
  <c r="S614" i="13"/>
  <c r="S615" i="13"/>
  <c r="S616" i="13"/>
  <c r="S617" i="13"/>
  <c r="S618" i="13"/>
  <c r="S619" i="13"/>
  <c r="S620" i="13"/>
  <c r="S621" i="13"/>
  <c r="S622" i="13"/>
  <c r="S623" i="13"/>
  <c r="S624" i="13"/>
  <c r="S625" i="13"/>
  <c r="S626" i="13"/>
  <c r="S627" i="13"/>
  <c r="S628" i="13"/>
  <c r="S629" i="13"/>
  <c r="S630" i="13"/>
  <c r="S631" i="13"/>
  <c r="S632" i="13"/>
  <c r="S633" i="13"/>
  <c r="S634" i="13"/>
  <c r="S635" i="13"/>
  <c r="S636" i="13"/>
  <c r="S637" i="13"/>
  <c r="S638" i="13"/>
  <c r="S639" i="13"/>
  <c r="S640" i="13"/>
  <c r="S641" i="13"/>
  <c r="S642" i="13"/>
  <c r="S643" i="13"/>
  <c r="S644" i="13"/>
  <c r="S645" i="13"/>
  <c r="S646" i="13"/>
  <c r="S647" i="13"/>
  <c r="S648" i="13"/>
  <c r="S649" i="13"/>
  <c r="S650" i="13"/>
  <c r="S651" i="13"/>
  <c r="S652" i="13"/>
  <c r="S653" i="13"/>
  <c r="S654" i="13"/>
  <c r="S655" i="13"/>
  <c r="S656" i="13"/>
  <c r="S657" i="13"/>
  <c r="S658" i="13"/>
  <c r="S659" i="13"/>
  <c r="S660" i="13"/>
  <c r="S661" i="13"/>
  <c r="S662" i="13"/>
  <c r="S663" i="13"/>
  <c r="S664" i="13"/>
  <c r="S665" i="13"/>
  <c r="S666" i="13"/>
  <c r="S667" i="13"/>
  <c r="S668" i="13"/>
  <c r="S669" i="13"/>
  <c r="S670" i="13"/>
  <c r="S671" i="13"/>
  <c r="S672" i="13"/>
  <c r="S673" i="13"/>
  <c r="S674" i="13"/>
  <c r="S675" i="13"/>
  <c r="S676" i="13"/>
  <c r="S677" i="13"/>
  <c r="S678" i="13"/>
  <c r="S679" i="13"/>
  <c r="S680" i="13"/>
  <c r="S681" i="13"/>
  <c r="S682" i="13"/>
  <c r="S683" i="13"/>
  <c r="S684" i="13"/>
  <c r="S685" i="13"/>
  <c r="S686" i="13"/>
  <c r="S687" i="13"/>
  <c r="S688" i="13"/>
  <c r="S689" i="13"/>
  <c r="S690" i="13"/>
  <c r="S691" i="13"/>
  <c r="S692" i="13"/>
  <c r="S693" i="13"/>
  <c r="S694" i="13"/>
  <c r="S695" i="13"/>
  <c r="S696" i="13"/>
  <c r="S697" i="13"/>
  <c r="S698" i="13"/>
  <c r="S699" i="13"/>
  <c r="S700" i="13"/>
  <c r="S701" i="13"/>
  <c r="S702" i="13"/>
  <c r="S703" i="13"/>
  <c r="S704" i="13"/>
  <c r="S705" i="13"/>
  <c r="S706" i="13"/>
  <c r="S707" i="13"/>
  <c r="S708" i="13"/>
  <c r="S709" i="13"/>
  <c r="S710" i="13"/>
  <c r="S711" i="13"/>
  <c r="S712" i="13"/>
  <c r="S713" i="13"/>
  <c r="S714" i="13"/>
  <c r="S715" i="13"/>
  <c r="S716" i="13"/>
  <c r="S717" i="13"/>
  <c r="S718" i="13"/>
  <c r="S719" i="13"/>
  <c r="S720" i="13"/>
  <c r="S721" i="13"/>
  <c r="S722" i="13"/>
  <c r="S723" i="13"/>
  <c r="S724" i="13"/>
  <c r="S725" i="13"/>
  <c r="S726" i="13"/>
  <c r="S727" i="13"/>
  <c r="S728" i="13"/>
  <c r="S729" i="13"/>
  <c r="S730" i="13"/>
  <c r="S731" i="13"/>
  <c r="S732" i="13"/>
  <c r="S733" i="13"/>
  <c r="S734" i="13"/>
  <c r="S735" i="13"/>
  <c r="S736" i="13"/>
  <c r="S737" i="13"/>
  <c r="S738" i="13"/>
  <c r="S739" i="13"/>
  <c r="S740" i="13"/>
  <c r="S741" i="13"/>
  <c r="S742" i="13"/>
  <c r="S743" i="13"/>
  <c r="S744" i="13"/>
  <c r="S745" i="13"/>
  <c r="S746" i="13"/>
  <c r="S747" i="13"/>
  <c r="S748" i="13"/>
  <c r="S749" i="13"/>
  <c r="S750" i="13"/>
  <c r="S751" i="13"/>
  <c r="S752" i="13"/>
  <c r="S753" i="13"/>
  <c r="S754" i="13"/>
  <c r="S755" i="13"/>
  <c r="S756" i="13"/>
  <c r="S757" i="13"/>
  <c r="S758" i="13"/>
  <c r="S759" i="13"/>
  <c r="S760" i="13"/>
  <c r="S761" i="13"/>
  <c r="S762" i="13"/>
  <c r="S763" i="13"/>
  <c r="S764" i="13"/>
  <c r="S765" i="13"/>
  <c r="S766" i="13"/>
  <c r="S767" i="13"/>
  <c r="S768" i="13"/>
  <c r="S769" i="13"/>
  <c r="S770" i="13"/>
  <c r="S771" i="13"/>
  <c r="S772" i="13"/>
  <c r="S773" i="13"/>
  <c r="S774" i="13"/>
  <c r="S775" i="13"/>
  <c r="S776" i="13"/>
  <c r="S777" i="13"/>
  <c r="S778" i="13"/>
  <c r="S779" i="13"/>
  <c r="S780" i="13"/>
  <c r="S781" i="13"/>
  <c r="S782" i="13"/>
  <c r="S783" i="13"/>
  <c r="S784" i="13"/>
  <c r="S785" i="13"/>
  <c r="S786" i="13"/>
  <c r="S787" i="13"/>
  <c r="S788" i="13"/>
  <c r="S789" i="13"/>
  <c r="S790" i="13"/>
  <c r="S791" i="13"/>
  <c r="S792" i="13"/>
  <c r="S793" i="13"/>
  <c r="S794" i="13"/>
  <c r="S795" i="13"/>
  <c r="S796" i="13"/>
  <c r="S797" i="13"/>
  <c r="S798" i="13"/>
  <c r="S799" i="13"/>
  <c r="S800" i="13"/>
  <c r="S801" i="13"/>
  <c r="S802" i="13"/>
  <c r="S803" i="13"/>
  <c r="S804" i="13"/>
  <c r="S805" i="13"/>
  <c r="S806" i="13"/>
  <c r="S807" i="13"/>
  <c r="S808" i="13"/>
  <c r="S809" i="13"/>
  <c r="S810" i="13"/>
  <c r="S811" i="13"/>
  <c r="S812" i="13"/>
  <c r="S813" i="13"/>
  <c r="S814" i="13"/>
  <c r="S815" i="13"/>
  <c r="S816" i="13"/>
  <c r="S817" i="13"/>
  <c r="S818" i="13"/>
  <c r="S819" i="13"/>
  <c r="S820" i="13"/>
  <c r="S821" i="13"/>
  <c r="S822" i="13"/>
  <c r="S823" i="13"/>
  <c r="S824" i="13"/>
  <c r="S825" i="13"/>
  <c r="S826" i="13"/>
  <c r="S827" i="13"/>
  <c r="S828" i="13"/>
  <c r="S829" i="13"/>
  <c r="S830" i="13"/>
  <c r="S831" i="13"/>
  <c r="S832" i="13"/>
  <c r="S833" i="13"/>
  <c r="S834" i="13"/>
  <c r="S835" i="13"/>
  <c r="S836" i="13"/>
  <c r="S837" i="13"/>
  <c r="S838" i="13"/>
  <c r="S839" i="13"/>
  <c r="S840" i="13"/>
  <c r="S841" i="13"/>
  <c r="S842" i="13"/>
  <c r="S843" i="13"/>
  <c r="S844" i="13"/>
  <c r="S845" i="13"/>
  <c r="S846" i="13"/>
  <c r="S847" i="13"/>
  <c r="S848" i="13"/>
  <c r="S849" i="13"/>
  <c r="S850" i="13"/>
  <c r="S851" i="13"/>
  <c r="S852" i="13"/>
  <c r="S853" i="13"/>
  <c r="S854" i="13"/>
  <c r="S855" i="13"/>
  <c r="S856" i="13"/>
  <c r="S857" i="13"/>
  <c r="S858" i="13"/>
  <c r="S859" i="13"/>
  <c r="S860" i="13"/>
  <c r="S861" i="13"/>
  <c r="S862" i="13"/>
  <c r="S863" i="13"/>
  <c r="S864" i="13"/>
  <c r="S865" i="13"/>
  <c r="S866" i="13"/>
  <c r="S867" i="13"/>
  <c r="S868" i="13"/>
  <c r="S869" i="13"/>
  <c r="S870" i="13"/>
  <c r="S871" i="13"/>
  <c r="S872" i="13"/>
  <c r="S873" i="13"/>
  <c r="S874" i="13"/>
  <c r="S875" i="13"/>
  <c r="S876" i="13"/>
  <c r="S877" i="13"/>
  <c r="S878" i="13"/>
  <c r="S879" i="13"/>
  <c r="S880" i="13"/>
  <c r="S881" i="13"/>
  <c r="S882" i="13"/>
  <c r="S883" i="13"/>
  <c r="S884" i="13"/>
  <c r="S885" i="13"/>
  <c r="S886" i="13"/>
  <c r="S887" i="13"/>
  <c r="S888" i="13"/>
  <c r="S889" i="13"/>
  <c r="S890" i="13"/>
  <c r="S891" i="13"/>
  <c r="S892" i="13"/>
  <c r="S893" i="13"/>
  <c r="S894" i="13"/>
  <c r="S895" i="13"/>
  <c r="S896" i="13"/>
  <c r="S897" i="13"/>
  <c r="S898" i="13"/>
  <c r="S899" i="13"/>
  <c r="S900" i="13"/>
  <c r="S901" i="13"/>
  <c r="S902" i="13"/>
  <c r="S903" i="13"/>
  <c r="S904" i="13"/>
  <c r="S905" i="13"/>
  <c r="S906" i="13"/>
  <c r="S907" i="13"/>
  <c r="S908" i="13"/>
  <c r="S909" i="13"/>
  <c r="S910" i="13"/>
  <c r="S911" i="13"/>
  <c r="S912" i="13"/>
  <c r="S913" i="13"/>
  <c r="S914" i="13"/>
  <c r="S915" i="13"/>
  <c r="S916" i="13"/>
  <c r="S917" i="13"/>
  <c r="S918" i="13"/>
  <c r="S919" i="13"/>
  <c r="S920" i="13"/>
  <c r="S921" i="13"/>
  <c r="S922" i="13"/>
  <c r="S923" i="13"/>
  <c r="S924" i="13"/>
  <c r="S925" i="13"/>
  <c r="S926" i="13"/>
  <c r="S927" i="13"/>
  <c r="S928" i="13"/>
  <c r="S929" i="13"/>
  <c r="S930" i="13"/>
  <c r="S931" i="13"/>
  <c r="S932" i="13"/>
  <c r="S933" i="13"/>
  <c r="S934" i="13"/>
  <c r="S935" i="13"/>
  <c r="S936" i="13"/>
  <c r="S937" i="13"/>
  <c r="S938" i="13"/>
  <c r="S939" i="13"/>
  <c r="S940" i="13"/>
  <c r="S941" i="13"/>
  <c r="S942" i="13"/>
  <c r="S943" i="13"/>
  <c r="S944" i="13"/>
  <c r="S945" i="13"/>
  <c r="S946" i="13"/>
  <c r="S947" i="13"/>
  <c r="S948" i="13"/>
  <c r="S949" i="13"/>
  <c r="S950" i="13"/>
  <c r="S951" i="13"/>
  <c r="S952" i="13"/>
  <c r="S953" i="13"/>
  <c r="S954" i="13"/>
  <c r="S955" i="13"/>
  <c r="S956" i="13"/>
  <c r="S957" i="13"/>
  <c r="S958" i="13"/>
  <c r="S959" i="13"/>
  <c r="S960" i="13"/>
  <c r="S961" i="13"/>
  <c r="S962" i="13"/>
  <c r="S963" i="13"/>
  <c r="S964" i="13"/>
  <c r="S965" i="13"/>
  <c r="S966" i="13"/>
  <c r="S967" i="13"/>
  <c r="S968" i="13"/>
  <c r="S969" i="13"/>
  <c r="S970" i="13"/>
  <c r="S971" i="13"/>
  <c r="S972" i="13"/>
  <c r="S973" i="13"/>
  <c r="S974" i="13"/>
  <c r="S975" i="13"/>
  <c r="S976" i="13"/>
  <c r="S977" i="13"/>
  <c r="S978" i="13"/>
  <c r="S979" i="13"/>
  <c r="S980" i="13"/>
  <c r="S981" i="13"/>
  <c r="S982" i="13"/>
  <c r="S983" i="13"/>
  <c r="S984" i="13"/>
  <c r="S985" i="13"/>
  <c r="S986" i="13"/>
  <c r="S987" i="13"/>
  <c r="S988" i="13"/>
  <c r="S989" i="13"/>
  <c r="S990" i="13"/>
  <c r="S991" i="13"/>
  <c r="S992" i="13"/>
  <c r="S993" i="13"/>
  <c r="S994" i="13"/>
  <c r="S995" i="13"/>
  <c r="S996" i="13"/>
  <c r="S997" i="13"/>
  <c r="S998" i="13"/>
  <c r="S999" i="13"/>
  <c r="S1000" i="13"/>
  <c r="S1001" i="13"/>
  <c r="S1002" i="13"/>
  <c r="S1003" i="13"/>
  <c r="S1004" i="13"/>
  <c r="S1005" i="13"/>
  <c r="S1006" i="13"/>
  <c r="S1007" i="13"/>
  <c r="S1008" i="13"/>
  <c r="S1009" i="13"/>
  <c r="S1010" i="13"/>
  <c r="S1011" i="13"/>
  <c r="S1012" i="13"/>
  <c r="S1013" i="13"/>
  <c r="S1014" i="13"/>
  <c r="S1015" i="13"/>
  <c r="S1016" i="13"/>
  <c r="S1017" i="13"/>
  <c r="S1018" i="13"/>
  <c r="S1019" i="13"/>
  <c r="S1020" i="13"/>
  <c r="S1021" i="13"/>
  <c r="S1022" i="13"/>
  <c r="S1023" i="13"/>
  <c r="S1024" i="13"/>
  <c r="S1025" i="13"/>
  <c r="S1026" i="13"/>
  <c r="S1027" i="13"/>
  <c r="S1028" i="13"/>
  <c r="S1029" i="13"/>
  <c r="S1030" i="13"/>
  <c r="S1031" i="13"/>
  <c r="S1032" i="13"/>
  <c r="S1033" i="13"/>
  <c r="S1034" i="13"/>
  <c r="S1035" i="13"/>
  <c r="S1036" i="13"/>
  <c r="S1037" i="13"/>
  <c r="S1038" i="13"/>
  <c r="S1039" i="13"/>
  <c r="S1040" i="13"/>
  <c r="S1041" i="13"/>
  <c r="S1042" i="13"/>
  <c r="S1043" i="13"/>
  <c r="S1044" i="13"/>
  <c r="S1045" i="13"/>
  <c r="S1046" i="13"/>
  <c r="S1047" i="13"/>
  <c r="S1048" i="13"/>
  <c r="S1049" i="13"/>
  <c r="S1050" i="13"/>
  <c r="S1051" i="13"/>
  <c r="S1052" i="13"/>
  <c r="S1053" i="13"/>
  <c r="S1054" i="13"/>
  <c r="S1055" i="13"/>
  <c r="S1056" i="13"/>
  <c r="S1057" i="13"/>
  <c r="S1058" i="13"/>
  <c r="S1059" i="13"/>
  <c r="S1060" i="13"/>
  <c r="S1061" i="13"/>
  <c r="S1062" i="13"/>
  <c r="S1063" i="13"/>
  <c r="S1064" i="13"/>
  <c r="S1065" i="13"/>
  <c r="S1066" i="13"/>
  <c r="S1067" i="13"/>
  <c r="S1068" i="13"/>
  <c r="S1069" i="13"/>
  <c r="S1070" i="13"/>
  <c r="S1071" i="13"/>
  <c r="S1072" i="13"/>
  <c r="S1073" i="13"/>
  <c r="S1074" i="13"/>
  <c r="S1075" i="13"/>
  <c r="S1076" i="13"/>
  <c r="S1077" i="13"/>
  <c r="S1078" i="13"/>
  <c r="S1079" i="13"/>
  <c r="S1080" i="13"/>
  <c r="S1081" i="13"/>
  <c r="S1082" i="13"/>
  <c r="S1083" i="13"/>
  <c r="S1084" i="13"/>
  <c r="S1085" i="13"/>
  <c r="S1086" i="13"/>
  <c r="S1087" i="13"/>
  <c r="S1088" i="13"/>
  <c r="S1089" i="13"/>
  <c r="S1090" i="13"/>
  <c r="S1091" i="13"/>
  <c r="S1092" i="13"/>
  <c r="S1093" i="13"/>
  <c r="S1094" i="13"/>
  <c r="S1095" i="13"/>
  <c r="S1096" i="13"/>
  <c r="S1097" i="13"/>
  <c r="S1098" i="13"/>
  <c r="S1099" i="13"/>
  <c r="S1100" i="13"/>
  <c r="S1101" i="13"/>
  <c r="S1102" i="13"/>
  <c r="S1103" i="13"/>
  <c r="S1104" i="13"/>
  <c r="S1105" i="13"/>
  <c r="S1106" i="13"/>
  <c r="S1107" i="13"/>
  <c r="S1108" i="13"/>
  <c r="S1109" i="13"/>
  <c r="S1110" i="13"/>
  <c r="S1111" i="13"/>
  <c r="S1112" i="13"/>
  <c r="S1113" i="13"/>
  <c r="S1114" i="13"/>
  <c r="S1115" i="13"/>
  <c r="S1116" i="13"/>
  <c r="S1117" i="13"/>
  <c r="S1118" i="13"/>
  <c r="S1119" i="13"/>
  <c r="S1120" i="13"/>
  <c r="S1121" i="13"/>
  <c r="S1122" i="13"/>
  <c r="S1123" i="13"/>
  <c r="S1124" i="13"/>
  <c r="S1125" i="13"/>
  <c r="S1126" i="13"/>
  <c r="S1127" i="13"/>
  <c r="S1128" i="13"/>
  <c r="S1129" i="13"/>
  <c r="S1130" i="13"/>
  <c r="S1131" i="13"/>
  <c r="S1132" i="13"/>
  <c r="S1133" i="13"/>
  <c r="S1134" i="13"/>
  <c r="S1135" i="13"/>
  <c r="S1136" i="13"/>
  <c r="S1137" i="13"/>
  <c r="S1138" i="13"/>
  <c r="S1139" i="13"/>
  <c r="S1140" i="13"/>
  <c r="S1141" i="13"/>
  <c r="S1142" i="13"/>
  <c r="S1143" i="13"/>
  <c r="S1144" i="13"/>
  <c r="S1145" i="13"/>
  <c r="S1146" i="13"/>
  <c r="S1147" i="13"/>
  <c r="S1148" i="13"/>
  <c r="S1149" i="13"/>
  <c r="S1150" i="13"/>
  <c r="S1151" i="13"/>
  <c r="S1152" i="13"/>
  <c r="S1153" i="13"/>
  <c r="S1154" i="13"/>
  <c r="S1155" i="13"/>
  <c r="S1156" i="13"/>
  <c r="S1157" i="13"/>
  <c r="S1158" i="13"/>
  <c r="S1159" i="13"/>
  <c r="S1160" i="13"/>
  <c r="S1161" i="13"/>
  <c r="S1162" i="13"/>
  <c r="S1163" i="13"/>
  <c r="S1164" i="13"/>
  <c r="S1165" i="13"/>
  <c r="S1166" i="13"/>
  <c r="S1167" i="13"/>
  <c r="S1168" i="13"/>
  <c r="S1169" i="13"/>
  <c r="S1170" i="13"/>
  <c r="S1171" i="13"/>
  <c r="S1172" i="13"/>
  <c r="S1173" i="13"/>
  <c r="S1174" i="13"/>
  <c r="S1175" i="13"/>
  <c r="S1176" i="13"/>
  <c r="S1177" i="13"/>
  <c r="S1178" i="13"/>
  <c r="S1179" i="13"/>
  <c r="S1180" i="13"/>
  <c r="S1181" i="13"/>
  <c r="S1182" i="13"/>
  <c r="S1183" i="13"/>
  <c r="S1184" i="13"/>
  <c r="S1185" i="13"/>
  <c r="S1186" i="13"/>
  <c r="S1187" i="13"/>
  <c r="S1188" i="13"/>
  <c r="S1189" i="13"/>
  <c r="S1190" i="13"/>
  <c r="S1191" i="13"/>
  <c r="S1192" i="13"/>
  <c r="S1193" i="13"/>
  <c r="S1194" i="13"/>
  <c r="S1195" i="13"/>
  <c r="S1196" i="13"/>
  <c r="S1197" i="13"/>
  <c r="S1198" i="13"/>
  <c r="S1199" i="13"/>
  <c r="S1200" i="13"/>
  <c r="S1201" i="13"/>
  <c r="S1202" i="13"/>
  <c r="S1203" i="13"/>
  <c r="S1204" i="13"/>
  <c r="S1205" i="13"/>
  <c r="S1206" i="13"/>
  <c r="S1207" i="13"/>
  <c r="S1208" i="13"/>
  <c r="S1209" i="13"/>
  <c r="S1210" i="13"/>
  <c r="S1211" i="13"/>
  <c r="S1212" i="13"/>
  <c r="S1213" i="13"/>
  <c r="S1214" i="13"/>
  <c r="S1215" i="13"/>
  <c r="S1216" i="13"/>
  <c r="S1217" i="13"/>
  <c r="S1218" i="13"/>
  <c r="S1219" i="13"/>
  <c r="S1220" i="13"/>
  <c r="S1221" i="13"/>
  <c r="S1222" i="13"/>
  <c r="S1223" i="13"/>
  <c r="S1224" i="13"/>
  <c r="S1225" i="13"/>
  <c r="S1226" i="13"/>
  <c r="S1227" i="13"/>
  <c r="S1228" i="13"/>
  <c r="S1229" i="13"/>
  <c r="S1230" i="13"/>
  <c r="S1231" i="13"/>
  <c r="S1232" i="13"/>
  <c r="S1233" i="13"/>
  <c r="S1234" i="13"/>
  <c r="S1235" i="13"/>
  <c r="S1236" i="13"/>
  <c r="S1237" i="13"/>
  <c r="S1238" i="13"/>
  <c r="S1239" i="13"/>
  <c r="S1240" i="13"/>
  <c r="S1241" i="13"/>
  <c r="S1242" i="13"/>
  <c r="S1243" i="13"/>
  <c r="S1244" i="13"/>
  <c r="S1245" i="13"/>
  <c r="S1246" i="13"/>
  <c r="S1247" i="13"/>
  <c r="S1248" i="13"/>
  <c r="S1249" i="13"/>
  <c r="S1250" i="13"/>
  <c r="S1251" i="13"/>
  <c r="S1252" i="13"/>
  <c r="S1253" i="13"/>
  <c r="S1254" i="13"/>
  <c r="S1255" i="13"/>
  <c r="S1256" i="13"/>
  <c r="S1257" i="13"/>
  <c r="S1258" i="13"/>
  <c r="S1259" i="13"/>
  <c r="S1260" i="13"/>
  <c r="S1261" i="13"/>
  <c r="S1262" i="13"/>
  <c r="S1263" i="13"/>
  <c r="S1264" i="13"/>
  <c r="S1265" i="13"/>
  <c r="S1266" i="13"/>
  <c r="S1267" i="13"/>
  <c r="S1268" i="13"/>
  <c r="S1269" i="13"/>
  <c r="S1270" i="13"/>
  <c r="S1271" i="13"/>
  <c r="S1272" i="13"/>
  <c r="S1273" i="13"/>
  <c r="S1274" i="13"/>
  <c r="S1275" i="13"/>
  <c r="S1276" i="13"/>
  <c r="S1277" i="13"/>
  <c r="S1278" i="13"/>
  <c r="S1279" i="13"/>
  <c r="S1280" i="13"/>
  <c r="S1281" i="13"/>
  <c r="S1282" i="13"/>
  <c r="S1283" i="13"/>
  <c r="S1284" i="13"/>
  <c r="S1285" i="13"/>
  <c r="S1286" i="13"/>
  <c r="S1287" i="13"/>
  <c r="S1288" i="13"/>
  <c r="S1289" i="13"/>
  <c r="S1290" i="13"/>
  <c r="S1291" i="13"/>
  <c r="S1292" i="13"/>
  <c r="S1293" i="13"/>
  <c r="S1294" i="13"/>
  <c r="S1295" i="13"/>
  <c r="S1296" i="13"/>
  <c r="S1297" i="13"/>
  <c r="S1298" i="13"/>
  <c r="S1299" i="13"/>
  <c r="S1300" i="13"/>
  <c r="S1301" i="13"/>
  <c r="S1302" i="13"/>
  <c r="S1303" i="13"/>
  <c r="S1304" i="13"/>
  <c r="S1305" i="13"/>
  <c r="S1306" i="13"/>
  <c r="S1307" i="13"/>
  <c r="S1308" i="13"/>
  <c r="S1309" i="13"/>
  <c r="S1310" i="13"/>
  <c r="S1311" i="13"/>
  <c r="S1312" i="13"/>
  <c r="S1313" i="13"/>
  <c r="S1314" i="13"/>
  <c r="S1315" i="13"/>
  <c r="S1316" i="13"/>
  <c r="S1317" i="13"/>
  <c r="S1318" i="13"/>
  <c r="S1319" i="13"/>
  <c r="S1320" i="13"/>
  <c r="S1321" i="13"/>
  <c r="S1322" i="13"/>
  <c r="S1323" i="13"/>
  <c r="S1324" i="13"/>
  <c r="S1325" i="13"/>
  <c r="S1326" i="13"/>
  <c r="S1327" i="13"/>
  <c r="S1328" i="13"/>
  <c r="S1329" i="13"/>
  <c r="S1330" i="13"/>
  <c r="S1331" i="13"/>
  <c r="S1332" i="13"/>
  <c r="S1333" i="13"/>
  <c r="S1334" i="13"/>
  <c r="S1335" i="13"/>
  <c r="S1336" i="13"/>
  <c r="S1337" i="13"/>
  <c r="S1338" i="13"/>
  <c r="S1339" i="13"/>
  <c r="S1340" i="13"/>
  <c r="S1341" i="13"/>
  <c r="S1342" i="13"/>
  <c r="S1343" i="13"/>
  <c r="S1344" i="13"/>
  <c r="S1345" i="13"/>
  <c r="S1346" i="13"/>
  <c r="S1347" i="13"/>
  <c r="S1348" i="13"/>
  <c r="S1349" i="13"/>
  <c r="S1350" i="13"/>
  <c r="S1351" i="13"/>
  <c r="S1352" i="13"/>
  <c r="S1353" i="13"/>
  <c r="S1354" i="13"/>
  <c r="S1355" i="13"/>
  <c r="S1356" i="13"/>
  <c r="S1357" i="13"/>
  <c r="S1358" i="13"/>
  <c r="S1359" i="13"/>
  <c r="S1360" i="13"/>
  <c r="S1361" i="13"/>
  <c r="S1362" i="13"/>
  <c r="S1363" i="13"/>
  <c r="S1364" i="13"/>
  <c r="S1365" i="13"/>
  <c r="S1366" i="13"/>
  <c r="S1367" i="13"/>
  <c r="S1368" i="13"/>
  <c r="S1369" i="13"/>
  <c r="S1370" i="13"/>
  <c r="S1371" i="13"/>
  <c r="S1372" i="13"/>
  <c r="S1373" i="13"/>
  <c r="S1374" i="13"/>
  <c r="S1375" i="13"/>
  <c r="S1376" i="13"/>
  <c r="S1377" i="13"/>
  <c r="S1378" i="13"/>
  <c r="S1379" i="13"/>
  <c r="S1380" i="13"/>
  <c r="S1381" i="13"/>
  <c r="S1382" i="13"/>
  <c r="S1383" i="13"/>
  <c r="S1384" i="13"/>
  <c r="S1385" i="13"/>
  <c r="S1386" i="13"/>
  <c r="S1387" i="13"/>
  <c r="S1388" i="13"/>
  <c r="S1389" i="13"/>
  <c r="S1390" i="13"/>
  <c r="S1391" i="13"/>
  <c r="S1392" i="13"/>
  <c r="S1393" i="13"/>
  <c r="S1394" i="13"/>
  <c r="S1395" i="13"/>
  <c r="S1396" i="13"/>
  <c r="S1397" i="13"/>
  <c r="S1398" i="13"/>
  <c r="S1399" i="13"/>
  <c r="S1400" i="13"/>
  <c r="S1401" i="13"/>
  <c r="S1402" i="13"/>
  <c r="S1403" i="13"/>
  <c r="S1404" i="13"/>
  <c r="S1405" i="13"/>
  <c r="S1406" i="13"/>
  <c r="S1407" i="13"/>
  <c r="S1408" i="13"/>
  <c r="S1409" i="13"/>
  <c r="S1410" i="13"/>
  <c r="S1411" i="13"/>
  <c r="S1412" i="13"/>
  <c r="S1413" i="13"/>
  <c r="S1414" i="13"/>
  <c r="S1415" i="13"/>
  <c r="S1416" i="13"/>
  <c r="S1417" i="13"/>
  <c r="S1418" i="13"/>
  <c r="S1419" i="13"/>
  <c r="S1420" i="13"/>
  <c r="S1421" i="13"/>
  <c r="S1422" i="13"/>
  <c r="S1423" i="13"/>
  <c r="S1424" i="13"/>
  <c r="S1425" i="13"/>
  <c r="S1426" i="13"/>
  <c r="S1427" i="13"/>
  <c r="S1428" i="13"/>
  <c r="S1429" i="13"/>
  <c r="S1430" i="13"/>
  <c r="S1431" i="13"/>
  <c r="S1432" i="13"/>
  <c r="S1433" i="13"/>
  <c r="S1434" i="13"/>
  <c r="S1435" i="13"/>
  <c r="S1436" i="13"/>
  <c r="S1437" i="13"/>
  <c r="S1438" i="13"/>
  <c r="S1439" i="13"/>
  <c r="S1440" i="13"/>
  <c r="S1441" i="13"/>
  <c r="S1442" i="13"/>
  <c r="S1443" i="13"/>
  <c r="S1444" i="13"/>
  <c r="S1445" i="13"/>
  <c r="S1446" i="13"/>
  <c r="S1447" i="13"/>
  <c r="S1448" i="13"/>
  <c r="S1449" i="13"/>
  <c r="S1450" i="13"/>
  <c r="S1451" i="13"/>
  <c r="S1452" i="13"/>
  <c r="S1453" i="13"/>
  <c r="S1454" i="13"/>
  <c r="S1455" i="13"/>
  <c r="S1456" i="13"/>
  <c r="S1457" i="13"/>
  <c r="S1458" i="13"/>
  <c r="S1459" i="13"/>
  <c r="S1460" i="13"/>
  <c r="S1461" i="13"/>
  <c r="S1462" i="13"/>
  <c r="S1463" i="13"/>
  <c r="S1464" i="13"/>
  <c r="S1465" i="13"/>
  <c r="S1466" i="13"/>
  <c r="S1467" i="13"/>
  <c r="S1468" i="13"/>
  <c r="S1469" i="13"/>
  <c r="S1470" i="13"/>
  <c r="S1471" i="13"/>
  <c r="S1472" i="13"/>
  <c r="S1473" i="13"/>
  <c r="S1474" i="13"/>
  <c r="S1475" i="13"/>
  <c r="S1476" i="13"/>
  <c r="S1477" i="13"/>
  <c r="S1478" i="13"/>
  <c r="S1479" i="13"/>
  <c r="S1480" i="13"/>
  <c r="S1481" i="13"/>
  <c r="S1482" i="13"/>
  <c r="S1483" i="13"/>
  <c r="S1484" i="13"/>
  <c r="S1485" i="13"/>
  <c r="S1486" i="13"/>
  <c r="S1487" i="13"/>
  <c r="S1488" i="13"/>
  <c r="S1489" i="13"/>
  <c r="S1490" i="13"/>
  <c r="S1491" i="13"/>
  <c r="S1492" i="13"/>
  <c r="S1493" i="13"/>
  <c r="S1494" i="13"/>
  <c r="S1495" i="13"/>
  <c r="S1496" i="13"/>
  <c r="S1497" i="13"/>
  <c r="S1498" i="13"/>
  <c r="S1499" i="13"/>
  <c r="S1500" i="13"/>
  <c r="S1501" i="13"/>
  <c r="S1502" i="13"/>
  <c r="S1503" i="13"/>
  <c r="S1504" i="13"/>
  <c r="S1505" i="13"/>
  <c r="S1506" i="13"/>
  <c r="S1507" i="13"/>
  <c r="S1508" i="13"/>
  <c r="S1509" i="13"/>
  <c r="S1510" i="13"/>
  <c r="S1511" i="13"/>
  <c r="S1512" i="13"/>
  <c r="S1513" i="13"/>
  <c r="S1514" i="13"/>
  <c r="S1515" i="13"/>
  <c r="S1516" i="13"/>
  <c r="S1517" i="13"/>
  <c r="S1518" i="13"/>
  <c r="S1519" i="13"/>
  <c r="S1520" i="13"/>
  <c r="S1521" i="13"/>
  <c r="S1522" i="13"/>
  <c r="S1523" i="13"/>
  <c r="S1524" i="13"/>
  <c r="S1525" i="13"/>
  <c r="S1526" i="13"/>
  <c r="S1527" i="13"/>
  <c r="S1528" i="13"/>
  <c r="S1529" i="13"/>
  <c r="S1530" i="13"/>
  <c r="S1531" i="13"/>
  <c r="S1532" i="13"/>
  <c r="S1533" i="13"/>
  <c r="S1534" i="13"/>
  <c r="S1535" i="13"/>
  <c r="S1536" i="13"/>
  <c r="S1537" i="13"/>
  <c r="S1538" i="13"/>
  <c r="S1539" i="13"/>
  <c r="S1540" i="13"/>
  <c r="S1541" i="13"/>
  <c r="S1542" i="13"/>
  <c r="S1543" i="13"/>
  <c r="S1544" i="13"/>
  <c r="S1545" i="13"/>
  <c r="S1546" i="13"/>
  <c r="S1547" i="13"/>
  <c r="S1548" i="13"/>
  <c r="S1549" i="13"/>
  <c r="S1550" i="13"/>
  <c r="S1551" i="13"/>
  <c r="S1552" i="13"/>
  <c r="S1553" i="13"/>
  <c r="S1554" i="13"/>
  <c r="S1555" i="13"/>
  <c r="S1556" i="13"/>
  <c r="S1557" i="13"/>
  <c r="S1558" i="13"/>
  <c r="S1559" i="13"/>
  <c r="S1560" i="13"/>
  <c r="S1561" i="13"/>
  <c r="S1562" i="13"/>
  <c r="S1563" i="13"/>
  <c r="S1564" i="13"/>
  <c r="S1565" i="13"/>
  <c r="S1566" i="13"/>
  <c r="S1567" i="13"/>
  <c r="S1568" i="13"/>
  <c r="S1569" i="13"/>
  <c r="S1570" i="13"/>
  <c r="S1571" i="13"/>
  <c r="S1572" i="13"/>
  <c r="S1573" i="13"/>
  <c r="S1574" i="13"/>
  <c r="S1575" i="13"/>
  <c r="S1576" i="13"/>
  <c r="S1577" i="13"/>
  <c r="S1578" i="13"/>
  <c r="S1579" i="13"/>
  <c r="S1580" i="13"/>
  <c r="S1581" i="13"/>
  <c r="S1582" i="13"/>
  <c r="S1583" i="13"/>
  <c r="S1584" i="13"/>
  <c r="S1585" i="13"/>
  <c r="S1586" i="13"/>
  <c r="S1587" i="13"/>
  <c r="S1588" i="13"/>
  <c r="S1589" i="13"/>
  <c r="S1590" i="13"/>
  <c r="S1591" i="13"/>
  <c r="S1592" i="13"/>
  <c r="S1593" i="13"/>
  <c r="S1594" i="13"/>
  <c r="S1595" i="13"/>
  <c r="S1596" i="13"/>
  <c r="S1597" i="13"/>
  <c r="S1598" i="13"/>
  <c r="S1599" i="13"/>
  <c r="S1600" i="13"/>
  <c r="P46" i="13"/>
  <c r="O4" i="13"/>
  <c r="O5" i="13"/>
  <c r="O6" i="13"/>
  <c r="O7" i="13"/>
  <c r="O8" i="13"/>
  <c r="O9" i="13"/>
  <c r="O10" i="13"/>
  <c r="O11" i="13"/>
  <c r="O12" i="13"/>
  <c r="O13" i="13"/>
  <c r="O14" i="13"/>
  <c r="O15" i="13"/>
  <c r="O16" i="13"/>
  <c r="O17" i="13"/>
  <c r="O18" i="13"/>
  <c r="O19" i="13"/>
  <c r="O20" i="13"/>
  <c r="O21" i="13"/>
  <c r="O22" i="13"/>
  <c r="O23" i="13"/>
  <c r="O24" i="13"/>
  <c r="O25" i="13"/>
  <c r="O26" i="13"/>
  <c r="O27" i="13"/>
  <c r="O28" i="13"/>
  <c r="O29" i="13"/>
  <c r="O30" i="13"/>
  <c r="O31" i="13"/>
  <c r="O32" i="13"/>
  <c r="O33" i="13"/>
  <c r="O34" i="13"/>
  <c r="O35" i="13"/>
  <c r="O36" i="13"/>
  <c r="O37" i="13"/>
  <c r="O38" i="13"/>
  <c r="O39" i="13"/>
  <c r="O40" i="13"/>
  <c r="O41" i="13"/>
  <c r="O42" i="13"/>
  <c r="O43" i="13"/>
  <c r="O44" i="13"/>
  <c r="O45" i="13"/>
  <c r="O46" i="13"/>
  <c r="O47" i="13"/>
  <c r="O48" i="13"/>
  <c r="O49" i="13"/>
  <c r="O50" i="13"/>
  <c r="O51" i="13"/>
  <c r="O52" i="13"/>
  <c r="O53" i="13"/>
  <c r="O54" i="13"/>
  <c r="O55" i="13"/>
  <c r="O56" i="13"/>
  <c r="O57" i="13"/>
  <c r="O58" i="13"/>
  <c r="O59" i="13"/>
  <c r="O60" i="13"/>
  <c r="O61" i="13"/>
  <c r="O62" i="13"/>
  <c r="O63" i="13"/>
  <c r="O64" i="13"/>
  <c r="O65" i="13"/>
  <c r="O66" i="13"/>
  <c r="O67" i="13"/>
  <c r="O68" i="13"/>
  <c r="O69" i="13"/>
  <c r="O70" i="13"/>
  <c r="O71" i="13"/>
  <c r="O72" i="13"/>
  <c r="O73" i="13"/>
  <c r="O74" i="13"/>
  <c r="O75" i="13"/>
  <c r="O76" i="13"/>
  <c r="O77" i="13"/>
  <c r="O78" i="13"/>
  <c r="O79" i="13"/>
  <c r="O80" i="13"/>
  <c r="O81" i="13"/>
  <c r="O82" i="13"/>
  <c r="O83" i="13"/>
  <c r="O84" i="13"/>
  <c r="O85" i="13"/>
  <c r="O86" i="13"/>
  <c r="O87" i="13"/>
  <c r="O88" i="13"/>
  <c r="O89" i="13"/>
  <c r="O90" i="13"/>
  <c r="O91" i="13"/>
  <c r="O92" i="13"/>
  <c r="O93" i="13"/>
  <c r="O94" i="13"/>
  <c r="O95" i="13"/>
  <c r="O96" i="13"/>
  <c r="O97" i="13"/>
  <c r="O98" i="13"/>
  <c r="O99" i="13"/>
  <c r="O100" i="13"/>
  <c r="O101" i="13"/>
  <c r="O102" i="13"/>
  <c r="O103" i="13"/>
  <c r="O104" i="13"/>
  <c r="O105" i="13"/>
  <c r="O106" i="13"/>
  <c r="O107" i="13"/>
  <c r="O108" i="13"/>
  <c r="O109" i="13"/>
  <c r="O110" i="13"/>
  <c r="O111" i="13"/>
  <c r="O112" i="13"/>
  <c r="O113" i="13"/>
  <c r="O114" i="13"/>
  <c r="O115" i="13"/>
  <c r="O116" i="13"/>
  <c r="O117" i="13"/>
  <c r="O118" i="13"/>
  <c r="O119" i="13"/>
  <c r="O120" i="13"/>
  <c r="O121" i="13"/>
  <c r="O122" i="13"/>
  <c r="O123" i="13"/>
  <c r="O124" i="13"/>
  <c r="O125" i="13"/>
  <c r="O126" i="13"/>
  <c r="O127" i="13"/>
  <c r="O128" i="13"/>
  <c r="O129" i="13"/>
  <c r="O130" i="13"/>
  <c r="O131" i="13"/>
  <c r="O132" i="13"/>
  <c r="O133" i="13"/>
  <c r="O134" i="13"/>
  <c r="O135" i="13"/>
  <c r="O136" i="13"/>
  <c r="O137" i="13"/>
  <c r="O138" i="13"/>
  <c r="O139" i="13"/>
  <c r="O140" i="13"/>
  <c r="O141" i="13"/>
  <c r="O142" i="13"/>
  <c r="O143" i="13"/>
  <c r="O144" i="13"/>
  <c r="O145" i="13"/>
  <c r="O146" i="13"/>
  <c r="O147" i="13"/>
  <c r="O148" i="13"/>
  <c r="O149" i="13"/>
  <c r="O150" i="13"/>
  <c r="O151" i="13"/>
  <c r="O152" i="13"/>
  <c r="O153" i="13"/>
  <c r="O154" i="13"/>
  <c r="O155" i="13"/>
  <c r="O156" i="13"/>
  <c r="O157" i="13"/>
  <c r="O158" i="13"/>
  <c r="O159" i="13"/>
  <c r="O160" i="13"/>
  <c r="O161" i="13"/>
  <c r="O162" i="13"/>
  <c r="O163" i="13"/>
  <c r="O164" i="13"/>
  <c r="O165" i="13"/>
  <c r="O166" i="13"/>
  <c r="O167" i="13"/>
  <c r="O168" i="13"/>
  <c r="O169" i="13"/>
  <c r="O170" i="13"/>
  <c r="O171" i="13"/>
  <c r="O172" i="13"/>
  <c r="O173" i="13"/>
  <c r="O174" i="13"/>
  <c r="O175" i="13"/>
  <c r="O176" i="13"/>
  <c r="O177" i="13"/>
  <c r="O178" i="13"/>
  <c r="O179" i="13"/>
  <c r="O180" i="13"/>
  <c r="O181" i="13"/>
  <c r="O182" i="13"/>
  <c r="O183" i="13"/>
  <c r="O184" i="13"/>
  <c r="O185" i="13"/>
  <c r="O186" i="13"/>
  <c r="O187" i="13"/>
  <c r="O188" i="13"/>
  <c r="O189" i="13"/>
  <c r="O190" i="13"/>
  <c r="O191" i="13"/>
  <c r="O192" i="13"/>
  <c r="O193" i="13"/>
  <c r="O194" i="13"/>
  <c r="O195" i="13"/>
  <c r="O196" i="13"/>
  <c r="O197" i="13"/>
  <c r="O198" i="13"/>
  <c r="O199" i="13"/>
  <c r="O200" i="13"/>
  <c r="O201" i="13"/>
  <c r="O202" i="13"/>
  <c r="O203" i="13"/>
  <c r="O204" i="13"/>
  <c r="O205" i="13"/>
  <c r="O206" i="13"/>
  <c r="O207" i="13"/>
  <c r="O208" i="13"/>
  <c r="O209" i="13"/>
  <c r="O210" i="13"/>
  <c r="O211" i="13"/>
  <c r="O212" i="13"/>
  <c r="O213" i="13"/>
  <c r="O214" i="13"/>
  <c r="O215" i="13"/>
  <c r="O216" i="13"/>
  <c r="O217" i="13"/>
  <c r="O218" i="13"/>
  <c r="O219" i="13"/>
  <c r="O220" i="13"/>
  <c r="O221" i="13"/>
  <c r="O222" i="13"/>
  <c r="O223" i="13"/>
  <c r="O224" i="13"/>
  <c r="O225" i="13"/>
  <c r="O226" i="13"/>
  <c r="O227" i="13"/>
  <c r="O228" i="13"/>
  <c r="O229" i="13"/>
  <c r="O230" i="13"/>
  <c r="O231" i="13"/>
  <c r="O232" i="13"/>
  <c r="O233" i="13"/>
  <c r="O234" i="13"/>
  <c r="O235" i="13"/>
  <c r="O236" i="13"/>
  <c r="O237" i="13"/>
  <c r="O238" i="13"/>
  <c r="O239" i="13"/>
  <c r="O240" i="13"/>
  <c r="O241" i="13"/>
  <c r="O242" i="13"/>
  <c r="O243" i="13"/>
  <c r="O244" i="13"/>
  <c r="O245" i="13"/>
  <c r="O246" i="13"/>
  <c r="O247" i="13"/>
  <c r="O248" i="13"/>
  <c r="O249" i="13"/>
  <c r="O250" i="13"/>
  <c r="O251" i="13"/>
  <c r="O252" i="13"/>
  <c r="O253" i="13"/>
  <c r="O254" i="13"/>
  <c r="O255" i="13"/>
  <c r="O256" i="13"/>
  <c r="O257" i="13"/>
  <c r="O258" i="13"/>
  <c r="O259" i="13"/>
  <c r="O260" i="13"/>
  <c r="O261" i="13"/>
  <c r="O262" i="13"/>
  <c r="O263" i="13"/>
  <c r="O264" i="13"/>
  <c r="O265" i="13"/>
  <c r="O266" i="13"/>
  <c r="O267" i="13"/>
  <c r="O268" i="13"/>
  <c r="O269" i="13"/>
  <c r="O270" i="13"/>
  <c r="O271" i="13"/>
  <c r="O272" i="13"/>
  <c r="O273" i="13"/>
  <c r="O274" i="13"/>
  <c r="O275" i="13"/>
  <c r="O276" i="13"/>
  <c r="O277" i="13"/>
  <c r="O278" i="13"/>
  <c r="O279" i="13"/>
  <c r="O280" i="13"/>
  <c r="O281" i="13"/>
  <c r="O282" i="13"/>
  <c r="O283" i="13"/>
  <c r="O284" i="13"/>
  <c r="O285" i="13"/>
  <c r="O286" i="13"/>
  <c r="O287" i="13"/>
  <c r="O288" i="13"/>
  <c r="O289" i="13"/>
  <c r="O290" i="13"/>
  <c r="O291" i="13"/>
  <c r="O292" i="13"/>
  <c r="O293" i="13"/>
  <c r="O294" i="13"/>
  <c r="O295" i="13"/>
  <c r="O296" i="13"/>
  <c r="O297" i="13"/>
  <c r="O298" i="13"/>
  <c r="O299" i="13"/>
  <c r="O300" i="13"/>
  <c r="O301" i="13"/>
  <c r="O302" i="13"/>
  <c r="O303" i="13"/>
  <c r="O304" i="13"/>
  <c r="O305" i="13"/>
  <c r="O306" i="13"/>
  <c r="O307" i="13"/>
  <c r="O308" i="13"/>
  <c r="O309" i="13"/>
  <c r="O310" i="13"/>
  <c r="O311" i="13"/>
  <c r="O312" i="13"/>
  <c r="O313" i="13"/>
  <c r="O314" i="13"/>
  <c r="O315" i="13"/>
  <c r="O316" i="13"/>
  <c r="O317" i="13"/>
  <c r="O318" i="13"/>
  <c r="O319" i="13"/>
  <c r="O320" i="13"/>
  <c r="O321" i="13"/>
  <c r="O322" i="13"/>
  <c r="O323" i="13"/>
  <c r="O324" i="13"/>
  <c r="O325" i="13"/>
  <c r="O326" i="13"/>
  <c r="O327" i="13"/>
  <c r="O328" i="13"/>
  <c r="O329" i="13"/>
  <c r="O330" i="13"/>
  <c r="O331" i="13"/>
  <c r="O332" i="13"/>
  <c r="O333" i="13"/>
  <c r="O334" i="13"/>
  <c r="O335" i="13"/>
  <c r="O336" i="13"/>
  <c r="O337" i="13"/>
  <c r="O338" i="13"/>
  <c r="O339" i="13"/>
  <c r="O340" i="13"/>
  <c r="O341" i="13"/>
  <c r="O342" i="13"/>
  <c r="O343" i="13"/>
  <c r="O344" i="13"/>
  <c r="O345" i="13"/>
  <c r="O346" i="13"/>
  <c r="O347" i="13"/>
  <c r="O348" i="13"/>
  <c r="O349" i="13"/>
  <c r="O350" i="13"/>
  <c r="O351" i="13"/>
  <c r="O352" i="13"/>
  <c r="O353" i="13"/>
  <c r="O354" i="13"/>
  <c r="O355" i="13"/>
  <c r="O356" i="13"/>
  <c r="O357" i="13"/>
  <c r="O358" i="13"/>
  <c r="O359" i="13"/>
  <c r="O360" i="13"/>
  <c r="O361" i="13"/>
  <c r="O362" i="13"/>
  <c r="O363" i="13"/>
  <c r="O364" i="13"/>
  <c r="O365" i="13"/>
  <c r="O366" i="13"/>
  <c r="O367" i="13"/>
  <c r="O368" i="13"/>
  <c r="O369" i="13"/>
  <c r="O370" i="13"/>
  <c r="O371" i="13"/>
  <c r="O372" i="13"/>
  <c r="O373" i="13"/>
  <c r="O374" i="13"/>
  <c r="O375" i="13"/>
  <c r="O376" i="13"/>
  <c r="O377" i="13"/>
  <c r="O378" i="13"/>
  <c r="O379" i="13"/>
  <c r="O380" i="13"/>
  <c r="O381" i="13"/>
  <c r="O382" i="13"/>
  <c r="O383" i="13"/>
  <c r="O384" i="13"/>
  <c r="O385" i="13"/>
  <c r="O386" i="13"/>
  <c r="O387" i="13"/>
  <c r="O388" i="13"/>
  <c r="O389" i="13"/>
  <c r="O390" i="13"/>
  <c r="O391" i="13"/>
  <c r="O392" i="13"/>
  <c r="O393" i="13"/>
  <c r="O394" i="13"/>
  <c r="O395" i="13"/>
  <c r="O396" i="13"/>
  <c r="O397" i="13"/>
  <c r="O398" i="13"/>
  <c r="O399" i="13"/>
  <c r="O400" i="13"/>
  <c r="O401" i="13"/>
  <c r="O402" i="13"/>
  <c r="O403" i="13"/>
  <c r="O404" i="13"/>
  <c r="O405" i="13"/>
  <c r="O406" i="13"/>
  <c r="O407" i="13"/>
  <c r="O408" i="13"/>
  <c r="O409" i="13"/>
  <c r="O410" i="13"/>
  <c r="O411" i="13"/>
  <c r="O412" i="13"/>
  <c r="O413" i="13"/>
  <c r="O414" i="13"/>
  <c r="O415" i="13"/>
  <c r="O416" i="13"/>
  <c r="O417" i="13"/>
  <c r="O418" i="13"/>
  <c r="O419" i="13"/>
  <c r="O420" i="13"/>
  <c r="O421" i="13"/>
  <c r="O422" i="13"/>
  <c r="O423" i="13"/>
  <c r="O424" i="13"/>
  <c r="O425" i="13"/>
  <c r="O426" i="13"/>
  <c r="O427" i="13"/>
  <c r="O428" i="13"/>
  <c r="O429" i="13"/>
  <c r="O430" i="13"/>
  <c r="O431" i="13"/>
  <c r="O432" i="13"/>
  <c r="O433" i="13"/>
  <c r="O434" i="13"/>
  <c r="O435" i="13"/>
  <c r="O436" i="13"/>
  <c r="O437" i="13"/>
  <c r="O438" i="13"/>
  <c r="O439" i="13"/>
  <c r="O440" i="13"/>
  <c r="O441" i="13"/>
  <c r="O442" i="13"/>
  <c r="O443" i="13"/>
  <c r="O444" i="13"/>
  <c r="O445" i="13"/>
  <c r="O446" i="13"/>
  <c r="O447" i="13"/>
  <c r="O448" i="13"/>
  <c r="O449" i="13"/>
  <c r="O450" i="13"/>
  <c r="O451" i="13"/>
  <c r="O452" i="13"/>
  <c r="O453" i="13"/>
  <c r="O454" i="13"/>
  <c r="O455" i="13"/>
  <c r="O456" i="13"/>
  <c r="O457" i="13"/>
  <c r="O458" i="13"/>
  <c r="O459" i="13"/>
  <c r="O460" i="13"/>
  <c r="O461" i="13"/>
  <c r="O462" i="13"/>
  <c r="O463" i="13"/>
  <c r="O464" i="13"/>
  <c r="O465" i="13"/>
  <c r="O466" i="13"/>
  <c r="O467" i="13"/>
  <c r="O468" i="13"/>
  <c r="O469" i="13"/>
  <c r="O470" i="13"/>
  <c r="O471" i="13"/>
  <c r="O472" i="13"/>
  <c r="O473" i="13"/>
  <c r="O474" i="13"/>
  <c r="O475" i="13"/>
  <c r="O476" i="13"/>
  <c r="O477" i="13"/>
  <c r="O478" i="13"/>
  <c r="O479" i="13"/>
  <c r="O480" i="13"/>
  <c r="O481" i="13"/>
  <c r="O482" i="13"/>
  <c r="O483" i="13"/>
  <c r="O484" i="13"/>
  <c r="O485" i="13"/>
  <c r="O486" i="13"/>
  <c r="O487" i="13"/>
  <c r="O488" i="13"/>
  <c r="O489" i="13"/>
  <c r="O490" i="13"/>
  <c r="O491" i="13"/>
  <c r="O492" i="13"/>
  <c r="O493" i="13"/>
  <c r="O494" i="13"/>
  <c r="O495" i="13"/>
  <c r="O496" i="13"/>
  <c r="O497" i="13"/>
  <c r="O498" i="13"/>
  <c r="O499" i="13"/>
  <c r="O500" i="13"/>
  <c r="O501" i="13"/>
  <c r="O502" i="13"/>
  <c r="O503" i="13"/>
  <c r="O504" i="13"/>
  <c r="O505" i="13"/>
  <c r="O506" i="13"/>
  <c r="O507" i="13"/>
  <c r="O508" i="13"/>
  <c r="O509" i="13"/>
  <c r="O510" i="13"/>
  <c r="O511" i="13"/>
  <c r="O512" i="13"/>
  <c r="O513" i="13"/>
  <c r="O514" i="13"/>
  <c r="O515" i="13"/>
  <c r="O516" i="13"/>
  <c r="O517" i="13"/>
  <c r="O518" i="13"/>
  <c r="O519" i="13"/>
  <c r="O520" i="13"/>
  <c r="O521" i="13"/>
  <c r="O522" i="13"/>
  <c r="O523" i="13"/>
  <c r="O524" i="13"/>
  <c r="O525" i="13"/>
  <c r="O526" i="13"/>
  <c r="O527" i="13"/>
  <c r="O528" i="13"/>
  <c r="O529" i="13"/>
  <c r="O530" i="13"/>
  <c r="O531" i="13"/>
  <c r="O532" i="13"/>
  <c r="O533" i="13"/>
  <c r="O534" i="13"/>
  <c r="O535" i="13"/>
  <c r="O536" i="13"/>
  <c r="O537" i="13"/>
  <c r="O538" i="13"/>
  <c r="O539" i="13"/>
  <c r="O540" i="13"/>
  <c r="O541" i="13"/>
  <c r="O542" i="13"/>
  <c r="O543" i="13"/>
  <c r="O544" i="13"/>
  <c r="O545" i="13"/>
  <c r="O546" i="13"/>
  <c r="O547" i="13"/>
  <c r="O548" i="13"/>
  <c r="O549" i="13"/>
  <c r="O550" i="13"/>
  <c r="O551" i="13"/>
  <c r="O552" i="13"/>
  <c r="O553" i="13"/>
  <c r="O554" i="13"/>
  <c r="O555" i="13"/>
  <c r="O556" i="13"/>
  <c r="O557" i="13"/>
  <c r="O558" i="13"/>
  <c r="O559" i="13"/>
  <c r="O560" i="13"/>
  <c r="O561" i="13"/>
  <c r="O562" i="13"/>
  <c r="O563" i="13"/>
  <c r="O564" i="13"/>
  <c r="O565" i="13"/>
  <c r="O566" i="13"/>
  <c r="O567" i="13"/>
  <c r="O568" i="13"/>
  <c r="O569" i="13"/>
  <c r="O570" i="13"/>
  <c r="O571" i="13"/>
  <c r="O572" i="13"/>
  <c r="O573" i="13"/>
  <c r="O574" i="13"/>
  <c r="O575" i="13"/>
  <c r="O576" i="13"/>
  <c r="O577" i="13"/>
  <c r="O578" i="13"/>
  <c r="O579" i="13"/>
  <c r="O580" i="13"/>
  <c r="O581" i="13"/>
  <c r="O582" i="13"/>
  <c r="O583" i="13"/>
  <c r="O584" i="13"/>
  <c r="O585" i="13"/>
  <c r="O586" i="13"/>
  <c r="O587" i="13"/>
  <c r="O588" i="13"/>
  <c r="O589" i="13"/>
  <c r="O590" i="13"/>
  <c r="O591" i="13"/>
  <c r="O592" i="13"/>
  <c r="O593" i="13"/>
  <c r="O594" i="13"/>
  <c r="O595" i="13"/>
  <c r="O596" i="13"/>
  <c r="O597" i="13"/>
  <c r="O598" i="13"/>
  <c r="O599" i="13"/>
  <c r="O600" i="13"/>
  <c r="O601" i="13"/>
  <c r="O602" i="13"/>
  <c r="O603" i="13"/>
  <c r="O604" i="13"/>
  <c r="O605" i="13"/>
  <c r="O606" i="13"/>
  <c r="O607" i="13"/>
  <c r="O608" i="13"/>
  <c r="O609" i="13"/>
  <c r="O610" i="13"/>
  <c r="O611" i="13"/>
  <c r="O612" i="13"/>
  <c r="O613" i="13"/>
  <c r="O614" i="13"/>
  <c r="O615" i="13"/>
  <c r="O616" i="13"/>
  <c r="O617" i="13"/>
  <c r="O618" i="13"/>
  <c r="O619" i="13"/>
  <c r="O620" i="13"/>
  <c r="O621" i="13"/>
  <c r="O622" i="13"/>
  <c r="O623" i="13"/>
  <c r="O624" i="13"/>
  <c r="O625" i="13"/>
  <c r="O626" i="13"/>
  <c r="O627" i="13"/>
  <c r="O628" i="13"/>
  <c r="O629" i="13"/>
  <c r="O630" i="13"/>
  <c r="O631" i="13"/>
  <c r="O632" i="13"/>
  <c r="O633" i="13"/>
  <c r="O634" i="13"/>
  <c r="O635" i="13"/>
  <c r="O636" i="13"/>
  <c r="O637" i="13"/>
  <c r="O638" i="13"/>
  <c r="O639" i="13"/>
  <c r="O640" i="13"/>
  <c r="O641" i="13"/>
  <c r="O642" i="13"/>
  <c r="O643" i="13"/>
  <c r="O644" i="13"/>
  <c r="O645" i="13"/>
  <c r="O646" i="13"/>
  <c r="O647" i="13"/>
  <c r="O648" i="13"/>
  <c r="O649" i="13"/>
  <c r="O650" i="13"/>
  <c r="O651" i="13"/>
  <c r="O652" i="13"/>
  <c r="O653" i="13"/>
  <c r="O654" i="13"/>
  <c r="O655" i="13"/>
  <c r="O656" i="13"/>
  <c r="O657" i="13"/>
  <c r="O658" i="13"/>
  <c r="O659" i="13"/>
  <c r="O660" i="13"/>
  <c r="O661" i="13"/>
  <c r="O662" i="13"/>
  <c r="O663" i="13"/>
  <c r="O664" i="13"/>
  <c r="O665" i="13"/>
  <c r="O666" i="13"/>
  <c r="O667" i="13"/>
  <c r="O668" i="13"/>
  <c r="O669" i="13"/>
  <c r="O670" i="13"/>
  <c r="O671" i="13"/>
  <c r="O672" i="13"/>
  <c r="O673" i="13"/>
  <c r="O674" i="13"/>
  <c r="O675" i="13"/>
  <c r="O676" i="13"/>
  <c r="O677" i="13"/>
  <c r="O678" i="13"/>
  <c r="O679" i="13"/>
  <c r="O680" i="13"/>
  <c r="O681" i="13"/>
  <c r="O682" i="13"/>
  <c r="O683" i="13"/>
  <c r="O684" i="13"/>
  <c r="O685" i="13"/>
  <c r="O686" i="13"/>
  <c r="O687" i="13"/>
  <c r="O688" i="13"/>
  <c r="O689" i="13"/>
  <c r="O690" i="13"/>
  <c r="O691" i="13"/>
  <c r="O692" i="13"/>
  <c r="O693" i="13"/>
  <c r="O694" i="13"/>
  <c r="O695" i="13"/>
  <c r="O696" i="13"/>
  <c r="O697" i="13"/>
  <c r="O698" i="13"/>
  <c r="O699" i="13"/>
  <c r="O700" i="13"/>
  <c r="O701" i="13"/>
  <c r="O702" i="13"/>
  <c r="O703" i="13"/>
  <c r="O704" i="13"/>
  <c r="O705" i="13"/>
  <c r="O706" i="13"/>
  <c r="O707" i="13"/>
  <c r="O708" i="13"/>
  <c r="O709" i="13"/>
  <c r="O710" i="13"/>
  <c r="O711" i="13"/>
  <c r="O712" i="13"/>
  <c r="O713" i="13"/>
  <c r="O714" i="13"/>
  <c r="O715" i="13"/>
  <c r="O716" i="13"/>
  <c r="O717" i="13"/>
  <c r="O718" i="13"/>
  <c r="O719" i="13"/>
  <c r="O720" i="13"/>
  <c r="O721" i="13"/>
  <c r="O722" i="13"/>
  <c r="O723" i="13"/>
  <c r="O724" i="13"/>
  <c r="O725" i="13"/>
  <c r="O726" i="13"/>
  <c r="O727" i="13"/>
  <c r="O728" i="13"/>
  <c r="O729" i="13"/>
  <c r="O730" i="13"/>
  <c r="O731" i="13"/>
  <c r="O732" i="13"/>
  <c r="O733" i="13"/>
  <c r="O734" i="13"/>
  <c r="O735" i="13"/>
  <c r="O736" i="13"/>
  <c r="O737" i="13"/>
  <c r="O738" i="13"/>
  <c r="O739" i="13"/>
  <c r="O740" i="13"/>
  <c r="O741" i="13"/>
  <c r="O742" i="13"/>
  <c r="O743" i="13"/>
  <c r="O744" i="13"/>
  <c r="O745" i="13"/>
  <c r="O746" i="13"/>
  <c r="O747" i="13"/>
  <c r="O748" i="13"/>
  <c r="O749" i="13"/>
  <c r="O750" i="13"/>
  <c r="O751" i="13"/>
  <c r="O752" i="13"/>
  <c r="O753" i="13"/>
  <c r="O754" i="13"/>
  <c r="O755" i="13"/>
  <c r="O756" i="13"/>
  <c r="O757" i="13"/>
  <c r="O758" i="13"/>
  <c r="O759" i="13"/>
  <c r="O760" i="13"/>
  <c r="O761" i="13"/>
  <c r="O762" i="13"/>
  <c r="O763" i="13"/>
  <c r="O764" i="13"/>
  <c r="O765" i="13"/>
  <c r="O766" i="13"/>
  <c r="O767" i="13"/>
  <c r="O768" i="13"/>
  <c r="O769" i="13"/>
  <c r="O770" i="13"/>
  <c r="O771" i="13"/>
  <c r="O772" i="13"/>
  <c r="O773" i="13"/>
  <c r="O774" i="13"/>
  <c r="O775" i="13"/>
  <c r="O776" i="13"/>
  <c r="O777" i="13"/>
  <c r="O778" i="13"/>
  <c r="O779" i="13"/>
  <c r="O780" i="13"/>
  <c r="O781" i="13"/>
  <c r="O782" i="13"/>
  <c r="O783" i="13"/>
  <c r="O784" i="13"/>
  <c r="O785" i="13"/>
  <c r="O786" i="13"/>
  <c r="O787" i="13"/>
  <c r="O788" i="13"/>
  <c r="O789" i="13"/>
  <c r="O790" i="13"/>
  <c r="O791" i="13"/>
  <c r="O792" i="13"/>
  <c r="O793" i="13"/>
  <c r="O794" i="13"/>
  <c r="O795" i="13"/>
  <c r="O796" i="13"/>
  <c r="O797" i="13"/>
  <c r="O798" i="13"/>
  <c r="O799" i="13"/>
  <c r="O800" i="13"/>
  <c r="O801" i="13"/>
  <c r="O802" i="13"/>
  <c r="O803" i="13"/>
  <c r="O804" i="13"/>
  <c r="O805" i="13"/>
  <c r="O806" i="13"/>
  <c r="O807" i="13"/>
  <c r="O808" i="13"/>
  <c r="O809" i="13"/>
  <c r="O810" i="13"/>
  <c r="O811" i="13"/>
  <c r="O812" i="13"/>
  <c r="O813" i="13"/>
  <c r="O814" i="13"/>
  <c r="O815" i="13"/>
  <c r="O816" i="13"/>
  <c r="O817" i="13"/>
  <c r="O818" i="13"/>
  <c r="O819" i="13"/>
  <c r="O820" i="13"/>
  <c r="O821" i="13"/>
  <c r="O822" i="13"/>
  <c r="O823" i="13"/>
  <c r="O824" i="13"/>
  <c r="O825" i="13"/>
  <c r="O826" i="13"/>
  <c r="O827" i="13"/>
  <c r="O828" i="13"/>
  <c r="O829" i="13"/>
  <c r="O830" i="13"/>
  <c r="O831" i="13"/>
  <c r="O832" i="13"/>
  <c r="O833" i="13"/>
  <c r="O834" i="13"/>
  <c r="O835" i="13"/>
  <c r="O836" i="13"/>
  <c r="O837" i="13"/>
  <c r="O838" i="13"/>
  <c r="O839" i="13"/>
  <c r="O840" i="13"/>
  <c r="O841" i="13"/>
  <c r="O842" i="13"/>
  <c r="O843" i="13"/>
  <c r="O844" i="13"/>
  <c r="O845" i="13"/>
  <c r="O846" i="13"/>
  <c r="O847" i="13"/>
  <c r="O848" i="13"/>
  <c r="O849" i="13"/>
  <c r="O850" i="13"/>
  <c r="O851" i="13"/>
  <c r="O852" i="13"/>
  <c r="O853" i="13"/>
  <c r="O854" i="13"/>
  <c r="O855" i="13"/>
  <c r="O856" i="13"/>
  <c r="O857" i="13"/>
  <c r="O858" i="13"/>
  <c r="O859" i="13"/>
  <c r="O860" i="13"/>
  <c r="O861" i="13"/>
  <c r="O862" i="13"/>
  <c r="O863" i="13"/>
  <c r="O864" i="13"/>
  <c r="O865" i="13"/>
  <c r="O866" i="13"/>
  <c r="O867" i="13"/>
  <c r="O868" i="13"/>
  <c r="O869" i="13"/>
  <c r="O870" i="13"/>
  <c r="O871" i="13"/>
  <c r="O872" i="13"/>
  <c r="O873" i="13"/>
  <c r="O874" i="13"/>
  <c r="O875" i="13"/>
  <c r="O876" i="13"/>
  <c r="O877" i="13"/>
  <c r="O878" i="13"/>
  <c r="O879" i="13"/>
  <c r="O880" i="13"/>
  <c r="O881" i="13"/>
  <c r="O882" i="13"/>
  <c r="O883" i="13"/>
  <c r="O884" i="13"/>
  <c r="O885" i="13"/>
  <c r="O886" i="13"/>
  <c r="O887" i="13"/>
  <c r="O888" i="13"/>
  <c r="O889" i="13"/>
  <c r="O890" i="13"/>
  <c r="O891" i="13"/>
  <c r="O892" i="13"/>
  <c r="O893" i="13"/>
  <c r="O894" i="13"/>
  <c r="O895" i="13"/>
  <c r="O896" i="13"/>
  <c r="O897" i="13"/>
  <c r="O898" i="13"/>
  <c r="O899" i="13"/>
  <c r="O900" i="13"/>
  <c r="O901" i="13"/>
  <c r="O902" i="13"/>
  <c r="O903" i="13"/>
  <c r="O904" i="13"/>
  <c r="O905" i="13"/>
  <c r="O906" i="13"/>
  <c r="O907" i="13"/>
  <c r="O908" i="13"/>
  <c r="O909" i="13"/>
  <c r="O910" i="13"/>
  <c r="O911" i="13"/>
  <c r="O912" i="13"/>
  <c r="O913" i="13"/>
  <c r="O914" i="13"/>
  <c r="O915" i="13"/>
  <c r="O916" i="13"/>
  <c r="O917" i="13"/>
  <c r="O918" i="13"/>
  <c r="O919" i="13"/>
  <c r="O920" i="13"/>
  <c r="O921" i="13"/>
  <c r="O922" i="13"/>
  <c r="O923" i="13"/>
  <c r="O924" i="13"/>
  <c r="O925" i="13"/>
  <c r="O926" i="13"/>
  <c r="O927" i="13"/>
  <c r="O928" i="13"/>
  <c r="O929" i="13"/>
  <c r="O930" i="13"/>
  <c r="O931" i="13"/>
  <c r="O932" i="13"/>
  <c r="O933" i="13"/>
  <c r="O934" i="13"/>
  <c r="O935" i="13"/>
  <c r="O936" i="13"/>
  <c r="O937" i="13"/>
  <c r="O938" i="13"/>
  <c r="O939" i="13"/>
  <c r="O940" i="13"/>
  <c r="O941" i="13"/>
  <c r="O942" i="13"/>
  <c r="O943" i="13"/>
  <c r="O944" i="13"/>
  <c r="O945" i="13"/>
  <c r="O946" i="13"/>
  <c r="O947" i="13"/>
  <c r="O948" i="13"/>
  <c r="O949" i="13"/>
  <c r="O950" i="13"/>
  <c r="O951" i="13"/>
  <c r="O952" i="13"/>
  <c r="O953" i="13"/>
  <c r="O954" i="13"/>
  <c r="O955" i="13"/>
  <c r="O956" i="13"/>
  <c r="O957" i="13"/>
  <c r="O958" i="13"/>
  <c r="O959" i="13"/>
  <c r="O960" i="13"/>
  <c r="O961" i="13"/>
  <c r="O962" i="13"/>
  <c r="O963" i="13"/>
  <c r="O964" i="13"/>
  <c r="O965" i="13"/>
  <c r="O966" i="13"/>
  <c r="O967" i="13"/>
  <c r="O968" i="13"/>
  <c r="O969" i="13"/>
  <c r="O970" i="13"/>
  <c r="O971" i="13"/>
  <c r="O972" i="13"/>
  <c r="O973" i="13"/>
  <c r="O974" i="13"/>
  <c r="O975" i="13"/>
  <c r="O976" i="13"/>
  <c r="O977" i="13"/>
  <c r="O978" i="13"/>
  <c r="O979" i="13"/>
  <c r="O980" i="13"/>
  <c r="O981" i="13"/>
  <c r="O982" i="13"/>
  <c r="O983" i="13"/>
  <c r="O984" i="13"/>
  <c r="O985" i="13"/>
  <c r="O986" i="13"/>
  <c r="O987" i="13"/>
  <c r="O988" i="13"/>
  <c r="O989" i="13"/>
  <c r="O990" i="13"/>
  <c r="O991" i="13"/>
  <c r="O992" i="13"/>
  <c r="O993" i="13"/>
  <c r="O994" i="13"/>
  <c r="O995" i="13"/>
  <c r="O996" i="13"/>
  <c r="O997" i="13"/>
  <c r="O998" i="13"/>
  <c r="O999" i="13"/>
  <c r="O1000" i="13"/>
  <c r="O1001" i="13"/>
  <c r="O1002" i="13"/>
  <c r="O1003" i="13"/>
  <c r="O1004" i="13"/>
  <c r="O1005" i="13"/>
  <c r="O1006" i="13"/>
  <c r="O1007" i="13"/>
  <c r="O1008" i="13"/>
  <c r="O1009" i="13"/>
  <c r="O1010" i="13"/>
  <c r="O1011" i="13"/>
  <c r="O1012" i="13"/>
  <c r="O1013" i="13"/>
  <c r="O1014" i="13"/>
  <c r="O1015" i="13"/>
  <c r="O1016" i="13"/>
  <c r="O1017" i="13"/>
  <c r="O1018" i="13"/>
  <c r="O1019" i="13"/>
  <c r="O1020" i="13"/>
  <c r="O1021" i="13"/>
  <c r="O1022" i="13"/>
  <c r="O1023" i="13"/>
  <c r="O1024" i="13"/>
  <c r="O1025" i="13"/>
  <c r="O1026" i="13"/>
  <c r="O1027" i="13"/>
  <c r="O1028" i="13"/>
  <c r="O1029" i="13"/>
  <c r="O1030" i="13"/>
  <c r="O1031" i="13"/>
  <c r="O1032" i="13"/>
  <c r="O1033" i="13"/>
  <c r="O1034" i="13"/>
  <c r="O1035" i="13"/>
  <c r="O1036" i="13"/>
  <c r="O1037" i="13"/>
  <c r="O1038" i="13"/>
  <c r="O1039" i="13"/>
  <c r="O1040" i="13"/>
  <c r="O1041" i="13"/>
  <c r="O1042" i="13"/>
  <c r="O1043" i="13"/>
  <c r="O1044" i="13"/>
  <c r="O1045" i="13"/>
  <c r="O1046" i="13"/>
  <c r="O1047" i="13"/>
  <c r="O1048" i="13"/>
  <c r="O1049" i="13"/>
  <c r="O1050" i="13"/>
  <c r="O1051" i="13"/>
  <c r="O1052" i="13"/>
  <c r="O1053" i="13"/>
  <c r="O1054" i="13"/>
  <c r="O1055" i="13"/>
  <c r="O1056" i="13"/>
  <c r="O1057" i="13"/>
  <c r="O1058" i="13"/>
  <c r="O1059" i="13"/>
  <c r="O1060" i="13"/>
  <c r="O1061" i="13"/>
  <c r="O1062" i="13"/>
  <c r="O1063" i="13"/>
  <c r="O1064" i="13"/>
  <c r="O1065" i="13"/>
  <c r="O1066" i="13"/>
  <c r="O1067" i="13"/>
  <c r="O1068" i="13"/>
  <c r="O1069" i="13"/>
  <c r="O1070" i="13"/>
  <c r="O1071" i="13"/>
  <c r="O1072" i="13"/>
  <c r="O1073" i="13"/>
  <c r="O1074" i="13"/>
  <c r="O1075" i="13"/>
  <c r="O1076" i="13"/>
  <c r="O1077" i="13"/>
  <c r="O1078" i="13"/>
  <c r="O1079" i="13"/>
  <c r="O1080" i="13"/>
  <c r="O1081" i="13"/>
  <c r="O1082" i="13"/>
  <c r="O1083" i="13"/>
  <c r="O1084" i="13"/>
  <c r="O1085" i="13"/>
  <c r="O1086" i="13"/>
  <c r="O1087" i="13"/>
  <c r="O1088" i="13"/>
  <c r="O1089" i="13"/>
  <c r="O1090" i="13"/>
  <c r="O1091" i="13"/>
  <c r="O1092" i="13"/>
  <c r="O1093" i="13"/>
  <c r="O1094" i="13"/>
  <c r="O1095" i="13"/>
  <c r="O1096" i="13"/>
  <c r="O1097" i="13"/>
  <c r="O1098" i="13"/>
  <c r="O1099" i="13"/>
  <c r="O1100" i="13"/>
  <c r="O1101" i="13"/>
  <c r="O1102" i="13"/>
  <c r="O1103" i="13"/>
  <c r="O1104" i="13"/>
  <c r="O1105" i="13"/>
  <c r="O1106" i="13"/>
  <c r="O1107" i="13"/>
  <c r="O1108" i="13"/>
  <c r="O1109" i="13"/>
  <c r="O1110" i="13"/>
  <c r="O1111" i="13"/>
  <c r="O1112" i="13"/>
  <c r="O1113" i="13"/>
  <c r="O1114" i="13"/>
  <c r="O1115" i="13"/>
  <c r="O1116" i="13"/>
  <c r="O1117" i="13"/>
  <c r="O1118" i="13"/>
  <c r="O1119" i="13"/>
  <c r="O1120" i="13"/>
  <c r="O1121" i="13"/>
  <c r="O1122" i="13"/>
  <c r="O1123" i="13"/>
  <c r="O1124" i="13"/>
  <c r="O1125" i="13"/>
  <c r="O1126" i="13"/>
  <c r="O1127" i="13"/>
  <c r="O1128" i="13"/>
  <c r="O1129" i="13"/>
  <c r="O1130" i="13"/>
  <c r="O1131" i="13"/>
  <c r="O1132" i="13"/>
  <c r="O1133" i="13"/>
  <c r="O1134" i="13"/>
  <c r="O1135" i="13"/>
  <c r="O1136" i="13"/>
  <c r="O1137" i="13"/>
  <c r="O1138" i="13"/>
  <c r="O1139" i="13"/>
  <c r="O1140" i="13"/>
  <c r="O1141" i="13"/>
  <c r="O1142" i="13"/>
  <c r="O1143" i="13"/>
  <c r="O1144" i="13"/>
  <c r="O1145" i="13"/>
  <c r="O1146" i="13"/>
  <c r="O1147" i="13"/>
  <c r="O1148" i="13"/>
  <c r="O1149" i="13"/>
  <c r="O1150" i="13"/>
  <c r="O1151" i="13"/>
  <c r="O1152" i="13"/>
  <c r="O1153" i="13"/>
  <c r="O1154" i="13"/>
  <c r="O1155" i="13"/>
  <c r="O1156" i="13"/>
  <c r="O1157" i="13"/>
  <c r="O1158" i="13"/>
  <c r="O1159" i="13"/>
  <c r="O1160" i="13"/>
  <c r="O1161" i="13"/>
  <c r="O1162" i="13"/>
  <c r="O1163" i="13"/>
  <c r="O1164" i="13"/>
  <c r="O1165" i="13"/>
  <c r="O1166" i="13"/>
  <c r="O1167" i="13"/>
  <c r="O1168" i="13"/>
  <c r="O1169" i="13"/>
  <c r="O1170" i="13"/>
  <c r="O1171" i="13"/>
  <c r="O1172" i="13"/>
  <c r="O1173" i="13"/>
  <c r="O1174" i="13"/>
  <c r="O1175" i="13"/>
  <c r="O1176" i="13"/>
  <c r="O1177" i="13"/>
  <c r="O1178" i="13"/>
  <c r="O1179" i="13"/>
  <c r="O1180" i="13"/>
  <c r="O1181" i="13"/>
  <c r="O1182" i="13"/>
  <c r="O1183" i="13"/>
  <c r="O1184" i="13"/>
  <c r="O1185" i="13"/>
  <c r="O1186" i="13"/>
  <c r="O1187" i="13"/>
  <c r="O1188" i="13"/>
  <c r="O1189" i="13"/>
  <c r="O1190" i="13"/>
  <c r="O1191" i="13"/>
  <c r="O1192" i="13"/>
  <c r="O1193" i="13"/>
  <c r="O1194" i="13"/>
  <c r="O1195" i="13"/>
  <c r="O1196" i="13"/>
  <c r="O1197" i="13"/>
  <c r="O1198" i="13"/>
  <c r="O1199" i="13"/>
  <c r="O1200" i="13"/>
  <c r="O1201" i="13"/>
  <c r="O1202" i="13"/>
  <c r="O1203" i="13"/>
  <c r="O1204" i="13"/>
  <c r="O1205" i="13"/>
  <c r="O1206" i="13"/>
  <c r="O1207" i="13"/>
  <c r="O1208" i="13"/>
  <c r="O1209" i="13"/>
  <c r="O1210" i="13"/>
  <c r="O1211" i="13"/>
  <c r="O1212" i="13"/>
  <c r="O1213" i="13"/>
  <c r="O1214" i="13"/>
  <c r="O1215" i="13"/>
  <c r="O1216" i="13"/>
  <c r="O1217" i="13"/>
  <c r="O1218" i="13"/>
  <c r="O1219" i="13"/>
  <c r="O1220" i="13"/>
  <c r="O1221" i="13"/>
  <c r="O1222" i="13"/>
  <c r="O1223" i="13"/>
  <c r="O1224" i="13"/>
  <c r="O1225" i="13"/>
  <c r="O1226" i="13"/>
  <c r="O1227" i="13"/>
  <c r="O1228" i="13"/>
  <c r="O1229" i="13"/>
  <c r="O1230" i="13"/>
  <c r="O1231" i="13"/>
  <c r="O1232" i="13"/>
  <c r="O1233" i="13"/>
  <c r="O1234" i="13"/>
  <c r="O1235" i="13"/>
  <c r="O1236" i="13"/>
  <c r="O1237" i="13"/>
  <c r="O1238" i="13"/>
  <c r="O1239" i="13"/>
  <c r="O1240" i="13"/>
  <c r="O1241" i="13"/>
  <c r="O1242" i="13"/>
  <c r="O1243" i="13"/>
  <c r="O1244" i="13"/>
  <c r="O1245" i="13"/>
  <c r="O1246" i="13"/>
  <c r="O1247" i="13"/>
  <c r="O1248" i="13"/>
  <c r="O1249" i="13"/>
  <c r="O1250" i="13"/>
  <c r="O1251" i="13"/>
  <c r="O1252" i="13"/>
  <c r="O1253" i="13"/>
  <c r="O1254" i="13"/>
  <c r="O1255" i="13"/>
  <c r="O1256" i="13"/>
  <c r="O1257" i="13"/>
  <c r="O1258" i="13"/>
  <c r="O1259" i="13"/>
  <c r="O1260" i="13"/>
  <c r="O1261" i="13"/>
  <c r="O1262" i="13"/>
  <c r="O1263" i="13"/>
  <c r="O1264" i="13"/>
  <c r="O1265" i="13"/>
  <c r="O1266" i="13"/>
  <c r="O1267" i="13"/>
  <c r="O1268" i="13"/>
  <c r="O1269" i="13"/>
  <c r="O1270" i="13"/>
  <c r="O1271" i="13"/>
  <c r="O1272" i="13"/>
  <c r="O1273" i="13"/>
  <c r="O1274" i="13"/>
  <c r="O1275" i="13"/>
  <c r="O1276" i="13"/>
  <c r="O1277" i="13"/>
  <c r="O1278" i="13"/>
  <c r="O1279" i="13"/>
  <c r="O1280" i="13"/>
  <c r="O1281" i="13"/>
  <c r="O1282" i="13"/>
  <c r="O1283" i="13"/>
  <c r="O1284" i="13"/>
  <c r="O1285" i="13"/>
  <c r="O1286" i="13"/>
  <c r="O1287" i="13"/>
  <c r="O1288" i="13"/>
  <c r="O1289" i="13"/>
  <c r="O1290" i="13"/>
  <c r="O1291" i="13"/>
  <c r="O1292" i="13"/>
  <c r="O1293" i="13"/>
  <c r="O1294" i="13"/>
  <c r="O1295" i="13"/>
  <c r="O1296" i="13"/>
  <c r="O1297" i="13"/>
  <c r="O1298" i="13"/>
  <c r="O1299" i="13"/>
  <c r="O1300" i="13"/>
  <c r="O1301" i="13"/>
  <c r="O1302" i="13"/>
  <c r="O1303" i="13"/>
  <c r="O1304" i="13"/>
  <c r="O1305" i="13"/>
  <c r="O1306" i="13"/>
  <c r="O1307" i="13"/>
  <c r="O1308" i="13"/>
  <c r="O1309" i="13"/>
  <c r="O1310" i="13"/>
  <c r="O1311" i="13"/>
  <c r="O1312" i="13"/>
  <c r="O1313" i="13"/>
  <c r="O1314" i="13"/>
  <c r="O1315" i="13"/>
  <c r="O1316" i="13"/>
  <c r="O1317" i="13"/>
  <c r="O1318" i="13"/>
  <c r="O1319" i="13"/>
  <c r="O1320" i="13"/>
  <c r="O1321" i="13"/>
  <c r="O1322" i="13"/>
  <c r="O1323" i="13"/>
  <c r="O1324" i="13"/>
  <c r="O1325" i="13"/>
  <c r="O1326" i="13"/>
  <c r="O1327" i="13"/>
  <c r="O1328" i="13"/>
  <c r="O1329" i="13"/>
  <c r="O1330" i="13"/>
  <c r="O1331" i="13"/>
  <c r="O1332" i="13"/>
  <c r="O1333" i="13"/>
  <c r="O1334" i="13"/>
  <c r="O1335" i="13"/>
  <c r="O1336" i="13"/>
  <c r="O1337" i="13"/>
  <c r="O1338" i="13"/>
  <c r="O1339" i="13"/>
  <c r="O1340" i="13"/>
  <c r="O1341" i="13"/>
  <c r="O1342" i="13"/>
  <c r="O1343" i="13"/>
  <c r="O1344" i="13"/>
  <c r="O1345" i="13"/>
  <c r="O1346" i="13"/>
  <c r="O1347" i="13"/>
  <c r="O1348" i="13"/>
  <c r="O1349" i="13"/>
  <c r="O1350" i="13"/>
  <c r="O1351" i="13"/>
  <c r="O1352" i="13"/>
  <c r="O1353" i="13"/>
  <c r="O1354" i="13"/>
  <c r="O1355" i="13"/>
  <c r="O1356" i="13"/>
  <c r="O1357" i="13"/>
  <c r="O1358" i="13"/>
  <c r="O1359" i="13"/>
  <c r="O1360" i="13"/>
  <c r="O1361" i="13"/>
  <c r="O1362" i="13"/>
  <c r="O1363" i="13"/>
  <c r="O1364" i="13"/>
  <c r="O1365" i="13"/>
  <c r="O1366" i="13"/>
  <c r="O1367" i="13"/>
  <c r="O1368" i="13"/>
  <c r="O1369" i="13"/>
  <c r="O1370" i="13"/>
  <c r="O1371" i="13"/>
  <c r="O1372" i="13"/>
  <c r="O1373" i="13"/>
  <c r="O1374" i="13"/>
  <c r="O1375" i="13"/>
  <c r="O1376" i="13"/>
  <c r="O1377" i="13"/>
  <c r="O1378" i="13"/>
  <c r="O1379" i="13"/>
  <c r="O1380" i="13"/>
  <c r="O1381" i="13"/>
  <c r="O1382" i="13"/>
  <c r="O1383" i="13"/>
  <c r="O1384" i="13"/>
  <c r="O1385" i="13"/>
  <c r="O1386" i="13"/>
  <c r="O1387" i="13"/>
  <c r="O1388" i="13"/>
  <c r="O1389" i="13"/>
  <c r="O1390" i="13"/>
  <c r="O1391" i="13"/>
  <c r="O1392" i="13"/>
  <c r="O1393" i="13"/>
  <c r="O1394" i="13"/>
  <c r="O1395" i="13"/>
  <c r="O1396" i="13"/>
  <c r="O1397" i="13"/>
  <c r="O1398" i="13"/>
  <c r="O1399" i="13"/>
  <c r="O1400" i="13"/>
  <c r="O1401" i="13"/>
  <c r="O1402" i="13"/>
  <c r="O1403" i="13"/>
  <c r="O1404" i="13"/>
  <c r="O1405" i="13"/>
  <c r="O1406" i="13"/>
  <c r="O1407" i="13"/>
  <c r="O1408" i="13"/>
  <c r="O1409" i="13"/>
  <c r="O1410" i="13"/>
  <c r="O1411" i="13"/>
  <c r="O1412" i="13"/>
  <c r="O1413" i="13"/>
  <c r="O1414" i="13"/>
  <c r="O1415" i="13"/>
  <c r="O1416" i="13"/>
  <c r="O1417" i="13"/>
  <c r="O1418" i="13"/>
  <c r="O1419" i="13"/>
  <c r="O1420" i="13"/>
  <c r="O1421" i="13"/>
  <c r="O1422" i="13"/>
  <c r="O1423" i="13"/>
  <c r="O1424" i="13"/>
  <c r="O1425" i="13"/>
  <c r="O1426" i="13"/>
  <c r="O1427" i="13"/>
  <c r="O1428" i="13"/>
  <c r="O1429" i="13"/>
  <c r="O1430" i="13"/>
  <c r="O1431" i="13"/>
  <c r="O1432" i="13"/>
  <c r="O1433" i="13"/>
  <c r="O1434" i="13"/>
  <c r="O1435" i="13"/>
  <c r="O1436" i="13"/>
  <c r="O1437" i="13"/>
  <c r="O1438" i="13"/>
  <c r="O1439" i="13"/>
  <c r="O1440" i="13"/>
  <c r="O1441" i="13"/>
  <c r="O1442" i="13"/>
  <c r="O1443" i="13"/>
  <c r="O1444" i="13"/>
  <c r="O1445" i="13"/>
  <c r="O1446" i="13"/>
  <c r="O1447" i="13"/>
  <c r="O1448" i="13"/>
  <c r="O1449" i="13"/>
  <c r="O1450" i="13"/>
  <c r="O1451" i="13"/>
  <c r="O1452" i="13"/>
  <c r="O1453" i="13"/>
  <c r="O1454" i="13"/>
  <c r="O1455" i="13"/>
  <c r="O1456" i="13"/>
  <c r="O1457" i="13"/>
  <c r="O1458" i="13"/>
  <c r="O1459" i="13"/>
  <c r="O1460" i="13"/>
  <c r="O1461" i="13"/>
  <c r="O1462" i="13"/>
  <c r="O1463" i="13"/>
  <c r="O1464" i="13"/>
  <c r="O1465" i="13"/>
  <c r="O1466" i="13"/>
  <c r="O1467" i="13"/>
  <c r="O1468" i="13"/>
  <c r="O1469" i="13"/>
  <c r="O1470" i="13"/>
  <c r="O1471" i="13"/>
  <c r="O1472" i="13"/>
  <c r="O1473" i="13"/>
  <c r="O1474" i="13"/>
  <c r="O1475" i="13"/>
  <c r="O1476" i="13"/>
  <c r="O1477" i="13"/>
  <c r="O1478" i="13"/>
  <c r="O1479" i="13"/>
  <c r="O1480" i="13"/>
  <c r="O1481" i="13"/>
  <c r="O1482" i="13"/>
  <c r="O1483" i="13"/>
  <c r="O1484" i="13"/>
  <c r="O1485" i="13"/>
  <c r="O1486" i="13"/>
  <c r="O1487" i="13"/>
  <c r="O1488" i="13"/>
  <c r="O1489" i="13"/>
  <c r="O1490" i="13"/>
  <c r="O1491" i="13"/>
  <c r="O1492" i="13"/>
  <c r="O1493" i="13"/>
  <c r="O1494" i="13"/>
  <c r="O1495" i="13"/>
  <c r="O1496" i="13"/>
  <c r="O1497" i="13"/>
  <c r="O1498" i="13"/>
  <c r="O1499" i="13"/>
  <c r="O1500" i="13"/>
  <c r="O1501" i="13"/>
  <c r="O1502" i="13"/>
  <c r="O1503" i="13"/>
  <c r="O1504" i="13"/>
  <c r="O1505" i="13"/>
  <c r="O1506" i="13"/>
  <c r="O1507" i="13"/>
  <c r="O1508" i="13"/>
  <c r="O1509" i="13"/>
  <c r="O1510" i="13"/>
  <c r="O1511" i="13"/>
  <c r="O1512" i="13"/>
  <c r="O1513" i="13"/>
  <c r="O1514" i="13"/>
  <c r="O1515" i="13"/>
  <c r="O1516" i="13"/>
  <c r="O1517" i="13"/>
  <c r="O1518" i="13"/>
  <c r="O1519" i="13"/>
  <c r="O1520" i="13"/>
  <c r="O1521" i="13"/>
  <c r="O1522" i="13"/>
  <c r="O1523" i="13"/>
  <c r="O1524" i="13"/>
  <c r="O1525" i="13"/>
  <c r="O1526" i="13"/>
  <c r="O1527" i="13"/>
  <c r="O1528" i="13"/>
  <c r="O1529" i="13"/>
  <c r="O1530" i="13"/>
  <c r="O1531" i="13"/>
  <c r="O1532" i="13"/>
  <c r="O1533" i="13"/>
  <c r="O1534" i="13"/>
  <c r="O1535" i="13"/>
  <c r="O1536" i="13"/>
  <c r="O1537" i="13"/>
  <c r="O1538" i="13"/>
  <c r="O1539" i="13"/>
  <c r="O1540" i="13"/>
  <c r="O1541" i="13"/>
  <c r="O1542" i="13"/>
  <c r="O1543" i="13"/>
  <c r="O1544" i="13"/>
  <c r="O1545" i="13"/>
  <c r="O1546" i="13"/>
  <c r="O1547" i="13"/>
  <c r="O1548" i="13"/>
  <c r="O1549" i="13"/>
  <c r="O1550" i="13"/>
  <c r="O1551" i="13"/>
  <c r="O1552" i="13"/>
  <c r="O1553" i="13"/>
  <c r="O1554" i="13"/>
  <c r="O1555" i="13"/>
  <c r="O1556" i="13"/>
  <c r="O1557" i="13"/>
  <c r="O1558" i="13"/>
  <c r="O1559" i="13"/>
  <c r="O1560" i="13"/>
  <c r="O1561" i="13"/>
  <c r="O1562" i="13"/>
  <c r="O1563" i="13"/>
  <c r="O1564" i="13"/>
  <c r="O1565" i="13"/>
  <c r="O1566" i="13"/>
  <c r="O1567" i="13"/>
  <c r="O1568" i="13"/>
  <c r="O1569" i="13"/>
  <c r="O1570" i="13"/>
  <c r="O1571" i="13"/>
  <c r="O1572" i="13"/>
  <c r="O1573" i="13"/>
  <c r="O1574" i="13"/>
  <c r="O1575" i="13"/>
  <c r="O1576" i="13"/>
  <c r="O1577" i="13"/>
  <c r="O1578" i="13"/>
  <c r="O1579" i="13"/>
  <c r="O1580" i="13"/>
  <c r="O1581" i="13"/>
  <c r="O1582" i="13"/>
  <c r="O1583" i="13"/>
  <c r="O1584" i="13"/>
  <c r="O1585" i="13"/>
  <c r="O1586" i="13"/>
  <c r="O1587" i="13"/>
  <c r="O1588" i="13"/>
  <c r="O1589" i="13"/>
  <c r="O1590" i="13"/>
  <c r="O1591" i="13"/>
  <c r="O1592" i="13"/>
  <c r="O1593" i="13"/>
  <c r="O1594" i="13"/>
  <c r="O1595" i="13"/>
  <c r="O1596" i="13"/>
  <c r="O1597" i="13"/>
  <c r="O1598" i="13"/>
  <c r="O1599" i="13"/>
  <c r="O1600" i="13"/>
  <c r="O3" i="13"/>
  <c r="E10" i="9" l="1" a="1"/>
  <c r="E10" i="9" s="1"/>
  <c r="F6" i="9" a="1"/>
  <c r="F6" i="9" s="1"/>
  <c r="C6" i="9" a="1"/>
  <c r="C6" i="9" s="1"/>
  <c r="F7" i="9" a="1"/>
  <c r="F7" i="9" s="1"/>
  <c r="D7" i="9" a="1"/>
  <c r="D7" i="9" s="1"/>
  <c r="E9" i="9" a="1"/>
  <c r="E9" i="9" s="1"/>
  <c r="E8" i="9" a="1"/>
  <c r="E8" i="9" s="1"/>
  <c r="C7" i="9" a="1"/>
  <c r="C7" i="9" s="1"/>
  <c r="AG5" i="13"/>
  <c r="AF5" i="13"/>
  <c r="B10" i="9" a="1"/>
  <c r="B10" i="9" s="1"/>
  <c r="A7" i="9" a="1"/>
  <c r="A7" i="9" s="1"/>
  <c r="AF11" i="13"/>
  <c r="AF9" i="13"/>
  <c r="AF16" i="13"/>
  <c r="AG9" i="13"/>
  <c r="AG16" i="13"/>
  <c r="AG11" i="13"/>
  <c r="AN5" i="13"/>
  <c r="AN4" i="13"/>
  <c r="AK5" i="13"/>
  <c r="AM5" i="13"/>
  <c r="AL5" i="13"/>
  <c r="AK4" i="13"/>
  <c r="AM4" i="13"/>
  <c r="AL4" i="13"/>
  <c r="AJ6" i="13" a="1"/>
  <c r="AJ6" i="13" s="1"/>
  <c r="AJ7" i="13" s="1" a="1"/>
  <c r="AJ7" i="13" s="1"/>
  <c r="AM7" i="13" s="1"/>
  <c r="AE21" i="13"/>
  <c r="I256" i="13"/>
  <c r="N256" i="13"/>
  <c r="P256" i="13"/>
  <c r="Q256" i="13" s="1"/>
  <c r="R256" i="13"/>
  <c r="U256" i="13"/>
  <c r="T256" i="13" s="1"/>
  <c r="I257" i="13"/>
  <c r="N257" i="13"/>
  <c r="P257" i="13"/>
  <c r="Q257" i="13" s="1"/>
  <c r="R257" i="13"/>
  <c r="U257" i="13"/>
  <c r="T257" i="13" s="1"/>
  <c r="I258" i="13"/>
  <c r="N258" i="13"/>
  <c r="P258" i="13"/>
  <c r="Q258" i="13" s="1"/>
  <c r="R258" i="13"/>
  <c r="U258" i="13"/>
  <c r="T258" i="13" s="1"/>
  <c r="I259" i="13"/>
  <c r="N259" i="13"/>
  <c r="P259" i="13"/>
  <c r="Q259" i="13" s="1"/>
  <c r="R259" i="13"/>
  <c r="U259" i="13"/>
  <c r="T259" i="13" s="1"/>
  <c r="I260" i="13"/>
  <c r="N260" i="13"/>
  <c r="P260" i="13"/>
  <c r="Q260" i="13" s="1"/>
  <c r="R260" i="13"/>
  <c r="U260" i="13"/>
  <c r="T260" i="13" s="1"/>
  <c r="I261" i="13"/>
  <c r="N261" i="13"/>
  <c r="P261" i="13"/>
  <c r="Q261" i="13" s="1"/>
  <c r="R261" i="13"/>
  <c r="U261" i="13"/>
  <c r="T261" i="13" s="1"/>
  <c r="I262" i="13"/>
  <c r="N262" i="13"/>
  <c r="P262" i="13"/>
  <c r="Q262" i="13" s="1"/>
  <c r="R262" i="13"/>
  <c r="U262" i="13"/>
  <c r="T262" i="13" s="1"/>
  <c r="I263" i="13"/>
  <c r="N263" i="13"/>
  <c r="P263" i="13"/>
  <c r="Q263" i="13" s="1"/>
  <c r="R263" i="13"/>
  <c r="U263" i="13"/>
  <c r="T263" i="13" s="1"/>
  <c r="I264" i="13"/>
  <c r="N264" i="13"/>
  <c r="P264" i="13"/>
  <c r="Q264" i="13" s="1"/>
  <c r="R264" i="13"/>
  <c r="U264" i="13"/>
  <c r="T264" i="13" s="1"/>
  <c r="I265" i="13"/>
  <c r="N265" i="13"/>
  <c r="P265" i="13"/>
  <c r="Q265" i="13" s="1"/>
  <c r="R265" i="13"/>
  <c r="U265" i="13"/>
  <c r="T265" i="13" s="1"/>
  <c r="I266" i="13"/>
  <c r="N266" i="13"/>
  <c r="P266" i="13"/>
  <c r="Q266" i="13" s="1"/>
  <c r="R266" i="13"/>
  <c r="U266" i="13"/>
  <c r="T266" i="13" s="1"/>
  <c r="I267" i="13"/>
  <c r="N267" i="13"/>
  <c r="P267" i="13"/>
  <c r="Q267" i="13" s="1"/>
  <c r="R267" i="13"/>
  <c r="U267" i="13"/>
  <c r="T267" i="13" s="1"/>
  <c r="I268" i="13"/>
  <c r="N268" i="13"/>
  <c r="P268" i="13"/>
  <c r="Q268" i="13" s="1"/>
  <c r="R268" i="13"/>
  <c r="U268" i="13"/>
  <c r="T268" i="13" s="1"/>
  <c r="I269" i="13"/>
  <c r="N269" i="13"/>
  <c r="P269" i="13"/>
  <c r="Q269" i="13" s="1"/>
  <c r="R269" i="13"/>
  <c r="U269" i="13"/>
  <c r="T269" i="13" s="1"/>
  <c r="I270" i="13"/>
  <c r="N270" i="13"/>
  <c r="P270" i="13"/>
  <c r="Q270" i="13" s="1"/>
  <c r="R270" i="13"/>
  <c r="U270" i="13"/>
  <c r="T270" i="13" s="1"/>
  <c r="I271" i="13"/>
  <c r="N271" i="13"/>
  <c r="P271" i="13"/>
  <c r="Q271" i="13"/>
  <c r="R271" i="13"/>
  <c r="U271" i="13"/>
  <c r="T271" i="13" s="1"/>
  <c r="I272" i="13"/>
  <c r="N272" i="13"/>
  <c r="P272" i="13"/>
  <c r="Q272" i="13" s="1"/>
  <c r="R272" i="13"/>
  <c r="U272" i="13"/>
  <c r="T272" i="13" s="1"/>
  <c r="I273" i="13"/>
  <c r="N273" i="13"/>
  <c r="P273" i="13"/>
  <c r="Q273" i="13" s="1"/>
  <c r="R273" i="13"/>
  <c r="U273" i="13"/>
  <c r="T273" i="13" s="1"/>
  <c r="I274" i="13"/>
  <c r="N274" i="13"/>
  <c r="P274" i="13"/>
  <c r="Q274" i="13" s="1"/>
  <c r="R274" i="13"/>
  <c r="U274" i="13"/>
  <c r="T274" i="13" s="1"/>
  <c r="I275" i="13"/>
  <c r="N275" i="13"/>
  <c r="P275" i="13"/>
  <c r="Q275" i="13" s="1"/>
  <c r="R275" i="13"/>
  <c r="U275" i="13"/>
  <c r="T275" i="13" s="1"/>
  <c r="I276" i="13"/>
  <c r="N276" i="13"/>
  <c r="P276" i="13"/>
  <c r="Q276" i="13" s="1"/>
  <c r="R276" i="13"/>
  <c r="U276" i="13"/>
  <c r="T276" i="13" s="1"/>
  <c r="I277" i="13"/>
  <c r="N277" i="13"/>
  <c r="P277" i="13"/>
  <c r="Q277" i="13" s="1"/>
  <c r="R277" i="13"/>
  <c r="U277" i="13"/>
  <c r="T277" i="13" s="1"/>
  <c r="I278" i="13"/>
  <c r="N278" i="13"/>
  <c r="P278" i="13"/>
  <c r="Q278" i="13" s="1"/>
  <c r="R278" i="13"/>
  <c r="U278" i="13"/>
  <c r="T278" i="13" s="1"/>
  <c r="I279" i="13"/>
  <c r="N279" i="13"/>
  <c r="P279" i="13"/>
  <c r="Q279" i="13" s="1"/>
  <c r="R279" i="13"/>
  <c r="U279" i="13"/>
  <c r="T279" i="13" s="1"/>
  <c r="I280" i="13"/>
  <c r="N280" i="13"/>
  <c r="P280" i="13"/>
  <c r="Q280" i="13" s="1"/>
  <c r="R280" i="13"/>
  <c r="U280" i="13"/>
  <c r="T280" i="13" s="1"/>
  <c r="I281" i="13"/>
  <c r="N281" i="13"/>
  <c r="P281" i="13"/>
  <c r="Q281" i="13" s="1"/>
  <c r="R281" i="13"/>
  <c r="U281" i="13"/>
  <c r="T281" i="13" s="1"/>
  <c r="I282" i="13"/>
  <c r="N282" i="13"/>
  <c r="P282" i="13"/>
  <c r="Q282" i="13" s="1"/>
  <c r="R282" i="13"/>
  <c r="U282" i="13"/>
  <c r="T282" i="13" s="1"/>
  <c r="I283" i="13"/>
  <c r="N283" i="13"/>
  <c r="P283" i="13"/>
  <c r="Q283" i="13" s="1"/>
  <c r="R283" i="13"/>
  <c r="U283" i="13"/>
  <c r="T283" i="13" s="1"/>
  <c r="I284" i="13"/>
  <c r="N284" i="13"/>
  <c r="P284" i="13"/>
  <c r="Q284" i="13" s="1"/>
  <c r="R284" i="13"/>
  <c r="U284" i="13"/>
  <c r="T284" i="13" s="1"/>
  <c r="I285" i="13"/>
  <c r="N285" i="13"/>
  <c r="P285" i="13"/>
  <c r="Q285" i="13" s="1"/>
  <c r="R285" i="13"/>
  <c r="U285" i="13"/>
  <c r="T285" i="13" s="1"/>
  <c r="I286" i="13"/>
  <c r="N286" i="13"/>
  <c r="P286" i="13"/>
  <c r="Q286" i="13" s="1"/>
  <c r="R286" i="13"/>
  <c r="U286" i="13"/>
  <c r="T286" i="13" s="1"/>
  <c r="I287" i="13"/>
  <c r="N287" i="13"/>
  <c r="P287" i="13"/>
  <c r="Q287" i="13"/>
  <c r="R287" i="13"/>
  <c r="U287" i="13"/>
  <c r="T287" i="13" s="1"/>
  <c r="I288" i="13"/>
  <c r="N288" i="13"/>
  <c r="P288" i="13"/>
  <c r="Q288" i="13" s="1"/>
  <c r="R288" i="13"/>
  <c r="U288" i="13"/>
  <c r="T288" i="13" s="1"/>
  <c r="I289" i="13"/>
  <c r="N289" i="13"/>
  <c r="P289" i="13"/>
  <c r="Q289" i="13" s="1"/>
  <c r="R289" i="13"/>
  <c r="U289" i="13"/>
  <c r="T289" i="13" s="1"/>
  <c r="I290" i="13"/>
  <c r="N290" i="13"/>
  <c r="P290" i="13"/>
  <c r="Q290" i="13" s="1"/>
  <c r="R290" i="13"/>
  <c r="U290" i="13"/>
  <c r="T290" i="13" s="1"/>
  <c r="I291" i="13"/>
  <c r="N291" i="13"/>
  <c r="P291" i="13"/>
  <c r="Q291" i="13" s="1"/>
  <c r="R291" i="13"/>
  <c r="U291" i="13"/>
  <c r="T291" i="13" s="1"/>
  <c r="I292" i="13"/>
  <c r="N292" i="13"/>
  <c r="P292" i="13"/>
  <c r="Q292" i="13" s="1"/>
  <c r="R292" i="13"/>
  <c r="U292" i="13"/>
  <c r="T292" i="13" s="1"/>
  <c r="I293" i="13"/>
  <c r="N293" i="13"/>
  <c r="P293" i="13"/>
  <c r="Q293" i="13" s="1"/>
  <c r="R293" i="13"/>
  <c r="U293" i="13"/>
  <c r="T293" i="13" s="1"/>
  <c r="I294" i="13"/>
  <c r="N294" i="13"/>
  <c r="P294" i="13"/>
  <c r="Q294" i="13" s="1"/>
  <c r="R294" i="13"/>
  <c r="U294" i="13"/>
  <c r="T294" i="13" s="1"/>
  <c r="I295" i="13"/>
  <c r="N295" i="13"/>
  <c r="P295" i="13"/>
  <c r="Q295" i="13" s="1"/>
  <c r="R295" i="13"/>
  <c r="U295" i="13"/>
  <c r="T295" i="13" s="1"/>
  <c r="I296" i="13"/>
  <c r="N296" i="13"/>
  <c r="P296" i="13"/>
  <c r="Q296" i="13" s="1"/>
  <c r="R296" i="13"/>
  <c r="U296" i="13"/>
  <c r="T296" i="13" s="1"/>
  <c r="I297" i="13"/>
  <c r="N297" i="13"/>
  <c r="P297" i="13"/>
  <c r="Q297" i="13" s="1"/>
  <c r="R297" i="13"/>
  <c r="U297" i="13"/>
  <c r="T297" i="13" s="1"/>
  <c r="I298" i="13"/>
  <c r="N298" i="13"/>
  <c r="P298" i="13"/>
  <c r="Q298" i="13" s="1"/>
  <c r="R298" i="13"/>
  <c r="U298" i="13"/>
  <c r="T298" i="13" s="1"/>
  <c r="I299" i="13"/>
  <c r="N299" i="13"/>
  <c r="P299" i="13"/>
  <c r="Q299" i="13" s="1"/>
  <c r="R299" i="13"/>
  <c r="U299" i="13"/>
  <c r="T299" i="13" s="1"/>
  <c r="I300" i="13"/>
  <c r="N300" i="13"/>
  <c r="P300" i="13"/>
  <c r="Q300" i="13" s="1"/>
  <c r="R300" i="13"/>
  <c r="U300" i="13"/>
  <c r="T300" i="13" s="1"/>
  <c r="I301" i="13"/>
  <c r="N301" i="13"/>
  <c r="P301" i="13"/>
  <c r="Q301" i="13" s="1"/>
  <c r="R301" i="13"/>
  <c r="U301" i="13"/>
  <c r="T301" i="13" s="1"/>
  <c r="I302" i="13"/>
  <c r="N302" i="13"/>
  <c r="P302" i="13"/>
  <c r="Q302" i="13" s="1"/>
  <c r="R302" i="13"/>
  <c r="U302" i="13"/>
  <c r="T302" i="13" s="1"/>
  <c r="I303" i="13"/>
  <c r="N303" i="13"/>
  <c r="P303" i="13"/>
  <c r="Q303" i="13" s="1"/>
  <c r="R303" i="13"/>
  <c r="U303" i="13"/>
  <c r="T303" i="13" s="1"/>
  <c r="I304" i="13"/>
  <c r="N304" i="13"/>
  <c r="P304" i="13"/>
  <c r="Q304" i="13" s="1"/>
  <c r="R304" i="13"/>
  <c r="U304" i="13"/>
  <c r="T304" i="13" s="1"/>
  <c r="I305" i="13"/>
  <c r="N305" i="13"/>
  <c r="P305" i="13"/>
  <c r="Q305" i="13" s="1"/>
  <c r="R305" i="13"/>
  <c r="U305" i="13"/>
  <c r="T305" i="13" s="1"/>
  <c r="I306" i="13"/>
  <c r="N306" i="13"/>
  <c r="P306" i="13"/>
  <c r="Q306" i="13" s="1"/>
  <c r="R306" i="13"/>
  <c r="U306" i="13"/>
  <c r="T306" i="13" s="1"/>
  <c r="I307" i="13"/>
  <c r="N307" i="13"/>
  <c r="P307" i="13"/>
  <c r="Q307" i="13" s="1"/>
  <c r="R307" i="13"/>
  <c r="U307" i="13"/>
  <c r="T307" i="13" s="1"/>
  <c r="I308" i="13"/>
  <c r="N308" i="13"/>
  <c r="P308" i="13"/>
  <c r="Q308" i="13" s="1"/>
  <c r="R308" i="13"/>
  <c r="U308" i="13"/>
  <c r="T308" i="13" s="1"/>
  <c r="I309" i="13"/>
  <c r="N309" i="13"/>
  <c r="P309" i="13"/>
  <c r="Q309" i="13" s="1"/>
  <c r="R309" i="13"/>
  <c r="U309" i="13"/>
  <c r="T309" i="13" s="1"/>
  <c r="I310" i="13"/>
  <c r="N310" i="13"/>
  <c r="P310" i="13"/>
  <c r="Q310" i="13" s="1"/>
  <c r="R310" i="13"/>
  <c r="U310" i="13"/>
  <c r="T310" i="13" s="1"/>
  <c r="I311" i="13"/>
  <c r="N311" i="13"/>
  <c r="P311" i="13"/>
  <c r="Q311" i="13" s="1"/>
  <c r="R311" i="13"/>
  <c r="U311" i="13"/>
  <c r="T311" i="13" s="1"/>
  <c r="I312" i="13"/>
  <c r="N312" i="13"/>
  <c r="P312" i="13"/>
  <c r="Q312" i="13" s="1"/>
  <c r="R312" i="13"/>
  <c r="U312" i="13"/>
  <c r="T312" i="13" s="1"/>
  <c r="I313" i="13"/>
  <c r="N313" i="13"/>
  <c r="P313" i="13"/>
  <c r="Q313" i="13" s="1"/>
  <c r="R313" i="13"/>
  <c r="U313" i="13"/>
  <c r="T313" i="13" s="1"/>
  <c r="I314" i="13"/>
  <c r="N314" i="13"/>
  <c r="P314" i="13"/>
  <c r="Q314" i="13" s="1"/>
  <c r="R314" i="13"/>
  <c r="U314" i="13"/>
  <c r="T314" i="13" s="1"/>
  <c r="I315" i="13"/>
  <c r="N315" i="13"/>
  <c r="P315" i="13"/>
  <c r="Q315" i="13" s="1"/>
  <c r="R315" i="13"/>
  <c r="U315" i="13"/>
  <c r="T315" i="13" s="1"/>
  <c r="I316" i="13"/>
  <c r="N316" i="13"/>
  <c r="P316" i="13"/>
  <c r="Q316" i="13" s="1"/>
  <c r="R316" i="13"/>
  <c r="U316" i="13"/>
  <c r="T316" i="13" s="1"/>
  <c r="I317" i="13"/>
  <c r="N317" i="13"/>
  <c r="P317" i="13"/>
  <c r="Q317" i="13" s="1"/>
  <c r="R317" i="13"/>
  <c r="U317" i="13"/>
  <c r="T317" i="13" s="1"/>
  <c r="I318" i="13"/>
  <c r="N318" i="13"/>
  <c r="P318" i="13"/>
  <c r="Q318" i="13" s="1"/>
  <c r="R318" i="13"/>
  <c r="U318" i="13"/>
  <c r="T318" i="13" s="1"/>
  <c r="I319" i="13"/>
  <c r="N319" i="13"/>
  <c r="P319" i="13"/>
  <c r="Q319" i="13"/>
  <c r="R319" i="13"/>
  <c r="U319" i="13"/>
  <c r="T319" i="13" s="1"/>
  <c r="I320" i="13"/>
  <c r="N320" i="13"/>
  <c r="P320" i="13"/>
  <c r="Q320" i="13" s="1"/>
  <c r="R320" i="13"/>
  <c r="U320" i="13"/>
  <c r="T320" i="13" s="1"/>
  <c r="I321" i="13"/>
  <c r="N321" i="13"/>
  <c r="P321" i="13"/>
  <c r="Q321" i="13" s="1"/>
  <c r="R321" i="13"/>
  <c r="U321" i="13"/>
  <c r="T321" i="13" s="1"/>
  <c r="I322" i="13"/>
  <c r="N322" i="13"/>
  <c r="P322" i="13"/>
  <c r="Q322" i="13" s="1"/>
  <c r="R322" i="13"/>
  <c r="U322" i="13"/>
  <c r="T322" i="13" s="1"/>
  <c r="I323" i="13"/>
  <c r="N323" i="13"/>
  <c r="P323" i="13"/>
  <c r="Q323" i="13" s="1"/>
  <c r="R323" i="13"/>
  <c r="U323" i="13"/>
  <c r="T323" i="13" s="1"/>
  <c r="I324" i="13"/>
  <c r="N324" i="13"/>
  <c r="P324" i="13"/>
  <c r="Q324" i="13" s="1"/>
  <c r="R324" i="13"/>
  <c r="U324" i="13"/>
  <c r="T324" i="13" s="1"/>
  <c r="I325" i="13"/>
  <c r="N325" i="13"/>
  <c r="P325" i="13"/>
  <c r="Q325" i="13" s="1"/>
  <c r="R325" i="13"/>
  <c r="U325" i="13"/>
  <c r="T325" i="13" s="1"/>
  <c r="I326" i="13"/>
  <c r="N326" i="13"/>
  <c r="P326" i="13"/>
  <c r="Q326" i="13" s="1"/>
  <c r="R326" i="13"/>
  <c r="U326" i="13"/>
  <c r="T326" i="13" s="1"/>
  <c r="I327" i="13"/>
  <c r="N327" i="13"/>
  <c r="P327" i="13"/>
  <c r="Q327" i="13" s="1"/>
  <c r="R327" i="13"/>
  <c r="U327" i="13"/>
  <c r="T327" i="13" s="1"/>
  <c r="I328" i="13"/>
  <c r="N328" i="13"/>
  <c r="P328" i="13"/>
  <c r="Q328" i="13" s="1"/>
  <c r="R328" i="13"/>
  <c r="U328" i="13"/>
  <c r="T328" i="13" s="1"/>
  <c r="I329" i="13"/>
  <c r="N329" i="13"/>
  <c r="P329" i="13"/>
  <c r="Q329" i="13" s="1"/>
  <c r="R329" i="13"/>
  <c r="U329" i="13"/>
  <c r="T329" i="13" s="1"/>
  <c r="I330" i="13"/>
  <c r="N330" i="13"/>
  <c r="P330" i="13"/>
  <c r="Q330" i="13" s="1"/>
  <c r="R330" i="13"/>
  <c r="U330" i="13"/>
  <c r="T330" i="13" s="1"/>
  <c r="I331" i="13"/>
  <c r="N331" i="13"/>
  <c r="P331" i="13"/>
  <c r="Q331" i="13" s="1"/>
  <c r="R331" i="13"/>
  <c r="U331" i="13"/>
  <c r="T331" i="13" s="1"/>
  <c r="I332" i="13"/>
  <c r="N332" i="13"/>
  <c r="P332" i="13"/>
  <c r="Q332" i="13" s="1"/>
  <c r="R332" i="13"/>
  <c r="U332" i="13"/>
  <c r="T332" i="13" s="1"/>
  <c r="I333" i="13"/>
  <c r="N333" i="13"/>
  <c r="P333" i="13"/>
  <c r="Q333" i="13" s="1"/>
  <c r="R333" i="13"/>
  <c r="U333" i="13"/>
  <c r="T333" i="13" s="1"/>
  <c r="I334" i="13"/>
  <c r="N334" i="13"/>
  <c r="P334" i="13"/>
  <c r="Q334" i="13" s="1"/>
  <c r="R334" i="13"/>
  <c r="U334" i="13"/>
  <c r="T334" i="13" s="1"/>
  <c r="I335" i="13"/>
  <c r="N335" i="13"/>
  <c r="P335" i="13"/>
  <c r="Q335" i="13" s="1"/>
  <c r="R335" i="13"/>
  <c r="U335" i="13"/>
  <c r="T335" i="13" s="1"/>
  <c r="I336" i="13"/>
  <c r="N336" i="13"/>
  <c r="P336" i="13"/>
  <c r="Q336" i="13" s="1"/>
  <c r="R336" i="13"/>
  <c r="U336" i="13"/>
  <c r="T336" i="13" s="1"/>
  <c r="I337" i="13"/>
  <c r="N337" i="13"/>
  <c r="P337" i="13"/>
  <c r="Q337" i="13" s="1"/>
  <c r="R337" i="13"/>
  <c r="U337" i="13"/>
  <c r="T337" i="13" s="1"/>
  <c r="I338" i="13"/>
  <c r="N338" i="13"/>
  <c r="P338" i="13"/>
  <c r="Q338" i="13" s="1"/>
  <c r="R338" i="13"/>
  <c r="U338" i="13"/>
  <c r="T338" i="13" s="1"/>
  <c r="I339" i="13"/>
  <c r="N339" i="13"/>
  <c r="P339" i="13"/>
  <c r="Q339" i="13" s="1"/>
  <c r="R339" i="13"/>
  <c r="U339" i="13"/>
  <c r="T339" i="13" s="1"/>
  <c r="I340" i="13"/>
  <c r="N340" i="13"/>
  <c r="P340" i="13"/>
  <c r="Q340" i="13" s="1"/>
  <c r="R340" i="13"/>
  <c r="U340" i="13"/>
  <c r="T340" i="13" s="1"/>
  <c r="I341" i="13"/>
  <c r="N341" i="13"/>
  <c r="P341" i="13"/>
  <c r="Q341" i="13" s="1"/>
  <c r="R341" i="13"/>
  <c r="U341" i="13"/>
  <c r="T341" i="13" s="1"/>
  <c r="I342" i="13"/>
  <c r="N342" i="13"/>
  <c r="P342" i="13"/>
  <c r="Q342" i="13" s="1"/>
  <c r="R342" i="13"/>
  <c r="U342" i="13"/>
  <c r="T342" i="13" s="1"/>
  <c r="I343" i="13"/>
  <c r="N343" i="13"/>
  <c r="P343" i="13"/>
  <c r="Q343" i="13"/>
  <c r="R343" i="13"/>
  <c r="U343" i="13"/>
  <c r="T343" i="13" s="1"/>
  <c r="I344" i="13"/>
  <c r="N344" i="13"/>
  <c r="P344" i="13"/>
  <c r="Q344" i="13" s="1"/>
  <c r="R344" i="13"/>
  <c r="U344" i="13"/>
  <c r="T344" i="13" s="1"/>
  <c r="I345" i="13"/>
  <c r="N345" i="13"/>
  <c r="P345" i="13"/>
  <c r="Q345" i="13" s="1"/>
  <c r="R345" i="13"/>
  <c r="U345" i="13"/>
  <c r="T345" i="13" s="1"/>
  <c r="I346" i="13"/>
  <c r="N346" i="13"/>
  <c r="P346" i="13"/>
  <c r="Q346" i="13" s="1"/>
  <c r="R346" i="13"/>
  <c r="U346" i="13"/>
  <c r="T346" i="13" s="1"/>
  <c r="I347" i="13"/>
  <c r="N347" i="13"/>
  <c r="P347" i="13"/>
  <c r="Q347" i="13" s="1"/>
  <c r="R347" i="13"/>
  <c r="U347" i="13"/>
  <c r="T347" i="13" s="1"/>
  <c r="I348" i="13"/>
  <c r="N348" i="13"/>
  <c r="P348" i="13"/>
  <c r="Q348" i="13" s="1"/>
  <c r="R348" i="13"/>
  <c r="U348" i="13"/>
  <c r="T348" i="13" s="1"/>
  <c r="I349" i="13"/>
  <c r="N349" i="13"/>
  <c r="P349" i="13"/>
  <c r="Q349" i="13" s="1"/>
  <c r="R349" i="13"/>
  <c r="U349" i="13"/>
  <c r="T349" i="13" s="1"/>
  <c r="I350" i="13"/>
  <c r="N350" i="13"/>
  <c r="P350" i="13"/>
  <c r="Q350" i="13" s="1"/>
  <c r="R350" i="13"/>
  <c r="U350" i="13"/>
  <c r="T350" i="13" s="1"/>
  <c r="I351" i="13"/>
  <c r="N351" i="13"/>
  <c r="P351" i="13"/>
  <c r="Q351" i="13" s="1"/>
  <c r="R351" i="13"/>
  <c r="U351" i="13"/>
  <c r="T351" i="13" s="1"/>
  <c r="I352" i="13"/>
  <c r="N352" i="13"/>
  <c r="P352" i="13"/>
  <c r="Q352" i="13" s="1"/>
  <c r="R352" i="13"/>
  <c r="U352" i="13"/>
  <c r="T352" i="13" s="1"/>
  <c r="I353" i="13"/>
  <c r="N353" i="13"/>
  <c r="P353" i="13"/>
  <c r="Q353" i="13" s="1"/>
  <c r="R353" i="13"/>
  <c r="U353" i="13"/>
  <c r="T353" i="13" s="1"/>
  <c r="I354" i="13"/>
  <c r="N354" i="13"/>
  <c r="P354" i="13"/>
  <c r="Q354" i="13" s="1"/>
  <c r="R354" i="13"/>
  <c r="U354" i="13"/>
  <c r="T354" i="13" s="1"/>
  <c r="I355" i="13"/>
  <c r="N355" i="13"/>
  <c r="P355" i="13"/>
  <c r="Q355" i="13" s="1"/>
  <c r="R355" i="13"/>
  <c r="U355" i="13"/>
  <c r="T355" i="13" s="1"/>
  <c r="I356" i="13"/>
  <c r="N356" i="13"/>
  <c r="P356" i="13"/>
  <c r="Q356" i="13" s="1"/>
  <c r="R356" i="13"/>
  <c r="U356" i="13"/>
  <c r="T356" i="13" s="1"/>
  <c r="I357" i="13"/>
  <c r="N357" i="13"/>
  <c r="P357" i="13"/>
  <c r="Q357" i="13" s="1"/>
  <c r="R357" i="13"/>
  <c r="U357" i="13"/>
  <c r="T357" i="13" s="1"/>
  <c r="I358" i="13"/>
  <c r="N358" i="13"/>
  <c r="P358" i="13"/>
  <c r="Q358" i="13" s="1"/>
  <c r="R358" i="13"/>
  <c r="U358" i="13"/>
  <c r="T358" i="13" s="1"/>
  <c r="I359" i="13"/>
  <c r="N359" i="13"/>
  <c r="P359" i="13"/>
  <c r="Q359" i="13" s="1"/>
  <c r="R359" i="13"/>
  <c r="U359" i="13"/>
  <c r="T359" i="13" s="1"/>
  <c r="I360" i="13"/>
  <c r="N360" i="13"/>
  <c r="P360" i="13"/>
  <c r="Q360" i="13" s="1"/>
  <c r="R360" i="13"/>
  <c r="U360" i="13"/>
  <c r="T360" i="13" s="1"/>
  <c r="I361" i="13"/>
  <c r="N361" i="13"/>
  <c r="P361" i="13"/>
  <c r="Q361" i="13" s="1"/>
  <c r="R361" i="13"/>
  <c r="U361" i="13"/>
  <c r="T361" i="13" s="1"/>
  <c r="I362" i="13"/>
  <c r="N362" i="13"/>
  <c r="P362" i="13"/>
  <c r="Q362" i="13" s="1"/>
  <c r="R362" i="13"/>
  <c r="U362" i="13"/>
  <c r="T362" i="13" s="1"/>
  <c r="I363" i="13"/>
  <c r="N363" i="13"/>
  <c r="P363" i="13"/>
  <c r="Q363" i="13"/>
  <c r="R363" i="13"/>
  <c r="U363" i="13"/>
  <c r="T363" i="13" s="1"/>
  <c r="I364" i="13"/>
  <c r="N364" i="13"/>
  <c r="P364" i="13"/>
  <c r="Q364" i="13" s="1"/>
  <c r="R364" i="13"/>
  <c r="U364" i="13"/>
  <c r="T364" i="13" s="1"/>
  <c r="I365" i="13"/>
  <c r="N365" i="13"/>
  <c r="P365" i="13"/>
  <c r="Q365" i="13" s="1"/>
  <c r="R365" i="13"/>
  <c r="U365" i="13"/>
  <c r="T365" i="13" s="1"/>
  <c r="I366" i="13"/>
  <c r="N366" i="13"/>
  <c r="P366" i="13"/>
  <c r="Q366" i="13" s="1"/>
  <c r="R366" i="13"/>
  <c r="U366" i="13"/>
  <c r="T366" i="13" s="1"/>
  <c r="I367" i="13"/>
  <c r="N367" i="13"/>
  <c r="P367" i="13"/>
  <c r="Q367" i="13" s="1"/>
  <c r="R367" i="13"/>
  <c r="U367" i="13"/>
  <c r="T367" i="13" s="1"/>
  <c r="I368" i="13"/>
  <c r="N368" i="13"/>
  <c r="P368" i="13"/>
  <c r="Q368" i="13" s="1"/>
  <c r="R368" i="13"/>
  <c r="U368" i="13"/>
  <c r="T368" i="13" s="1"/>
  <c r="I369" i="13"/>
  <c r="N369" i="13"/>
  <c r="P369" i="13"/>
  <c r="Q369" i="13" s="1"/>
  <c r="R369" i="13"/>
  <c r="U369" i="13"/>
  <c r="T369" i="13" s="1"/>
  <c r="I370" i="13"/>
  <c r="N370" i="13"/>
  <c r="P370" i="13"/>
  <c r="Q370" i="13" s="1"/>
  <c r="R370" i="13"/>
  <c r="U370" i="13"/>
  <c r="T370" i="13" s="1"/>
  <c r="I371" i="13"/>
  <c r="N371" i="13"/>
  <c r="P371" i="13"/>
  <c r="Q371" i="13" s="1"/>
  <c r="R371" i="13"/>
  <c r="U371" i="13"/>
  <c r="T371" i="13" s="1"/>
  <c r="I372" i="13"/>
  <c r="N372" i="13"/>
  <c r="P372" i="13"/>
  <c r="Q372" i="13" s="1"/>
  <c r="R372" i="13"/>
  <c r="U372" i="13"/>
  <c r="T372" i="13" s="1"/>
  <c r="I373" i="13"/>
  <c r="N373" i="13"/>
  <c r="P373" i="13"/>
  <c r="Q373" i="13" s="1"/>
  <c r="R373" i="13"/>
  <c r="U373" i="13"/>
  <c r="T373" i="13" s="1"/>
  <c r="I374" i="13"/>
  <c r="N374" i="13"/>
  <c r="P374" i="13"/>
  <c r="Q374" i="13"/>
  <c r="R374" i="13"/>
  <c r="U374" i="13"/>
  <c r="T374" i="13" s="1"/>
  <c r="I375" i="13"/>
  <c r="N375" i="13"/>
  <c r="P375" i="13"/>
  <c r="Q375" i="13" s="1"/>
  <c r="R375" i="13"/>
  <c r="U375" i="13"/>
  <c r="T375" i="13" s="1"/>
  <c r="I376" i="13"/>
  <c r="N376" i="13"/>
  <c r="P376" i="13"/>
  <c r="Q376" i="13" s="1"/>
  <c r="R376" i="13"/>
  <c r="U376" i="13"/>
  <c r="T376" i="13" s="1"/>
  <c r="I377" i="13"/>
  <c r="N377" i="13"/>
  <c r="P377" i="13"/>
  <c r="Q377" i="13" s="1"/>
  <c r="R377" i="13"/>
  <c r="U377" i="13"/>
  <c r="T377" i="13" s="1"/>
  <c r="I378" i="13"/>
  <c r="N378" i="13"/>
  <c r="P378" i="13"/>
  <c r="Q378" i="13" s="1"/>
  <c r="R378" i="13"/>
  <c r="U378" i="13"/>
  <c r="T378" i="13" s="1"/>
  <c r="I379" i="13"/>
  <c r="N379" i="13"/>
  <c r="P379" i="13"/>
  <c r="Q379" i="13" s="1"/>
  <c r="R379" i="13"/>
  <c r="U379" i="13"/>
  <c r="T379" i="13" s="1"/>
  <c r="I380" i="13"/>
  <c r="N380" i="13"/>
  <c r="P380" i="13"/>
  <c r="Q380" i="13" s="1"/>
  <c r="R380" i="13"/>
  <c r="U380" i="13"/>
  <c r="T380" i="13" s="1"/>
  <c r="I381" i="13"/>
  <c r="N381" i="13"/>
  <c r="P381" i="13"/>
  <c r="Q381" i="13" s="1"/>
  <c r="R381" i="13"/>
  <c r="U381" i="13"/>
  <c r="T381" i="13" s="1"/>
  <c r="I382" i="13"/>
  <c r="N382" i="13"/>
  <c r="P382" i="13"/>
  <c r="Q382" i="13"/>
  <c r="R382" i="13"/>
  <c r="U382" i="13"/>
  <c r="T382" i="13" s="1"/>
  <c r="I383" i="13"/>
  <c r="N383" i="13"/>
  <c r="P383" i="13"/>
  <c r="Q383" i="13" s="1"/>
  <c r="R383" i="13"/>
  <c r="U383" i="13"/>
  <c r="T383" i="13" s="1"/>
  <c r="I384" i="13"/>
  <c r="N384" i="13"/>
  <c r="P384" i="13"/>
  <c r="Q384" i="13" s="1"/>
  <c r="R384" i="13"/>
  <c r="U384" i="13"/>
  <c r="T384" i="13" s="1"/>
  <c r="I385" i="13"/>
  <c r="N385" i="13"/>
  <c r="P385" i="13"/>
  <c r="Q385" i="13" s="1"/>
  <c r="R385" i="13"/>
  <c r="U385" i="13"/>
  <c r="T385" i="13" s="1"/>
  <c r="I386" i="13"/>
  <c r="N386" i="13"/>
  <c r="P386" i="13"/>
  <c r="Q386" i="13" s="1"/>
  <c r="R386" i="13"/>
  <c r="U386" i="13"/>
  <c r="T386" i="13" s="1"/>
  <c r="I387" i="13"/>
  <c r="N387" i="13"/>
  <c r="P387" i="13"/>
  <c r="Q387" i="13" s="1"/>
  <c r="R387" i="13"/>
  <c r="U387" i="13"/>
  <c r="T387" i="13" s="1"/>
  <c r="I388" i="13"/>
  <c r="N388" i="13"/>
  <c r="P388" i="13"/>
  <c r="Q388" i="13"/>
  <c r="R388" i="13"/>
  <c r="U388" i="13"/>
  <c r="T388" i="13" s="1"/>
  <c r="I389" i="13"/>
  <c r="N389" i="13"/>
  <c r="P389" i="13"/>
  <c r="Q389" i="13" s="1"/>
  <c r="R389" i="13"/>
  <c r="U389" i="13"/>
  <c r="T389" i="13" s="1"/>
  <c r="I390" i="13"/>
  <c r="N390" i="13"/>
  <c r="P390" i="13"/>
  <c r="Q390" i="13" s="1"/>
  <c r="R390" i="13"/>
  <c r="U390" i="13"/>
  <c r="T390" i="13" s="1"/>
  <c r="I391" i="13"/>
  <c r="N391" i="13"/>
  <c r="P391" i="13"/>
  <c r="Q391" i="13" s="1"/>
  <c r="R391" i="13"/>
  <c r="U391" i="13"/>
  <c r="T391" i="13" s="1"/>
  <c r="I392" i="13"/>
  <c r="N392" i="13"/>
  <c r="P392" i="13"/>
  <c r="Q392" i="13" s="1"/>
  <c r="R392" i="13"/>
  <c r="U392" i="13"/>
  <c r="T392" i="13" s="1"/>
  <c r="I393" i="13"/>
  <c r="N393" i="13"/>
  <c r="P393" i="13"/>
  <c r="Q393" i="13" s="1"/>
  <c r="R393" i="13"/>
  <c r="U393" i="13"/>
  <c r="T393" i="13" s="1"/>
  <c r="I394" i="13"/>
  <c r="N394" i="13"/>
  <c r="P394" i="13"/>
  <c r="Q394" i="13" s="1"/>
  <c r="R394" i="13"/>
  <c r="U394" i="13"/>
  <c r="T394" i="13" s="1"/>
  <c r="I395" i="13"/>
  <c r="N395" i="13"/>
  <c r="P395" i="13"/>
  <c r="Q395" i="13" s="1"/>
  <c r="R395" i="13"/>
  <c r="U395" i="13"/>
  <c r="T395" i="13" s="1"/>
  <c r="I396" i="13"/>
  <c r="N396" i="13"/>
  <c r="P396" i="13"/>
  <c r="Q396" i="13" s="1"/>
  <c r="R396" i="13"/>
  <c r="U396" i="13"/>
  <c r="T396" i="13" s="1"/>
  <c r="I397" i="13"/>
  <c r="N397" i="13"/>
  <c r="P397" i="13"/>
  <c r="Q397" i="13" s="1"/>
  <c r="R397" i="13"/>
  <c r="U397" i="13"/>
  <c r="T397" i="13" s="1"/>
  <c r="I398" i="13"/>
  <c r="N398" i="13"/>
  <c r="P398" i="13"/>
  <c r="Q398" i="13"/>
  <c r="R398" i="13"/>
  <c r="U398" i="13"/>
  <c r="T398" i="13" s="1"/>
  <c r="I399" i="13"/>
  <c r="N399" i="13"/>
  <c r="P399" i="13"/>
  <c r="Q399" i="13" s="1"/>
  <c r="R399" i="13"/>
  <c r="U399" i="13"/>
  <c r="T399" i="13" s="1"/>
  <c r="I400" i="13"/>
  <c r="N400" i="13"/>
  <c r="P400" i="13"/>
  <c r="Q400" i="13" s="1"/>
  <c r="R400" i="13"/>
  <c r="U400" i="13"/>
  <c r="T400" i="13" s="1"/>
  <c r="I401" i="13"/>
  <c r="N401" i="13"/>
  <c r="P401" i="13"/>
  <c r="Q401" i="13" s="1"/>
  <c r="R401" i="13"/>
  <c r="U401" i="13"/>
  <c r="T401" i="13" s="1"/>
  <c r="I402" i="13"/>
  <c r="N402" i="13"/>
  <c r="P402" i="13"/>
  <c r="Q402" i="13" s="1"/>
  <c r="R402" i="13"/>
  <c r="U402" i="13"/>
  <c r="T402" i="13" s="1"/>
  <c r="I403" i="13"/>
  <c r="N403" i="13"/>
  <c r="P403" i="13"/>
  <c r="Q403" i="13" s="1"/>
  <c r="R403" i="13"/>
  <c r="U403" i="13"/>
  <c r="T403" i="13" s="1"/>
  <c r="I404" i="13"/>
  <c r="N404" i="13"/>
  <c r="P404" i="13"/>
  <c r="Q404" i="13" s="1"/>
  <c r="R404" i="13"/>
  <c r="U404" i="13"/>
  <c r="T404" i="13" s="1"/>
  <c r="I405" i="13"/>
  <c r="N405" i="13"/>
  <c r="P405" i="13"/>
  <c r="Q405" i="13" s="1"/>
  <c r="R405" i="13"/>
  <c r="U405" i="13"/>
  <c r="T405" i="13" s="1"/>
  <c r="I406" i="13"/>
  <c r="N406" i="13"/>
  <c r="P406" i="13"/>
  <c r="Q406" i="13" s="1"/>
  <c r="R406" i="13"/>
  <c r="U406" i="13"/>
  <c r="T406" i="13" s="1"/>
  <c r="I407" i="13"/>
  <c r="N407" i="13"/>
  <c r="P407" i="13"/>
  <c r="Q407" i="13" s="1"/>
  <c r="R407" i="13"/>
  <c r="U407" i="13"/>
  <c r="T407" i="13" s="1"/>
  <c r="I408" i="13"/>
  <c r="N408" i="13"/>
  <c r="P408" i="13"/>
  <c r="Q408" i="13" s="1"/>
  <c r="R408" i="13"/>
  <c r="U408" i="13"/>
  <c r="T408" i="13" s="1"/>
  <c r="I409" i="13"/>
  <c r="N409" i="13"/>
  <c r="P409" i="13"/>
  <c r="Q409" i="13" s="1"/>
  <c r="R409" i="13"/>
  <c r="U409" i="13"/>
  <c r="T409" i="13" s="1"/>
  <c r="I410" i="13"/>
  <c r="N410" i="13"/>
  <c r="P410" i="13"/>
  <c r="Q410" i="13" s="1"/>
  <c r="R410" i="13"/>
  <c r="U410" i="13"/>
  <c r="T410" i="13" s="1"/>
  <c r="I411" i="13"/>
  <c r="N411" i="13"/>
  <c r="P411" i="13"/>
  <c r="Q411" i="13" s="1"/>
  <c r="R411" i="13"/>
  <c r="U411" i="13"/>
  <c r="T411" i="13" s="1"/>
  <c r="I412" i="13"/>
  <c r="N412" i="13"/>
  <c r="P412" i="13"/>
  <c r="Q412" i="13"/>
  <c r="R412" i="13"/>
  <c r="U412" i="13"/>
  <c r="T412" i="13" s="1"/>
  <c r="I413" i="13"/>
  <c r="N413" i="13"/>
  <c r="P413" i="13"/>
  <c r="Q413" i="13" s="1"/>
  <c r="R413" i="13"/>
  <c r="U413" i="13"/>
  <c r="T413" i="13" s="1"/>
  <c r="I414" i="13"/>
  <c r="N414" i="13"/>
  <c r="P414" i="13"/>
  <c r="Q414" i="13" s="1"/>
  <c r="R414" i="13"/>
  <c r="U414" i="13"/>
  <c r="T414" i="13" s="1"/>
  <c r="I415" i="13"/>
  <c r="N415" i="13"/>
  <c r="P415" i="13"/>
  <c r="Q415" i="13" s="1"/>
  <c r="R415" i="13"/>
  <c r="U415" i="13"/>
  <c r="T415" i="13" s="1"/>
  <c r="I416" i="13"/>
  <c r="N416" i="13"/>
  <c r="P416" i="13"/>
  <c r="Q416" i="13" s="1"/>
  <c r="R416" i="13"/>
  <c r="U416" i="13"/>
  <c r="T416" i="13" s="1"/>
  <c r="I417" i="13"/>
  <c r="N417" i="13"/>
  <c r="P417" i="13"/>
  <c r="Q417" i="13" s="1"/>
  <c r="R417" i="13"/>
  <c r="U417" i="13"/>
  <c r="T417" i="13" s="1"/>
  <c r="I418" i="13"/>
  <c r="N418" i="13"/>
  <c r="P418" i="13"/>
  <c r="Q418" i="13"/>
  <c r="R418" i="13"/>
  <c r="U418" i="13"/>
  <c r="T418" i="13" s="1"/>
  <c r="I419" i="13"/>
  <c r="N419" i="13"/>
  <c r="P419" i="13"/>
  <c r="Q419" i="13" s="1"/>
  <c r="R419" i="13"/>
  <c r="U419" i="13"/>
  <c r="T419" i="13" s="1"/>
  <c r="I420" i="13"/>
  <c r="N420" i="13"/>
  <c r="P420" i="13"/>
  <c r="Q420" i="13" s="1"/>
  <c r="R420" i="13"/>
  <c r="U420" i="13"/>
  <c r="T420" i="13" s="1"/>
  <c r="I421" i="13"/>
  <c r="N421" i="13"/>
  <c r="P421" i="13"/>
  <c r="Q421" i="13" s="1"/>
  <c r="R421" i="13"/>
  <c r="U421" i="13"/>
  <c r="T421" i="13" s="1"/>
  <c r="I422" i="13"/>
  <c r="N422" i="13"/>
  <c r="P422" i="13"/>
  <c r="Q422" i="13" s="1"/>
  <c r="R422" i="13"/>
  <c r="U422" i="13"/>
  <c r="T422" i="13" s="1"/>
  <c r="I423" i="13"/>
  <c r="N423" i="13"/>
  <c r="P423" i="13"/>
  <c r="Q423" i="13" s="1"/>
  <c r="R423" i="13"/>
  <c r="U423" i="13"/>
  <c r="T423" i="13" s="1"/>
  <c r="I424" i="13"/>
  <c r="N424" i="13"/>
  <c r="P424" i="13"/>
  <c r="Q424" i="13" s="1"/>
  <c r="R424" i="13"/>
  <c r="U424" i="13"/>
  <c r="T424" i="13" s="1"/>
  <c r="I425" i="13"/>
  <c r="N425" i="13"/>
  <c r="P425" i="13"/>
  <c r="Q425" i="13" s="1"/>
  <c r="R425" i="13"/>
  <c r="U425" i="13"/>
  <c r="T425" i="13" s="1"/>
  <c r="I426" i="13"/>
  <c r="N426" i="13"/>
  <c r="P426" i="13"/>
  <c r="Q426" i="13"/>
  <c r="R426" i="13"/>
  <c r="U426" i="13"/>
  <c r="T426" i="13" s="1"/>
  <c r="I427" i="13"/>
  <c r="N427" i="13"/>
  <c r="P427" i="13"/>
  <c r="Q427" i="13" s="1"/>
  <c r="R427" i="13"/>
  <c r="U427" i="13"/>
  <c r="T427" i="13" s="1"/>
  <c r="I428" i="13"/>
  <c r="N428" i="13"/>
  <c r="P428" i="13"/>
  <c r="Q428" i="13" s="1"/>
  <c r="R428" i="13"/>
  <c r="U428" i="13"/>
  <c r="T428" i="13" s="1"/>
  <c r="I429" i="13"/>
  <c r="N429" i="13"/>
  <c r="P429" i="13"/>
  <c r="Q429" i="13" s="1"/>
  <c r="R429" i="13"/>
  <c r="U429" i="13"/>
  <c r="T429" i="13" s="1"/>
  <c r="I430" i="13"/>
  <c r="N430" i="13"/>
  <c r="P430" i="13"/>
  <c r="Q430" i="13" s="1"/>
  <c r="R430" i="13"/>
  <c r="U430" i="13"/>
  <c r="T430" i="13" s="1"/>
  <c r="I431" i="13"/>
  <c r="N431" i="13"/>
  <c r="P431" i="13"/>
  <c r="Q431" i="13" s="1"/>
  <c r="R431" i="13"/>
  <c r="U431" i="13"/>
  <c r="T431" i="13" s="1"/>
  <c r="I432" i="13"/>
  <c r="N432" i="13"/>
  <c r="P432" i="13"/>
  <c r="Q432" i="13" s="1"/>
  <c r="R432" i="13"/>
  <c r="U432" i="13"/>
  <c r="T432" i="13" s="1"/>
  <c r="I433" i="13"/>
  <c r="N433" i="13"/>
  <c r="P433" i="13"/>
  <c r="Q433" i="13" s="1"/>
  <c r="R433" i="13"/>
  <c r="U433" i="13"/>
  <c r="T433" i="13" s="1"/>
  <c r="I434" i="13"/>
  <c r="N434" i="13"/>
  <c r="P434" i="13"/>
  <c r="Q434" i="13" s="1"/>
  <c r="R434" i="13"/>
  <c r="U434" i="13"/>
  <c r="T434" i="13" s="1"/>
  <c r="I435" i="13"/>
  <c r="N435" i="13"/>
  <c r="P435" i="13"/>
  <c r="Q435" i="13" s="1"/>
  <c r="R435" i="13"/>
  <c r="U435" i="13"/>
  <c r="T435" i="13" s="1"/>
  <c r="I436" i="13"/>
  <c r="N436" i="13"/>
  <c r="P436" i="13"/>
  <c r="Q436" i="13" s="1"/>
  <c r="R436" i="13"/>
  <c r="U436" i="13"/>
  <c r="T436" i="13" s="1"/>
  <c r="I437" i="13"/>
  <c r="N437" i="13"/>
  <c r="P437" i="13"/>
  <c r="Q437" i="13" s="1"/>
  <c r="R437" i="13"/>
  <c r="U437" i="13"/>
  <c r="T437" i="13" s="1"/>
  <c r="I438" i="13"/>
  <c r="N438" i="13"/>
  <c r="P438" i="13"/>
  <c r="Q438" i="13"/>
  <c r="R438" i="13"/>
  <c r="U438" i="13"/>
  <c r="T438" i="13" s="1"/>
  <c r="I439" i="13"/>
  <c r="N439" i="13"/>
  <c r="P439" i="13"/>
  <c r="Q439" i="13" s="1"/>
  <c r="R439" i="13"/>
  <c r="U439" i="13"/>
  <c r="T439" i="13" s="1"/>
  <c r="I440" i="13"/>
  <c r="N440" i="13"/>
  <c r="P440" i="13"/>
  <c r="Q440" i="13" s="1"/>
  <c r="R440" i="13"/>
  <c r="U440" i="13"/>
  <c r="T440" i="13" s="1"/>
  <c r="I441" i="13"/>
  <c r="N441" i="13"/>
  <c r="P441" i="13"/>
  <c r="Q441" i="13" s="1"/>
  <c r="R441" i="13"/>
  <c r="U441" i="13"/>
  <c r="T441" i="13" s="1"/>
  <c r="I442" i="13"/>
  <c r="N442" i="13"/>
  <c r="P442" i="13"/>
  <c r="Q442" i="13" s="1"/>
  <c r="R442" i="13"/>
  <c r="U442" i="13"/>
  <c r="T442" i="13" s="1"/>
  <c r="I443" i="13"/>
  <c r="N443" i="13"/>
  <c r="P443" i="13"/>
  <c r="Q443" i="13" s="1"/>
  <c r="R443" i="13"/>
  <c r="U443" i="13"/>
  <c r="T443" i="13" s="1"/>
  <c r="I444" i="13"/>
  <c r="N444" i="13"/>
  <c r="P444" i="13"/>
  <c r="Q444" i="13" s="1"/>
  <c r="R444" i="13"/>
  <c r="U444" i="13"/>
  <c r="T444" i="13" s="1"/>
  <c r="I445" i="13"/>
  <c r="N445" i="13"/>
  <c r="P445" i="13"/>
  <c r="Q445" i="13" s="1"/>
  <c r="R445" i="13"/>
  <c r="U445" i="13"/>
  <c r="T445" i="13" s="1"/>
  <c r="I446" i="13"/>
  <c r="N446" i="13"/>
  <c r="P446" i="13"/>
  <c r="Q446" i="13"/>
  <c r="R446" i="13"/>
  <c r="U446" i="13"/>
  <c r="T446" i="13" s="1"/>
  <c r="I447" i="13"/>
  <c r="N447" i="13"/>
  <c r="P447" i="13"/>
  <c r="Q447" i="13" s="1"/>
  <c r="R447" i="13"/>
  <c r="U447" i="13"/>
  <c r="T447" i="13" s="1"/>
  <c r="I448" i="13"/>
  <c r="N448" i="13"/>
  <c r="P448" i="13"/>
  <c r="Q448" i="13" s="1"/>
  <c r="R448" i="13"/>
  <c r="U448" i="13"/>
  <c r="T448" i="13" s="1"/>
  <c r="I449" i="13"/>
  <c r="N449" i="13"/>
  <c r="P449" i="13"/>
  <c r="Q449" i="13" s="1"/>
  <c r="R449" i="13"/>
  <c r="U449" i="13"/>
  <c r="T449" i="13" s="1"/>
  <c r="I450" i="13"/>
  <c r="N450" i="13"/>
  <c r="P450" i="13"/>
  <c r="Q450" i="13" s="1"/>
  <c r="R450" i="13"/>
  <c r="U450" i="13"/>
  <c r="T450" i="13" s="1"/>
  <c r="I451" i="13"/>
  <c r="N451" i="13"/>
  <c r="P451" i="13"/>
  <c r="Q451" i="13" s="1"/>
  <c r="R451" i="13"/>
  <c r="U451" i="13"/>
  <c r="T451" i="13" s="1"/>
  <c r="I452" i="13"/>
  <c r="N452" i="13"/>
  <c r="P452" i="13"/>
  <c r="Q452" i="13"/>
  <c r="R452" i="13"/>
  <c r="U452" i="13"/>
  <c r="T452" i="13" s="1"/>
  <c r="I453" i="13"/>
  <c r="N453" i="13"/>
  <c r="P453" i="13"/>
  <c r="Q453" i="13" s="1"/>
  <c r="R453" i="13"/>
  <c r="U453" i="13"/>
  <c r="T453" i="13" s="1"/>
  <c r="I454" i="13"/>
  <c r="N454" i="13"/>
  <c r="P454" i="13"/>
  <c r="Q454" i="13" s="1"/>
  <c r="R454" i="13"/>
  <c r="U454" i="13"/>
  <c r="T454" i="13" s="1"/>
  <c r="I455" i="13"/>
  <c r="N455" i="13"/>
  <c r="P455" i="13"/>
  <c r="Q455" i="13"/>
  <c r="R455" i="13"/>
  <c r="U455" i="13"/>
  <c r="T455" i="13" s="1"/>
  <c r="I456" i="13"/>
  <c r="N456" i="13"/>
  <c r="P456" i="13"/>
  <c r="Q456" i="13" s="1"/>
  <c r="R456" i="13"/>
  <c r="U456" i="13"/>
  <c r="T456" i="13" s="1"/>
  <c r="I457" i="13"/>
  <c r="N457" i="13"/>
  <c r="P457" i="13"/>
  <c r="Q457" i="13" s="1"/>
  <c r="R457" i="13"/>
  <c r="U457" i="13"/>
  <c r="T457" i="13" s="1"/>
  <c r="I458" i="13"/>
  <c r="N458" i="13"/>
  <c r="P458" i="13"/>
  <c r="Q458" i="13"/>
  <c r="R458" i="13"/>
  <c r="U458" i="13"/>
  <c r="T458" i="13" s="1"/>
  <c r="I459" i="13"/>
  <c r="N459" i="13"/>
  <c r="P459" i="13"/>
  <c r="Q459" i="13" s="1"/>
  <c r="R459" i="13"/>
  <c r="U459" i="13"/>
  <c r="T459" i="13" s="1"/>
  <c r="I460" i="13"/>
  <c r="N460" i="13"/>
  <c r="P460" i="13"/>
  <c r="Q460" i="13" s="1"/>
  <c r="R460" i="13"/>
  <c r="U460" i="13"/>
  <c r="T460" i="13" s="1"/>
  <c r="I461" i="13"/>
  <c r="N461" i="13"/>
  <c r="P461" i="13"/>
  <c r="Q461" i="13" s="1"/>
  <c r="R461" i="13"/>
  <c r="U461" i="13"/>
  <c r="T461" i="13" s="1"/>
  <c r="I462" i="13"/>
  <c r="N462" i="13"/>
  <c r="P462" i="13"/>
  <c r="Q462" i="13" s="1"/>
  <c r="R462" i="13"/>
  <c r="U462" i="13"/>
  <c r="T462" i="13" s="1"/>
  <c r="I463" i="13"/>
  <c r="N463" i="13"/>
  <c r="P463" i="13"/>
  <c r="Q463" i="13" s="1"/>
  <c r="R463" i="13"/>
  <c r="U463" i="13"/>
  <c r="T463" i="13" s="1"/>
  <c r="I464" i="13"/>
  <c r="N464" i="13"/>
  <c r="P464" i="13"/>
  <c r="Q464" i="13" s="1"/>
  <c r="R464" i="13"/>
  <c r="U464" i="13"/>
  <c r="T464" i="13" s="1"/>
  <c r="I465" i="13"/>
  <c r="N465" i="13"/>
  <c r="P465" i="13"/>
  <c r="Q465" i="13" s="1"/>
  <c r="R465" i="13"/>
  <c r="U465" i="13"/>
  <c r="T465" i="13" s="1"/>
  <c r="I466" i="13"/>
  <c r="N466" i="13"/>
  <c r="P466" i="13"/>
  <c r="Q466" i="13" s="1"/>
  <c r="R466" i="13"/>
  <c r="U466" i="13"/>
  <c r="T466" i="13" s="1"/>
  <c r="I467" i="13"/>
  <c r="N467" i="13"/>
  <c r="P467" i="13"/>
  <c r="Q467" i="13"/>
  <c r="R467" i="13"/>
  <c r="U467" i="13"/>
  <c r="T467" i="13" s="1"/>
  <c r="I468" i="13"/>
  <c r="N468" i="13"/>
  <c r="P468" i="13"/>
  <c r="Q468" i="13" s="1"/>
  <c r="R468" i="13"/>
  <c r="U468" i="13"/>
  <c r="T468" i="13" s="1"/>
  <c r="I469" i="13"/>
  <c r="N469" i="13"/>
  <c r="P469" i="13"/>
  <c r="Q469" i="13" s="1"/>
  <c r="R469" i="13"/>
  <c r="U469" i="13"/>
  <c r="T469" i="13" s="1"/>
  <c r="I470" i="13"/>
  <c r="N470" i="13"/>
  <c r="P470" i="13"/>
  <c r="Q470" i="13" s="1"/>
  <c r="R470" i="13"/>
  <c r="U470" i="13"/>
  <c r="T470" i="13" s="1"/>
  <c r="I471" i="13"/>
  <c r="N471" i="13"/>
  <c r="P471" i="13"/>
  <c r="Q471" i="13" s="1"/>
  <c r="R471" i="13"/>
  <c r="U471" i="13"/>
  <c r="T471" i="13" s="1"/>
  <c r="I472" i="13"/>
  <c r="N472" i="13"/>
  <c r="P472" i="13"/>
  <c r="Q472" i="13" s="1"/>
  <c r="R472" i="13"/>
  <c r="U472" i="13"/>
  <c r="T472" i="13" s="1"/>
  <c r="I473" i="13"/>
  <c r="N473" i="13"/>
  <c r="P473" i="13"/>
  <c r="Q473" i="13" s="1"/>
  <c r="R473" i="13"/>
  <c r="U473" i="13"/>
  <c r="T473" i="13" s="1"/>
  <c r="I474" i="13"/>
  <c r="N474" i="13"/>
  <c r="P474" i="13"/>
  <c r="Q474" i="13" s="1"/>
  <c r="R474" i="13"/>
  <c r="U474" i="13"/>
  <c r="T474" i="13" s="1"/>
  <c r="I475" i="13"/>
  <c r="N475" i="13"/>
  <c r="P475" i="13"/>
  <c r="Q475" i="13" s="1"/>
  <c r="R475" i="13"/>
  <c r="U475" i="13"/>
  <c r="T475" i="13" s="1"/>
  <c r="I476" i="13"/>
  <c r="N476" i="13"/>
  <c r="P476" i="13"/>
  <c r="Q476" i="13" s="1"/>
  <c r="R476" i="13"/>
  <c r="U476" i="13"/>
  <c r="T476" i="13" s="1"/>
  <c r="I477" i="13"/>
  <c r="N477" i="13"/>
  <c r="P477" i="13"/>
  <c r="Q477" i="13" s="1"/>
  <c r="R477" i="13"/>
  <c r="U477" i="13"/>
  <c r="T477" i="13" s="1"/>
  <c r="I478" i="13"/>
  <c r="N478" i="13"/>
  <c r="P478" i="13"/>
  <c r="Q478" i="13" s="1"/>
  <c r="R478" i="13"/>
  <c r="U478" i="13"/>
  <c r="T478" i="13" s="1"/>
  <c r="I479" i="13"/>
  <c r="N479" i="13"/>
  <c r="P479" i="13"/>
  <c r="Q479" i="13"/>
  <c r="R479" i="13"/>
  <c r="U479" i="13"/>
  <c r="T479" i="13" s="1"/>
  <c r="I480" i="13"/>
  <c r="N480" i="13"/>
  <c r="P480" i="13"/>
  <c r="Q480" i="13" s="1"/>
  <c r="R480" i="13"/>
  <c r="U480" i="13"/>
  <c r="T480" i="13" s="1"/>
  <c r="I481" i="13"/>
  <c r="N481" i="13"/>
  <c r="P481" i="13"/>
  <c r="Q481" i="13" s="1"/>
  <c r="R481" i="13"/>
  <c r="U481" i="13"/>
  <c r="T481" i="13" s="1"/>
  <c r="I482" i="13"/>
  <c r="N482" i="13"/>
  <c r="P482" i="13"/>
  <c r="Q482" i="13" s="1"/>
  <c r="R482" i="13"/>
  <c r="U482" i="13"/>
  <c r="T482" i="13" s="1"/>
  <c r="I483" i="13"/>
  <c r="N483" i="13"/>
  <c r="P483" i="13"/>
  <c r="Q483" i="13" s="1"/>
  <c r="R483" i="13"/>
  <c r="U483" i="13"/>
  <c r="T483" i="13" s="1"/>
  <c r="I484" i="13"/>
  <c r="N484" i="13"/>
  <c r="P484" i="13"/>
  <c r="Q484" i="13" s="1"/>
  <c r="R484" i="13"/>
  <c r="U484" i="13"/>
  <c r="T484" i="13" s="1"/>
  <c r="I485" i="13"/>
  <c r="N485" i="13"/>
  <c r="P485" i="13"/>
  <c r="Q485" i="13" s="1"/>
  <c r="R485" i="13"/>
  <c r="U485" i="13"/>
  <c r="T485" i="13" s="1"/>
  <c r="I486" i="13"/>
  <c r="N486" i="13"/>
  <c r="P486" i="13"/>
  <c r="Q486" i="13" s="1"/>
  <c r="R486" i="13"/>
  <c r="U486" i="13"/>
  <c r="T486" i="13" s="1"/>
  <c r="I487" i="13"/>
  <c r="N487" i="13"/>
  <c r="P487" i="13"/>
  <c r="Q487" i="13"/>
  <c r="R487" i="13"/>
  <c r="U487" i="13"/>
  <c r="T487" i="13" s="1"/>
  <c r="I488" i="13"/>
  <c r="N488" i="13"/>
  <c r="P488" i="13"/>
  <c r="Q488" i="13" s="1"/>
  <c r="R488" i="13"/>
  <c r="U488" i="13"/>
  <c r="T488" i="13" s="1"/>
  <c r="I489" i="13"/>
  <c r="N489" i="13"/>
  <c r="P489" i="13"/>
  <c r="Q489" i="13" s="1"/>
  <c r="R489" i="13"/>
  <c r="U489" i="13"/>
  <c r="T489" i="13" s="1"/>
  <c r="I490" i="13"/>
  <c r="N490" i="13"/>
  <c r="P490" i="13"/>
  <c r="Q490" i="13"/>
  <c r="R490" i="13"/>
  <c r="U490" i="13"/>
  <c r="T490" i="13" s="1"/>
  <c r="I491" i="13"/>
  <c r="N491" i="13"/>
  <c r="P491" i="13"/>
  <c r="Q491" i="13" s="1"/>
  <c r="R491" i="13"/>
  <c r="U491" i="13"/>
  <c r="T491" i="13" s="1"/>
  <c r="I492" i="13"/>
  <c r="N492" i="13"/>
  <c r="P492" i="13"/>
  <c r="Q492" i="13" s="1"/>
  <c r="R492" i="13"/>
  <c r="U492" i="13"/>
  <c r="T492" i="13" s="1"/>
  <c r="I493" i="13"/>
  <c r="N493" i="13"/>
  <c r="P493" i="13"/>
  <c r="Q493" i="13"/>
  <c r="R493" i="13"/>
  <c r="U493" i="13"/>
  <c r="T493" i="13" s="1"/>
  <c r="I494" i="13"/>
  <c r="N494" i="13"/>
  <c r="P494" i="13"/>
  <c r="Q494" i="13" s="1"/>
  <c r="R494" i="13"/>
  <c r="U494" i="13"/>
  <c r="T494" i="13" s="1"/>
  <c r="I495" i="13"/>
  <c r="N495" i="13"/>
  <c r="P495" i="13"/>
  <c r="Q495" i="13" s="1"/>
  <c r="R495" i="13"/>
  <c r="U495" i="13"/>
  <c r="T495" i="13" s="1"/>
  <c r="I496" i="13"/>
  <c r="N496" i="13"/>
  <c r="P496" i="13"/>
  <c r="Q496" i="13" s="1"/>
  <c r="R496" i="13"/>
  <c r="U496" i="13"/>
  <c r="T496" i="13" s="1"/>
  <c r="I497" i="13"/>
  <c r="N497" i="13"/>
  <c r="P497" i="13"/>
  <c r="Q497" i="13" s="1"/>
  <c r="R497" i="13"/>
  <c r="U497" i="13"/>
  <c r="T497" i="13" s="1"/>
  <c r="I498" i="13"/>
  <c r="N498" i="13"/>
  <c r="P498" i="13"/>
  <c r="Q498" i="13" s="1"/>
  <c r="R498" i="13"/>
  <c r="U498" i="13"/>
  <c r="T498" i="13" s="1"/>
  <c r="I499" i="13"/>
  <c r="N499" i="13"/>
  <c r="P499" i="13"/>
  <c r="Q499" i="13" s="1"/>
  <c r="R499" i="13"/>
  <c r="U499" i="13"/>
  <c r="T499" i="13" s="1"/>
  <c r="I500" i="13"/>
  <c r="N500" i="13"/>
  <c r="P500" i="13"/>
  <c r="Q500" i="13" s="1"/>
  <c r="R500" i="13"/>
  <c r="U500" i="13"/>
  <c r="T500" i="13" s="1"/>
  <c r="I501" i="13"/>
  <c r="N501" i="13"/>
  <c r="P501" i="13"/>
  <c r="Q501" i="13" s="1"/>
  <c r="R501" i="13"/>
  <c r="U501" i="13"/>
  <c r="T501" i="13" s="1"/>
  <c r="I502" i="13"/>
  <c r="N502" i="13"/>
  <c r="P502" i="13"/>
  <c r="Q502" i="13" s="1"/>
  <c r="R502" i="13"/>
  <c r="U502" i="13"/>
  <c r="T502" i="13" s="1"/>
  <c r="I503" i="13"/>
  <c r="N503" i="13"/>
  <c r="P503" i="13"/>
  <c r="Q503" i="13" s="1"/>
  <c r="R503" i="13"/>
  <c r="U503" i="13"/>
  <c r="T503" i="13" s="1"/>
  <c r="I504" i="13"/>
  <c r="N504" i="13"/>
  <c r="P504" i="13"/>
  <c r="Q504" i="13" s="1"/>
  <c r="R504" i="13"/>
  <c r="U504" i="13"/>
  <c r="T504" i="13" s="1"/>
  <c r="I505" i="13"/>
  <c r="N505" i="13"/>
  <c r="P505" i="13"/>
  <c r="Q505" i="13" s="1"/>
  <c r="R505" i="13"/>
  <c r="U505" i="13"/>
  <c r="T505" i="13" s="1"/>
  <c r="I506" i="13"/>
  <c r="N506" i="13"/>
  <c r="P506" i="13"/>
  <c r="Q506" i="13" s="1"/>
  <c r="R506" i="13"/>
  <c r="U506" i="13"/>
  <c r="T506" i="13" s="1"/>
  <c r="I507" i="13"/>
  <c r="N507" i="13"/>
  <c r="P507" i="13"/>
  <c r="Q507" i="13" s="1"/>
  <c r="R507" i="13"/>
  <c r="U507" i="13"/>
  <c r="T507" i="13" s="1"/>
  <c r="I508" i="13"/>
  <c r="N508" i="13"/>
  <c r="P508" i="13"/>
  <c r="Q508" i="13" s="1"/>
  <c r="R508" i="13"/>
  <c r="U508" i="13"/>
  <c r="T508" i="13" s="1"/>
  <c r="I509" i="13"/>
  <c r="N509" i="13"/>
  <c r="P509" i="13"/>
  <c r="Q509" i="13" s="1"/>
  <c r="R509" i="13"/>
  <c r="U509" i="13"/>
  <c r="T509" i="13" s="1"/>
  <c r="I510" i="13"/>
  <c r="N510" i="13"/>
  <c r="P510" i="13"/>
  <c r="Q510" i="13" s="1"/>
  <c r="R510" i="13"/>
  <c r="U510" i="13"/>
  <c r="T510" i="13" s="1"/>
  <c r="I511" i="13"/>
  <c r="N511" i="13"/>
  <c r="P511" i="13"/>
  <c r="Q511" i="13"/>
  <c r="R511" i="13"/>
  <c r="U511" i="13"/>
  <c r="T511" i="13" s="1"/>
  <c r="I512" i="13"/>
  <c r="N512" i="13"/>
  <c r="P512" i="13"/>
  <c r="Q512" i="13" s="1"/>
  <c r="R512" i="13"/>
  <c r="U512" i="13"/>
  <c r="T512" i="13" s="1"/>
  <c r="I513" i="13"/>
  <c r="N513" i="13"/>
  <c r="P513" i="13"/>
  <c r="Q513" i="13" s="1"/>
  <c r="R513" i="13"/>
  <c r="U513" i="13"/>
  <c r="T513" i="13" s="1"/>
  <c r="I514" i="13"/>
  <c r="N514" i="13"/>
  <c r="P514" i="13"/>
  <c r="Q514" i="13"/>
  <c r="R514" i="13"/>
  <c r="U514" i="13"/>
  <c r="T514" i="13" s="1"/>
  <c r="I515" i="13"/>
  <c r="N515" i="13"/>
  <c r="P515" i="13"/>
  <c r="Q515" i="13" s="1"/>
  <c r="R515" i="13"/>
  <c r="U515" i="13"/>
  <c r="T515" i="13" s="1"/>
  <c r="I516" i="13"/>
  <c r="N516" i="13"/>
  <c r="P516" i="13"/>
  <c r="Q516" i="13" s="1"/>
  <c r="R516" i="13"/>
  <c r="U516" i="13"/>
  <c r="T516" i="13" s="1"/>
  <c r="I517" i="13"/>
  <c r="N517" i="13"/>
  <c r="P517" i="13"/>
  <c r="Q517" i="13"/>
  <c r="R517" i="13"/>
  <c r="U517" i="13"/>
  <c r="T517" i="13" s="1"/>
  <c r="I518" i="13"/>
  <c r="N518" i="13"/>
  <c r="P518" i="13"/>
  <c r="Q518" i="13" s="1"/>
  <c r="R518" i="13"/>
  <c r="U518" i="13"/>
  <c r="T518" i="13" s="1"/>
  <c r="I519" i="13"/>
  <c r="N519" i="13"/>
  <c r="P519" i="13"/>
  <c r="Q519" i="13" s="1"/>
  <c r="R519" i="13"/>
  <c r="U519" i="13"/>
  <c r="T519" i="13" s="1"/>
  <c r="I520" i="13"/>
  <c r="N520" i="13"/>
  <c r="P520" i="13"/>
  <c r="Q520" i="13" s="1"/>
  <c r="R520" i="13"/>
  <c r="U520" i="13"/>
  <c r="T520" i="13" s="1"/>
  <c r="I521" i="13"/>
  <c r="N521" i="13"/>
  <c r="P521" i="13"/>
  <c r="Q521" i="13" s="1"/>
  <c r="R521" i="13"/>
  <c r="U521" i="13"/>
  <c r="T521" i="13" s="1"/>
  <c r="I522" i="13"/>
  <c r="N522" i="13"/>
  <c r="P522" i="13"/>
  <c r="Q522" i="13" s="1"/>
  <c r="R522" i="13"/>
  <c r="U522" i="13"/>
  <c r="T522" i="13" s="1"/>
  <c r="I523" i="13"/>
  <c r="N523" i="13"/>
  <c r="P523" i="13"/>
  <c r="Q523" i="13" s="1"/>
  <c r="R523" i="13"/>
  <c r="U523" i="13"/>
  <c r="T523" i="13" s="1"/>
  <c r="I524" i="13"/>
  <c r="N524" i="13"/>
  <c r="P524" i="13"/>
  <c r="Q524" i="13" s="1"/>
  <c r="R524" i="13"/>
  <c r="U524" i="13"/>
  <c r="T524" i="13" s="1"/>
  <c r="I525" i="13"/>
  <c r="N525" i="13"/>
  <c r="P525" i="13"/>
  <c r="Q525" i="13" s="1"/>
  <c r="R525" i="13"/>
  <c r="U525" i="13"/>
  <c r="T525" i="13" s="1"/>
  <c r="I526" i="13"/>
  <c r="N526" i="13"/>
  <c r="P526" i="13"/>
  <c r="Q526" i="13" s="1"/>
  <c r="R526" i="13"/>
  <c r="U526" i="13"/>
  <c r="T526" i="13" s="1"/>
  <c r="I527" i="13"/>
  <c r="N527" i="13"/>
  <c r="P527" i="13"/>
  <c r="Q527" i="13" s="1"/>
  <c r="R527" i="13"/>
  <c r="U527" i="13"/>
  <c r="T527" i="13" s="1"/>
  <c r="I528" i="13"/>
  <c r="N528" i="13"/>
  <c r="P528" i="13"/>
  <c r="Q528" i="13" s="1"/>
  <c r="R528" i="13"/>
  <c r="U528" i="13"/>
  <c r="T528" i="13" s="1"/>
  <c r="I529" i="13"/>
  <c r="N529" i="13"/>
  <c r="P529" i="13"/>
  <c r="Q529" i="13" s="1"/>
  <c r="R529" i="13"/>
  <c r="U529" i="13"/>
  <c r="T529" i="13" s="1"/>
  <c r="I530" i="13"/>
  <c r="N530" i="13"/>
  <c r="P530" i="13"/>
  <c r="Q530" i="13" s="1"/>
  <c r="R530" i="13"/>
  <c r="U530" i="13"/>
  <c r="T530" i="13" s="1"/>
  <c r="I531" i="13"/>
  <c r="N531" i="13"/>
  <c r="P531" i="13"/>
  <c r="Q531" i="13" s="1"/>
  <c r="R531" i="13"/>
  <c r="U531" i="13"/>
  <c r="T531" i="13" s="1"/>
  <c r="I532" i="13"/>
  <c r="N532" i="13"/>
  <c r="P532" i="13"/>
  <c r="Q532" i="13" s="1"/>
  <c r="R532" i="13"/>
  <c r="U532" i="13"/>
  <c r="T532" i="13" s="1"/>
  <c r="I533" i="13"/>
  <c r="N533" i="13"/>
  <c r="P533" i="13"/>
  <c r="Q533" i="13" s="1"/>
  <c r="R533" i="13"/>
  <c r="U533" i="13"/>
  <c r="T533" i="13" s="1"/>
  <c r="I534" i="13"/>
  <c r="N534" i="13"/>
  <c r="P534" i="13"/>
  <c r="Q534" i="13" s="1"/>
  <c r="R534" i="13"/>
  <c r="U534" i="13"/>
  <c r="T534" i="13" s="1"/>
  <c r="I535" i="13"/>
  <c r="N535" i="13"/>
  <c r="P535" i="13"/>
  <c r="Q535" i="13"/>
  <c r="R535" i="13"/>
  <c r="U535" i="13"/>
  <c r="T535" i="13" s="1"/>
  <c r="I536" i="13"/>
  <c r="N536" i="13"/>
  <c r="P536" i="13"/>
  <c r="Q536" i="13" s="1"/>
  <c r="R536" i="13"/>
  <c r="U536" i="13"/>
  <c r="T536" i="13" s="1"/>
  <c r="I537" i="13"/>
  <c r="N537" i="13"/>
  <c r="P537" i="13"/>
  <c r="Q537" i="13" s="1"/>
  <c r="R537" i="13"/>
  <c r="U537" i="13"/>
  <c r="T537" i="13" s="1"/>
  <c r="I538" i="13"/>
  <c r="N538" i="13"/>
  <c r="P538" i="13"/>
  <c r="Q538" i="13" s="1"/>
  <c r="R538" i="13"/>
  <c r="U538" i="13"/>
  <c r="T538" i="13" s="1"/>
  <c r="I539" i="13"/>
  <c r="N539" i="13"/>
  <c r="P539" i="13"/>
  <c r="Q539" i="13" s="1"/>
  <c r="R539" i="13"/>
  <c r="U539" i="13"/>
  <c r="T539" i="13" s="1"/>
  <c r="I540" i="13"/>
  <c r="N540" i="13"/>
  <c r="P540" i="13"/>
  <c r="Q540" i="13" s="1"/>
  <c r="R540" i="13"/>
  <c r="U540" i="13"/>
  <c r="T540" i="13" s="1"/>
  <c r="I541" i="13"/>
  <c r="N541" i="13"/>
  <c r="P541" i="13"/>
  <c r="Q541" i="13" s="1"/>
  <c r="R541" i="13"/>
  <c r="U541" i="13"/>
  <c r="T541" i="13" s="1"/>
  <c r="I542" i="13"/>
  <c r="N542" i="13"/>
  <c r="P542" i="13"/>
  <c r="Q542" i="13" s="1"/>
  <c r="R542" i="13"/>
  <c r="U542" i="13"/>
  <c r="T542" i="13" s="1"/>
  <c r="I543" i="13"/>
  <c r="N543" i="13"/>
  <c r="P543" i="13"/>
  <c r="Q543" i="13" s="1"/>
  <c r="R543" i="13"/>
  <c r="U543" i="13"/>
  <c r="T543" i="13" s="1"/>
  <c r="I544" i="13"/>
  <c r="N544" i="13"/>
  <c r="P544" i="13"/>
  <c r="Q544" i="13" s="1"/>
  <c r="R544" i="13"/>
  <c r="U544" i="13"/>
  <c r="T544" i="13" s="1"/>
  <c r="I545" i="13"/>
  <c r="N545" i="13"/>
  <c r="P545" i="13"/>
  <c r="Q545" i="13" s="1"/>
  <c r="R545" i="13"/>
  <c r="U545" i="13"/>
  <c r="T545" i="13" s="1"/>
  <c r="I546" i="13"/>
  <c r="N546" i="13"/>
  <c r="P546" i="13"/>
  <c r="Q546" i="13" s="1"/>
  <c r="R546" i="13"/>
  <c r="U546" i="13"/>
  <c r="T546" i="13" s="1"/>
  <c r="I547" i="13"/>
  <c r="N547" i="13"/>
  <c r="P547" i="13"/>
  <c r="Q547" i="13" s="1"/>
  <c r="R547" i="13"/>
  <c r="U547" i="13"/>
  <c r="T547" i="13" s="1"/>
  <c r="I548" i="13"/>
  <c r="N548" i="13"/>
  <c r="P548" i="13"/>
  <c r="Q548" i="13" s="1"/>
  <c r="R548" i="13"/>
  <c r="U548" i="13"/>
  <c r="T548" i="13" s="1"/>
  <c r="I549" i="13"/>
  <c r="N549" i="13"/>
  <c r="P549" i="13"/>
  <c r="Q549" i="13" s="1"/>
  <c r="R549" i="13"/>
  <c r="U549" i="13"/>
  <c r="T549" i="13" s="1"/>
  <c r="I550" i="13"/>
  <c r="N550" i="13"/>
  <c r="P550" i="13"/>
  <c r="Q550" i="13" s="1"/>
  <c r="R550" i="13"/>
  <c r="U550" i="13"/>
  <c r="T550" i="13" s="1"/>
  <c r="I551" i="13"/>
  <c r="N551" i="13"/>
  <c r="P551" i="13"/>
  <c r="Q551" i="13"/>
  <c r="R551" i="13"/>
  <c r="U551" i="13"/>
  <c r="T551" i="13" s="1"/>
  <c r="I552" i="13"/>
  <c r="N552" i="13"/>
  <c r="P552" i="13"/>
  <c r="Q552" i="13" s="1"/>
  <c r="R552" i="13"/>
  <c r="U552" i="13"/>
  <c r="T552" i="13" s="1"/>
  <c r="I553" i="13"/>
  <c r="N553" i="13"/>
  <c r="P553" i="13"/>
  <c r="Q553" i="13" s="1"/>
  <c r="R553" i="13"/>
  <c r="U553" i="13"/>
  <c r="T553" i="13" s="1"/>
  <c r="I554" i="13"/>
  <c r="N554" i="13"/>
  <c r="P554" i="13"/>
  <c r="Q554" i="13"/>
  <c r="R554" i="13"/>
  <c r="U554" i="13"/>
  <c r="T554" i="13" s="1"/>
  <c r="I555" i="13"/>
  <c r="N555" i="13"/>
  <c r="P555" i="13"/>
  <c r="Q555" i="13" s="1"/>
  <c r="R555" i="13"/>
  <c r="U555" i="13"/>
  <c r="T555" i="13" s="1"/>
  <c r="I556" i="13"/>
  <c r="N556" i="13"/>
  <c r="P556" i="13"/>
  <c r="Q556" i="13" s="1"/>
  <c r="R556" i="13"/>
  <c r="U556" i="13"/>
  <c r="T556" i="13" s="1"/>
  <c r="I557" i="13"/>
  <c r="N557" i="13"/>
  <c r="P557" i="13"/>
  <c r="Q557" i="13"/>
  <c r="R557" i="13"/>
  <c r="U557" i="13"/>
  <c r="T557" i="13" s="1"/>
  <c r="I558" i="13"/>
  <c r="N558" i="13"/>
  <c r="P558" i="13"/>
  <c r="Q558" i="13" s="1"/>
  <c r="R558" i="13"/>
  <c r="U558" i="13"/>
  <c r="T558" i="13" s="1"/>
  <c r="I559" i="13"/>
  <c r="N559" i="13"/>
  <c r="P559" i="13"/>
  <c r="Q559" i="13" s="1"/>
  <c r="R559" i="13"/>
  <c r="U559" i="13"/>
  <c r="T559" i="13" s="1"/>
  <c r="I560" i="13"/>
  <c r="N560" i="13"/>
  <c r="P560" i="13"/>
  <c r="Q560" i="13" s="1"/>
  <c r="R560" i="13"/>
  <c r="U560" i="13"/>
  <c r="T560" i="13" s="1"/>
  <c r="I561" i="13"/>
  <c r="N561" i="13"/>
  <c r="P561" i="13"/>
  <c r="Q561" i="13" s="1"/>
  <c r="R561" i="13"/>
  <c r="U561" i="13"/>
  <c r="T561" i="13" s="1"/>
  <c r="I562" i="13"/>
  <c r="N562" i="13"/>
  <c r="P562" i="13"/>
  <c r="Q562" i="13" s="1"/>
  <c r="R562" i="13"/>
  <c r="U562" i="13"/>
  <c r="T562" i="13" s="1"/>
  <c r="I563" i="13"/>
  <c r="N563" i="13"/>
  <c r="P563" i="13"/>
  <c r="Q563" i="13" s="1"/>
  <c r="R563" i="13"/>
  <c r="U563" i="13"/>
  <c r="T563" i="13" s="1"/>
  <c r="I564" i="13"/>
  <c r="N564" i="13"/>
  <c r="P564" i="13"/>
  <c r="Q564" i="13" s="1"/>
  <c r="R564" i="13"/>
  <c r="U564" i="13"/>
  <c r="T564" i="13" s="1"/>
  <c r="I565" i="13"/>
  <c r="N565" i="13"/>
  <c r="P565" i="13"/>
  <c r="Q565" i="13" s="1"/>
  <c r="R565" i="13"/>
  <c r="U565" i="13"/>
  <c r="T565" i="13" s="1"/>
  <c r="I566" i="13"/>
  <c r="N566" i="13"/>
  <c r="P566" i="13"/>
  <c r="Q566" i="13" s="1"/>
  <c r="R566" i="13"/>
  <c r="U566" i="13"/>
  <c r="T566" i="13" s="1"/>
  <c r="I567" i="13"/>
  <c r="N567" i="13"/>
  <c r="P567" i="13"/>
  <c r="Q567" i="13" s="1"/>
  <c r="R567" i="13"/>
  <c r="U567" i="13"/>
  <c r="T567" i="13" s="1"/>
  <c r="I568" i="13"/>
  <c r="N568" i="13"/>
  <c r="P568" i="13"/>
  <c r="Q568" i="13" s="1"/>
  <c r="R568" i="13"/>
  <c r="U568" i="13"/>
  <c r="T568" i="13" s="1"/>
  <c r="I569" i="13"/>
  <c r="N569" i="13"/>
  <c r="P569" i="13"/>
  <c r="Q569" i="13" s="1"/>
  <c r="R569" i="13"/>
  <c r="U569" i="13"/>
  <c r="T569" i="13" s="1"/>
  <c r="I570" i="13"/>
  <c r="N570" i="13"/>
  <c r="P570" i="13"/>
  <c r="Q570" i="13" s="1"/>
  <c r="R570" i="13"/>
  <c r="U570" i="13"/>
  <c r="T570" i="13" s="1"/>
  <c r="I571" i="13"/>
  <c r="N571" i="13"/>
  <c r="P571" i="13"/>
  <c r="Q571" i="13" s="1"/>
  <c r="R571" i="13"/>
  <c r="U571" i="13"/>
  <c r="T571" i="13" s="1"/>
  <c r="I572" i="13"/>
  <c r="N572" i="13"/>
  <c r="P572" i="13"/>
  <c r="Q572" i="13" s="1"/>
  <c r="R572" i="13"/>
  <c r="U572" i="13"/>
  <c r="T572" i="13" s="1"/>
  <c r="I573" i="13"/>
  <c r="N573" i="13"/>
  <c r="P573" i="13"/>
  <c r="Q573" i="13" s="1"/>
  <c r="R573" i="13"/>
  <c r="U573" i="13"/>
  <c r="T573" i="13" s="1"/>
  <c r="I574" i="13"/>
  <c r="N574" i="13"/>
  <c r="P574" i="13"/>
  <c r="Q574" i="13" s="1"/>
  <c r="R574" i="13"/>
  <c r="U574" i="13"/>
  <c r="T574" i="13" s="1"/>
  <c r="I575" i="13"/>
  <c r="N575" i="13"/>
  <c r="P575" i="13"/>
  <c r="Q575" i="13"/>
  <c r="R575" i="13"/>
  <c r="U575" i="13"/>
  <c r="T575" i="13" s="1"/>
  <c r="I576" i="13"/>
  <c r="N576" i="13"/>
  <c r="P576" i="13"/>
  <c r="Q576" i="13" s="1"/>
  <c r="R576" i="13"/>
  <c r="U576" i="13"/>
  <c r="T576" i="13" s="1"/>
  <c r="I577" i="13"/>
  <c r="N577" i="13"/>
  <c r="P577" i="13"/>
  <c r="Q577" i="13" s="1"/>
  <c r="R577" i="13"/>
  <c r="U577" i="13"/>
  <c r="T577" i="13" s="1"/>
  <c r="I578" i="13"/>
  <c r="N578" i="13"/>
  <c r="P578" i="13"/>
  <c r="Q578" i="13"/>
  <c r="R578" i="13"/>
  <c r="U578" i="13"/>
  <c r="T578" i="13" s="1"/>
  <c r="I579" i="13"/>
  <c r="N579" i="13"/>
  <c r="P579" i="13"/>
  <c r="Q579" i="13" s="1"/>
  <c r="R579" i="13"/>
  <c r="U579" i="13"/>
  <c r="T579" i="13" s="1"/>
  <c r="I580" i="13"/>
  <c r="N580" i="13"/>
  <c r="P580" i="13"/>
  <c r="Q580" i="13" s="1"/>
  <c r="R580" i="13"/>
  <c r="U580" i="13"/>
  <c r="T580" i="13" s="1"/>
  <c r="I581" i="13"/>
  <c r="N581" i="13"/>
  <c r="P581" i="13"/>
  <c r="Q581" i="13"/>
  <c r="R581" i="13"/>
  <c r="U581" i="13"/>
  <c r="T581" i="13" s="1"/>
  <c r="I582" i="13"/>
  <c r="N582" i="13"/>
  <c r="P582" i="13"/>
  <c r="Q582" i="13" s="1"/>
  <c r="R582" i="13"/>
  <c r="U582" i="13"/>
  <c r="T582" i="13" s="1"/>
  <c r="I583" i="13"/>
  <c r="N583" i="13"/>
  <c r="P583" i="13"/>
  <c r="Q583" i="13" s="1"/>
  <c r="R583" i="13"/>
  <c r="U583" i="13"/>
  <c r="T583" i="13" s="1"/>
  <c r="I584" i="13"/>
  <c r="N584" i="13"/>
  <c r="P584" i="13"/>
  <c r="Q584" i="13" s="1"/>
  <c r="R584" i="13"/>
  <c r="U584" i="13"/>
  <c r="T584" i="13" s="1"/>
  <c r="I585" i="13"/>
  <c r="N585" i="13"/>
  <c r="P585" i="13"/>
  <c r="Q585" i="13" s="1"/>
  <c r="R585" i="13"/>
  <c r="U585" i="13"/>
  <c r="T585" i="13" s="1"/>
  <c r="I586" i="13"/>
  <c r="N586" i="13"/>
  <c r="P586" i="13"/>
  <c r="Q586" i="13" s="1"/>
  <c r="R586" i="13"/>
  <c r="U586" i="13"/>
  <c r="T586" i="13" s="1"/>
  <c r="I587" i="13"/>
  <c r="N587" i="13"/>
  <c r="P587" i="13"/>
  <c r="Q587" i="13" s="1"/>
  <c r="R587" i="13"/>
  <c r="U587" i="13"/>
  <c r="T587" i="13" s="1"/>
  <c r="I588" i="13"/>
  <c r="N588" i="13"/>
  <c r="P588" i="13"/>
  <c r="Q588" i="13" s="1"/>
  <c r="R588" i="13"/>
  <c r="U588" i="13"/>
  <c r="T588" i="13" s="1"/>
  <c r="I589" i="13"/>
  <c r="N589" i="13"/>
  <c r="P589" i="13"/>
  <c r="Q589" i="13" s="1"/>
  <c r="R589" i="13"/>
  <c r="U589" i="13"/>
  <c r="T589" i="13" s="1"/>
  <c r="I590" i="13"/>
  <c r="N590" i="13"/>
  <c r="P590" i="13"/>
  <c r="Q590" i="13" s="1"/>
  <c r="R590" i="13"/>
  <c r="U590" i="13"/>
  <c r="T590" i="13" s="1"/>
  <c r="I591" i="13"/>
  <c r="N591" i="13"/>
  <c r="P591" i="13"/>
  <c r="Q591" i="13" s="1"/>
  <c r="R591" i="13"/>
  <c r="U591" i="13"/>
  <c r="T591" i="13" s="1"/>
  <c r="I592" i="13"/>
  <c r="N592" i="13"/>
  <c r="P592" i="13"/>
  <c r="Q592" i="13" s="1"/>
  <c r="R592" i="13"/>
  <c r="U592" i="13"/>
  <c r="T592" i="13" s="1"/>
  <c r="I593" i="13"/>
  <c r="N593" i="13"/>
  <c r="P593" i="13"/>
  <c r="Q593" i="13" s="1"/>
  <c r="R593" i="13"/>
  <c r="U593" i="13"/>
  <c r="T593" i="13" s="1"/>
  <c r="I594" i="13"/>
  <c r="N594" i="13"/>
  <c r="P594" i="13"/>
  <c r="Q594" i="13" s="1"/>
  <c r="R594" i="13"/>
  <c r="U594" i="13"/>
  <c r="T594" i="13" s="1"/>
  <c r="I595" i="13"/>
  <c r="N595" i="13"/>
  <c r="P595" i="13"/>
  <c r="Q595" i="13" s="1"/>
  <c r="R595" i="13"/>
  <c r="U595" i="13"/>
  <c r="T595" i="13" s="1"/>
  <c r="I596" i="13"/>
  <c r="N596" i="13"/>
  <c r="P596" i="13"/>
  <c r="Q596" i="13" s="1"/>
  <c r="R596" i="13"/>
  <c r="U596" i="13"/>
  <c r="T596" i="13" s="1"/>
  <c r="I597" i="13"/>
  <c r="N597" i="13"/>
  <c r="P597" i="13"/>
  <c r="Q597" i="13" s="1"/>
  <c r="R597" i="13"/>
  <c r="U597" i="13"/>
  <c r="T597" i="13" s="1"/>
  <c r="I598" i="13"/>
  <c r="N598" i="13"/>
  <c r="P598" i="13"/>
  <c r="Q598" i="13" s="1"/>
  <c r="R598" i="13"/>
  <c r="U598" i="13"/>
  <c r="T598" i="13" s="1"/>
  <c r="I599" i="13"/>
  <c r="N599" i="13"/>
  <c r="P599" i="13"/>
  <c r="Q599" i="13"/>
  <c r="R599" i="13"/>
  <c r="U599" i="13"/>
  <c r="T599" i="13" s="1"/>
  <c r="I600" i="13"/>
  <c r="N600" i="13"/>
  <c r="P600" i="13"/>
  <c r="Q600" i="13" s="1"/>
  <c r="R600" i="13"/>
  <c r="U600" i="13"/>
  <c r="T600" i="13" s="1"/>
  <c r="I601" i="13"/>
  <c r="N601" i="13"/>
  <c r="P601" i="13"/>
  <c r="Q601" i="13" s="1"/>
  <c r="R601" i="13"/>
  <c r="U601" i="13"/>
  <c r="T601" i="13" s="1"/>
  <c r="I602" i="13"/>
  <c r="N602" i="13"/>
  <c r="P602" i="13"/>
  <c r="Q602" i="13" s="1"/>
  <c r="R602" i="13"/>
  <c r="U602" i="13"/>
  <c r="T602" i="13" s="1"/>
  <c r="I603" i="13"/>
  <c r="N603" i="13"/>
  <c r="P603" i="13"/>
  <c r="Q603" i="13" s="1"/>
  <c r="R603" i="13"/>
  <c r="U603" i="13"/>
  <c r="T603" i="13" s="1"/>
  <c r="I604" i="13"/>
  <c r="N604" i="13"/>
  <c r="P604" i="13"/>
  <c r="Q604" i="13" s="1"/>
  <c r="R604" i="13"/>
  <c r="U604" i="13"/>
  <c r="T604" i="13" s="1"/>
  <c r="I605" i="13"/>
  <c r="N605" i="13"/>
  <c r="P605" i="13"/>
  <c r="Q605" i="13" s="1"/>
  <c r="R605" i="13"/>
  <c r="U605" i="13"/>
  <c r="T605" i="13" s="1"/>
  <c r="I606" i="13"/>
  <c r="N606" i="13"/>
  <c r="P606" i="13"/>
  <c r="Q606" i="13" s="1"/>
  <c r="R606" i="13"/>
  <c r="U606" i="13"/>
  <c r="T606" i="13" s="1"/>
  <c r="I607" i="13"/>
  <c r="N607" i="13"/>
  <c r="P607" i="13"/>
  <c r="Q607" i="13" s="1"/>
  <c r="R607" i="13"/>
  <c r="U607" i="13"/>
  <c r="T607" i="13" s="1"/>
  <c r="I608" i="13"/>
  <c r="N608" i="13"/>
  <c r="P608" i="13"/>
  <c r="Q608" i="13" s="1"/>
  <c r="R608" i="13"/>
  <c r="U608" i="13"/>
  <c r="T608" i="13" s="1"/>
  <c r="I609" i="13"/>
  <c r="N609" i="13"/>
  <c r="P609" i="13"/>
  <c r="Q609" i="13" s="1"/>
  <c r="R609" i="13"/>
  <c r="U609" i="13"/>
  <c r="T609" i="13" s="1"/>
  <c r="I610" i="13"/>
  <c r="N610" i="13"/>
  <c r="P610" i="13"/>
  <c r="Q610" i="13" s="1"/>
  <c r="R610" i="13"/>
  <c r="U610" i="13"/>
  <c r="T610" i="13" s="1"/>
  <c r="I611" i="13"/>
  <c r="N611" i="13"/>
  <c r="P611" i="13"/>
  <c r="Q611" i="13" s="1"/>
  <c r="R611" i="13"/>
  <c r="U611" i="13"/>
  <c r="T611" i="13" s="1"/>
  <c r="I612" i="13"/>
  <c r="N612" i="13"/>
  <c r="P612" i="13"/>
  <c r="Q612" i="13" s="1"/>
  <c r="R612" i="13"/>
  <c r="U612" i="13"/>
  <c r="T612" i="13" s="1"/>
  <c r="I613" i="13"/>
  <c r="N613" i="13"/>
  <c r="P613" i="13"/>
  <c r="Q613" i="13" s="1"/>
  <c r="R613" i="13"/>
  <c r="U613" i="13"/>
  <c r="T613" i="13" s="1"/>
  <c r="I614" i="13"/>
  <c r="N614" i="13"/>
  <c r="P614" i="13"/>
  <c r="Q614" i="13" s="1"/>
  <c r="R614" i="13"/>
  <c r="U614" i="13"/>
  <c r="T614" i="13" s="1"/>
  <c r="I615" i="13"/>
  <c r="N615" i="13"/>
  <c r="P615" i="13"/>
  <c r="Q615" i="13"/>
  <c r="R615" i="13"/>
  <c r="U615" i="13"/>
  <c r="T615" i="13" s="1"/>
  <c r="I616" i="13"/>
  <c r="N616" i="13"/>
  <c r="P616" i="13"/>
  <c r="Q616" i="13" s="1"/>
  <c r="R616" i="13"/>
  <c r="U616" i="13"/>
  <c r="T616" i="13" s="1"/>
  <c r="I617" i="13"/>
  <c r="N617" i="13"/>
  <c r="P617" i="13"/>
  <c r="Q617" i="13" s="1"/>
  <c r="R617" i="13"/>
  <c r="U617" i="13"/>
  <c r="T617" i="13" s="1"/>
  <c r="I618" i="13"/>
  <c r="N618" i="13"/>
  <c r="P618" i="13"/>
  <c r="Q618" i="13"/>
  <c r="R618" i="13"/>
  <c r="U618" i="13"/>
  <c r="T618" i="13" s="1"/>
  <c r="I619" i="13"/>
  <c r="N619" i="13"/>
  <c r="P619" i="13"/>
  <c r="Q619" i="13" s="1"/>
  <c r="R619" i="13"/>
  <c r="U619" i="13"/>
  <c r="T619" i="13" s="1"/>
  <c r="I620" i="13"/>
  <c r="N620" i="13"/>
  <c r="P620" i="13"/>
  <c r="Q620" i="13" s="1"/>
  <c r="R620" i="13"/>
  <c r="U620" i="13"/>
  <c r="T620" i="13" s="1"/>
  <c r="I621" i="13"/>
  <c r="N621" i="13"/>
  <c r="P621" i="13"/>
  <c r="Q621" i="13"/>
  <c r="R621" i="13"/>
  <c r="U621" i="13"/>
  <c r="T621" i="13" s="1"/>
  <c r="I622" i="13"/>
  <c r="N622" i="13"/>
  <c r="P622" i="13"/>
  <c r="Q622" i="13" s="1"/>
  <c r="R622" i="13"/>
  <c r="U622" i="13"/>
  <c r="T622" i="13" s="1"/>
  <c r="I623" i="13"/>
  <c r="N623" i="13"/>
  <c r="P623" i="13"/>
  <c r="Q623" i="13" s="1"/>
  <c r="R623" i="13"/>
  <c r="U623" i="13"/>
  <c r="T623" i="13" s="1"/>
  <c r="I624" i="13"/>
  <c r="N624" i="13"/>
  <c r="P624" i="13"/>
  <c r="Q624" i="13" s="1"/>
  <c r="R624" i="13"/>
  <c r="U624" i="13"/>
  <c r="T624" i="13" s="1"/>
  <c r="I625" i="13"/>
  <c r="N625" i="13"/>
  <c r="P625" i="13"/>
  <c r="Q625" i="13" s="1"/>
  <c r="R625" i="13"/>
  <c r="U625" i="13"/>
  <c r="T625" i="13" s="1"/>
  <c r="I626" i="13"/>
  <c r="N626" i="13"/>
  <c r="P626" i="13"/>
  <c r="Q626" i="13" s="1"/>
  <c r="R626" i="13"/>
  <c r="U626" i="13"/>
  <c r="T626" i="13" s="1"/>
  <c r="I627" i="13"/>
  <c r="N627" i="13"/>
  <c r="P627" i="13"/>
  <c r="Q627" i="13" s="1"/>
  <c r="R627" i="13"/>
  <c r="U627" i="13"/>
  <c r="T627" i="13" s="1"/>
  <c r="I628" i="13"/>
  <c r="N628" i="13"/>
  <c r="P628" i="13"/>
  <c r="Q628" i="13" s="1"/>
  <c r="R628" i="13"/>
  <c r="U628" i="13"/>
  <c r="T628" i="13" s="1"/>
  <c r="I629" i="13"/>
  <c r="N629" i="13"/>
  <c r="P629" i="13"/>
  <c r="Q629" i="13" s="1"/>
  <c r="R629" i="13"/>
  <c r="U629" i="13"/>
  <c r="T629" i="13" s="1"/>
  <c r="I630" i="13"/>
  <c r="N630" i="13"/>
  <c r="P630" i="13"/>
  <c r="Q630" i="13" s="1"/>
  <c r="R630" i="13"/>
  <c r="U630" i="13"/>
  <c r="T630" i="13" s="1"/>
  <c r="I631" i="13"/>
  <c r="N631" i="13"/>
  <c r="P631" i="13"/>
  <c r="Q631" i="13" s="1"/>
  <c r="R631" i="13"/>
  <c r="U631" i="13"/>
  <c r="T631" i="13" s="1"/>
  <c r="I632" i="13"/>
  <c r="N632" i="13"/>
  <c r="P632" i="13"/>
  <c r="Q632" i="13" s="1"/>
  <c r="R632" i="13"/>
  <c r="U632" i="13"/>
  <c r="T632" i="13" s="1"/>
  <c r="I633" i="13"/>
  <c r="N633" i="13"/>
  <c r="P633" i="13"/>
  <c r="Q633" i="13" s="1"/>
  <c r="R633" i="13"/>
  <c r="U633" i="13"/>
  <c r="T633" i="13" s="1"/>
  <c r="I634" i="13"/>
  <c r="N634" i="13"/>
  <c r="P634" i="13"/>
  <c r="Q634" i="13" s="1"/>
  <c r="R634" i="13"/>
  <c r="U634" i="13"/>
  <c r="T634" i="13" s="1"/>
  <c r="I635" i="13"/>
  <c r="N635" i="13"/>
  <c r="P635" i="13"/>
  <c r="Q635" i="13" s="1"/>
  <c r="R635" i="13"/>
  <c r="U635" i="13"/>
  <c r="T635" i="13" s="1"/>
  <c r="I636" i="13"/>
  <c r="N636" i="13"/>
  <c r="P636" i="13"/>
  <c r="Q636" i="13" s="1"/>
  <c r="R636" i="13"/>
  <c r="U636" i="13"/>
  <c r="T636" i="13" s="1"/>
  <c r="I637" i="13"/>
  <c r="N637" i="13"/>
  <c r="P637" i="13"/>
  <c r="Q637" i="13" s="1"/>
  <c r="R637" i="13"/>
  <c r="U637" i="13"/>
  <c r="T637" i="13" s="1"/>
  <c r="I638" i="13"/>
  <c r="N638" i="13"/>
  <c r="P638" i="13"/>
  <c r="Q638" i="13" s="1"/>
  <c r="R638" i="13"/>
  <c r="U638" i="13"/>
  <c r="T638" i="13" s="1"/>
  <c r="I639" i="13"/>
  <c r="N639" i="13"/>
  <c r="P639" i="13"/>
  <c r="Q639" i="13" s="1"/>
  <c r="R639" i="13"/>
  <c r="U639" i="13"/>
  <c r="T639" i="13" s="1"/>
  <c r="I640" i="13"/>
  <c r="N640" i="13"/>
  <c r="P640" i="13"/>
  <c r="Q640" i="13" s="1"/>
  <c r="R640" i="13"/>
  <c r="U640" i="13"/>
  <c r="T640" i="13" s="1"/>
  <c r="I641" i="13"/>
  <c r="N641" i="13"/>
  <c r="P641" i="13"/>
  <c r="Q641" i="13" s="1"/>
  <c r="R641" i="13"/>
  <c r="U641" i="13"/>
  <c r="T641" i="13" s="1"/>
  <c r="I642" i="13"/>
  <c r="N642" i="13"/>
  <c r="P642" i="13"/>
  <c r="Q642" i="13" s="1"/>
  <c r="R642" i="13"/>
  <c r="U642" i="13"/>
  <c r="T642" i="13" s="1"/>
  <c r="I643" i="13"/>
  <c r="N643" i="13"/>
  <c r="P643" i="13"/>
  <c r="Q643" i="13" s="1"/>
  <c r="R643" i="13"/>
  <c r="U643" i="13"/>
  <c r="T643" i="13" s="1"/>
  <c r="I644" i="13"/>
  <c r="N644" i="13"/>
  <c r="P644" i="13"/>
  <c r="Q644" i="13" s="1"/>
  <c r="R644" i="13"/>
  <c r="U644" i="13"/>
  <c r="T644" i="13" s="1"/>
  <c r="I645" i="13"/>
  <c r="N645" i="13"/>
  <c r="P645" i="13"/>
  <c r="Q645" i="13" s="1"/>
  <c r="R645" i="13"/>
  <c r="U645" i="13"/>
  <c r="T645" i="13" s="1"/>
  <c r="I646" i="13"/>
  <c r="N646" i="13"/>
  <c r="P646" i="13"/>
  <c r="Q646" i="13" s="1"/>
  <c r="R646" i="13"/>
  <c r="U646" i="13"/>
  <c r="T646" i="13" s="1"/>
  <c r="I647" i="13"/>
  <c r="N647" i="13"/>
  <c r="P647" i="13"/>
  <c r="Q647" i="13" s="1"/>
  <c r="R647" i="13"/>
  <c r="U647" i="13"/>
  <c r="T647" i="13" s="1"/>
  <c r="I648" i="13"/>
  <c r="N648" i="13"/>
  <c r="P648" i="13"/>
  <c r="Q648" i="13" s="1"/>
  <c r="R648" i="13"/>
  <c r="U648" i="13"/>
  <c r="T648" i="13" s="1"/>
  <c r="I649" i="13"/>
  <c r="N649" i="13"/>
  <c r="P649" i="13"/>
  <c r="Q649" i="13" s="1"/>
  <c r="R649" i="13"/>
  <c r="U649" i="13"/>
  <c r="T649" i="13" s="1"/>
  <c r="I650" i="13"/>
  <c r="N650" i="13"/>
  <c r="P650" i="13"/>
  <c r="Q650" i="13" s="1"/>
  <c r="R650" i="13"/>
  <c r="U650" i="13"/>
  <c r="T650" i="13" s="1"/>
  <c r="I651" i="13"/>
  <c r="N651" i="13"/>
  <c r="P651" i="13"/>
  <c r="Q651" i="13" s="1"/>
  <c r="R651" i="13"/>
  <c r="U651" i="13"/>
  <c r="T651" i="13" s="1"/>
  <c r="I652" i="13"/>
  <c r="N652" i="13"/>
  <c r="P652" i="13"/>
  <c r="Q652" i="13" s="1"/>
  <c r="R652" i="13"/>
  <c r="U652" i="13"/>
  <c r="T652" i="13" s="1"/>
  <c r="I653" i="13"/>
  <c r="N653" i="13"/>
  <c r="P653" i="13"/>
  <c r="Q653" i="13" s="1"/>
  <c r="R653" i="13"/>
  <c r="U653" i="13"/>
  <c r="T653" i="13" s="1"/>
  <c r="I654" i="13"/>
  <c r="N654" i="13"/>
  <c r="P654" i="13"/>
  <c r="Q654" i="13" s="1"/>
  <c r="R654" i="13"/>
  <c r="U654" i="13"/>
  <c r="T654" i="13" s="1"/>
  <c r="I655" i="13"/>
  <c r="N655" i="13"/>
  <c r="P655" i="13"/>
  <c r="Q655" i="13" s="1"/>
  <c r="R655" i="13"/>
  <c r="U655" i="13"/>
  <c r="T655" i="13" s="1"/>
  <c r="I656" i="13"/>
  <c r="N656" i="13"/>
  <c r="P656" i="13"/>
  <c r="Q656" i="13" s="1"/>
  <c r="R656" i="13"/>
  <c r="U656" i="13"/>
  <c r="T656" i="13" s="1"/>
  <c r="I657" i="13"/>
  <c r="N657" i="13"/>
  <c r="P657" i="13"/>
  <c r="Q657" i="13" s="1"/>
  <c r="R657" i="13"/>
  <c r="U657" i="13"/>
  <c r="T657" i="13" s="1"/>
  <c r="I658" i="13"/>
  <c r="N658" i="13"/>
  <c r="P658" i="13"/>
  <c r="Q658" i="13" s="1"/>
  <c r="R658" i="13"/>
  <c r="U658" i="13"/>
  <c r="T658" i="13" s="1"/>
  <c r="I659" i="13"/>
  <c r="N659" i="13"/>
  <c r="P659" i="13"/>
  <c r="Q659" i="13" s="1"/>
  <c r="R659" i="13"/>
  <c r="U659" i="13"/>
  <c r="T659" i="13" s="1"/>
  <c r="I660" i="13"/>
  <c r="N660" i="13"/>
  <c r="P660" i="13"/>
  <c r="Q660" i="13" s="1"/>
  <c r="R660" i="13"/>
  <c r="U660" i="13"/>
  <c r="T660" i="13" s="1"/>
  <c r="I661" i="13"/>
  <c r="N661" i="13"/>
  <c r="P661" i="13"/>
  <c r="Q661" i="13" s="1"/>
  <c r="R661" i="13"/>
  <c r="U661" i="13"/>
  <c r="T661" i="13" s="1"/>
  <c r="I662" i="13"/>
  <c r="N662" i="13"/>
  <c r="P662" i="13"/>
  <c r="Q662" i="13" s="1"/>
  <c r="R662" i="13"/>
  <c r="U662" i="13"/>
  <c r="T662" i="13" s="1"/>
  <c r="I663" i="13"/>
  <c r="N663" i="13"/>
  <c r="P663" i="13"/>
  <c r="Q663" i="13" s="1"/>
  <c r="R663" i="13"/>
  <c r="U663" i="13"/>
  <c r="T663" i="13" s="1"/>
  <c r="I664" i="13"/>
  <c r="N664" i="13"/>
  <c r="P664" i="13"/>
  <c r="Q664" i="13" s="1"/>
  <c r="R664" i="13"/>
  <c r="U664" i="13"/>
  <c r="T664" i="13" s="1"/>
  <c r="I665" i="13"/>
  <c r="N665" i="13"/>
  <c r="P665" i="13"/>
  <c r="Q665" i="13" s="1"/>
  <c r="R665" i="13"/>
  <c r="U665" i="13"/>
  <c r="T665" i="13" s="1"/>
  <c r="I666" i="13"/>
  <c r="N666" i="13"/>
  <c r="P666" i="13"/>
  <c r="Q666" i="13" s="1"/>
  <c r="R666" i="13"/>
  <c r="U666" i="13"/>
  <c r="T666" i="13" s="1"/>
  <c r="I667" i="13"/>
  <c r="N667" i="13"/>
  <c r="P667" i="13"/>
  <c r="Q667" i="13" s="1"/>
  <c r="R667" i="13"/>
  <c r="U667" i="13"/>
  <c r="T667" i="13" s="1"/>
  <c r="I668" i="13"/>
  <c r="N668" i="13"/>
  <c r="P668" i="13"/>
  <c r="Q668" i="13" s="1"/>
  <c r="R668" i="13"/>
  <c r="U668" i="13"/>
  <c r="T668" i="13" s="1"/>
  <c r="I669" i="13"/>
  <c r="N669" i="13"/>
  <c r="P669" i="13"/>
  <c r="Q669" i="13" s="1"/>
  <c r="R669" i="13"/>
  <c r="U669" i="13"/>
  <c r="T669" i="13" s="1"/>
  <c r="I670" i="13"/>
  <c r="N670" i="13"/>
  <c r="P670" i="13"/>
  <c r="Q670" i="13" s="1"/>
  <c r="R670" i="13"/>
  <c r="U670" i="13"/>
  <c r="T670" i="13" s="1"/>
  <c r="I671" i="13"/>
  <c r="N671" i="13"/>
  <c r="P671" i="13"/>
  <c r="Q671" i="13" s="1"/>
  <c r="R671" i="13"/>
  <c r="U671" i="13"/>
  <c r="T671" i="13" s="1"/>
  <c r="I672" i="13"/>
  <c r="N672" i="13"/>
  <c r="P672" i="13"/>
  <c r="Q672" i="13" s="1"/>
  <c r="R672" i="13"/>
  <c r="U672" i="13"/>
  <c r="T672" i="13" s="1"/>
  <c r="I673" i="13"/>
  <c r="N673" i="13"/>
  <c r="P673" i="13"/>
  <c r="Q673" i="13" s="1"/>
  <c r="R673" i="13"/>
  <c r="U673" i="13"/>
  <c r="T673" i="13" s="1"/>
  <c r="I674" i="13"/>
  <c r="N674" i="13"/>
  <c r="P674" i="13"/>
  <c r="Q674" i="13" s="1"/>
  <c r="R674" i="13"/>
  <c r="U674" i="13"/>
  <c r="T674" i="13" s="1"/>
  <c r="I675" i="13"/>
  <c r="N675" i="13"/>
  <c r="P675" i="13"/>
  <c r="Q675" i="13" s="1"/>
  <c r="R675" i="13"/>
  <c r="U675" i="13"/>
  <c r="T675" i="13" s="1"/>
  <c r="I676" i="13"/>
  <c r="N676" i="13"/>
  <c r="P676" i="13"/>
  <c r="Q676" i="13" s="1"/>
  <c r="R676" i="13"/>
  <c r="U676" i="13"/>
  <c r="T676" i="13" s="1"/>
  <c r="I677" i="13"/>
  <c r="N677" i="13"/>
  <c r="P677" i="13"/>
  <c r="Q677" i="13" s="1"/>
  <c r="R677" i="13"/>
  <c r="U677" i="13"/>
  <c r="T677" i="13" s="1"/>
  <c r="I678" i="13"/>
  <c r="N678" i="13"/>
  <c r="P678" i="13"/>
  <c r="Q678" i="13" s="1"/>
  <c r="R678" i="13"/>
  <c r="U678" i="13"/>
  <c r="T678" i="13" s="1"/>
  <c r="I679" i="13"/>
  <c r="N679" i="13"/>
  <c r="P679" i="13"/>
  <c r="Q679" i="13" s="1"/>
  <c r="R679" i="13"/>
  <c r="U679" i="13"/>
  <c r="T679" i="13" s="1"/>
  <c r="I680" i="13"/>
  <c r="N680" i="13"/>
  <c r="P680" i="13"/>
  <c r="Q680" i="13" s="1"/>
  <c r="R680" i="13"/>
  <c r="U680" i="13"/>
  <c r="T680" i="13" s="1"/>
  <c r="I681" i="13"/>
  <c r="N681" i="13"/>
  <c r="P681" i="13"/>
  <c r="Q681" i="13" s="1"/>
  <c r="R681" i="13"/>
  <c r="U681" i="13"/>
  <c r="T681" i="13" s="1"/>
  <c r="I682" i="13"/>
  <c r="N682" i="13"/>
  <c r="P682" i="13"/>
  <c r="Q682" i="13" s="1"/>
  <c r="R682" i="13"/>
  <c r="U682" i="13"/>
  <c r="T682" i="13" s="1"/>
  <c r="I683" i="13"/>
  <c r="N683" i="13"/>
  <c r="P683" i="13"/>
  <c r="Q683" i="13" s="1"/>
  <c r="R683" i="13"/>
  <c r="U683" i="13"/>
  <c r="T683" i="13" s="1"/>
  <c r="I684" i="13"/>
  <c r="N684" i="13"/>
  <c r="P684" i="13"/>
  <c r="Q684" i="13" s="1"/>
  <c r="R684" i="13"/>
  <c r="U684" i="13"/>
  <c r="T684" i="13" s="1"/>
  <c r="I685" i="13"/>
  <c r="N685" i="13"/>
  <c r="P685" i="13"/>
  <c r="Q685" i="13" s="1"/>
  <c r="R685" i="13"/>
  <c r="U685" i="13"/>
  <c r="T685" i="13" s="1"/>
  <c r="I686" i="13"/>
  <c r="N686" i="13"/>
  <c r="P686" i="13"/>
  <c r="Q686" i="13"/>
  <c r="R686" i="13"/>
  <c r="U686" i="13"/>
  <c r="T686" i="13" s="1"/>
  <c r="I687" i="13"/>
  <c r="N687" i="13"/>
  <c r="P687" i="13"/>
  <c r="Q687" i="13" s="1"/>
  <c r="R687" i="13"/>
  <c r="U687" i="13"/>
  <c r="T687" i="13" s="1"/>
  <c r="I688" i="13"/>
  <c r="N688" i="13"/>
  <c r="P688" i="13"/>
  <c r="Q688" i="13" s="1"/>
  <c r="R688" i="13"/>
  <c r="U688" i="13"/>
  <c r="T688" i="13" s="1"/>
  <c r="I689" i="13"/>
  <c r="N689" i="13"/>
  <c r="P689" i="13"/>
  <c r="Q689" i="13" s="1"/>
  <c r="R689" i="13"/>
  <c r="U689" i="13"/>
  <c r="T689" i="13" s="1"/>
  <c r="I690" i="13"/>
  <c r="N690" i="13"/>
  <c r="P690" i="13"/>
  <c r="Q690" i="13" s="1"/>
  <c r="R690" i="13"/>
  <c r="U690" i="13"/>
  <c r="T690" i="13" s="1"/>
  <c r="I691" i="13"/>
  <c r="N691" i="13"/>
  <c r="P691" i="13"/>
  <c r="Q691" i="13" s="1"/>
  <c r="R691" i="13"/>
  <c r="U691" i="13"/>
  <c r="T691" i="13" s="1"/>
  <c r="I692" i="13"/>
  <c r="N692" i="13"/>
  <c r="P692" i="13"/>
  <c r="Q692" i="13" s="1"/>
  <c r="R692" i="13"/>
  <c r="U692" i="13"/>
  <c r="T692" i="13" s="1"/>
  <c r="I693" i="13"/>
  <c r="N693" i="13"/>
  <c r="P693" i="13"/>
  <c r="Q693" i="13" s="1"/>
  <c r="R693" i="13"/>
  <c r="U693" i="13"/>
  <c r="T693" i="13" s="1"/>
  <c r="I694" i="13"/>
  <c r="N694" i="13"/>
  <c r="P694" i="13"/>
  <c r="Q694" i="13" s="1"/>
  <c r="R694" i="13"/>
  <c r="U694" i="13"/>
  <c r="T694" i="13" s="1"/>
  <c r="I695" i="13"/>
  <c r="N695" i="13"/>
  <c r="P695" i="13"/>
  <c r="Q695" i="13" s="1"/>
  <c r="R695" i="13"/>
  <c r="U695" i="13"/>
  <c r="T695" i="13" s="1"/>
  <c r="I696" i="13"/>
  <c r="N696" i="13"/>
  <c r="P696" i="13"/>
  <c r="Q696" i="13" s="1"/>
  <c r="R696" i="13"/>
  <c r="U696" i="13"/>
  <c r="T696" i="13" s="1"/>
  <c r="I697" i="13"/>
  <c r="N697" i="13"/>
  <c r="P697" i="13"/>
  <c r="Q697" i="13" s="1"/>
  <c r="R697" i="13"/>
  <c r="U697" i="13"/>
  <c r="T697" i="13" s="1"/>
  <c r="I698" i="13"/>
  <c r="N698" i="13"/>
  <c r="P698" i="13"/>
  <c r="Q698" i="13" s="1"/>
  <c r="R698" i="13"/>
  <c r="U698" i="13"/>
  <c r="T698" i="13" s="1"/>
  <c r="I699" i="13"/>
  <c r="N699" i="13"/>
  <c r="P699" i="13"/>
  <c r="Q699" i="13" s="1"/>
  <c r="R699" i="13"/>
  <c r="U699" i="13"/>
  <c r="T699" i="13" s="1"/>
  <c r="I700" i="13"/>
  <c r="N700" i="13"/>
  <c r="P700" i="13"/>
  <c r="Q700" i="13" s="1"/>
  <c r="R700" i="13"/>
  <c r="U700" i="13"/>
  <c r="T700" i="13" s="1"/>
  <c r="I701" i="13"/>
  <c r="N701" i="13"/>
  <c r="P701" i="13"/>
  <c r="Q701" i="13" s="1"/>
  <c r="R701" i="13"/>
  <c r="U701" i="13"/>
  <c r="T701" i="13" s="1"/>
  <c r="I702" i="13"/>
  <c r="N702" i="13"/>
  <c r="P702" i="13"/>
  <c r="Q702" i="13" s="1"/>
  <c r="R702" i="13"/>
  <c r="U702" i="13"/>
  <c r="T702" i="13" s="1"/>
  <c r="I703" i="13"/>
  <c r="N703" i="13"/>
  <c r="P703" i="13"/>
  <c r="Q703" i="13" s="1"/>
  <c r="R703" i="13"/>
  <c r="U703" i="13"/>
  <c r="T703" i="13" s="1"/>
  <c r="I704" i="13"/>
  <c r="N704" i="13"/>
  <c r="P704" i="13"/>
  <c r="Q704" i="13" s="1"/>
  <c r="R704" i="13"/>
  <c r="U704" i="13"/>
  <c r="T704" i="13" s="1"/>
  <c r="I705" i="13"/>
  <c r="N705" i="13"/>
  <c r="P705" i="13"/>
  <c r="Q705" i="13" s="1"/>
  <c r="R705" i="13"/>
  <c r="U705" i="13"/>
  <c r="T705" i="13" s="1"/>
  <c r="I706" i="13"/>
  <c r="N706" i="13"/>
  <c r="P706" i="13"/>
  <c r="Q706" i="13" s="1"/>
  <c r="R706" i="13"/>
  <c r="U706" i="13"/>
  <c r="T706" i="13" s="1"/>
  <c r="I707" i="13"/>
  <c r="N707" i="13"/>
  <c r="P707" i="13"/>
  <c r="Q707" i="13" s="1"/>
  <c r="R707" i="13"/>
  <c r="U707" i="13"/>
  <c r="T707" i="13" s="1"/>
  <c r="I708" i="13"/>
  <c r="N708" i="13"/>
  <c r="P708" i="13"/>
  <c r="Q708" i="13" s="1"/>
  <c r="R708" i="13"/>
  <c r="U708" i="13"/>
  <c r="T708" i="13" s="1"/>
  <c r="I709" i="13"/>
  <c r="N709" i="13"/>
  <c r="P709" i="13"/>
  <c r="Q709" i="13" s="1"/>
  <c r="R709" i="13"/>
  <c r="U709" i="13"/>
  <c r="T709" i="13" s="1"/>
  <c r="I710" i="13"/>
  <c r="N710" i="13"/>
  <c r="P710" i="13"/>
  <c r="Q710" i="13"/>
  <c r="R710" i="13"/>
  <c r="U710" i="13"/>
  <c r="T710" i="13" s="1"/>
  <c r="I711" i="13"/>
  <c r="N711" i="13"/>
  <c r="P711" i="13"/>
  <c r="Q711" i="13" s="1"/>
  <c r="R711" i="13"/>
  <c r="U711" i="13"/>
  <c r="T711" i="13" s="1"/>
  <c r="I712" i="13"/>
  <c r="N712" i="13"/>
  <c r="P712" i="13"/>
  <c r="Q712" i="13" s="1"/>
  <c r="R712" i="13"/>
  <c r="U712" i="13"/>
  <c r="T712" i="13" s="1"/>
  <c r="I713" i="13"/>
  <c r="N713" i="13"/>
  <c r="P713" i="13"/>
  <c r="Q713" i="13" s="1"/>
  <c r="R713" i="13"/>
  <c r="U713" i="13"/>
  <c r="T713" i="13" s="1"/>
  <c r="I714" i="13"/>
  <c r="N714" i="13"/>
  <c r="P714" i="13"/>
  <c r="Q714" i="13" s="1"/>
  <c r="R714" i="13"/>
  <c r="U714" i="13"/>
  <c r="T714" i="13" s="1"/>
  <c r="I715" i="13"/>
  <c r="N715" i="13"/>
  <c r="P715" i="13"/>
  <c r="Q715" i="13" s="1"/>
  <c r="R715" i="13"/>
  <c r="U715" i="13"/>
  <c r="T715" i="13" s="1"/>
  <c r="I716" i="13"/>
  <c r="N716" i="13"/>
  <c r="P716" i="13"/>
  <c r="Q716" i="13" s="1"/>
  <c r="R716" i="13"/>
  <c r="U716" i="13"/>
  <c r="T716" i="13" s="1"/>
  <c r="I717" i="13"/>
  <c r="N717" i="13"/>
  <c r="P717" i="13"/>
  <c r="Q717" i="13" s="1"/>
  <c r="R717" i="13"/>
  <c r="U717" i="13"/>
  <c r="T717" i="13" s="1"/>
  <c r="I718" i="13"/>
  <c r="N718" i="13"/>
  <c r="P718" i="13"/>
  <c r="Q718" i="13" s="1"/>
  <c r="R718" i="13"/>
  <c r="U718" i="13"/>
  <c r="T718" i="13" s="1"/>
  <c r="I719" i="13"/>
  <c r="N719" i="13"/>
  <c r="P719" i="13"/>
  <c r="Q719" i="13" s="1"/>
  <c r="R719" i="13"/>
  <c r="U719" i="13"/>
  <c r="T719" i="13" s="1"/>
  <c r="I720" i="13"/>
  <c r="N720" i="13"/>
  <c r="P720" i="13"/>
  <c r="Q720" i="13" s="1"/>
  <c r="R720" i="13"/>
  <c r="U720" i="13"/>
  <c r="T720" i="13" s="1"/>
  <c r="I721" i="13"/>
  <c r="N721" i="13"/>
  <c r="P721" i="13"/>
  <c r="Q721" i="13" s="1"/>
  <c r="R721" i="13"/>
  <c r="U721" i="13"/>
  <c r="T721" i="13" s="1"/>
  <c r="I722" i="13"/>
  <c r="N722" i="13"/>
  <c r="P722" i="13"/>
  <c r="Q722" i="13" s="1"/>
  <c r="R722" i="13"/>
  <c r="U722" i="13"/>
  <c r="T722" i="13" s="1"/>
  <c r="I723" i="13"/>
  <c r="N723" i="13"/>
  <c r="P723" i="13"/>
  <c r="Q723" i="13" s="1"/>
  <c r="R723" i="13"/>
  <c r="U723" i="13"/>
  <c r="T723" i="13" s="1"/>
  <c r="I724" i="13"/>
  <c r="N724" i="13"/>
  <c r="P724" i="13"/>
  <c r="Q724" i="13" s="1"/>
  <c r="R724" i="13"/>
  <c r="U724" i="13"/>
  <c r="T724" i="13" s="1"/>
  <c r="I725" i="13"/>
  <c r="N725" i="13"/>
  <c r="P725" i="13"/>
  <c r="Q725" i="13" s="1"/>
  <c r="R725" i="13"/>
  <c r="U725" i="13"/>
  <c r="T725" i="13" s="1"/>
  <c r="I726" i="13"/>
  <c r="N726" i="13"/>
  <c r="P726" i="13"/>
  <c r="Q726" i="13" s="1"/>
  <c r="R726" i="13"/>
  <c r="U726" i="13"/>
  <c r="T726" i="13" s="1"/>
  <c r="I727" i="13"/>
  <c r="N727" i="13"/>
  <c r="P727" i="13"/>
  <c r="Q727" i="13" s="1"/>
  <c r="R727" i="13"/>
  <c r="U727" i="13"/>
  <c r="T727" i="13" s="1"/>
  <c r="I728" i="13"/>
  <c r="N728" i="13"/>
  <c r="P728" i="13"/>
  <c r="Q728" i="13" s="1"/>
  <c r="R728" i="13"/>
  <c r="U728" i="13"/>
  <c r="T728" i="13" s="1"/>
  <c r="I729" i="13"/>
  <c r="N729" i="13"/>
  <c r="P729" i="13"/>
  <c r="Q729" i="13" s="1"/>
  <c r="R729" i="13"/>
  <c r="U729" i="13"/>
  <c r="T729" i="13" s="1"/>
  <c r="I730" i="13"/>
  <c r="N730" i="13"/>
  <c r="P730" i="13"/>
  <c r="Q730" i="13" s="1"/>
  <c r="R730" i="13"/>
  <c r="U730" i="13"/>
  <c r="T730" i="13" s="1"/>
  <c r="I731" i="13"/>
  <c r="N731" i="13"/>
  <c r="P731" i="13"/>
  <c r="Q731" i="13" s="1"/>
  <c r="R731" i="13"/>
  <c r="U731" i="13"/>
  <c r="T731" i="13" s="1"/>
  <c r="I732" i="13"/>
  <c r="N732" i="13"/>
  <c r="P732" i="13"/>
  <c r="Q732" i="13" s="1"/>
  <c r="R732" i="13"/>
  <c r="U732" i="13"/>
  <c r="T732" i="13" s="1"/>
  <c r="I733" i="13"/>
  <c r="N733" i="13"/>
  <c r="P733" i="13"/>
  <c r="Q733" i="13" s="1"/>
  <c r="R733" i="13"/>
  <c r="U733" i="13"/>
  <c r="T733" i="13" s="1"/>
  <c r="I734" i="13"/>
  <c r="N734" i="13"/>
  <c r="P734" i="13"/>
  <c r="Q734" i="13"/>
  <c r="R734" i="13"/>
  <c r="U734" i="13"/>
  <c r="T734" i="13" s="1"/>
  <c r="I735" i="13"/>
  <c r="N735" i="13"/>
  <c r="P735" i="13"/>
  <c r="Q735" i="13" s="1"/>
  <c r="R735" i="13"/>
  <c r="U735" i="13"/>
  <c r="T735" i="13" s="1"/>
  <c r="I736" i="13"/>
  <c r="N736" i="13"/>
  <c r="P736" i="13"/>
  <c r="Q736" i="13" s="1"/>
  <c r="R736" i="13"/>
  <c r="U736" i="13"/>
  <c r="T736" i="13" s="1"/>
  <c r="I737" i="13"/>
  <c r="N737" i="13"/>
  <c r="P737" i="13"/>
  <c r="Q737" i="13" s="1"/>
  <c r="R737" i="13"/>
  <c r="U737" i="13"/>
  <c r="T737" i="13" s="1"/>
  <c r="I738" i="13"/>
  <c r="N738" i="13"/>
  <c r="P738" i="13"/>
  <c r="Q738" i="13" s="1"/>
  <c r="R738" i="13"/>
  <c r="U738" i="13"/>
  <c r="T738" i="13" s="1"/>
  <c r="I739" i="13"/>
  <c r="N739" i="13"/>
  <c r="P739" i="13"/>
  <c r="Q739" i="13" s="1"/>
  <c r="R739" i="13"/>
  <c r="U739" i="13"/>
  <c r="T739" i="13" s="1"/>
  <c r="I740" i="13"/>
  <c r="N740" i="13"/>
  <c r="P740" i="13"/>
  <c r="Q740" i="13" s="1"/>
  <c r="R740" i="13"/>
  <c r="U740" i="13"/>
  <c r="T740" i="13" s="1"/>
  <c r="I741" i="13"/>
  <c r="N741" i="13"/>
  <c r="P741" i="13"/>
  <c r="Q741" i="13" s="1"/>
  <c r="R741" i="13"/>
  <c r="U741" i="13"/>
  <c r="T741" i="13" s="1"/>
  <c r="I742" i="13"/>
  <c r="N742" i="13"/>
  <c r="P742" i="13"/>
  <c r="Q742" i="13" s="1"/>
  <c r="R742" i="13"/>
  <c r="U742" i="13"/>
  <c r="T742" i="13" s="1"/>
  <c r="I743" i="13"/>
  <c r="N743" i="13"/>
  <c r="P743" i="13"/>
  <c r="Q743" i="13" s="1"/>
  <c r="R743" i="13"/>
  <c r="U743" i="13"/>
  <c r="T743" i="13" s="1"/>
  <c r="I744" i="13"/>
  <c r="N744" i="13"/>
  <c r="P744" i="13"/>
  <c r="Q744" i="13" s="1"/>
  <c r="R744" i="13"/>
  <c r="U744" i="13"/>
  <c r="T744" i="13" s="1"/>
  <c r="I745" i="13"/>
  <c r="N745" i="13"/>
  <c r="P745" i="13"/>
  <c r="Q745" i="13" s="1"/>
  <c r="R745" i="13"/>
  <c r="U745" i="13"/>
  <c r="T745" i="13" s="1"/>
  <c r="I746" i="13"/>
  <c r="N746" i="13"/>
  <c r="P746" i="13"/>
  <c r="Q746" i="13" s="1"/>
  <c r="R746" i="13"/>
  <c r="U746" i="13"/>
  <c r="T746" i="13" s="1"/>
  <c r="I747" i="13"/>
  <c r="N747" i="13"/>
  <c r="P747" i="13"/>
  <c r="Q747" i="13" s="1"/>
  <c r="R747" i="13"/>
  <c r="U747" i="13"/>
  <c r="T747" i="13" s="1"/>
  <c r="I748" i="13"/>
  <c r="N748" i="13"/>
  <c r="P748" i="13"/>
  <c r="Q748" i="13" s="1"/>
  <c r="R748" i="13"/>
  <c r="U748" i="13"/>
  <c r="T748" i="13" s="1"/>
  <c r="I749" i="13"/>
  <c r="N749" i="13"/>
  <c r="P749" i="13"/>
  <c r="Q749" i="13" s="1"/>
  <c r="R749" i="13"/>
  <c r="U749" i="13"/>
  <c r="T749" i="13" s="1"/>
  <c r="I750" i="13"/>
  <c r="N750" i="13"/>
  <c r="P750" i="13"/>
  <c r="Q750" i="13"/>
  <c r="R750" i="13"/>
  <c r="U750" i="13"/>
  <c r="T750" i="13" s="1"/>
  <c r="I751" i="13"/>
  <c r="N751" i="13"/>
  <c r="P751" i="13"/>
  <c r="Q751" i="13" s="1"/>
  <c r="R751" i="13"/>
  <c r="U751" i="13"/>
  <c r="T751" i="13" s="1"/>
  <c r="I752" i="13"/>
  <c r="N752" i="13"/>
  <c r="P752" i="13"/>
  <c r="Q752" i="13" s="1"/>
  <c r="R752" i="13"/>
  <c r="U752" i="13"/>
  <c r="T752" i="13" s="1"/>
  <c r="I753" i="13"/>
  <c r="N753" i="13"/>
  <c r="P753" i="13"/>
  <c r="Q753" i="13" s="1"/>
  <c r="R753" i="13"/>
  <c r="U753" i="13"/>
  <c r="T753" i="13" s="1"/>
  <c r="I754" i="13"/>
  <c r="N754" i="13"/>
  <c r="P754" i="13"/>
  <c r="Q754" i="13" s="1"/>
  <c r="R754" i="13"/>
  <c r="U754" i="13"/>
  <c r="T754" i="13" s="1"/>
  <c r="I755" i="13"/>
  <c r="N755" i="13"/>
  <c r="P755" i="13"/>
  <c r="Q755" i="13" s="1"/>
  <c r="R755" i="13"/>
  <c r="U755" i="13"/>
  <c r="T755" i="13" s="1"/>
  <c r="I756" i="13"/>
  <c r="N756" i="13"/>
  <c r="P756" i="13"/>
  <c r="Q756" i="13" s="1"/>
  <c r="R756" i="13"/>
  <c r="U756" i="13"/>
  <c r="T756" i="13" s="1"/>
  <c r="I757" i="13"/>
  <c r="N757" i="13"/>
  <c r="P757" i="13"/>
  <c r="Q757" i="13" s="1"/>
  <c r="R757" i="13"/>
  <c r="U757" i="13"/>
  <c r="T757" i="13" s="1"/>
  <c r="I758" i="13"/>
  <c r="N758" i="13"/>
  <c r="P758" i="13"/>
  <c r="Q758" i="13" s="1"/>
  <c r="R758" i="13"/>
  <c r="U758" i="13"/>
  <c r="T758" i="13" s="1"/>
  <c r="I759" i="13"/>
  <c r="N759" i="13"/>
  <c r="P759" i="13"/>
  <c r="Q759" i="13" s="1"/>
  <c r="R759" i="13"/>
  <c r="U759" i="13"/>
  <c r="T759" i="13" s="1"/>
  <c r="I760" i="13"/>
  <c r="N760" i="13"/>
  <c r="P760" i="13"/>
  <c r="Q760" i="13" s="1"/>
  <c r="R760" i="13"/>
  <c r="U760" i="13"/>
  <c r="T760" i="13" s="1"/>
  <c r="I761" i="13"/>
  <c r="N761" i="13"/>
  <c r="P761" i="13"/>
  <c r="Q761" i="13" s="1"/>
  <c r="R761" i="13"/>
  <c r="U761" i="13"/>
  <c r="T761" i="13" s="1"/>
  <c r="I762" i="13"/>
  <c r="N762" i="13"/>
  <c r="P762" i="13"/>
  <c r="Q762" i="13" s="1"/>
  <c r="R762" i="13"/>
  <c r="U762" i="13"/>
  <c r="T762" i="13" s="1"/>
  <c r="I763" i="13"/>
  <c r="N763" i="13"/>
  <c r="P763" i="13"/>
  <c r="Q763" i="13" s="1"/>
  <c r="R763" i="13"/>
  <c r="U763" i="13"/>
  <c r="T763" i="13" s="1"/>
  <c r="I764" i="13"/>
  <c r="N764" i="13"/>
  <c r="P764" i="13"/>
  <c r="Q764" i="13" s="1"/>
  <c r="R764" i="13"/>
  <c r="U764" i="13"/>
  <c r="T764" i="13" s="1"/>
  <c r="I765" i="13"/>
  <c r="N765" i="13"/>
  <c r="P765" i="13"/>
  <c r="Q765" i="13" s="1"/>
  <c r="R765" i="13"/>
  <c r="U765" i="13"/>
  <c r="T765" i="13" s="1"/>
  <c r="I766" i="13"/>
  <c r="N766" i="13"/>
  <c r="P766" i="13"/>
  <c r="Q766" i="13" s="1"/>
  <c r="R766" i="13"/>
  <c r="U766" i="13"/>
  <c r="T766" i="13" s="1"/>
  <c r="I767" i="13"/>
  <c r="N767" i="13"/>
  <c r="P767" i="13"/>
  <c r="Q767" i="13" s="1"/>
  <c r="R767" i="13"/>
  <c r="U767" i="13"/>
  <c r="T767" i="13" s="1"/>
  <c r="I768" i="13"/>
  <c r="N768" i="13"/>
  <c r="P768" i="13"/>
  <c r="Q768" i="13" s="1"/>
  <c r="R768" i="13"/>
  <c r="U768" i="13"/>
  <c r="T768" i="13" s="1"/>
  <c r="I769" i="13"/>
  <c r="N769" i="13"/>
  <c r="P769" i="13"/>
  <c r="Q769" i="13" s="1"/>
  <c r="R769" i="13"/>
  <c r="U769" i="13"/>
  <c r="T769" i="13" s="1"/>
  <c r="I770" i="13"/>
  <c r="N770" i="13"/>
  <c r="P770" i="13"/>
  <c r="Q770" i="13" s="1"/>
  <c r="R770" i="13"/>
  <c r="U770" i="13"/>
  <c r="T770" i="13" s="1"/>
  <c r="I771" i="13"/>
  <c r="N771" i="13"/>
  <c r="P771" i="13"/>
  <c r="Q771" i="13" s="1"/>
  <c r="R771" i="13"/>
  <c r="U771" i="13"/>
  <c r="T771" i="13" s="1"/>
  <c r="I772" i="13"/>
  <c r="N772" i="13"/>
  <c r="P772" i="13"/>
  <c r="Q772" i="13" s="1"/>
  <c r="R772" i="13"/>
  <c r="U772" i="13"/>
  <c r="T772" i="13" s="1"/>
  <c r="I773" i="13"/>
  <c r="N773" i="13"/>
  <c r="P773" i="13"/>
  <c r="Q773" i="13" s="1"/>
  <c r="R773" i="13"/>
  <c r="U773" i="13"/>
  <c r="T773" i="13" s="1"/>
  <c r="I774" i="13"/>
  <c r="N774" i="13"/>
  <c r="P774" i="13"/>
  <c r="Q774" i="13"/>
  <c r="R774" i="13"/>
  <c r="U774" i="13"/>
  <c r="T774" i="13" s="1"/>
  <c r="I775" i="13"/>
  <c r="N775" i="13"/>
  <c r="P775" i="13"/>
  <c r="Q775" i="13" s="1"/>
  <c r="R775" i="13"/>
  <c r="U775" i="13"/>
  <c r="T775" i="13" s="1"/>
  <c r="I776" i="13"/>
  <c r="N776" i="13"/>
  <c r="P776" i="13"/>
  <c r="Q776" i="13" s="1"/>
  <c r="R776" i="13"/>
  <c r="U776" i="13"/>
  <c r="T776" i="13" s="1"/>
  <c r="I777" i="13"/>
  <c r="N777" i="13"/>
  <c r="P777" i="13"/>
  <c r="Q777" i="13" s="1"/>
  <c r="R777" i="13"/>
  <c r="U777" i="13"/>
  <c r="T777" i="13" s="1"/>
  <c r="I778" i="13"/>
  <c r="N778" i="13"/>
  <c r="P778" i="13"/>
  <c r="Q778" i="13" s="1"/>
  <c r="R778" i="13"/>
  <c r="U778" i="13"/>
  <c r="T778" i="13" s="1"/>
  <c r="I779" i="13"/>
  <c r="N779" i="13"/>
  <c r="P779" i="13"/>
  <c r="Q779" i="13" s="1"/>
  <c r="R779" i="13"/>
  <c r="U779" i="13"/>
  <c r="T779" i="13" s="1"/>
  <c r="I780" i="13"/>
  <c r="N780" i="13"/>
  <c r="P780" i="13"/>
  <c r="Q780" i="13" s="1"/>
  <c r="R780" i="13"/>
  <c r="U780" i="13"/>
  <c r="T780" i="13" s="1"/>
  <c r="I781" i="13"/>
  <c r="N781" i="13"/>
  <c r="P781" i="13"/>
  <c r="Q781" i="13" s="1"/>
  <c r="R781" i="13"/>
  <c r="U781" i="13"/>
  <c r="T781" i="13" s="1"/>
  <c r="I782" i="13"/>
  <c r="N782" i="13"/>
  <c r="P782" i="13"/>
  <c r="Q782" i="13" s="1"/>
  <c r="R782" i="13"/>
  <c r="U782" i="13"/>
  <c r="T782" i="13" s="1"/>
  <c r="I783" i="13"/>
  <c r="N783" i="13"/>
  <c r="P783" i="13"/>
  <c r="Q783" i="13" s="1"/>
  <c r="R783" i="13"/>
  <c r="U783" i="13"/>
  <c r="T783" i="13" s="1"/>
  <c r="I784" i="13"/>
  <c r="N784" i="13"/>
  <c r="P784" i="13"/>
  <c r="Q784" i="13" s="1"/>
  <c r="R784" i="13"/>
  <c r="U784" i="13"/>
  <c r="T784" i="13" s="1"/>
  <c r="I785" i="13"/>
  <c r="N785" i="13"/>
  <c r="P785" i="13"/>
  <c r="Q785" i="13" s="1"/>
  <c r="R785" i="13"/>
  <c r="U785" i="13"/>
  <c r="T785" i="13" s="1"/>
  <c r="I786" i="13"/>
  <c r="N786" i="13"/>
  <c r="P786" i="13"/>
  <c r="Q786" i="13" s="1"/>
  <c r="R786" i="13"/>
  <c r="U786" i="13"/>
  <c r="T786" i="13" s="1"/>
  <c r="I787" i="13"/>
  <c r="N787" i="13"/>
  <c r="P787" i="13"/>
  <c r="Q787" i="13" s="1"/>
  <c r="R787" i="13"/>
  <c r="U787" i="13"/>
  <c r="T787" i="13" s="1"/>
  <c r="I788" i="13"/>
  <c r="N788" i="13"/>
  <c r="P788" i="13"/>
  <c r="Q788" i="13" s="1"/>
  <c r="R788" i="13"/>
  <c r="U788" i="13"/>
  <c r="T788" i="13" s="1"/>
  <c r="I789" i="13"/>
  <c r="N789" i="13"/>
  <c r="P789" i="13"/>
  <c r="Q789" i="13" s="1"/>
  <c r="R789" i="13"/>
  <c r="U789" i="13"/>
  <c r="T789" i="13" s="1"/>
  <c r="I790" i="13"/>
  <c r="N790" i="13"/>
  <c r="P790" i="13"/>
  <c r="Q790" i="13" s="1"/>
  <c r="R790" i="13"/>
  <c r="U790" i="13"/>
  <c r="T790" i="13" s="1"/>
  <c r="I791" i="13"/>
  <c r="N791" i="13"/>
  <c r="P791" i="13"/>
  <c r="Q791" i="13" s="1"/>
  <c r="R791" i="13"/>
  <c r="U791" i="13"/>
  <c r="T791" i="13" s="1"/>
  <c r="I792" i="13"/>
  <c r="N792" i="13"/>
  <c r="P792" i="13"/>
  <c r="Q792" i="13" s="1"/>
  <c r="R792" i="13"/>
  <c r="U792" i="13"/>
  <c r="T792" i="13" s="1"/>
  <c r="I793" i="13"/>
  <c r="N793" i="13"/>
  <c r="P793" i="13"/>
  <c r="Q793" i="13" s="1"/>
  <c r="R793" i="13"/>
  <c r="U793" i="13"/>
  <c r="T793" i="13" s="1"/>
  <c r="I794" i="13"/>
  <c r="N794" i="13"/>
  <c r="P794" i="13"/>
  <c r="Q794" i="13" s="1"/>
  <c r="R794" i="13"/>
  <c r="U794" i="13"/>
  <c r="T794" i="13" s="1"/>
  <c r="I795" i="13"/>
  <c r="N795" i="13"/>
  <c r="P795" i="13"/>
  <c r="Q795" i="13" s="1"/>
  <c r="R795" i="13"/>
  <c r="U795" i="13"/>
  <c r="T795" i="13" s="1"/>
  <c r="I796" i="13"/>
  <c r="N796" i="13"/>
  <c r="P796" i="13"/>
  <c r="Q796" i="13" s="1"/>
  <c r="R796" i="13"/>
  <c r="U796" i="13"/>
  <c r="T796" i="13" s="1"/>
  <c r="I797" i="13"/>
  <c r="N797" i="13"/>
  <c r="P797" i="13"/>
  <c r="Q797" i="13" s="1"/>
  <c r="R797" i="13"/>
  <c r="U797" i="13"/>
  <c r="T797" i="13" s="1"/>
  <c r="I798" i="13"/>
  <c r="N798" i="13"/>
  <c r="P798" i="13"/>
  <c r="Q798" i="13"/>
  <c r="R798" i="13"/>
  <c r="U798" i="13"/>
  <c r="T798" i="13" s="1"/>
  <c r="I799" i="13"/>
  <c r="N799" i="13"/>
  <c r="P799" i="13"/>
  <c r="Q799" i="13" s="1"/>
  <c r="R799" i="13"/>
  <c r="U799" i="13"/>
  <c r="T799" i="13" s="1"/>
  <c r="I800" i="13"/>
  <c r="N800" i="13"/>
  <c r="P800" i="13"/>
  <c r="Q800" i="13" s="1"/>
  <c r="R800" i="13"/>
  <c r="U800" i="13"/>
  <c r="T800" i="13" s="1"/>
  <c r="I801" i="13"/>
  <c r="N801" i="13"/>
  <c r="P801" i="13"/>
  <c r="Q801" i="13" s="1"/>
  <c r="R801" i="13"/>
  <c r="U801" i="13"/>
  <c r="T801" i="13" s="1"/>
  <c r="I802" i="13"/>
  <c r="N802" i="13"/>
  <c r="P802" i="13"/>
  <c r="Q802" i="13" s="1"/>
  <c r="R802" i="13"/>
  <c r="U802" i="13"/>
  <c r="T802" i="13" s="1"/>
  <c r="I803" i="13"/>
  <c r="N803" i="13"/>
  <c r="P803" i="13"/>
  <c r="Q803" i="13" s="1"/>
  <c r="R803" i="13"/>
  <c r="U803" i="13"/>
  <c r="T803" i="13" s="1"/>
  <c r="I804" i="13"/>
  <c r="N804" i="13"/>
  <c r="P804" i="13"/>
  <c r="Q804" i="13" s="1"/>
  <c r="R804" i="13"/>
  <c r="U804" i="13"/>
  <c r="T804" i="13" s="1"/>
  <c r="I805" i="13"/>
  <c r="N805" i="13"/>
  <c r="P805" i="13"/>
  <c r="Q805" i="13" s="1"/>
  <c r="R805" i="13"/>
  <c r="U805" i="13"/>
  <c r="T805" i="13" s="1"/>
  <c r="I806" i="13"/>
  <c r="N806" i="13"/>
  <c r="P806" i="13"/>
  <c r="Q806" i="13" s="1"/>
  <c r="R806" i="13"/>
  <c r="U806" i="13"/>
  <c r="T806" i="13" s="1"/>
  <c r="I807" i="13"/>
  <c r="N807" i="13"/>
  <c r="P807" i="13"/>
  <c r="Q807" i="13" s="1"/>
  <c r="R807" i="13"/>
  <c r="U807" i="13"/>
  <c r="T807" i="13" s="1"/>
  <c r="I808" i="13"/>
  <c r="N808" i="13"/>
  <c r="P808" i="13"/>
  <c r="Q808" i="13" s="1"/>
  <c r="R808" i="13"/>
  <c r="U808" i="13"/>
  <c r="T808" i="13" s="1"/>
  <c r="I809" i="13"/>
  <c r="N809" i="13"/>
  <c r="P809" i="13"/>
  <c r="Q809" i="13" s="1"/>
  <c r="R809" i="13"/>
  <c r="U809" i="13"/>
  <c r="T809" i="13" s="1"/>
  <c r="I810" i="13"/>
  <c r="N810" i="13"/>
  <c r="P810" i="13"/>
  <c r="Q810" i="13" s="1"/>
  <c r="R810" i="13"/>
  <c r="U810" i="13"/>
  <c r="T810" i="13" s="1"/>
  <c r="I811" i="13"/>
  <c r="N811" i="13"/>
  <c r="P811" i="13"/>
  <c r="Q811" i="13" s="1"/>
  <c r="R811" i="13"/>
  <c r="U811" i="13"/>
  <c r="T811" i="13" s="1"/>
  <c r="I812" i="13"/>
  <c r="N812" i="13"/>
  <c r="P812" i="13"/>
  <c r="Q812" i="13" s="1"/>
  <c r="R812" i="13"/>
  <c r="U812" i="13"/>
  <c r="T812" i="13" s="1"/>
  <c r="I813" i="13"/>
  <c r="N813" i="13"/>
  <c r="P813" i="13"/>
  <c r="Q813" i="13" s="1"/>
  <c r="R813" i="13"/>
  <c r="U813" i="13"/>
  <c r="T813" i="13" s="1"/>
  <c r="I814" i="13"/>
  <c r="N814" i="13"/>
  <c r="P814" i="13"/>
  <c r="Q814" i="13" s="1"/>
  <c r="R814" i="13"/>
  <c r="U814" i="13"/>
  <c r="T814" i="13" s="1"/>
  <c r="I815" i="13"/>
  <c r="N815" i="13"/>
  <c r="P815" i="13"/>
  <c r="Q815" i="13" s="1"/>
  <c r="R815" i="13"/>
  <c r="U815" i="13"/>
  <c r="T815" i="13" s="1"/>
  <c r="I816" i="13"/>
  <c r="N816" i="13"/>
  <c r="P816" i="13"/>
  <c r="Q816" i="13" s="1"/>
  <c r="R816" i="13"/>
  <c r="U816" i="13"/>
  <c r="T816" i="13" s="1"/>
  <c r="I817" i="13"/>
  <c r="N817" i="13"/>
  <c r="P817" i="13"/>
  <c r="Q817" i="13" s="1"/>
  <c r="R817" i="13"/>
  <c r="U817" i="13"/>
  <c r="T817" i="13" s="1"/>
  <c r="I818" i="13"/>
  <c r="N818" i="13"/>
  <c r="P818" i="13"/>
  <c r="Q818" i="13" s="1"/>
  <c r="R818" i="13"/>
  <c r="U818" i="13"/>
  <c r="T818" i="13" s="1"/>
  <c r="I819" i="13"/>
  <c r="N819" i="13"/>
  <c r="P819" i="13"/>
  <c r="Q819" i="13" s="1"/>
  <c r="R819" i="13"/>
  <c r="U819" i="13"/>
  <c r="T819" i="13" s="1"/>
  <c r="I820" i="13"/>
  <c r="N820" i="13"/>
  <c r="P820" i="13"/>
  <c r="Q820" i="13" s="1"/>
  <c r="R820" i="13"/>
  <c r="U820" i="13"/>
  <c r="T820" i="13" s="1"/>
  <c r="I821" i="13"/>
  <c r="N821" i="13"/>
  <c r="P821" i="13"/>
  <c r="Q821" i="13" s="1"/>
  <c r="R821" i="13"/>
  <c r="U821" i="13"/>
  <c r="T821" i="13" s="1"/>
  <c r="I822" i="13"/>
  <c r="N822" i="13"/>
  <c r="P822" i="13"/>
  <c r="Q822" i="13" s="1"/>
  <c r="R822" i="13"/>
  <c r="U822" i="13"/>
  <c r="T822" i="13" s="1"/>
  <c r="I823" i="13"/>
  <c r="N823" i="13"/>
  <c r="P823" i="13"/>
  <c r="Q823" i="13" s="1"/>
  <c r="R823" i="13"/>
  <c r="U823" i="13"/>
  <c r="T823" i="13" s="1"/>
  <c r="I824" i="13"/>
  <c r="N824" i="13"/>
  <c r="P824" i="13"/>
  <c r="Q824" i="13" s="1"/>
  <c r="R824" i="13"/>
  <c r="U824" i="13"/>
  <c r="T824" i="13" s="1"/>
  <c r="I825" i="13"/>
  <c r="N825" i="13"/>
  <c r="P825" i="13"/>
  <c r="Q825" i="13" s="1"/>
  <c r="R825" i="13"/>
  <c r="U825" i="13"/>
  <c r="T825" i="13" s="1"/>
  <c r="I826" i="13"/>
  <c r="N826" i="13"/>
  <c r="P826" i="13"/>
  <c r="Q826" i="13" s="1"/>
  <c r="R826" i="13"/>
  <c r="U826" i="13"/>
  <c r="T826" i="13" s="1"/>
  <c r="I827" i="13"/>
  <c r="N827" i="13"/>
  <c r="P827" i="13"/>
  <c r="Q827" i="13" s="1"/>
  <c r="R827" i="13"/>
  <c r="U827" i="13"/>
  <c r="T827" i="13" s="1"/>
  <c r="I828" i="13"/>
  <c r="N828" i="13"/>
  <c r="P828" i="13"/>
  <c r="Q828" i="13" s="1"/>
  <c r="R828" i="13"/>
  <c r="U828" i="13"/>
  <c r="T828" i="13" s="1"/>
  <c r="I829" i="13"/>
  <c r="N829" i="13"/>
  <c r="P829" i="13"/>
  <c r="Q829" i="13" s="1"/>
  <c r="R829" i="13"/>
  <c r="U829" i="13"/>
  <c r="T829" i="13" s="1"/>
  <c r="I830" i="13"/>
  <c r="N830" i="13"/>
  <c r="P830" i="13"/>
  <c r="Q830" i="13" s="1"/>
  <c r="R830" i="13"/>
  <c r="U830" i="13"/>
  <c r="T830" i="13" s="1"/>
  <c r="I831" i="13"/>
  <c r="N831" i="13"/>
  <c r="P831" i="13"/>
  <c r="Q831" i="13" s="1"/>
  <c r="R831" i="13"/>
  <c r="U831" i="13"/>
  <c r="T831" i="13" s="1"/>
  <c r="I832" i="13"/>
  <c r="N832" i="13"/>
  <c r="P832" i="13"/>
  <c r="Q832" i="13" s="1"/>
  <c r="R832" i="13"/>
  <c r="U832" i="13"/>
  <c r="T832" i="13" s="1"/>
  <c r="I833" i="13"/>
  <c r="N833" i="13"/>
  <c r="P833" i="13"/>
  <c r="Q833" i="13" s="1"/>
  <c r="R833" i="13"/>
  <c r="U833" i="13"/>
  <c r="T833" i="13" s="1"/>
  <c r="I834" i="13"/>
  <c r="N834" i="13"/>
  <c r="P834" i="13"/>
  <c r="Q834" i="13" s="1"/>
  <c r="R834" i="13"/>
  <c r="U834" i="13"/>
  <c r="T834" i="13" s="1"/>
  <c r="I835" i="13"/>
  <c r="N835" i="13"/>
  <c r="P835" i="13"/>
  <c r="Q835" i="13" s="1"/>
  <c r="R835" i="13"/>
  <c r="U835" i="13"/>
  <c r="T835" i="13" s="1"/>
  <c r="I836" i="13"/>
  <c r="N836" i="13"/>
  <c r="P836" i="13"/>
  <c r="Q836" i="13" s="1"/>
  <c r="R836" i="13"/>
  <c r="U836" i="13"/>
  <c r="T836" i="13" s="1"/>
  <c r="I837" i="13"/>
  <c r="N837" i="13"/>
  <c r="P837" i="13"/>
  <c r="Q837" i="13" s="1"/>
  <c r="R837" i="13"/>
  <c r="U837" i="13"/>
  <c r="T837" i="13" s="1"/>
  <c r="I838" i="13"/>
  <c r="N838" i="13"/>
  <c r="P838" i="13"/>
  <c r="Q838" i="13" s="1"/>
  <c r="R838" i="13"/>
  <c r="U838" i="13"/>
  <c r="T838" i="13" s="1"/>
  <c r="I839" i="13"/>
  <c r="N839" i="13"/>
  <c r="P839" i="13"/>
  <c r="Q839" i="13" s="1"/>
  <c r="R839" i="13"/>
  <c r="U839" i="13"/>
  <c r="T839" i="13" s="1"/>
  <c r="I840" i="13"/>
  <c r="N840" i="13"/>
  <c r="P840" i="13"/>
  <c r="Q840" i="13" s="1"/>
  <c r="R840" i="13"/>
  <c r="U840" i="13"/>
  <c r="T840" i="13" s="1"/>
  <c r="I841" i="13"/>
  <c r="N841" i="13"/>
  <c r="P841" i="13"/>
  <c r="Q841" i="13" s="1"/>
  <c r="R841" i="13"/>
  <c r="U841" i="13"/>
  <c r="T841" i="13" s="1"/>
  <c r="I842" i="13"/>
  <c r="N842" i="13"/>
  <c r="P842" i="13"/>
  <c r="Q842" i="13" s="1"/>
  <c r="R842" i="13"/>
  <c r="U842" i="13"/>
  <c r="T842" i="13" s="1"/>
  <c r="I843" i="13"/>
  <c r="N843" i="13"/>
  <c r="P843" i="13"/>
  <c r="Q843" i="13" s="1"/>
  <c r="R843" i="13"/>
  <c r="U843" i="13"/>
  <c r="T843" i="13" s="1"/>
  <c r="I844" i="13"/>
  <c r="N844" i="13"/>
  <c r="P844" i="13"/>
  <c r="Q844" i="13" s="1"/>
  <c r="R844" i="13"/>
  <c r="U844" i="13"/>
  <c r="T844" i="13" s="1"/>
  <c r="I845" i="13"/>
  <c r="N845" i="13"/>
  <c r="P845" i="13"/>
  <c r="Q845" i="13" s="1"/>
  <c r="R845" i="13"/>
  <c r="U845" i="13"/>
  <c r="T845" i="13" s="1"/>
  <c r="I846" i="13"/>
  <c r="N846" i="13"/>
  <c r="P846" i="13"/>
  <c r="Q846" i="13" s="1"/>
  <c r="R846" i="13"/>
  <c r="U846" i="13"/>
  <c r="T846" i="13" s="1"/>
  <c r="I847" i="13"/>
  <c r="N847" i="13"/>
  <c r="P847" i="13"/>
  <c r="Q847" i="13" s="1"/>
  <c r="R847" i="13"/>
  <c r="U847" i="13"/>
  <c r="T847" i="13" s="1"/>
  <c r="I848" i="13"/>
  <c r="N848" i="13"/>
  <c r="P848" i="13"/>
  <c r="Q848" i="13" s="1"/>
  <c r="R848" i="13"/>
  <c r="U848" i="13"/>
  <c r="T848" i="13" s="1"/>
  <c r="I849" i="13"/>
  <c r="N849" i="13"/>
  <c r="P849" i="13"/>
  <c r="Q849" i="13" s="1"/>
  <c r="R849" i="13"/>
  <c r="U849" i="13"/>
  <c r="T849" i="13" s="1"/>
  <c r="I850" i="13"/>
  <c r="N850" i="13"/>
  <c r="P850" i="13"/>
  <c r="Q850" i="13" s="1"/>
  <c r="R850" i="13"/>
  <c r="U850" i="13"/>
  <c r="T850" i="13" s="1"/>
  <c r="I851" i="13"/>
  <c r="N851" i="13"/>
  <c r="P851" i="13"/>
  <c r="Q851" i="13" s="1"/>
  <c r="R851" i="13"/>
  <c r="U851" i="13"/>
  <c r="T851" i="13" s="1"/>
  <c r="I852" i="13"/>
  <c r="N852" i="13"/>
  <c r="P852" i="13"/>
  <c r="Q852" i="13" s="1"/>
  <c r="R852" i="13"/>
  <c r="U852" i="13"/>
  <c r="T852" i="13" s="1"/>
  <c r="I853" i="13"/>
  <c r="N853" i="13"/>
  <c r="P853" i="13"/>
  <c r="Q853" i="13" s="1"/>
  <c r="R853" i="13"/>
  <c r="U853" i="13"/>
  <c r="T853" i="13" s="1"/>
  <c r="I854" i="13"/>
  <c r="N854" i="13"/>
  <c r="P854" i="13"/>
  <c r="Q854" i="13" s="1"/>
  <c r="R854" i="13"/>
  <c r="U854" i="13"/>
  <c r="T854" i="13" s="1"/>
  <c r="I855" i="13"/>
  <c r="N855" i="13"/>
  <c r="P855" i="13"/>
  <c r="Q855" i="13" s="1"/>
  <c r="R855" i="13"/>
  <c r="U855" i="13"/>
  <c r="T855" i="13" s="1"/>
  <c r="I856" i="13"/>
  <c r="N856" i="13"/>
  <c r="P856" i="13"/>
  <c r="Q856" i="13" s="1"/>
  <c r="R856" i="13"/>
  <c r="U856" i="13"/>
  <c r="T856" i="13" s="1"/>
  <c r="I857" i="13"/>
  <c r="N857" i="13"/>
  <c r="P857" i="13"/>
  <c r="Q857" i="13" s="1"/>
  <c r="R857" i="13"/>
  <c r="U857" i="13"/>
  <c r="T857" i="13" s="1"/>
  <c r="I858" i="13"/>
  <c r="N858" i="13"/>
  <c r="P858" i="13"/>
  <c r="Q858" i="13" s="1"/>
  <c r="R858" i="13"/>
  <c r="U858" i="13"/>
  <c r="T858" i="13" s="1"/>
  <c r="I859" i="13"/>
  <c r="N859" i="13"/>
  <c r="P859" i="13"/>
  <c r="Q859" i="13" s="1"/>
  <c r="R859" i="13"/>
  <c r="U859" i="13"/>
  <c r="T859" i="13" s="1"/>
  <c r="I860" i="13"/>
  <c r="N860" i="13"/>
  <c r="P860" i="13"/>
  <c r="Q860" i="13" s="1"/>
  <c r="R860" i="13"/>
  <c r="U860" i="13"/>
  <c r="T860" i="13" s="1"/>
  <c r="I861" i="13"/>
  <c r="N861" i="13"/>
  <c r="P861" i="13"/>
  <c r="Q861" i="13" s="1"/>
  <c r="R861" i="13"/>
  <c r="U861" i="13"/>
  <c r="T861" i="13" s="1"/>
  <c r="I862" i="13"/>
  <c r="N862" i="13"/>
  <c r="P862" i="13"/>
  <c r="Q862" i="13" s="1"/>
  <c r="R862" i="13"/>
  <c r="U862" i="13"/>
  <c r="T862" i="13" s="1"/>
  <c r="I863" i="13"/>
  <c r="N863" i="13"/>
  <c r="P863" i="13"/>
  <c r="Q863" i="13" s="1"/>
  <c r="R863" i="13"/>
  <c r="U863" i="13"/>
  <c r="T863" i="13" s="1"/>
  <c r="I864" i="13"/>
  <c r="N864" i="13"/>
  <c r="P864" i="13"/>
  <c r="Q864" i="13" s="1"/>
  <c r="R864" i="13"/>
  <c r="U864" i="13"/>
  <c r="T864" i="13" s="1"/>
  <c r="I865" i="13"/>
  <c r="N865" i="13"/>
  <c r="P865" i="13"/>
  <c r="Q865" i="13" s="1"/>
  <c r="R865" i="13"/>
  <c r="U865" i="13"/>
  <c r="T865" i="13" s="1"/>
  <c r="I866" i="13"/>
  <c r="N866" i="13"/>
  <c r="P866" i="13"/>
  <c r="Q866" i="13" s="1"/>
  <c r="R866" i="13"/>
  <c r="U866" i="13"/>
  <c r="T866" i="13" s="1"/>
  <c r="I867" i="13"/>
  <c r="N867" i="13"/>
  <c r="P867" i="13"/>
  <c r="Q867" i="13"/>
  <c r="R867" i="13"/>
  <c r="U867" i="13"/>
  <c r="T867" i="13" s="1"/>
  <c r="I868" i="13"/>
  <c r="N868" i="13"/>
  <c r="P868" i="13"/>
  <c r="Q868" i="13" s="1"/>
  <c r="R868" i="13"/>
  <c r="U868" i="13"/>
  <c r="T868" i="13" s="1"/>
  <c r="I869" i="13"/>
  <c r="N869" i="13"/>
  <c r="P869" i="13"/>
  <c r="Q869" i="13" s="1"/>
  <c r="R869" i="13"/>
  <c r="U869" i="13"/>
  <c r="T869" i="13" s="1"/>
  <c r="I870" i="13"/>
  <c r="N870" i="13"/>
  <c r="P870" i="13"/>
  <c r="Q870" i="13"/>
  <c r="R870" i="13"/>
  <c r="U870" i="13"/>
  <c r="T870" i="13" s="1"/>
  <c r="I871" i="13"/>
  <c r="N871" i="13"/>
  <c r="P871" i="13"/>
  <c r="Q871" i="13" s="1"/>
  <c r="R871" i="13"/>
  <c r="U871" i="13"/>
  <c r="T871" i="13" s="1"/>
  <c r="I872" i="13"/>
  <c r="N872" i="13"/>
  <c r="P872" i="13"/>
  <c r="Q872" i="13" s="1"/>
  <c r="R872" i="13"/>
  <c r="U872" i="13"/>
  <c r="T872" i="13" s="1"/>
  <c r="I873" i="13"/>
  <c r="N873" i="13"/>
  <c r="P873" i="13"/>
  <c r="Q873" i="13" s="1"/>
  <c r="R873" i="13"/>
  <c r="U873" i="13"/>
  <c r="T873" i="13" s="1"/>
  <c r="I874" i="13"/>
  <c r="N874" i="13"/>
  <c r="P874" i="13"/>
  <c r="Q874" i="13" s="1"/>
  <c r="R874" i="13"/>
  <c r="U874" i="13"/>
  <c r="T874" i="13" s="1"/>
  <c r="I875" i="13"/>
  <c r="N875" i="13"/>
  <c r="P875" i="13"/>
  <c r="Q875" i="13" s="1"/>
  <c r="R875" i="13"/>
  <c r="U875" i="13"/>
  <c r="T875" i="13" s="1"/>
  <c r="I876" i="13"/>
  <c r="N876" i="13"/>
  <c r="P876" i="13"/>
  <c r="Q876" i="13" s="1"/>
  <c r="R876" i="13"/>
  <c r="U876" i="13"/>
  <c r="T876" i="13" s="1"/>
  <c r="I877" i="13"/>
  <c r="N877" i="13"/>
  <c r="P877" i="13"/>
  <c r="Q877" i="13" s="1"/>
  <c r="R877" i="13"/>
  <c r="U877" i="13"/>
  <c r="T877" i="13" s="1"/>
  <c r="I878" i="13"/>
  <c r="N878" i="13"/>
  <c r="P878" i="13"/>
  <c r="Q878" i="13" s="1"/>
  <c r="R878" i="13"/>
  <c r="U878" i="13"/>
  <c r="T878" i="13" s="1"/>
  <c r="I879" i="13"/>
  <c r="N879" i="13"/>
  <c r="P879" i="13"/>
  <c r="Q879" i="13" s="1"/>
  <c r="R879" i="13"/>
  <c r="U879" i="13"/>
  <c r="T879" i="13" s="1"/>
  <c r="I880" i="13"/>
  <c r="N880" i="13"/>
  <c r="P880" i="13"/>
  <c r="Q880" i="13" s="1"/>
  <c r="R880" i="13"/>
  <c r="U880" i="13"/>
  <c r="T880" i="13" s="1"/>
  <c r="I881" i="13"/>
  <c r="N881" i="13"/>
  <c r="P881" i="13"/>
  <c r="Q881" i="13" s="1"/>
  <c r="R881" i="13"/>
  <c r="U881" i="13"/>
  <c r="T881" i="13" s="1"/>
  <c r="I882" i="13"/>
  <c r="N882" i="13"/>
  <c r="P882" i="13"/>
  <c r="Q882" i="13" s="1"/>
  <c r="R882" i="13"/>
  <c r="U882" i="13"/>
  <c r="T882" i="13" s="1"/>
  <c r="I883" i="13"/>
  <c r="N883" i="13"/>
  <c r="P883" i="13"/>
  <c r="Q883" i="13" s="1"/>
  <c r="R883" i="13"/>
  <c r="U883" i="13"/>
  <c r="T883" i="13" s="1"/>
  <c r="I884" i="13"/>
  <c r="N884" i="13"/>
  <c r="P884" i="13"/>
  <c r="Q884" i="13" s="1"/>
  <c r="R884" i="13"/>
  <c r="U884" i="13"/>
  <c r="T884" i="13" s="1"/>
  <c r="I885" i="13"/>
  <c r="N885" i="13"/>
  <c r="P885" i="13"/>
  <c r="Q885" i="13"/>
  <c r="R885" i="13"/>
  <c r="U885" i="13"/>
  <c r="T885" i="13" s="1"/>
  <c r="I886" i="13"/>
  <c r="N886" i="13"/>
  <c r="P886" i="13"/>
  <c r="Q886" i="13" s="1"/>
  <c r="R886" i="13"/>
  <c r="U886" i="13"/>
  <c r="T886" i="13" s="1"/>
  <c r="I887" i="13"/>
  <c r="N887" i="13"/>
  <c r="P887" i="13"/>
  <c r="Q887" i="13" s="1"/>
  <c r="R887" i="13"/>
  <c r="U887" i="13"/>
  <c r="T887" i="13" s="1"/>
  <c r="I888" i="13"/>
  <c r="N888" i="13"/>
  <c r="P888" i="13"/>
  <c r="Q888" i="13" s="1"/>
  <c r="R888" i="13"/>
  <c r="U888" i="13"/>
  <c r="T888" i="13" s="1"/>
  <c r="I889" i="13"/>
  <c r="N889" i="13"/>
  <c r="P889" i="13"/>
  <c r="Q889" i="13" s="1"/>
  <c r="R889" i="13"/>
  <c r="U889" i="13"/>
  <c r="T889" i="13" s="1"/>
  <c r="I890" i="13"/>
  <c r="N890" i="13"/>
  <c r="P890" i="13"/>
  <c r="Q890" i="13" s="1"/>
  <c r="R890" i="13"/>
  <c r="U890" i="13"/>
  <c r="T890" i="13" s="1"/>
  <c r="I891" i="13"/>
  <c r="N891" i="13"/>
  <c r="P891" i="13"/>
  <c r="Q891" i="13"/>
  <c r="R891" i="13"/>
  <c r="U891" i="13"/>
  <c r="T891" i="13" s="1"/>
  <c r="I892" i="13"/>
  <c r="N892" i="13"/>
  <c r="P892" i="13"/>
  <c r="Q892" i="13" s="1"/>
  <c r="R892" i="13"/>
  <c r="U892" i="13"/>
  <c r="T892" i="13" s="1"/>
  <c r="I893" i="13"/>
  <c r="N893" i="13"/>
  <c r="P893" i="13"/>
  <c r="Q893" i="13" s="1"/>
  <c r="R893" i="13"/>
  <c r="U893" i="13"/>
  <c r="T893" i="13" s="1"/>
  <c r="I894" i="13"/>
  <c r="N894" i="13"/>
  <c r="P894" i="13"/>
  <c r="Q894" i="13" s="1"/>
  <c r="R894" i="13"/>
  <c r="U894" i="13"/>
  <c r="T894" i="13" s="1"/>
  <c r="I895" i="13"/>
  <c r="N895" i="13"/>
  <c r="P895" i="13"/>
  <c r="Q895" i="13" s="1"/>
  <c r="R895" i="13"/>
  <c r="U895" i="13"/>
  <c r="T895" i="13" s="1"/>
  <c r="I896" i="13"/>
  <c r="N896" i="13"/>
  <c r="P896" i="13"/>
  <c r="Q896" i="13" s="1"/>
  <c r="R896" i="13"/>
  <c r="U896" i="13"/>
  <c r="T896" i="13" s="1"/>
  <c r="I897" i="13"/>
  <c r="N897" i="13"/>
  <c r="P897" i="13"/>
  <c r="Q897" i="13"/>
  <c r="R897" i="13"/>
  <c r="U897" i="13"/>
  <c r="T897" i="13" s="1"/>
  <c r="I898" i="13"/>
  <c r="N898" i="13"/>
  <c r="P898" i="13"/>
  <c r="Q898" i="13" s="1"/>
  <c r="R898" i="13"/>
  <c r="U898" i="13"/>
  <c r="T898" i="13" s="1"/>
  <c r="I899" i="13"/>
  <c r="N899" i="13"/>
  <c r="P899" i="13"/>
  <c r="Q899" i="13" s="1"/>
  <c r="R899" i="13"/>
  <c r="U899" i="13"/>
  <c r="T899" i="13" s="1"/>
  <c r="I900" i="13"/>
  <c r="N900" i="13"/>
  <c r="P900" i="13"/>
  <c r="Q900" i="13" s="1"/>
  <c r="R900" i="13"/>
  <c r="U900" i="13"/>
  <c r="T900" i="13" s="1"/>
  <c r="I901" i="13"/>
  <c r="N901" i="13"/>
  <c r="P901" i="13"/>
  <c r="Q901" i="13"/>
  <c r="R901" i="13"/>
  <c r="U901" i="13"/>
  <c r="T901" i="13" s="1"/>
  <c r="I902" i="13"/>
  <c r="N902" i="13"/>
  <c r="P902" i="13"/>
  <c r="Q902" i="13" s="1"/>
  <c r="R902" i="13"/>
  <c r="U902" i="13"/>
  <c r="T902" i="13" s="1"/>
  <c r="I903" i="13"/>
  <c r="N903" i="13"/>
  <c r="P903" i="13"/>
  <c r="Q903" i="13" s="1"/>
  <c r="R903" i="13"/>
  <c r="U903" i="13"/>
  <c r="T903" i="13" s="1"/>
  <c r="I904" i="13"/>
  <c r="N904" i="13"/>
  <c r="P904" i="13"/>
  <c r="Q904" i="13" s="1"/>
  <c r="R904" i="13"/>
  <c r="U904" i="13"/>
  <c r="T904" i="13" s="1"/>
  <c r="I905" i="13"/>
  <c r="N905" i="13"/>
  <c r="P905" i="13"/>
  <c r="Q905" i="13" s="1"/>
  <c r="R905" i="13"/>
  <c r="U905" i="13"/>
  <c r="T905" i="13" s="1"/>
  <c r="I906" i="13"/>
  <c r="N906" i="13"/>
  <c r="P906" i="13"/>
  <c r="Q906" i="13" s="1"/>
  <c r="R906" i="13"/>
  <c r="U906" i="13"/>
  <c r="T906" i="13" s="1"/>
  <c r="I907" i="13"/>
  <c r="N907" i="13"/>
  <c r="P907" i="13"/>
  <c r="Q907" i="13"/>
  <c r="R907" i="13"/>
  <c r="U907" i="13"/>
  <c r="T907" i="13" s="1"/>
  <c r="I908" i="13"/>
  <c r="N908" i="13"/>
  <c r="P908" i="13"/>
  <c r="Q908" i="13" s="1"/>
  <c r="R908" i="13"/>
  <c r="U908" i="13"/>
  <c r="T908" i="13" s="1"/>
  <c r="I909" i="13"/>
  <c r="N909" i="13"/>
  <c r="P909" i="13"/>
  <c r="Q909" i="13" s="1"/>
  <c r="R909" i="13"/>
  <c r="U909" i="13"/>
  <c r="T909" i="13" s="1"/>
  <c r="I910" i="13"/>
  <c r="N910" i="13"/>
  <c r="P910" i="13"/>
  <c r="Q910" i="13" s="1"/>
  <c r="R910" i="13"/>
  <c r="U910" i="13"/>
  <c r="T910" i="13" s="1"/>
  <c r="I911" i="13"/>
  <c r="N911" i="13"/>
  <c r="P911" i="13"/>
  <c r="Q911" i="13" s="1"/>
  <c r="R911" i="13"/>
  <c r="U911" i="13"/>
  <c r="T911" i="13" s="1"/>
  <c r="I912" i="13"/>
  <c r="N912" i="13"/>
  <c r="P912" i="13"/>
  <c r="Q912" i="13" s="1"/>
  <c r="R912" i="13"/>
  <c r="U912" i="13"/>
  <c r="T912" i="13" s="1"/>
  <c r="I913" i="13"/>
  <c r="N913" i="13"/>
  <c r="P913" i="13"/>
  <c r="Q913" i="13" s="1"/>
  <c r="R913" i="13"/>
  <c r="U913" i="13"/>
  <c r="T913" i="13" s="1"/>
  <c r="I914" i="13"/>
  <c r="N914" i="13"/>
  <c r="P914" i="13"/>
  <c r="Q914" i="13" s="1"/>
  <c r="R914" i="13"/>
  <c r="U914" i="13"/>
  <c r="T914" i="13" s="1"/>
  <c r="I915" i="13"/>
  <c r="N915" i="13"/>
  <c r="P915" i="13"/>
  <c r="Q915" i="13" s="1"/>
  <c r="R915" i="13"/>
  <c r="U915" i="13"/>
  <c r="T915" i="13" s="1"/>
  <c r="I916" i="13"/>
  <c r="N916" i="13"/>
  <c r="P916" i="13"/>
  <c r="Q916" i="13" s="1"/>
  <c r="R916" i="13"/>
  <c r="U916" i="13"/>
  <c r="T916" i="13" s="1"/>
  <c r="I917" i="13"/>
  <c r="N917" i="13"/>
  <c r="P917" i="13"/>
  <c r="Q917" i="13"/>
  <c r="R917" i="13"/>
  <c r="U917" i="13"/>
  <c r="T917" i="13" s="1"/>
  <c r="I918" i="13"/>
  <c r="N918" i="13"/>
  <c r="P918" i="13"/>
  <c r="Q918" i="13" s="1"/>
  <c r="R918" i="13"/>
  <c r="U918" i="13"/>
  <c r="T918" i="13" s="1"/>
  <c r="I919" i="13"/>
  <c r="N919" i="13"/>
  <c r="P919" i="13"/>
  <c r="Q919" i="13" s="1"/>
  <c r="R919" i="13"/>
  <c r="U919" i="13"/>
  <c r="T919" i="13" s="1"/>
  <c r="I920" i="13"/>
  <c r="N920" i="13"/>
  <c r="P920" i="13"/>
  <c r="Q920" i="13" s="1"/>
  <c r="R920" i="13"/>
  <c r="U920" i="13"/>
  <c r="T920" i="13" s="1"/>
  <c r="I921" i="13"/>
  <c r="N921" i="13"/>
  <c r="P921" i="13"/>
  <c r="Q921" i="13" s="1"/>
  <c r="R921" i="13"/>
  <c r="U921" i="13"/>
  <c r="T921" i="13" s="1"/>
  <c r="I922" i="13"/>
  <c r="N922" i="13"/>
  <c r="P922" i="13"/>
  <c r="Q922" i="13" s="1"/>
  <c r="R922" i="13"/>
  <c r="U922" i="13"/>
  <c r="T922" i="13" s="1"/>
  <c r="I923" i="13"/>
  <c r="N923" i="13"/>
  <c r="P923" i="13"/>
  <c r="Q923" i="13" s="1"/>
  <c r="R923" i="13"/>
  <c r="U923" i="13"/>
  <c r="T923" i="13" s="1"/>
  <c r="I924" i="13"/>
  <c r="N924" i="13"/>
  <c r="P924" i="13"/>
  <c r="Q924" i="13" s="1"/>
  <c r="R924" i="13"/>
  <c r="U924" i="13"/>
  <c r="T924" i="13" s="1"/>
  <c r="I925" i="13"/>
  <c r="N925" i="13"/>
  <c r="P925" i="13"/>
  <c r="Q925" i="13" s="1"/>
  <c r="R925" i="13"/>
  <c r="U925" i="13"/>
  <c r="T925" i="13" s="1"/>
  <c r="I926" i="13"/>
  <c r="N926" i="13"/>
  <c r="P926" i="13"/>
  <c r="Q926" i="13" s="1"/>
  <c r="R926" i="13"/>
  <c r="U926" i="13"/>
  <c r="T926" i="13" s="1"/>
  <c r="I927" i="13"/>
  <c r="N927" i="13"/>
  <c r="P927" i="13"/>
  <c r="Q927" i="13" s="1"/>
  <c r="R927" i="13"/>
  <c r="U927" i="13"/>
  <c r="T927" i="13" s="1"/>
  <c r="I928" i="13"/>
  <c r="N928" i="13"/>
  <c r="P928" i="13"/>
  <c r="Q928" i="13" s="1"/>
  <c r="R928" i="13"/>
  <c r="U928" i="13"/>
  <c r="T928" i="13" s="1"/>
  <c r="I929" i="13"/>
  <c r="N929" i="13"/>
  <c r="P929" i="13"/>
  <c r="Q929" i="13"/>
  <c r="R929" i="13"/>
  <c r="U929" i="13"/>
  <c r="T929" i="13" s="1"/>
  <c r="I930" i="13"/>
  <c r="N930" i="13"/>
  <c r="P930" i="13"/>
  <c r="Q930" i="13" s="1"/>
  <c r="R930" i="13"/>
  <c r="U930" i="13"/>
  <c r="T930" i="13" s="1"/>
  <c r="I931" i="13"/>
  <c r="N931" i="13"/>
  <c r="P931" i="13"/>
  <c r="Q931" i="13" s="1"/>
  <c r="R931" i="13"/>
  <c r="U931" i="13"/>
  <c r="T931" i="13" s="1"/>
  <c r="I932" i="13"/>
  <c r="N932" i="13"/>
  <c r="P932" i="13"/>
  <c r="Q932" i="13" s="1"/>
  <c r="R932" i="13"/>
  <c r="U932" i="13"/>
  <c r="T932" i="13" s="1"/>
  <c r="I933" i="13"/>
  <c r="N933" i="13"/>
  <c r="P933" i="13"/>
  <c r="Q933" i="13" s="1"/>
  <c r="R933" i="13"/>
  <c r="U933" i="13"/>
  <c r="T933" i="13" s="1"/>
  <c r="I934" i="13"/>
  <c r="N934" i="13"/>
  <c r="P934" i="13"/>
  <c r="Q934" i="13" s="1"/>
  <c r="R934" i="13"/>
  <c r="U934" i="13"/>
  <c r="T934" i="13" s="1"/>
  <c r="I935" i="13"/>
  <c r="N935" i="13"/>
  <c r="P935" i="13"/>
  <c r="Q935" i="13" s="1"/>
  <c r="R935" i="13"/>
  <c r="U935" i="13"/>
  <c r="T935" i="13" s="1"/>
  <c r="I936" i="13"/>
  <c r="N936" i="13"/>
  <c r="P936" i="13"/>
  <c r="Q936" i="13" s="1"/>
  <c r="R936" i="13"/>
  <c r="U936" i="13"/>
  <c r="T936" i="13" s="1"/>
  <c r="I937" i="13"/>
  <c r="N937" i="13"/>
  <c r="P937" i="13"/>
  <c r="Q937" i="13" s="1"/>
  <c r="R937" i="13"/>
  <c r="U937" i="13"/>
  <c r="T937" i="13" s="1"/>
  <c r="I938" i="13"/>
  <c r="N938" i="13"/>
  <c r="P938" i="13"/>
  <c r="Q938" i="13" s="1"/>
  <c r="R938" i="13"/>
  <c r="U938" i="13"/>
  <c r="T938" i="13" s="1"/>
  <c r="I939" i="13"/>
  <c r="N939" i="13"/>
  <c r="P939" i="13"/>
  <c r="Q939" i="13"/>
  <c r="R939" i="13"/>
  <c r="U939" i="13"/>
  <c r="T939" i="13" s="1"/>
  <c r="I940" i="13"/>
  <c r="N940" i="13"/>
  <c r="P940" i="13"/>
  <c r="Q940" i="13" s="1"/>
  <c r="R940" i="13"/>
  <c r="U940" i="13"/>
  <c r="T940" i="13" s="1"/>
  <c r="I941" i="13"/>
  <c r="N941" i="13"/>
  <c r="P941" i="13"/>
  <c r="Q941" i="13" s="1"/>
  <c r="R941" i="13"/>
  <c r="U941" i="13"/>
  <c r="T941" i="13" s="1"/>
  <c r="I942" i="13"/>
  <c r="N942" i="13"/>
  <c r="P942" i="13"/>
  <c r="Q942" i="13" s="1"/>
  <c r="R942" i="13"/>
  <c r="U942" i="13"/>
  <c r="T942" i="13" s="1"/>
  <c r="I943" i="13"/>
  <c r="N943" i="13"/>
  <c r="P943" i="13"/>
  <c r="Q943" i="13" s="1"/>
  <c r="R943" i="13"/>
  <c r="U943" i="13"/>
  <c r="T943" i="13" s="1"/>
  <c r="I944" i="13"/>
  <c r="N944" i="13"/>
  <c r="P944" i="13"/>
  <c r="Q944" i="13" s="1"/>
  <c r="R944" i="13"/>
  <c r="U944" i="13"/>
  <c r="T944" i="13" s="1"/>
  <c r="I945" i="13"/>
  <c r="N945" i="13"/>
  <c r="P945" i="13"/>
  <c r="Q945" i="13"/>
  <c r="R945" i="13"/>
  <c r="U945" i="13"/>
  <c r="T945" i="13" s="1"/>
  <c r="I946" i="13"/>
  <c r="N946" i="13"/>
  <c r="P946" i="13"/>
  <c r="Q946" i="13" s="1"/>
  <c r="R946" i="13"/>
  <c r="U946" i="13"/>
  <c r="T946" i="13" s="1"/>
  <c r="I947" i="13"/>
  <c r="N947" i="13"/>
  <c r="P947" i="13"/>
  <c r="Q947" i="13" s="1"/>
  <c r="R947" i="13"/>
  <c r="U947" i="13"/>
  <c r="T947" i="13" s="1"/>
  <c r="I948" i="13"/>
  <c r="N948" i="13"/>
  <c r="P948" i="13"/>
  <c r="Q948" i="13" s="1"/>
  <c r="R948" i="13"/>
  <c r="U948" i="13"/>
  <c r="T948" i="13" s="1"/>
  <c r="I949" i="13"/>
  <c r="N949" i="13"/>
  <c r="P949" i="13"/>
  <c r="Q949" i="13"/>
  <c r="R949" i="13"/>
  <c r="U949" i="13"/>
  <c r="T949" i="13" s="1"/>
  <c r="I950" i="13"/>
  <c r="N950" i="13"/>
  <c r="P950" i="13"/>
  <c r="Q950" i="13" s="1"/>
  <c r="R950" i="13"/>
  <c r="U950" i="13"/>
  <c r="T950" i="13" s="1"/>
  <c r="I951" i="13"/>
  <c r="N951" i="13"/>
  <c r="P951" i="13"/>
  <c r="Q951" i="13" s="1"/>
  <c r="R951" i="13"/>
  <c r="U951" i="13"/>
  <c r="T951" i="13" s="1"/>
  <c r="I952" i="13"/>
  <c r="N952" i="13"/>
  <c r="P952" i="13"/>
  <c r="Q952" i="13" s="1"/>
  <c r="R952" i="13"/>
  <c r="U952" i="13"/>
  <c r="T952" i="13" s="1"/>
  <c r="I953" i="13"/>
  <c r="N953" i="13"/>
  <c r="P953" i="13"/>
  <c r="Q953" i="13" s="1"/>
  <c r="R953" i="13"/>
  <c r="U953" i="13"/>
  <c r="T953" i="13" s="1"/>
  <c r="I954" i="13"/>
  <c r="N954" i="13"/>
  <c r="P954" i="13"/>
  <c r="Q954" i="13" s="1"/>
  <c r="R954" i="13"/>
  <c r="U954" i="13"/>
  <c r="T954" i="13" s="1"/>
  <c r="I955" i="13"/>
  <c r="N955" i="13"/>
  <c r="P955" i="13"/>
  <c r="Q955" i="13"/>
  <c r="R955" i="13"/>
  <c r="U955" i="13"/>
  <c r="T955" i="13" s="1"/>
  <c r="I956" i="13"/>
  <c r="N956" i="13"/>
  <c r="P956" i="13"/>
  <c r="Q956" i="13" s="1"/>
  <c r="R956" i="13"/>
  <c r="U956" i="13"/>
  <c r="T956" i="13" s="1"/>
  <c r="I957" i="13"/>
  <c r="N957" i="13"/>
  <c r="P957" i="13"/>
  <c r="Q957" i="13" s="1"/>
  <c r="R957" i="13"/>
  <c r="U957" i="13"/>
  <c r="T957" i="13" s="1"/>
  <c r="I958" i="13"/>
  <c r="N958" i="13"/>
  <c r="P958" i="13"/>
  <c r="Q958" i="13" s="1"/>
  <c r="R958" i="13"/>
  <c r="U958" i="13"/>
  <c r="T958" i="13" s="1"/>
  <c r="I959" i="13"/>
  <c r="N959" i="13"/>
  <c r="P959" i="13"/>
  <c r="Q959" i="13" s="1"/>
  <c r="R959" i="13"/>
  <c r="U959" i="13"/>
  <c r="T959" i="13" s="1"/>
  <c r="I960" i="13"/>
  <c r="N960" i="13"/>
  <c r="P960" i="13"/>
  <c r="Q960" i="13" s="1"/>
  <c r="R960" i="13"/>
  <c r="U960" i="13"/>
  <c r="T960" i="13" s="1"/>
  <c r="I961" i="13"/>
  <c r="N961" i="13"/>
  <c r="P961" i="13"/>
  <c r="Q961" i="13"/>
  <c r="R961" i="13"/>
  <c r="U961" i="13"/>
  <c r="T961" i="13" s="1"/>
  <c r="I962" i="13"/>
  <c r="N962" i="13"/>
  <c r="P962" i="13"/>
  <c r="Q962" i="13" s="1"/>
  <c r="R962" i="13"/>
  <c r="U962" i="13"/>
  <c r="T962" i="13" s="1"/>
  <c r="I963" i="13"/>
  <c r="N963" i="13"/>
  <c r="P963" i="13"/>
  <c r="Q963" i="13" s="1"/>
  <c r="R963" i="13"/>
  <c r="U963" i="13"/>
  <c r="T963" i="13" s="1"/>
  <c r="I964" i="13"/>
  <c r="N964" i="13"/>
  <c r="P964" i="13"/>
  <c r="Q964" i="13" s="1"/>
  <c r="R964" i="13"/>
  <c r="U964" i="13"/>
  <c r="T964" i="13" s="1"/>
  <c r="I965" i="13"/>
  <c r="N965" i="13"/>
  <c r="P965" i="13"/>
  <c r="Q965" i="13"/>
  <c r="R965" i="13"/>
  <c r="U965" i="13"/>
  <c r="T965" i="13" s="1"/>
  <c r="I966" i="13"/>
  <c r="N966" i="13"/>
  <c r="P966" i="13"/>
  <c r="Q966" i="13" s="1"/>
  <c r="R966" i="13"/>
  <c r="U966" i="13"/>
  <c r="T966" i="13" s="1"/>
  <c r="I967" i="13"/>
  <c r="N967" i="13"/>
  <c r="P967" i="13"/>
  <c r="Q967" i="13" s="1"/>
  <c r="R967" i="13"/>
  <c r="U967" i="13"/>
  <c r="T967" i="13" s="1"/>
  <c r="I968" i="13"/>
  <c r="N968" i="13"/>
  <c r="P968" i="13"/>
  <c r="Q968" i="13" s="1"/>
  <c r="R968" i="13"/>
  <c r="U968" i="13"/>
  <c r="T968" i="13" s="1"/>
  <c r="I969" i="13"/>
  <c r="N969" i="13"/>
  <c r="P969" i="13"/>
  <c r="Q969" i="13" s="1"/>
  <c r="R969" i="13"/>
  <c r="U969" i="13"/>
  <c r="T969" i="13" s="1"/>
  <c r="I970" i="13"/>
  <c r="N970" i="13"/>
  <c r="P970" i="13"/>
  <c r="Q970" i="13" s="1"/>
  <c r="R970" i="13"/>
  <c r="U970" i="13"/>
  <c r="T970" i="13" s="1"/>
  <c r="I971" i="13"/>
  <c r="N971" i="13"/>
  <c r="P971" i="13"/>
  <c r="Q971" i="13"/>
  <c r="R971" i="13"/>
  <c r="U971" i="13"/>
  <c r="T971" i="13" s="1"/>
  <c r="I972" i="13"/>
  <c r="N972" i="13"/>
  <c r="P972" i="13"/>
  <c r="Q972" i="13" s="1"/>
  <c r="R972" i="13"/>
  <c r="U972" i="13"/>
  <c r="T972" i="13" s="1"/>
  <c r="I973" i="13"/>
  <c r="N973" i="13"/>
  <c r="P973" i="13"/>
  <c r="Q973" i="13" s="1"/>
  <c r="R973" i="13"/>
  <c r="U973" i="13"/>
  <c r="T973" i="13" s="1"/>
  <c r="I974" i="13"/>
  <c r="N974" i="13"/>
  <c r="P974" i="13"/>
  <c r="Q974" i="13" s="1"/>
  <c r="R974" i="13"/>
  <c r="U974" i="13"/>
  <c r="T974" i="13" s="1"/>
  <c r="I975" i="13"/>
  <c r="N975" i="13"/>
  <c r="P975" i="13"/>
  <c r="Q975" i="13" s="1"/>
  <c r="R975" i="13"/>
  <c r="U975" i="13"/>
  <c r="T975" i="13" s="1"/>
  <c r="I976" i="13"/>
  <c r="N976" i="13"/>
  <c r="P976" i="13"/>
  <c r="Q976" i="13" s="1"/>
  <c r="R976" i="13"/>
  <c r="U976" i="13"/>
  <c r="T976" i="13" s="1"/>
  <c r="I977" i="13"/>
  <c r="N977" i="13"/>
  <c r="P977" i="13"/>
  <c r="Q977" i="13" s="1"/>
  <c r="R977" i="13"/>
  <c r="U977" i="13"/>
  <c r="T977" i="13" s="1"/>
  <c r="I978" i="13"/>
  <c r="N978" i="13"/>
  <c r="P978" i="13"/>
  <c r="Q978" i="13" s="1"/>
  <c r="R978" i="13"/>
  <c r="U978" i="13"/>
  <c r="T978" i="13" s="1"/>
  <c r="I979" i="13"/>
  <c r="N979" i="13"/>
  <c r="P979" i="13"/>
  <c r="Q979" i="13" s="1"/>
  <c r="R979" i="13"/>
  <c r="U979" i="13"/>
  <c r="T979" i="13" s="1"/>
  <c r="I980" i="13"/>
  <c r="N980" i="13"/>
  <c r="P980" i="13"/>
  <c r="Q980" i="13" s="1"/>
  <c r="R980" i="13"/>
  <c r="U980" i="13"/>
  <c r="T980" i="13" s="1"/>
  <c r="I981" i="13"/>
  <c r="N981" i="13"/>
  <c r="P981" i="13"/>
  <c r="Q981" i="13"/>
  <c r="R981" i="13"/>
  <c r="U981" i="13"/>
  <c r="T981" i="13" s="1"/>
  <c r="I982" i="13"/>
  <c r="N982" i="13"/>
  <c r="P982" i="13"/>
  <c r="Q982" i="13" s="1"/>
  <c r="R982" i="13"/>
  <c r="U982" i="13"/>
  <c r="T982" i="13" s="1"/>
  <c r="I983" i="13"/>
  <c r="N983" i="13"/>
  <c r="P983" i="13"/>
  <c r="Q983" i="13" s="1"/>
  <c r="R983" i="13"/>
  <c r="U983" i="13"/>
  <c r="T983" i="13" s="1"/>
  <c r="I984" i="13"/>
  <c r="N984" i="13"/>
  <c r="P984" i="13"/>
  <c r="Q984" i="13" s="1"/>
  <c r="R984" i="13"/>
  <c r="U984" i="13"/>
  <c r="T984" i="13" s="1"/>
  <c r="I985" i="13"/>
  <c r="N985" i="13"/>
  <c r="P985" i="13"/>
  <c r="Q985" i="13" s="1"/>
  <c r="R985" i="13"/>
  <c r="U985" i="13"/>
  <c r="T985" i="13" s="1"/>
  <c r="I986" i="13"/>
  <c r="N986" i="13"/>
  <c r="P986" i="13"/>
  <c r="Q986" i="13" s="1"/>
  <c r="R986" i="13"/>
  <c r="U986" i="13"/>
  <c r="T986" i="13" s="1"/>
  <c r="I987" i="13"/>
  <c r="N987" i="13"/>
  <c r="P987" i="13"/>
  <c r="Q987" i="13" s="1"/>
  <c r="R987" i="13"/>
  <c r="U987" i="13"/>
  <c r="T987" i="13" s="1"/>
  <c r="I988" i="13"/>
  <c r="N988" i="13"/>
  <c r="P988" i="13"/>
  <c r="Q988" i="13" s="1"/>
  <c r="R988" i="13"/>
  <c r="U988" i="13"/>
  <c r="T988" i="13" s="1"/>
  <c r="I989" i="13"/>
  <c r="N989" i="13"/>
  <c r="P989" i="13"/>
  <c r="Q989" i="13" s="1"/>
  <c r="R989" i="13"/>
  <c r="U989" i="13"/>
  <c r="T989" i="13" s="1"/>
  <c r="I990" i="13"/>
  <c r="N990" i="13"/>
  <c r="P990" i="13"/>
  <c r="Q990" i="13" s="1"/>
  <c r="R990" i="13"/>
  <c r="U990" i="13"/>
  <c r="T990" i="13" s="1"/>
  <c r="I991" i="13"/>
  <c r="N991" i="13"/>
  <c r="P991" i="13"/>
  <c r="Q991" i="13" s="1"/>
  <c r="R991" i="13"/>
  <c r="U991" i="13"/>
  <c r="T991" i="13" s="1"/>
  <c r="I992" i="13"/>
  <c r="N992" i="13"/>
  <c r="P992" i="13"/>
  <c r="Q992" i="13" s="1"/>
  <c r="R992" i="13"/>
  <c r="U992" i="13"/>
  <c r="T992" i="13" s="1"/>
  <c r="I993" i="13"/>
  <c r="N993" i="13"/>
  <c r="P993" i="13"/>
  <c r="Q993" i="13"/>
  <c r="R993" i="13"/>
  <c r="U993" i="13"/>
  <c r="T993" i="13" s="1"/>
  <c r="I994" i="13"/>
  <c r="N994" i="13"/>
  <c r="P994" i="13"/>
  <c r="Q994" i="13" s="1"/>
  <c r="R994" i="13"/>
  <c r="U994" i="13"/>
  <c r="T994" i="13" s="1"/>
  <c r="I995" i="13"/>
  <c r="N995" i="13"/>
  <c r="P995" i="13"/>
  <c r="Q995" i="13" s="1"/>
  <c r="R995" i="13"/>
  <c r="U995" i="13"/>
  <c r="T995" i="13" s="1"/>
  <c r="I996" i="13"/>
  <c r="N996" i="13"/>
  <c r="P996" i="13"/>
  <c r="Q996" i="13" s="1"/>
  <c r="R996" i="13"/>
  <c r="U996" i="13"/>
  <c r="T996" i="13" s="1"/>
  <c r="I997" i="13"/>
  <c r="N997" i="13"/>
  <c r="P997" i="13"/>
  <c r="Q997" i="13" s="1"/>
  <c r="R997" i="13"/>
  <c r="U997" i="13"/>
  <c r="T997" i="13" s="1"/>
  <c r="I998" i="13"/>
  <c r="N998" i="13"/>
  <c r="P998" i="13"/>
  <c r="Q998" i="13" s="1"/>
  <c r="R998" i="13"/>
  <c r="U998" i="13"/>
  <c r="T998" i="13" s="1"/>
  <c r="I999" i="13"/>
  <c r="N999" i="13"/>
  <c r="P999" i="13"/>
  <c r="Q999" i="13" s="1"/>
  <c r="R999" i="13"/>
  <c r="U999" i="13"/>
  <c r="T999" i="13" s="1"/>
  <c r="I1000" i="13"/>
  <c r="N1000" i="13"/>
  <c r="P1000" i="13"/>
  <c r="Q1000" i="13" s="1"/>
  <c r="R1000" i="13"/>
  <c r="U1000" i="13"/>
  <c r="T1000" i="13" s="1"/>
  <c r="I1001" i="13"/>
  <c r="N1001" i="13"/>
  <c r="P1001" i="13"/>
  <c r="Q1001" i="13"/>
  <c r="R1001" i="13"/>
  <c r="U1001" i="13"/>
  <c r="T1001" i="13" s="1"/>
  <c r="I1002" i="13"/>
  <c r="N1002" i="13"/>
  <c r="P1002" i="13"/>
  <c r="Q1002" i="13" s="1"/>
  <c r="R1002" i="13"/>
  <c r="U1002" i="13"/>
  <c r="T1002" i="13" s="1"/>
  <c r="I1003" i="13"/>
  <c r="N1003" i="13"/>
  <c r="P1003" i="13"/>
  <c r="Q1003" i="13" s="1"/>
  <c r="R1003" i="13"/>
  <c r="U1003" i="13"/>
  <c r="T1003" i="13" s="1"/>
  <c r="I1004" i="13"/>
  <c r="N1004" i="13"/>
  <c r="P1004" i="13"/>
  <c r="Q1004" i="13" s="1"/>
  <c r="R1004" i="13"/>
  <c r="U1004" i="13"/>
  <c r="T1004" i="13" s="1"/>
  <c r="I1005" i="13"/>
  <c r="N1005" i="13"/>
  <c r="P1005" i="13"/>
  <c r="Q1005" i="13" s="1"/>
  <c r="R1005" i="13"/>
  <c r="U1005" i="13"/>
  <c r="T1005" i="13" s="1"/>
  <c r="I1006" i="13"/>
  <c r="N1006" i="13"/>
  <c r="P1006" i="13"/>
  <c r="Q1006" i="13" s="1"/>
  <c r="R1006" i="13"/>
  <c r="U1006" i="13"/>
  <c r="T1006" i="13" s="1"/>
  <c r="I1007" i="13"/>
  <c r="N1007" i="13"/>
  <c r="P1007" i="13"/>
  <c r="Q1007" i="13" s="1"/>
  <c r="R1007" i="13"/>
  <c r="U1007" i="13"/>
  <c r="T1007" i="13" s="1"/>
  <c r="I1008" i="13"/>
  <c r="N1008" i="13"/>
  <c r="P1008" i="13"/>
  <c r="Q1008" i="13" s="1"/>
  <c r="R1008" i="13"/>
  <c r="U1008" i="13"/>
  <c r="T1008" i="13" s="1"/>
  <c r="I1009" i="13"/>
  <c r="N1009" i="13"/>
  <c r="P1009" i="13"/>
  <c r="Q1009" i="13"/>
  <c r="R1009" i="13"/>
  <c r="U1009" i="13"/>
  <c r="T1009" i="13" s="1"/>
  <c r="I1010" i="13"/>
  <c r="N1010" i="13"/>
  <c r="P1010" i="13"/>
  <c r="Q1010" i="13" s="1"/>
  <c r="R1010" i="13"/>
  <c r="U1010" i="13"/>
  <c r="T1010" i="13" s="1"/>
  <c r="I1011" i="13"/>
  <c r="N1011" i="13"/>
  <c r="P1011" i="13"/>
  <c r="Q1011" i="13" s="1"/>
  <c r="R1011" i="13"/>
  <c r="U1011" i="13"/>
  <c r="T1011" i="13" s="1"/>
  <c r="I1012" i="13"/>
  <c r="N1012" i="13"/>
  <c r="P1012" i="13"/>
  <c r="Q1012" i="13" s="1"/>
  <c r="R1012" i="13"/>
  <c r="U1012" i="13"/>
  <c r="T1012" i="13" s="1"/>
  <c r="I1013" i="13"/>
  <c r="N1013" i="13"/>
  <c r="P1013" i="13"/>
  <c r="Q1013" i="13"/>
  <c r="R1013" i="13"/>
  <c r="U1013" i="13"/>
  <c r="T1013" i="13" s="1"/>
  <c r="I1014" i="13"/>
  <c r="N1014" i="13"/>
  <c r="P1014" i="13"/>
  <c r="Q1014" i="13" s="1"/>
  <c r="R1014" i="13"/>
  <c r="U1014" i="13"/>
  <c r="T1014" i="13" s="1"/>
  <c r="I1015" i="13"/>
  <c r="N1015" i="13"/>
  <c r="P1015" i="13"/>
  <c r="Q1015" i="13" s="1"/>
  <c r="R1015" i="13"/>
  <c r="U1015" i="13"/>
  <c r="T1015" i="13" s="1"/>
  <c r="I1016" i="13"/>
  <c r="N1016" i="13"/>
  <c r="P1016" i="13"/>
  <c r="Q1016" i="13" s="1"/>
  <c r="R1016" i="13"/>
  <c r="U1016" i="13"/>
  <c r="T1016" i="13" s="1"/>
  <c r="I1017" i="13"/>
  <c r="N1017" i="13"/>
  <c r="P1017" i="13"/>
  <c r="Q1017" i="13" s="1"/>
  <c r="R1017" i="13"/>
  <c r="U1017" i="13"/>
  <c r="T1017" i="13" s="1"/>
  <c r="I1018" i="13"/>
  <c r="N1018" i="13"/>
  <c r="P1018" i="13"/>
  <c r="Q1018" i="13" s="1"/>
  <c r="R1018" i="13"/>
  <c r="U1018" i="13"/>
  <c r="T1018" i="13" s="1"/>
  <c r="I1019" i="13"/>
  <c r="N1019" i="13"/>
  <c r="P1019" i="13"/>
  <c r="Q1019" i="13" s="1"/>
  <c r="R1019" i="13"/>
  <c r="U1019" i="13"/>
  <c r="T1019" i="13" s="1"/>
  <c r="I1020" i="13"/>
  <c r="N1020" i="13"/>
  <c r="P1020" i="13"/>
  <c r="Q1020" i="13" s="1"/>
  <c r="R1020" i="13"/>
  <c r="U1020" i="13"/>
  <c r="T1020" i="13" s="1"/>
  <c r="I1021" i="13"/>
  <c r="N1021" i="13"/>
  <c r="P1021" i="13"/>
  <c r="Q1021" i="13" s="1"/>
  <c r="R1021" i="13"/>
  <c r="U1021" i="13"/>
  <c r="T1021" i="13" s="1"/>
  <c r="I1022" i="13"/>
  <c r="N1022" i="13"/>
  <c r="P1022" i="13"/>
  <c r="Q1022" i="13" s="1"/>
  <c r="R1022" i="13"/>
  <c r="U1022" i="13"/>
  <c r="T1022" i="13" s="1"/>
  <c r="I1023" i="13"/>
  <c r="N1023" i="13"/>
  <c r="P1023" i="13"/>
  <c r="Q1023" i="13" s="1"/>
  <c r="R1023" i="13"/>
  <c r="U1023" i="13"/>
  <c r="T1023" i="13" s="1"/>
  <c r="I1024" i="13"/>
  <c r="N1024" i="13"/>
  <c r="P1024" i="13"/>
  <c r="Q1024" i="13" s="1"/>
  <c r="R1024" i="13"/>
  <c r="U1024" i="13"/>
  <c r="T1024" i="13" s="1"/>
  <c r="I1025" i="13"/>
  <c r="N1025" i="13"/>
  <c r="P1025" i="13"/>
  <c r="Q1025" i="13"/>
  <c r="R1025" i="13"/>
  <c r="U1025" i="13"/>
  <c r="T1025" i="13" s="1"/>
  <c r="I1026" i="13"/>
  <c r="N1026" i="13"/>
  <c r="P1026" i="13"/>
  <c r="Q1026" i="13" s="1"/>
  <c r="R1026" i="13"/>
  <c r="U1026" i="13"/>
  <c r="T1026" i="13" s="1"/>
  <c r="I1027" i="13"/>
  <c r="N1027" i="13"/>
  <c r="P1027" i="13"/>
  <c r="Q1027" i="13" s="1"/>
  <c r="R1027" i="13"/>
  <c r="U1027" i="13"/>
  <c r="T1027" i="13" s="1"/>
  <c r="I1028" i="13"/>
  <c r="N1028" i="13"/>
  <c r="P1028" i="13"/>
  <c r="Q1028" i="13" s="1"/>
  <c r="R1028" i="13"/>
  <c r="U1028" i="13"/>
  <c r="T1028" i="13" s="1"/>
  <c r="I1029" i="13"/>
  <c r="N1029" i="13"/>
  <c r="P1029" i="13"/>
  <c r="Q1029" i="13"/>
  <c r="R1029" i="13"/>
  <c r="U1029" i="13"/>
  <c r="T1029" i="13" s="1"/>
  <c r="I1030" i="13"/>
  <c r="N1030" i="13"/>
  <c r="P1030" i="13"/>
  <c r="Q1030" i="13" s="1"/>
  <c r="R1030" i="13"/>
  <c r="U1030" i="13"/>
  <c r="T1030" i="13" s="1"/>
  <c r="I1031" i="13"/>
  <c r="N1031" i="13"/>
  <c r="P1031" i="13"/>
  <c r="Q1031" i="13" s="1"/>
  <c r="R1031" i="13"/>
  <c r="U1031" i="13"/>
  <c r="T1031" i="13" s="1"/>
  <c r="I1032" i="13"/>
  <c r="N1032" i="13"/>
  <c r="P1032" i="13"/>
  <c r="Q1032" i="13" s="1"/>
  <c r="R1032" i="13"/>
  <c r="U1032" i="13"/>
  <c r="T1032" i="13" s="1"/>
  <c r="I1033" i="13"/>
  <c r="N1033" i="13"/>
  <c r="P1033" i="13"/>
  <c r="Q1033" i="13"/>
  <c r="R1033" i="13"/>
  <c r="U1033" i="13"/>
  <c r="T1033" i="13" s="1"/>
  <c r="I1034" i="13"/>
  <c r="N1034" i="13"/>
  <c r="P1034" i="13"/>
  <c r="Q1034" i="13" s="1"/>
  <c r="R1034" i="13"/>
  <c r="U1034" i="13"/>
  <c r="T1034" i="13" s="1"/>
  <c r="I1035" i="13"/>
  <c r="N1035" i="13"/>
  <c r="P1035" i="13"/>
  <c r="Q1035" i="13" s="1"/>
  <c r="R1035" i="13"/>
  <c r="U1035" i="13"/>
  <c r="T1035" i="13" s="1"/>
  <c r="I1036" i="13"/>
  <c r="N1036" i="13"/>
  <c r="P1036" i="13"/>
  <c r="Q1036" i="13" s="1"/>
  <c r="R1036" i="13"/>
  <c r="U1036" i="13"/>
  <c r="T1036" i="13" s="1"/>
  <c r="I1037" i="13"/>
  <c r="N1037" i="13"/>
  <c r="P1037" i="13"/>
  <c r="Q1037" i="13" s="1"/>
  <c r="R1037" i="13"/>
  <c r="U1037" i="13"/>
  <c r="T1037" i="13" s="1"/>
  <c r="I1038" i="13"/>
  <c r="N1038" i="13"/>
  <c r="P1038" i="13"/>
  <c r="Q1038" i="13" s="1"/>
  <c r="R1038" i="13"/>
  <c r="U1038" i="13"/>
  <c r="T1038" i="13" s="1"/>
  <c r="I1039" i="13"/>
  <c r="N1039" i="13"/>
  <c r="P1039" i="13"/>
  <c r="Q1039" i="13" s="1"/>
  <c r="R1039" i="13"/>
  <c r="U1039" i="13"/>
  <c r="T1039" i="13" s="1"/>
  <c r="I1040" i="13"/>
  <c r="N1040" i="13"/>
  <c r="P1040" i="13"/>
  <c r="Q1040" i="13" s="1"/>
  <c r="R1040" i="13"/>
  <c r="U1040" i="13"/>
  <c r="T1040" i="13" s="1"/>
  <c r="I1041" i="13"/>
  <c r="N1041" i="13"/>
  <c r="P1041" i="13"/>
  <c r="Q1041" i="13" s="1"/>
  <c r="R1041" i="13"/>
  <c r="U1041" i="13"/>
  <c r="T1041" i="13" s="1"/>
  <c r="I1042" i="13"/>
  <c r="N1042" i="13"/>
  <c r="P1042" i="13"/>
  <c r="Q1042" i="13" s="1"/>
  <c r="R1042" i="13"/>
  <c r="U1042" i="13"/>
  <c r="T1042" i="13" s="1"/>
  <c r="I1043" i="13"/>
  <c r="N1043" i="13"/>
  <c r="P1043" i="13"/>
  <c r="Q1043" i="13" s="1"/>
  <c r="R1043" i="13"/>
  <c r="U1043" i="13"/>
  <c r="T1043" i="13" s="1"/>
  <c r="I1044" i="13"/>
  <c r="N1044" i="13"/>
  <c r="P1044" i="13"/>
  <c r="Q1044" i="13" s="1"/>
  <c r="R1044" i="13"/>
  <c r="U1044" i="13"/>
  <c r="T1044" i="13" s="1"/>
  <c r="I1045" i="13"/>
  <c r="N1045" i="13"/>
  <c r="P1045" i="13"/>
  <c r="Q1045" i="13"/>
  <c r="R1045" i="13"/>
  <c r="U1045" i="13"/>
  <c r="T1045" i="13" s="1"/>
  <c r="I1046" i="13"/>
  <c r="N1046" i="13"/>
  <c r="P1046" i="13"/>
  <c r="Q1046" i="13" s="1"/>
  <c r="R1046" i="13"/>
  <c r="U1046" i="13"/>
  <c r="T1046" i="13" s="1"/>
  <c r="I1047" i="13"/>
  <c r="N1047" i="13"/>
  <c r="P1047" i="13"/>
  <c r="Q1047" i="13" s="1"/>
  <c r="R1047" i="13"/>
  <c r="U1047" i="13"/>
  <c r="T1047" i="13" s="1"/>
  <c r="I1048" i="13"/>
  <c r="N1048" i="13"/>
  <c r="P1048" i="13"/>
  <c r="Q1048" i="13" s="1"/>
  <c r="R1048" i="13"/>
  <c r="U1048" i="13"/>
  <c r="T1048" i="13" s="1"/>
  <c r="I1049" i="13"/>
  <c r="N1049" i="13"/>
  <c r="P1049" i="13"/>
  <c r="Q1049" i="13"/>
  <c r="R1049" i="13"/>
  <c r="U1049" i="13"/>
  <c r="T1049" i="13" s="1"/>
  <c r="I1050" i="13"/>
  <c r="N1050" i="13"/>
  <c r="P1050" i="13"/>
  <c r="Q1050" i="13" s="1"/>
  <c r="R1050" i="13"/>
  <c r="U1050" i="13"/>
  <c r="T1050" i="13" s="1"/>
  <c r="I1051" i="13"/>
  <c r="N1051" i="13"/>
  <c r="P1051" i="13"/>
  <c r="Q1051" i="13" s="1"/>
  <c r="R1051" i="13"/>
  <c r="U1051" i="13"/>
  <c r="T1051" i="13" s="1"/>
  <c r="I1052" i="13"/>
  <c r="N1052" i="13"/>
  <c r="P1052" i="13"/>
  <c r="Q1052" i="13" s="1"/>
  <c r="R1052" i="13"/>
  <c r="U1052" i="13"/>
  <c r="T1052" i="13" s="1"/>
  <c r="I1053" i="13"/>
  <c r="N1053" i="13"/>
  <c r="P1053" i="13"/>
  <c r="Q1053" i="13" s="1"/>
  <c r="R1053" i="13"/>
  <c r="U1053" i="13"/>
  <c r="T1053" i="13" s="1"/>
  <c r="I1054" i="13"/>
  <c r="N1054" i="13"/>
  <c r="P1054" i="13"/>
  <c r="Q1054" i="13" s="1"/>
  <c r="R1054" i="13"/>
  <c r="U1054" i="13"/>
  <c r="T1054" i="13" s="1"/>
  <c r="I1055" i="13"/>
  <c r="N1055" i="13"/>
  <c r="P1055" i="13"/>
  <c r="Q1055" i="13" s="1"/>
  <c r="R1055" i="13"/>
  <c r="U1055" i="13"/>
  <c r="T1055" i="13" s="1"/>
  <c r="I1056" i="13"/>
  <c r="N1056" i="13"/>
  <c r="P1056" i="13"/>
  <c r="Q1056" i="13" s="1"/>
  <c r="R1056" i="13"/>
  <c r="U1056" i="13"/>
  <c r="T1056" i="13" s="1"/>
  <c r="I1057" i="13"/>
  <c r="N1057" i="13"/>
  <c r="P1057" i="13"/>
  <c r="Q1057" i="13"/>
  <c r="R1057" i="13"/>
  <c r="U1057" i="13"/>
  <c r="T1057" i="13" s="1"/>
  <c r="I1058" i="13"/>
  <c r="N1058" i="13"/>
  <c r="P1058" i="13"/>
  <c r="Q1058" i="13" s="1"/>
  <c r="R1058" i="13"/>
  <c r="U1058" i="13"/>
  <c r="T1058" i="13" s="1"/>
  <c r="I1059" i="13"/>
  <c r="N1059" i="13"/>
  <c r="P1059" i="13"/>
  <c r="Q1059" i="13" s="1"/>
  <c r="R1059" i="13"/>
  <c r="U1059" i="13"/>
  <c r="T1059" i="13" s="1"/>
  <c r="I1060" i="13"/>
  <c r="N1060" i="13"/>
  <c r="P1060" i="13"/>
  <c r="Q1060" i="13" s="1"/>
  <c r="R1060" i="13"/>
  <c r="U1060" i="13"/>
  <c r="T1060" i="13" s="1"/>
  <c r="I1061" i="13"/>
  <c r="N1061" i="13"/>
  <c r="P1061" i="13"/>
  <c r="Q1061" i="13" s="1"/>
  <c r="R1061" i="13"/>
  <c r="U1061" i="13"/>
  <c r="T1061" i="13" s="1"/>
  <c r="I1062" i="13"/>
  <c r="N1062" i="13"/>
  <c r="P1062" i="13"/>
  <c r="Q1062" i="13" s="1"/>
  <c r="R1062" i="13"/>
  <c r="U1062" i="13"/>
  <c r="T1062" i="13" s="1"/>
  <c r="I1063" i="13"/>
  <c r="N1063" i="13"/>
  <c r="P1063" i="13"/>
  <c r="Q1063" i="13" s="1"/>
  <c r="R1063" i="13"/>
  <c r="U1063" i="13"/>
  <c r="T1063" i="13" s="1"/>
  <c r="I1064" i="13"/>
  <c r="N1064" i="13"/>
  <c r="P1064" i="13"/>
  <c r="Q1064" i="13" s="1"/>
  <c r="R1064" i="13"/>
  <c r="U1064" i="13"/>
  <c r="T1064" i="13" s="1"/>
  <c r="I1065" i="13"/>
  <c r="N1065" i="13"/>
  <c r="P1065" i="13"/>
  <c r="Q1065" i="13"/>
  <c r="R1065" i="13"/>
  <c r="U1065" i="13"/>
  <c r="T1065" i="13" s="1"/>
  <c r="I1066" i="13"/>
  <c r="N1066" i="13"/>
  <c r="P1066" i="13"/>
  <c r="Q1066" i="13" s="1"/>
  <c r="R1066" i="13"/>
  <c r="U1066" i="13"/>
  <c r="T1066" i="13" s="1"/>
  <c r="I1067" i="13"/>
  <c r="N1067" i="13"/>
  <c r="P1067" i="13"/>
  <c r="Q1067" i="13" s="1"/>
  <c r="R1067" i="13"/>
  <c r="U1067" i="13"/>
  <c r="T1067" i="13" s="1"/>
  <c r="I1068" i="13"/>
  <c r="N1068" i="13"/>
  <c r="P1068" i="13"/>
  <c r="Q1068" i="13" s="1"/>
  <c r="R1068" i="13"/>
  <c r="U1068" i="13"/>
  <c r="T1068" i="13" s="1"/>
  <c r="I1069" i="13"/>
  <c r="N1069" i="13"/>
  <c r="P1069" i="13"/>
  <c r="Q1069" i="13" s="1"/>
  <c r="R1069" i="13"/>
  <c r="U1069" i="13"/>
  <c r="T1069" i="13" s="1"/>
  <c r="I1070" i="13"/>
  <c r="N1070" i="13"/>
  <c r="P1070" i="13"/>
  <c r="Q1070" i="13" s="1"/>
  <c r="R1070" i="13"/>
  <c r="U1070" i="13"/>
  <c r="T1070" i="13" s="1"/>
  <c r="I1071" i="13"/>
  <c r="N1071" i="13"/>
  <c r="P1071" i="13"/>
  <c r="Q1071" i="13" s="1"/>
  <c r="R1071" i="13"/>
  <c r="U1071" i="13"/>
  <c r="T1071" i="13" s="1"/>
  <c r="I1072" i="13"/>
  <c r="N1072" i="13"/>
  <c r="P1072" i="13"/>
  <c r="Q1072" i="13" s="1"/>
  <c r="R1072" i="13"/>
  <c r="U1072" i="13"/>
  <c r="T1072" i="13" s="1"/>
  <c r="I1073" i="13"/>
  <c r="N1073" i="13"/>
  <c r="P1073" i="13"/>
  <c r="Q1073" i="13"/>
  <c r="R1073" i="13"/>
  <c r="U1073" i="13"/>
  <c r="T1073" i="13" s="1"/>
  <c r="I1074" i="13"/>
  <c r="N1074" i="13"/>
  <c r="P1074" i="13"/>
  <c r="Q1074" i="13" s="1"/>
  <c r="R1074" i="13"/>
  <c r="U1074" i="13"/>
  <c r="T1074" i="13" s="1"/>
  <c r="I1075" i="13"/>
  <c r="N1075" i="13"/>
  <c r="P1075" i="13"/>
  <c r="Q1075" i="13" s="1"/>
  <c r="R1075" i="13"/>
  <c r="U1075" i="13"/>
  <c r="T1075" i="13" s="1"/>
  <c r="I1076" i="13"/>
  <c r="N1076" i="13"/>
  <c r="P1076" i="13"/>
  <c r="Q1076" i="13" s="1"/>
  <c r="R1076" i="13"/>
  <c r="U1076" i="13"/>
  <c r="T1076" i="13" s="1"/>
  <c r="I1077" i="13"/>
  <c r="N1077" i="13"/>
  <c r="P1077" i="13"/>
  <c r="Q1077" i="13"/>
  <c r="R1077" i="13"/>
  <c r="U1077" i="13"/>
  <c r="T1077" i="13" s="1"/>
  <c r="I1078" i="13"/>
  <c r="N1078" i="13"/>
  <c r="P1078" i="13"/>
  <c r="Q1078" i="13" s="1"/>
  <c r="R1078" i="13"/>
  <c r="U1078" i="13"/>
  <c r="T1078" i="13" s="1"/>
  <c r="I1079" i="13"/>
  <c r="N1079" i="13"/>
  <c r="P1079" i="13"/>
  <c r="Q1079" i="13" s="1"/>
  <c r="R1079" i="13"/>
  <c r="U1079" i="13"/>
  <c r="T1079" i="13" s="1"/>
  <c r="I1080" i="13"/>
  <c r="N1080" i="13"/>
  <c r="P1080" i="13"/>
  <c r="Q1080" i="13" s="1"/>
  <c r="R1080" i="13"/>
  <c r="U1080" i="13"/>
  <c r="T1080" i="13" s="1"/>
  <c r="I1081" i="13"/>
  <c r="N1081" i="13"/>
  <c r="P1081" i="13"/>
  <c r="Q1081" i="13" s="1"/>
  <c r="R1081" i="13"/>
  <c r="U1081" i="13"/>
  <c r="T1081" i="13" s="1"/>
  <c r="I1082" i="13"/>
  <c r="N1082" i="13"/>
  <c r="P1082" i="13"/>
  <c r="Q1082" i="13" s="1"/>
  <c r="R1082" i="13"/>
  <c r="U1082" i="13"/>
  <c r="T1082" i="13" s="1"/>
  <c r="I1083" i="13"/>
  <c r="N1083" i="13"/>
  <c r="P1083" i="13"/>
  <c r="Q1083" i="13" s="1"/>
  <c r="R1083" i="13"/>
  <c r="U1083" i="13"/>
  <c r="T1083" i="13" s="1"/>
  <c r="I1084" i="13"/>
  <c r="N1084" i="13"/>
  <c r="P1084" i="13"/>
  <c r="Q1084" i="13" s="1"/>
  <c r="R1084" i="13"/>
  <c r="U1084" i="13"/>
  <c r="T1084" i="13" s="1"/>
  <c r="I1085" i="13"/>
  <c r="N1085" i="13"/>
  <c r="P1085" i="13"/>
  <c r="Q1085" i="13" s="1"/>
  <c r="R1085" i="13"/>
  <c r="U1085" i="13"/>
  <c r="T1085" i="13" s="1"/>
  <c r="I1086" i="13"/>
  <c r="N1086" i="13"/>
  <c r="P1086" i="13"/>
  <c r="Q1086" i="13" s="1"/>
  <c r="R1086" i="13"/>
  <c r="U1086" i="13"/>
  <c r="T1086" i="13" s="1"/>
  <c r="I1087" i="13"/>
  <c r="N1087" i="13"/>
  <c r="P1087" i="13"/>
  <c r="Q1087" i="13" s="1"/>
  <c r="R1087" i="13"/>
  <c r="U1087" i="13"/>
  <c r="T1087" i="13" s="1"/>
  <c r="I1088" i="13"/>
  <c r="N1088" i="13"/>
  <c r="P1088" i="13"/>
  <c r="Q1088" i="13" s="1"/>
  <c r="R1088" i="13"/>
  <c r="U1088" i="13"/>
  <c r="T1088" i="13" s="1"/>
  <c r="I1089" i="13"/>
  <c r="N1089" i="13"/>
  <c r="P1089" i="13"/>
  <c r="Q1089" i="13"/>
  <c r="R1089" i="13"/>
  <c r="U1089" i="13"/>
  <c r="T1089" i="13" s="1"/>
  <c r="I1090" i="13"/>
  <c r="N1090" i="13"/>
  <c r="P1090" i="13"/>
  <c r="Q1090" i="13" s="1"/>
  <c r="R1090" i="13"/>
  <c r="U1090" i="13"/>
  <c r="T1090" i="13" s="1"/>
  <c r="I1091" i="13"/>
  <c r="N1091" i="13"/>
  <c r="P1091" i="13"/>
  <c r="Q1091" i="13" s="1"/>
  <c r="R1091" i="13"/>
  <c r="U1091" i="13"/>
  <c r="T1091" i="13" s="1"/>
  <c r="I1092" i="13"/>
  <c r="N1092" i="13"/>
  <c r="P1092" i="13"/>
  <c r="Q1092" i="13" s="1"/>
  <c r="R1092" i="13"/>
  <c r="U1092" i="13"/>
  <c r="T1092" i="13" s="1"/>
  <c r="I1093" i="13"/>
  <c r="N1093" i="13"/>
  <c r="P1093" i="13"/>
  <c r="Q1093" i="13"/>
  <c r="R1093" i="13"/>
  <c r="U1093" i="13"/>
  <c r="T1093" i="13" s="1"/>
  <c r="I1094" i="13"/>
  <c r="N1094" i="13"/>
  <c r="P1094" i="13"/>
  <c r="Q1094" i="13" s="1"/>
  <c r="R1094" i="13"/>
  <c r="U1094" i="13"/>
  <c r="T1094" i="13" s="1"/>
  <c r="I1095" i="13"/>
  <c r="N1095" i="13"/>
  <c r="P1095" i="13"/>
  <c r="Q1095" i="13" s="1"/>
  <c r="R1095" i="13"/>
  <c r="U1095" i="13"/>
  <c r="T1095" i="13" s="1"/>
  <c r="I1096" i="13"/>
  <c r="N1096" i="13"/>
  <c r="P1096" i="13"/>
  <c r="Q1096" i="13" s="1"/>
  <c r="R1096" i="13"/>
  <c r="U1096" i="13"/>
  <c r="T1096" i="13" s="1"/>
  <c r="I1097" i="13"/>
  <c r="N1097" i="13"/>
  <c r="P1097" i="13"/>
  <c r="Q1097" i="13"/>
  <c r="R1097" i="13"/>
  <c r="U1097" i="13"/>
  <c r="T1097" i="13" s="1"/>
  <c r="I1098" i="13"/>
  <c r="N1098" i="13"/>
  <c r="P1098" i="13"/>
  <c r="Q1098" i="13" s="1"/>
  <c r="R1098" i="13"/>
  <c r="U1098" i="13"/>
  <c r="T1098" i="13" s="1"/>
  <c r="I1099" i="13"/>
  <c r="N1099" i="13"/>
  <c r="P1099" i="13"/>
  <c r="Q1099" i="13" s="1"/>
  <c r="R1099" i="13"/>
  <c r="U1099" i="13"/>
  <c r="T1099" i="13" s="1"/>
  <c r="I1100" i="13"/>
  <c r="N1100" i="13"/>
  <c r="P1100" i="13"/>
  <c r="Q1100" i="13" s="1"/>
  <c r="R1100" i="13"/>
  <c r="U1100" i="13"/>
  <c r="T1100" i="13" s="1"/>
  <c r="I1101" i="13"/>
  <c r="N1101" i="13"/>
  <c r="P1101" i="13"/>
  <c r="Q1101" i="13" s="1"/>
  <c r="R1101" i="13"/>
  <c r="U1101" i="13"/>
  <c r="T1101" i="13" s="1"/>
  <c r="I1102" i="13"/>
  <c r="N1102" i="13"/>
  <c r="P1102" i="13"/>
  <c r="Q1102" i="13" s="1"/>
  <c r="R1102" i="13"/>
  <c r="U1102" i="13"/>
  <c r="T1102" i="13" s="1"/>
  <c r="I1103" i="13"/>
  <c r="N1103" i="13"/>
  <c r="P1103" i="13"/>
  <c r="Q1103" i="13" s="1"/>
  <c r="R1103" i="13"/>
  <c r="U1103" i="13"/>
  <c r="T1103" i="13" s="1"/>
  <c r="I1104" i="13"/>
  <c r="N1104" i="13"/>
  <c r="P1104" i="13"/>
  <c r="Q1104" i="13" s="1"/>
  <c r="R1104" i="13"/>
  <c r="U1104" i="13"/>
  <c r="T1104" i="13" s="1"/>
  <c r="I1105" i="13"/>
  <c r="N1105" i="13"/>
  <c r="P1105" i="13"/>
  <c r="Q1105" i="13" s="1"/>
  <c r="R1105" i="13"/>
  <c r="U1105" i="13"/>
  <c r="T1105" i="13" s="1"/>
  <c r="I1106" i="13"/>
  <c r="N1106" i="13"/>
  <c r="P1106" i="13"/>
  <c r="Q1106" i="13" s="1"/>
  <c r="R1106" i="13"/>
  <c r="U1106" i="13"/>
  <c r="T1106" i="13" s="1"/>
  <c r="I1107" i="13"/>
  <c r="N1107" i="13"/>
  <c r="P1107" i="13"/>
  <c r="Q1107" i="13" s="1"/>
  <c r="R1107" i="13"/>
  <c r="U1107" i="13"/>
  <c r="T1107" i="13" s="1"/>
  <c r="I1108" i="13"/>
  <c r="N1108" i="13"/>
  <c r="P1108" i="13"/>
  <c r="Q1108" i="13" s="1"/>
  <c r="R1108" i="13"/>
  <c r="U1108" i="13"/>
  <c r="T1108" i="13" s="1"/>
  <c r="I1109" i="13"/>
  <c r="N1109" i="13"/>
  <c r="P1109" i="13"/>
  <c r="Q1109" i="13"/>
  <c r="R1109" i="13"/>
  <c r="U1109" i="13"/>
  <c r="T1109" i="13" s="1"/>
  <c r="I1110" i="13"/>
  <c r="N1110" i="13"/>
  <c r="P1110" i="13"/>
  <c r="Q1110" i="13" s="1"/>
  <c r="R1110" i="13"/>
  <c r="U1110" i="13"/>
  <c r="T1110" i="13" s="1"/>
  <c r="I1111" i="13"/>
  <c r="N1111" i="13"/>
  <c r="P1111" i="13"/>
  <c r="Q1111" i="13" s="1"/>
  <c r="R1111" i="13"/>
  <c r="U1111" i="13"/>
  <c r="T1111" i="13" s="1"/>
  <c r="I1112" i="13"/>
  <c r="N1112" i="13"/>
  <c r="P1112" i="13"/>
  <c r="Q1112" i="13" s="1"/>
  <c r="R1112" i="13"/>
  <c r="U1112" i="13"/>
  <c r="T1112" i="13" s="1"/>
  <c r="I1113" i="13"/>
  <c r="N1113" i="13"/>
  <c r="P1113" i="13"/>
  <c r="Q1113" i="13"/>
  <c r="R1113" i="13"/>
  <c r="U1113" i="13"/>
  <c r="T1113" i="13" s="1"/>
  <c r="I1114" i="13"/>
  <c r="N1114" i="13"/>
  <c r="P1114" i="13"/>
  <c r="Q1114" i="13" s="1"/>
  <c r="R1114" i="13"/>
  <c r="U1114" i="13"/>
  <c r="T1114" i="13" s="1"/>
  <c r="I1115" i="13"/>
  <c r="N1115" i="13"/>
  <c r="P1115" i="13"/>
  <c r="Q1115" i="13" s="1"/>
  <c r="R1115" i="13"/>
  <c r="U1115" i="13"/>
  <c r="T1115" i="13" s="1"/>
  <c r="I1116" i="13"/>
  <c r="N1116" i="13"/>
  <c r="P1116" i="13"/>
  <c r="Q1116" i="13" s="1"/>
  <c r="R1116" i="13"/>
  <c r="U1116" i="13"/>
  <c r="T1116" i="13" s="1"/>
  <c r="I1117" i="13"/>
  <c r="N1117" i="13"/>
  <c r="P1117" i="13"/>
  <c r="Q1117" i="13" s="1"/>
  <c r="R1117" i="13"/>
  <c r="U1117" i="13"/>
  <c r="T1117" i="13" s="1"/>
  <c r="I1118" i="13"/>
  <c r="N1118" i="13"/>
  <c r="P1118" i="13"/>
  <c r="Q1118" i="13" s="1"/>
  <c r="R1118" i="13"/>
  <c r="U1118" i="13"/>
  <c r="T1118" i="13" s="1"/>
  <c r="I1119" i="13"/>
  <c r="N1119" i="13"/>
  <c r="P1119" i="13"/>
  <c r="Q1119" i="13" s="1"/>
  <c r="R1119" i="13"/>
  <c r="U1119" i="13"/>
  <c r="T1119" i="13" s="1"/>
  <c r="I1120" i="13"/>
  <c r="N1120" i="13"/>
  <c r="P1120" i="13"/>
  <c r="Q1120" i="13" s="1"/>
  <c r="R1120" i="13"/>
  <c r="U1120" i="13"/>
  <c r="T1120" i="13" s="1"/>
  <c r="I1121" i="13"/>
  <c r="N1121" i="13"/>
  <c r="P1121" i="13"/>
  <c r="Q1121" i="13"/>
  <c r="R1121" i="13"/>
  <c r="U1121" i="13"/>
  <c r="T1121" i="13" s="1"/>
  <c r="I1122" i="13"/>
  <c r="N1122" i="13"/>
  <c r="P1122" i="13"/>
  <c r="Q1122" i="13" s="1"/>
  <c r="R1122" i="13"/>
  <c r="U1122" i="13"/>
  <c r="T1122" i="13" s="1"/>
  <c r="I1123" i="13"/>
  <c r="N1123" i="13"/>
  <c r="P1123" i="13"/>
  <c r="Q1123" i="13" s="1"/>
  <c r="R1123" i="13"/>
  <c r="U1123" i="13"/>
  <c r="T1123" i="13" s="1"/>
  <c r="I1124" i="13"/>
  <c r="N1124" i="13"/>
  <c r="P1124" i="13"/>
  <c r="Q1124" i="13" s="1"/>
  <c r="R1124" i="13"/>
  <c r="U1124" i="13"/>
  <c r="T1124" i="13" s="1"/>
  <c r="I1125" i="13"/>
  <c r="N1125" i="13"/>
  <c r="P1125" i="13"/>
  <c r="Q1125" i="13" s="1"/>
  <c r="R1125" i="13"/>
  <c r="U1125" i="13"/>
  <c r="T1125" i="13" s="1"/>
  <c r="I1126" i="13"/>
  <c r="N1126" i="13"/>
  <c r="P1126" i="13"/>
  <c r="Q1126" i="13" s="1"/>
  <c r="R1126" i="13"/>
  <c r="U1126" i="13"/>
  <c r="T1126" i="13" s="1"/>
  <c r="I1127" i="13"/>
  <c r="N1127" i="13"/>
  <c r="P1127" i="13"/>
  <c r="Q1127" i="13" s="1"/>
  <c r="R1127" i="13"/>
  <c r="U1127" i="13"/>
  <c r="T1127" i="13" s="1"/>
  <c r="I1128" i="13"/>
  <c r="N1128" i="13"/>
  <c r="P1128" i="13"/>
  <c r="Q1128" i="13" s="1"/>
  <c r="R1128" i="13"/>
  <c r="U1128" i="13"/>
  <c r="T1128" i="13" s="1"/>
  <c r="I1129" i="13"/>
  <c r="N1129" i="13"/>
  <c r="P1129" i="13"/>
  <c r="Q1129" i="13"/>
  <c r="R1129" i="13"/>
  <c r="U1129" i="13"/>
  <c r="T1129" i="13" s="1"/>
  <c r="I1130" i="13"/>
  <c r="N1130" i="13"/>
  <c r="P1130" i="13"/>
  <c r="Q1130" i="13" s="1"/>
  <c r="R1130" i="13"/>
  <c r="U1130" i="13"/>
  <c r="T1130" i="13" s="1"/>
  <c r="I1131" i="13"/>
  <c r="N1131" i="13"/>
  <c r="P1131" i="13"/>
  <c r="Q1131" i="13" s="1"/>
  <c r="R1131" i="13"/>
  <c r="U1131" i="13"/>
  <c r="T1131" i="13" s="1"/>
  <c r="I1132" i="13"/>
  <c r="N1132" i="13"/>
  <c r="P1132" i="13"/>
  <c r="Q1132" i="13" s="1"/>
  <c r="R1132" i="13"/>
  <c r="U1132" i="13"/>
  <c r="T1132" i="13" s="1"/>
  <c r="I1133" i="13"/>
  <c r="N1133" i="13"/>
  <c r="P1133" i="13"/>
  <c r="Q1133" i="13" s="1"/>
  <c r="R1133" i="13"/>
  <c r="U1133" i="13"/>
  <c r="T1133" i="13" s="1"/>
  <c r="I1134" i="13"/>
  <c r="N1134" i="13"/>
  <c r="P1134" i="13"/>
  <c r="Q1134" i="13" s="1"/>
  <c r="R1134" i="13"/>
  <c r="U1134" i="13"/>
  <c r="T1134" i="13" s="1"/>
  <c r="I1135" i="13"/>
  <c r="N1135" i="13"/>
  <c r="P1135" i="13"/>
  <c r="Q1135" i="13" s="1"/>
  <c r="R1135" i="13"/>
  <c r="U1135" i="13"/>
  <c r="T1135" i="13" s="1"/>
  <c r="I1136" i="13"/>
  <c r="N1136" i="13"/>
  <c r="P1136" i="13"/>
  <c r="Q1136" i="13" s="1"/>
  <c r="R1136" i="13"/>
  <c r="U1136" i="13"/>
  <c r="T1136" i="13" s="1"/>
  <c r="I1137" i="13"/>
  <c r="N1137" i="13"/>
  <c r="P1137" i="13"/>
  <c r="Q1137" i="13"/>
  <c r="R1137" i="13"/>
  <c r="U1137" i="13"/>
  <c r="T1137" i="13" s="1"/>
  <c r="I1138" i="13"/>
  <c r="N1138" i="13"/>
  <c r="P1138" i="13"/>
  <c r="Q1138" i="13" s="1"/>
  <c r="R1138" i="13"/>
  <c r="U1138" i="13"/>
  <c r="T1138" i="13" s="1"/>
  <c r="I1139" i="13"/>
  <c r="N1139" i="13"/>
  <c r="P1139" i="13"/>
  <c r="Q1139" i="13" s="1"/>
  <c r="R1139" i="13"/>
  <c r="U1139" i="13"/>
  <c r="T1139" i="13" s="1"/>
  <c r="I1140" i="13"/>
  <c r="N1140" i="13"/>
  <c r="P1140" i="13"/>
  <c r="Q1140" i="13" s="1"/>
  <c r="R1140" i="13"/>
  <c r="U1140" i="13"/>
  <c r="T1140" i="13" s="1"/>
  <c r="I1141" i="13"/>
  <c r="N1141" i="13"/>
  <c r="P1141" i="13"/>
  <c r="Q1141" i="13" s="1"/>
  <c r="R1141" i="13"/>
  <c r="U1141" i="13"/>
  <c r="T1141" i="13" s="1"/>
  <c r="I1142" i="13"/>
  <c r="N1142" i="13"/>
  <c r="P1142" i="13"/>
  <c r="Q1142" i="13" s="1"/>
  <c r="R1142" i="13"/>
  <c r="U1142" i="13"/>
  <c r="T1142" i="13" s="1"/>
  <c r="I1143" i="13"/>
  <c r="N1143" i="13"/>
  <c r="P1143" i="13"/>
  <c r="Q1143" i="13" s="1"/>
  <c r="R1143" i="13"/>
  <c r="U1143" i="13"/>
  <c r="T1143" i="13" s="1"/>
  <c r="I1144" i="13"/>
  <c r="N1144" i="13"/>
  <c r="P1144" i="13"/>
  <c r="Q1144" i="13" s="1"/>
  <c r="R1144" i="13"/>
  <c r="U1144" i="13"/>
  <c r="T1144" i="13" s="1"/>
  <c r="I1145" i="13"/>
  <c r="N1145" i="13"/>
  <c r="P1145" i="13"/>
  <c r="Q1145" i="13"/>
  <c r="R1145" i="13"/>
  <c r="U1145" i="13"/>
  <c r="T1145" i="13" s="1"/>
  <c r="I1146" i="13"/>
  <c r="N1146" i="13"/>
  <c r="P1146" i="13"/>
  <c r="Q1146" i="13" s="1"/>
  <c r="R1146" i="13"/>
  <c r="U1146" i="13"/>
  <c r="T1146" i="13" s="1"/>
  <c r="I1147" i="13"/>
  <c r="N1147" i="13"/>
  <c r="P1147" i="13"/>
  <c r="Q1147" i="13" s="1"/>
  <c r="R1147" i="13"/>
  <c r="U1147" i="13"/>
  <c r="T1147" i="13" s="1"/>
  <c r="I1148" i="13"/>
  <c r="N1148" i="13"/>
  <c r="P1148" i="13"/>
  <c r="Q1148" i="13" s="1"/>
  <c r="R1148" i="13"/>
  <c r="U1148" i="13"/>
  <c r="T1148" i="13" s="1"/>
  <c r="I1149" i="13"/>
  <c r="N1149" i="13"/>
  <c r="P1149" i="13"/>
  <c r="Q1149" i="13" s="1"/>
  <c r="R1149" i="13"/>
  <c r="U1149" i="13"/>
  <c r="T1149" i="13" s="1"/>
  <c r="I1150" i="13"/>
  <c r="N1150" i="13"/>
  <c r="P1150" i="13"/>
  <c r="Q1150" i="13" s="1"/>
  <c r="R1150" i="13"/>
  <c r="U1150" i="13"/>
  <c r="T1150" i="13" s="1"/>
  <c r="I1151" i="13"/>
  <c r="N1151" i="13"/>
  <c r="P1151" i="13"/>
  <c r="Q1151" i="13" s="1"/>
  <c r="R1151" i="13"/>
  <c r="U1151" i="13"/>
  <c r="T1151" i="13" s="1"/>
  <c r="I1152" i="13"/>
  <c r="N1152" i="13"/>
  <c r="P1152" i="13"/>
  <c r="Q1152" i="13" s="1"/>
  <c r="R1152" i="13"/>
  <c r="U1152" i="13"/>
  <c r="T1152" i="13" s="1"/>
  <c r="I1153" i="13"/>
  <c r="N1153" i="13"/>
  <c r="P1153" i="13"/>
  <c r="Q1153" i="13" s="1"/>
  <c r="R1153" i="13"/>
  <c r="U1153" i="13"/>
  <c r="T1153" i="13" s="1"/>
  <c r="I1154" i="13"/>
  <c r="N1154" i="13"/>
  <c r="P1154" i="13"/>
  <c r="Q1154" i="13" s="1"/>
  <c r="R1154" i="13"/>
  <c r="U1154" i="13"/>
  <c r="T1154" i="13" s="1"/>
  <c r="I1155" i="13"/>
  <c r="N1155" i="13"/>
  <c r="P1155" i="13"/>
  <c r="Q1155" i="13" s="1"/>
  <c r="R1155" i="13"/>
  <c r="U1155" i="13"/>
  <c r="T1155" i="13" s="1"/>
  <c r="I1156" i="13"/>
  <c r="N1156" i="13"/>
  <c r="P1156" i="13"/>
  <c r="Q1156" i="13" s="1"/>
  <c r="R1156" i="13"/>
  <c r="U1156" i="13"/>
  <c r="T1156" i="13" s="1"/>
  <c r="I1157" i="13"/>
  <c r="N1157" i="13"/>
  <c r="P1157" i="13"/>
  <c r="Q1157" i="13" s="1"/>
  <c r="R1157" i="13"/>
  <c r="U1157" i="13"/>
  <c r="T1157" i="13" s="1"/>
  <c r="I1158" i="13"/>
  <c r="N1158" i="13"/>
  <c r="P1158" i="13"/>
  <c r="Q1158" i="13" s="1"/>
  <c r="R1158" i="13"/>
  <c r="U1158" i="13"/>
  <c r="T1158" i="13" s="1"/>
  <c r="I1159" i="13"/>
  <c r="N1159" i="13"/>
  <c r="P1159" i="13"/>
  <c r="Q1159" i="13" s="1"/>
  <c r="R1159" i="13"/>
  <c r="U1159" i="13"/>
  <c r="T1159" i="13" s="1"/>
  <c r="I1160" i="13"/>
  <c r="N1160" i="13"/>
  <c r="P1160" i="13"/>
  <c r="Q1160" i="13" s="1"/>
  <c r="R1160" i="13"/>
  <c r="U1160" i="13"/>
  <c r="T1160" i="13" s="1"/>
  <c r="I1161" i="13"/>
  <c r="N1161" i="13"/>
  <c r="P1161" i="13"/>
  <c r="Q1161" i="13" s="1"/>
  <c r="R1161" i="13"/>
  <c r="U1161" i="13"/>
  <c r="T1161" i="13" s="1"/>
  <c r="I1162" i="13"/>
  <c r="N1162" i="13"/>
  <c r="P1162" i="13"/>
  <c r="Q1162" i="13" s="1"/>
  <c r="R1162" i="13"/>
  <c r="U1162" i="13"/>
  <c r="T1162" i="13" s="1"/>
  <c r="I1163" i="13"/>
  <c r="N1163" i="13"/>
  <c r="P1163" i="13"/>
  <c r="Q1163" i="13" s="1"/>
  <c r="R1163" i="13"/>
  <c r="U1163" i="13"/>
  <c r="T1163" i="13" s="1"/>
  <c r="I1164" i="13"/>
  <c r="N1164" i="13"/>
  <c r="P1164" i="13"/>
  <c r="Q1164" i="13" s="1"/>
  <c r="R1164" i="13"/>
  <c r="U1164" i="13"/>
  <c r="T1164" i="13" s="1"/>
  <c r="I1165" i="13"/>
  <c r="N1165" i="13"/>
  <c r="P1165" i="13"/>
  <c r="Q1165" i="13" s="1"/>
  <c r="R1165" i="13"/>
  <c r="U1165" i="13"/>
  <c r="T1165" i="13" s="1"/>
  <c r="I1166" i="13"/>
  <c r="N1166" i="13"/>
  <c r="P1166" i="13"/>
  <c r="Q1166" i="13" s="1"/>
  <c r="R1166" i="13"/>
  <c r="U1166" i="13"/>
  <c r="T1166" i="13" s="1"/>
  <c r="I1167" i="13"/>
  <c r="N1167" i="13"/>
  <c r="P1167" i="13"/>
  <c r="Q1167" i="13" s="1"/>
  <c r="R1167" i="13"/>
  <c r="U1167" i="13"/>
  <c r="T1167" i="13" s="1"/>
  <c r="I1168" i="13"/>
  <c r="N1168" i="13"/>
  <c r="P1168" i="13"/>
  <c r="Q1168" i="13" s="1"/>
  <c r="R1168" i="13"/>
  <c r="U1168" i="13"/>
  <c r="T1168" i="13" s="1"/>
  <c r="I1169" i="13"/>
  <c r="N1169" i="13"/>
  <c r="P1169" i="13"/>
  <c r="Q1169" i="13"/>
  <c r="R1169" i="13"/>
  <c r="U1169" i="13"/>
  <c r="T1169" i="13" s="1"/>
  <c r="I1170" i="13"/>
  <c r="N1170" i="13"/>
  <c r="P1170" i="13"/>
  <c r="Q1170" i="13" s="1"/>
  <c r="R1170" i="13"/>
  <c r="U1170" i="13"/>
  <c r="T1170" i="13" s="1"/>
  <c r="I1171" i="13"/>
  <c r="N1171" i="13"/>
  <c r="P1171" i="13"/>
  <c r="Q1171" i="13" s="1"/>
  <c r="R1171" i="13"/>
  <c r="U1171" i="13"/>
  <c r="T1171" i="13" s="1"/>
  <c r="I1172" i="13"/>
  <c r="N1172" i="13"/>
  <c r="P1172" i="13"/>
  <c r="Q1172" i="13" s="1"/>
  <c r="R1172" i="13"/>
  <c r="U1172" i="13"/>
  <c r="T1172" i="13" s="1"/>
  <c r="I1173" i="13"/>
  <c r="N1173" i="13"/>
  <c r="P1173" i="13"/>
  <c r="Q1173" i="13" s="1"/>
  <c r="R1173" i="13"/>
  <c r="U1173" i="13"/>
  <c r="T1173" i="13" s="1"/>
  <c r="I1174" i="13"/>
  <c r="N1174" i="13"/>
  <c r="P1174" i="13"/>
  <c r="Q1174" i="13" s="1"/>
  <c r="R1174" i="13"/>
  <c r="U1174" i="13"/>
  <c r="T1174" i="13" s="1"/>
  <c r="I1175" i="13"/>
  <c r="N1175" i="13"/>
  <c r="P1175" i="13"/>
  <c r="Q1175" i="13" s="1"/>
  <c r="R1175" i="13"/>
  <c r="U1175" i="13"/>
  <c r="T1175" i="13" s="1"/>
  <c r="I1176" i="13"/>
  <c r="N1176" i="13"/>
  <c r="P1176" i="13"/>
  <c r="Q1176" i="13" s="1"/>
  <c r="R1176" i="13"/>
  <c r="U1176" i="13"/>
  <c r="T1176" i="13" s="1"/>
  <c r="I1177" i="13"/>
  <c r="N1177" i="13"/>
  <c r="P1177" i="13"/>
  <c r="Q1177" i="13"/>
  <c r="R1177" i="13"/>
  <c r="U1177" i="13"/>
  <c r="T1177" i="13" s="1"/>
  <c r="I1178" i="13"/>
  <c r="N1178" i="13"/>
  <c r="P1178" i="13"/>
  <c r="Q1178" i="13" s="1"/>
  <c r="R1178" i="13"/>
  <c r="U1178" i="13"/>
  <c r="T1178" i="13" s="1"/>
  <c r="I1179" i="13"/>
  <c r="N1179" i="13"/>
  <c r="P1179" i="13"/>
  <c r="Q1179" i="13" s="1"/>
  <c r="R1179" i="13"/>
  <c r="U1179" i="13"/>
  <c r="T1179" i="13" s="1"/>
  <c r="I1180" i="13"/>
  <c r="N1180" i="13"/>
  <c r="P1180" i="13"/>
  <c r="Q1180" i="13" s="1"/>
  <c r="R1180" i="13"/>
  <c r="U1180" i="13"/>
  <c r="T1180" i="13" s="1"/>
  <c r="I1181" i="13"/>
  <c r="N1181" i="13"/>
  <c r="P1181" i="13"/>
  <c r="Q1181" i="13" s="1"/>
  <c r="R1181" i="13"/>
  <c r="U1181" i="13"/>
  <c r="T1181" i="13" s="1"/>
  <c r="I1182" i="13"/>
  <c r="N1182" i="13"/>
  <c r="P1182" i="13"/>
  <c r="Q1182" i="13" s="1"/>
  <c r="R1182" i="13"/>
  <c r="U1182" i="13"/>
  <c r="T1182" i="13" s="1"/>
  <c r="I1183" i="13"/>
  <c r="N1183" i="13"/>
  <c r="P1183" i="13"/>
  <c r="Q1183" i="13" s="1"/>
  <c r="R1183" i="13"/>
  <c r="U1183" i="13"/>
  <c r="T1183" i="13" s="1"/>
  <c r="I1184" i="13"/>
  <c r="N1184" i="13"/>
  <c r="P1184" i="13"/>
  <c r="Q1184" i="13" s="1"/>
  <c r="R1184" i="13"/>
  <c r="U1184" i="13"/>
  <c r="T1184" i="13" s="1"/>
  <c r="I1185" i="13"/>
  <c r="N1185" i="13"/>
  <c r="P1185" i="13"/>
  <c r="Q1185" i="13"/>
  <c r="R1185" i="13"/>
  <c r="U1185" i="13"/>
  <c r="T1185" i="13" s="1"/>
  <c r="I1186" i="13"/>
  <c r="N1186" i="13"/>
  <c r="P1186" i="13"/>
  <c r="Q1186" i="13" s="1"/>
  <c r="R1186" i="13"/>
  <c r="U1186" i="13"/>
  <c r="T1186" i="13" s="1"/>
  <c r="I1187" i="13"/>
  <c r="N1187" i="13"/>
  <c r="P1187" i="13"/>
  <c r="Q1187" i="13" s="1"/>
  <c r="R1187" i="13"/>
  <c r="U1187" i="13"/>
  <c r="T1187" i="13" s="1"/>
  <c r="I1188" i="13"/>
  <c r="N1188" i="13"/>
  <c r="P1188" i="13"/>
  <c r="Q1188" i="13" s="1"/>
  <c r="R1188" i="13"/>
  <c r="U1188" i="13"/>
  <c r="T1188" i="13" s="1"/>
  <c r="I1189" i="13"/>
  <c r="N1189" i="13"/>
  <c r="P1189" i="13"/>
  <c r="Q1189" i="13" s="1"/>
  <c r="R1189" i="13"/>
  <c r="U1189" i="13"/>
  <c r="T1189" i="13" s="1"/>
  <c r="I1190" i="13"/>
  <c r="N1190" i="13"/>
  <c r="P1190" i="13"/>
  <c r="Q1190" i="13" s="1"/>
  <c r="R1190" i="13"/>
  <c r="U1190" i="13"/>
  <c r="T1190" i="13" s="1"/>
  <c r="I1191" i="13"/>
  <c r="N1191" i="13"/>
  <c r="P1191" i="13"/>
  <c r="Q1191" i="13" s="1"/>
  <c r="R1191" i="13"/>
  <c r="U1191" i="13"/>
  <c r="T1191" i="13" s="1"/>
  <c r="I1192" i="13"/>
  <c r="N1192" i="13"/>
  <c r="P1192" i="13"/>
  <c r="Q1192" i="13" s="1"/>
  <c r="R1192" i="13"/>
  <c r="U1192" i="13"/>
  <c r="T1192" i="13" s="1"/>
  <c r="I1193" i="13"/>
  <c r="N1193" i="13"/>
  <c r="P1193" i="13"/>
  <c r="Q1193" i="13" s="1"/>
  <c r="R1193" i="13"/>
  <c r="U1193" i="13"/>
  <c r="T1193" i="13" s="1"/>
  <c r="I1194" i="13"/>
  <c r="N1194" i="13"/>
  <c r="P1194" i="13"/>
  <c r="Q1194" i="13" s="1"/>
  <c r="R1194" i="13"/>
  <c r="U1194" i="13"/>
  <c r="T1194" i="13" s="1"/>
  <c r="I1195" i="13"/>
  <c r="N1195" i="13"/>
  <c r="P1195" i="13"/>
  <c r="Q1195" i="13" s="1"/>
  <c r="R1195" i="13"/>
  <c r="U1195" i="13"/>
  <c r="T1195" i="13" s="1"/>
  <c r="I1196" i="13"/>
  <c r="N1196" i="13"/>
  <c r="P1196" i="13"/>
  <c r="Q1196" i="13" s="1"/>
  <c r="R1196" i="13"/>
  <c r="U1196" i="13"/>
  <c r="T1196" i="13" s="1"/>
  <c r="I1197" i="13"/>
  <c r="N1197" i="13"/>
  <c r="P1197" i="13"/>
  <c r="Q1197" i="13" s="1"/>
  <c r="R1197" i="13"/>
  <c r="U1197" i="13"/>
  <c r="T1197" i="13" s="1"/>
  <c r="I1198" i="13"/>
  <c r="N1198" i="13"/>
  <c r="P1198" i="13"/>
  <c r="Q1198" i="13" s="1"/>
  <c r="R1198" i="13"/>
  <c r="U1198" i="13"/>
  <c r="T1198" i="13" s="1"/>
  <c r="I1199" i="13"/>
  <c r="N1199" i="13"/>
  <c r="P1199" i="13"/>
  <c r="Q1199" i="13" s="1"/>
  <c r="R1199" i="13"/>
  <c r="U1199" i="13"/>
  <c r="T1199" i="13" s="1"/>
  <c r="I1200" i="13"/>
  <c r="N1200" i="13"/>
  <c r="P1200" i="13"/>
  <c r="Q1200" i="13" s="1"/>
  <c r="R1200" i="13"/>
  <c r="U1200" i="13"/>
  <c r="T1200" i="13" s="1"/>
  <c r="I1201" i="13"/>
  <c r="N1201" i="13"/>
  <c r="P1201" i="13"/>
  <c r="Q1201" i="13" s="1"/>
  <c r="R1201" i="13"/>
  <c r="U1201" i="13"/>
  <c r="T1201" i="13" s="1"/>
  <c r="I1202" i="13"/>
  <c r="N1202" i="13"/>
  <c r="P1202" i="13"/>
  <c r="Q1202" i="13" s="1"/>
  <c r="R1202" i="13"/>
  <c r="U1202" i="13"/>
  <c r="T1202" i="13" s="1"/>
  <c r="I1203" i="13"/>
  <c r="N1203" i="13"/>
  <c r="P1203" i="13"/>
  <c r="Q1203" i="13" s="1"/>
  <c r="R1203" i="13"/>
  <c r="U1203" i="13"/>
  <c r="T1203" i="13" s="1"/>
  <c r="I1204" i="13"/>
  <c r="N1204" i="13"/>
  <c r="P1204" i="13"/>
  <c r="Q1204" i="13" s="1"/>
  <c r="R1204" i="13"/>
  <c r="U1204" i="13"/>
  <c r="T1204" i="13" s="1"/>
  <c r="I1205" i="13"/>
  <c r="N1205" i="13"/>
  <c r="P1205" i="13"/>
  <c r="Q1205" i="13" s="1"/>
  <c r="R1205" i="13"/>
  <c r="U1205" i="13"/>
  <c r="T1205" i="13" s="1"/>
  <c r="I1206" i="13"/>
  <c r="N1206" i="13"/>
  <c r="P1206" i="13"/>
  <c r="Q1206" i="13" s="1"/>
  <c r="R1206" i="13"/>
  <c r="U1206" i="13"/>
  <c r="T1206" i="13" s="1"/>
  <c r="I1207" i="13"/>
  <c r="N1207" i="13"/>
  <c r="P1207" i="13"/>
  <c r="Q1207" i="13" s="1"/>
  <c r="R1207" i="13"/>
  <c r="U1207" i="13"/>
  <c r="T1207" i="13" s="1"/>
  <c r="I1208" i="13"/>
  <c r="N1208" i="13"/>
  <c r="P1208" i="13"/>
  <c r="Q1208" i="13" s="1"/>
  <c r="R1208" i="13"/>
  <c r="U1208" i="13"/>
  <c r="T1208" i="13" s="1"/>
  <c r="I1209" i="13"/>
  <c r="N1209" i="13"/>
  <c r="P1209" i="13"/>
  <c r="Q1209" i="13"/>
  <c r="R1209" i="13"/>
  <c r="U1209" i="13"/>
  <c r="T1209" i="13" s="1"/>
  <c r="I1210" i="13"/>
  <c r="N1210" i="13"/>
  <c r="P1210" i="13"/>
  <c r="Q1210" i="13" s="1"/>
  <c r="R1210" i="13"/>
  <c r="U1210" i="13"/>
  <c r="T1210" i="13" s="1"/>
  <c r="I1211" i="13"/>
  <c r="N1211" i="13"/>
  <c r="P1211" i="13"/>
  <c r="Q1211" i="13" s="1"/>
  <c r="R1211" i="13"/>
  <c r="U1211" i="13"/>
  <c r="T1211" i="13" s="1"/>
  <c r="I1212" i="13"/>
  <c r="N1212" i="13"/>
  <c r="P1212" i="13"/>
  <c r="Q1212" i="13" s="1"/>
  <c r="R1212" i="13"/>
  <c r="U1212" i="13"/>
  <c r="T1212" i="13" s="1"/>
  <c r="I1213" i="13"/>
  <c r="N1213" i="13"/>
  <c r="P1213" i="13"/>
  <c r="Q1213" i="13" s="1"/>
  <c r="R1213" i="13"/>
  <c r="U1213" i="13"/>
  <c r="T1213" i="13" s="1"/>
  <c r="I1214" i="13"/>
  <c r="N1214" i="13"/>
  <c r="P1214" i="13"/>
  <c r="Q1214" i="13" s="1"/>
  <c r="R1214" i="13"/>
  <c r="U1214" i="13"/>
  <c r="T1214" i="13" s="1"/>
  <c r="I1215" i="13"/>
  <c r="N1215" i="13"/>
  <c r="P1215" i="13"/>
  <c r="Q1215" i="13" s="1"/>
  <c r="R1215" i="13"/>
  <c r="U1215" i="13"/>
  <c r="T1215" i="13" s="1"/>
  <c r="I1216" i="13"/>
  <c r="N1216" i="13"/>
  <c r="P1216" i="13"/>
  <c r="Q1216" i="13" s="1"/>
  <c r="R1216" i="13"/>
  <c r="U1216" i="13"/>
  <c r="T1216" i="13" s="1"/>
  <c r="I1217" i="13"/>
  <c r="N1217" i="13"/>
  <c r="P1217" i="13"/>
  <c r="Q1217" i="13"/>
  <c r="R1217" i="13"/>
  <c r="U1217" i="13"/>
  <c r="T1217" i="13" s="1"/>
  <c r="I1218" i="13"/>
  <c r="N1218" i="13"/>
  <c r="P1218" i="13"/>
  <c r="Q1218" i="13" s="1"/>
  <c r="R1218" i="13"/>
  <c r="U1218" i="13"/>
  <c r="T1218" i="13" s="1"/>
  <c r="I1219" i="13"/>
  <c r="N1219" i="13"/>
  <c r="P1219" i="13"/>
  <c r="Q1219" i="13" s="1"/>
  <c r="R1219" i="13"/>
  <c r="U1219" i="13"/>
  <c r="T1219" i="13" s="1"/>
  <c r="I1220" i="13"/>
  <c r="N1220" i="13"/>
  <c r="P1220" i="13"/>
  <c r="Q1220" i="13" s="1"/>
  <c r="R1220" i="13"/>
  <c r="U1220" i="13"/>
  <c r="T1220" i="13" s="1"/>
  <c r="I1221" i="13"/>
  <c r="N1221" i="13"/>
  <c r="P1221" i="13"/>
  <c r="Q1221" i="13" s="1"/>
  <c r="R1221" i="13"/>
  <c r="U1221" i="13"/>
  <c r="T1221" i="13" s="1"/>
  <c r="I1222" i="13"/>
  <c r="N1222" i="13"/>
  <c r="P1222" i="13"/>
  <c r="Q1222" i="13" s="1"/>
  <c r="R1222" i="13"/>
  <c r="U1222" i="13"/>
  <c r="T1222" i="13" s="1"/>
  <c r="I1223" i="13"/>
  <c r="N1223" i="13"/>
  <c r="P1223" i="13"/>
  <c r="Q1223" i="13" s="1"/>
  <c r="R1223" i="13"/>
  <c r="U1223" i="13"/>
  <c r="T1223" i="13" s="1"/>
  <c r="I1224" i="13"/>
  <c r="N1224" i="13"/>
  <c r="P1224" i="13"/>
  <c r="Q1224" i="13" s="1"/>
  <c r="R1224" i="13"/>
  <c r="U1224" i="13"/>
  <c r="T1224" i="13" s="1"/>
  <c r="I1225" i="13"/>
  <c r="N1225" i="13"/>
  <c r="P1225" i="13"/>
  <c r="Q1225" i="13" s="1"/>
  <c r="R1225" i="13"/>
  <c r="U1225" i="13"/>
  <c r="T1225" i="13" s="1"/>
  <c r="I1226" i="13"/>
  <c r="N1226" i="13"/>
  <c r="P1226" i="13"/>
  <c r="Q1226" i="13" s="1"/>
  <c r="R1226" i="13"/>
  <c r="U1226" i="13"/>
  <c r="T1226" i="13" s="1"/>
  <c r="I1227" i="13"/>
  <c r="N1227" i="13"/>
  <c r="P1227" i="13"/>
  <c r="Q1227" i="13" s="1"/>
  <c r="R1227" i="13"/>
  <c r="U1227" i="13"/>
  <c r="T1227" i="13" s="1"/>
  <c r="I1228" i="13"/>
  <c r="N1228" i="13"/>
  <c r="P1228" i="13"/>
  <c r="Q1228" i="13" s="1"/>
  <c r="R1228" i="13"/>
  <c r="U1228" i="13"/>
  <c r="T1228" i="13" s="1"/>
  <c r="I1229" i="13"/>
  <c r="N1229" i="13"/>
  <c r="P1229" i="13"/>
  <c r="Q1229" i="13" s="1"/>
  <c r="R1229" i="13"/>
  <c r="U1229" i="13"/>
  <c r="T1229" i="13" s="1"/>
  <c r="I1230" i="13"/>
  <c r="N1230" i="13"/>
  <c r="P1230" i="13"/>
  <c r="Q1230" i="13" s="1"/>
  <c r="R1230" i="13"/>
  <c r="U1230" i="13"/>
  <c r="T1230" i="13" s="1"/>
  <c r="I1231" i="13"/>
  <c r="N1231" i="13"/>
  <c r="P1231" i="13"/>
  <c r="Q1231" i="13" s="1"/>
  <c r="R1231" i="13"/>
  <c r="U1231" i="13"/>
  <c r="T1231" i="13" s="1"/>
  <c r="I1232" i="13"/>
  <c r="N1232" i="13"/>
  <c r="P1232" i="13"/>
  <c r="Q1232" i="13" s="1"/>
  <c r="R1232" i="13"/>
  <c r="U1232" i="13"/>
  <c r="T1232" i="13" s="1"/>
  <c r="I1233" i="13"/>
  <c r="N1233" i="13"/>
  <c r="P1233" i="13"/>
  <c r="Q1233" i="13"/>
  <c r="R1233" i="13"/>
  <c r="U1233" i="13"/>
  <c r="T1233" i="13" s="1"/>
  <c r="I1234" i="13"/>
  <c r="N1234" i="13"/>
  <c r="P1234" i="13"/>
  <c r="Q1234" i="13" s="1"/>
  <c r="R1234" i="13"/>
  <c r="U1234" i="13"/>
  <c r="T1234" i="13" s="1"/>
  <c r="I1235" i="13"/>
  <c r="N1235" i="13"/>
  <c r="P1235" i="13"/>
  <c r="Q1235" i="13" s="1"/>
  <c r="R1235" i="13"/>
  <c r="U1235" i="13"/>
  <c r="T1235" i="13" s="1"/>
  <c r="I1236" i="13"/>
  <c r="N1236" i="13"/>
  <c r="P1236" i="13"/>
  <c r="Q1236" i="13" s="1"/>
  <c r="R1236" i="13"/>
  <c r="U1236" i="13"/>
  <c r="T1236" i="13" s="1"/>
  <c r="I1237" i="13"/>
  <c r="N1237" i="13"/>
  <c r="P1237" i="13"/>
  <c r="Q1237" i="13" s="1"/>
  <c r="R1237" i="13"/>
  <c r="U1237" i="13"/>
  <c r="T1237" i="13" s="1"/>
  <c r="I1238" i="13"/>
  <c r="N1238" i="13"/>
  <c r="P1238" i="13"/>
  <c r="Q1238" i="13" s="1"/>
  <c r="R1238" i="13"/>
  <c r="U1238" i="13"/>
  <c r="T1238" i="13" s="1"/>
  <c r="I1239" i="13"/>
  <c r="N1239" i="13"/>
  <c r="P1239" i="13"/>
  <c r="Q1239" i="13" s="1"/>
  <c r="R1239" i="13"/>
  <c r="U1239" i="13"/>
  <c r="T1239" i="13" s="1"/>
  <c r="I1240" i="13"/>
  <c r="N1240" i="13"/>
  <c r="P1240" i="13"/>
  <c r="Q1240" i="13" s="1"/>
  <c r="R1240" i="13"/>
  <c r="U1240" i="13"/>
  <c r="T1240" i="13" s="1"/>
  <c r="I1241" i="13"/>
  <c r="N1241" i="13"/>
  <c r="P1241" i="13"/>
  <c r="Q1241" i="13" s="1"/>
  <c r="R1241" i="13"/>
  <c r="U1241" i="13"/>
  <c r="T1241" i="13" s="1"/>
  <c r="I1242" i="13"/>
  <c r="N1242" i="13"/>
  <c r="P1242" i="13"/>
  <c r="Q1242" i="13" s="1"/>
  <c r="R1242" i="13"/>
  <c r="U1242" i="13"/>
  <c r="T1242" i="13" s="1"/>
  <c r="I1243" i="13"/>
  <c r="N1243" i="13"/>
  <c r="P1243" i="13"/>
  <c r="Q1243" i="13" s="1"/>
  <c r="R1243" i="13"/>
  <c r="U1243" i="13"/>
  <c r="T1243" i="13" s="1"/>
  <c r="I1244" i="13"/>
  <c r="N1244" i="13"/>
  <c r="P1244" i="13"/>
  <c r="Q1244" i="13" s="1"/>
  <c r="R1244" i="13"/>
  <c r="U1244" i="13"/>
  <c r="T1244" i="13" s="1"/>
  <c r="I1245" i="13"/>
  <c r="N1245" i="13"/>
  <c r="P1245" i="13"/>
  <c r="Q1245" i="13" s="1"/>
  <c r="R1245" i="13"/>
  <c r="U1245" i="13"/>
  <c r="T1245" i="13" s="1"/>
  <c r="I1246" i="13"/>
  <c r="N1246" i="13"/>
  <c r="P1246" i="13"/>
  <c r="Q1246" i="13" s="1"/>
  <c r="R1246" i="13"/>
  <c r="U1246" i="13"/>
  <c r="T1246" i="13" s="1"/>
  <c r="I1247" i="13"/>
  <c r="N1247" i="13"/>
  <c r="P1247" i="13"/>
  <c r="Q1247" i="13" s="1"/>
  <c r="R1247" i="13"/>
  <c r="U1247" i="13"/>
  <c r="T1247" i="13" s="1"/>
  <c r="I1248" i="13"/>
  <c r="N1248" i="13"/>
  <c r="P1248" i="13"/>
  <c r="Q1248" i="13" s="1"/>
  <c r="R1248" i="13"/>
  <c r="U1248" i="13"/>
  <c r="T1248" i="13" s="1"/>
  <c r="I1249" i="13"/>
  <c r="N1249" i="13"/>
  <c r="P1249" i="13"/>
  <c r="Q1249" i="13"/>
  <c r="R1249" i="13"/>
  <c r="U1249" i="13"/>
  <c r="T1249" i="13" s="1"/>
  <c r="I1250" i="13"/>
  <c r="N1250" i="13"/>
  <c r="P1250" i="13"/>
  <c r="Q1250" i="13" s="1"/>
  <c r="R1250" i="13"/>
  <c r="U1250" i="13"/>
  <c r="T1250" i="13" s="1"/>
  <c r="I1251" i="13"/>
  <c r="N1251" i="13"/>
  <c r="P1251" i="13"/>
  <c r="Q1251" i="13" s="1"/>
  <c r="R1251" i="13"/>
  <c r="U1251" i="13"/>
  <c r="T1251" i="13" s="1"/>
  <c r="I1252" i="13"/>
  <c r="N1252" i="13"/>
  <c r="P1252" i="13"/>
  <c r="Q1252" i="13" s="1"/>
  <c r="R1252" i="13"/>
  <c r="U1252" i="13"/>
  <c r="T1252" i="13" s="1"/>
  <c r="I1253" i="13"/>
  <c r="N1253" i="13"/>
  <c r="P1253" i="13"/>
  <c r="Q1253" i="13" s="1"/>
  <c r="R1253" i="13"/>
  <c r="U1253" i="13"/>
  <c r="T1253" i="13" s="1"/>
  <c r="I1254" i="13"/>
  <c r="N1254" i="13"/>
  <c r="P1254" i="13"/>
  <c r="Q1254" i="13" s="1"/>
  <c r="R1254" i="13"/>
  <c r="U1254" i="13"/>
  <c r="T1254" i="13" s="1"/>
  <c r="I1255" i="13"/>
  <c r="N1255" i="13"/>
  <c r="P1255" i="13"/>
  <c r="Q1255" i="13" s="1"/>
  <c r="R1255" i="13"/>
  <c r="U1255" i="13"/>
  <c r="T1255" i="13" s="1"/>
  <c r="I1256" i="13"/>
  <c r="N1256" i="13"/>
  <c r="P1256" i="13"/>
  <c r="Q1256" i="13" s="1"/>
  <c r="R1256" i="13"/>
  <c r="U1256" i="13"/>
  <c r="T1256" i="13" s="1"/>
  <c r="I1257" i="13"/>
  <c r="N1257" i="13"/>
  <c r="P1257" i="13"/>
  <c r="Q1257" i="13"/>
  <c r="R1257" i="13"/>
  <c r="U1257" i="13"/>
  <c r="T1257" i="13" s="1"/>
  <c r="I1258" i="13"/>
  <c r="N1258" i="13"/>
  <c r="P1258" i="13"/>
  <c r="Q1258" i="13" s="1"/>
  <c r="R1258" i="13"/>
  <c r="U1258" i="13"/>
  <c r="T1258" i="13" s="1"/>
  <c r="I1259" i="13"/>
  <c r="N1259" i="13"/>
  <c r="P1259" i="13"/>
  <c r="Q1259" i="13" s="1"/>
  <c r="R1259" i="13"/>
  <c r="U1259" i="13"/>
  <c r="T1259" i="13" s="1"/>
  <c r="I1260" i="13"/>
  <c r="N1260" i="13"/>
  <c r="P1260" i="13"/>
  <c r="Q1260" i="13" s="1"/>
  <c r="R1260" i="13"/>
  <c r="U1260" i="13"/>
  <c r="T1260" i="13" s="1"/>
  <c r="I1261" i="13"/>
  <c r="N1261" i="13"/>
  <c r="P1261" i="13"/>
  <c r="Q1261" i="13"/>
  <c r="R1261" i="13"/>
  <c r="U1261" i="13"/>
  <c r="T1261" i="13" s="1"/>
  <c r="I1262" i="13"/>
  <c r="N1262" i="13"/>
  <c r="P1262" i="13"/>
  <c r="Q1262" i="13" s="1"/>
  <c r="R1262" i="13"/>
  <c r="U1262" i="13"/>
  <c r="T1262" i="13" s="1"/>
  <c r="I1263" i="13"/>
  <c r="N1263" i="13"/>
  <c r="P1263" i="13"/>
  <c r="Q1263" i="13" s="1"/>
  <c r="R1263" i="13"/>
  <c r="U1263" i="13"/>
  <c r="T1263" i="13" s="1"/>
  <c r="I1264" i="13"/>
  <c r="N1264" i="13"/>
  <c r="P1264" i="13"/>
  <c r="Q1264" i="13" s="1"/>
  <c r="R1264" i="13"/>
  <c r="U1264" i="13"/>
  <c r="T1264" i="13" s="1"/>
  <c r="I1265" i="13"/>
  <c r="N1265" i="13"/>
  <c r="P1265" i="13"/>
  <c r="Q1265" i="13" s="1"/>
  <c r="R1265" i="13"/>
  <c r="U1265" i="13"/>
  <c r="T1265" i="13" s="1"/>
  <c r="I1266" i="13"/>
  <c r="N1266" i="13"/>
  <c r="P1266" i="13"/>
  <c r="Q1266" i="13" s="1"/>
  <c r="R1266" i="13"/>
  <c r="U1266" i="13"/>
  <c r="T1266" i="13" s="1"/>
  <c r="I1267" i="13"/>
  <c r="N1267" i="13"/>
  <c r="P1267" i="13"/>
  <c r="Q1267" i="13" s="1"/>
  <c r="R1267" i="13"/>
  <c r="U1267" i="13"/>
  <c r="T1267" i="13" s="1"/>
  <c r="I1268" i="13"/>
  <c r="N1268" i="13"/>
  <c r="P1268" i="13"/>
  <c r="Q1268" i="13" s="1"/>
  <c r="R1268" i="13"/>
  <c r="U1268" i="13"/>
  <c r="T1268" i="13" s="1"/>
  <c r="I1269" i="13"/>
  <c r="N1269" i="13"/>
  <c r="P1269" i="13"/>
  <c r="Q1269" i="13" s="1"/>
  <c r="R1269" i="13"/>
  <c r="U1269" i="13"/>
  <c r="T1269" i="13" s="1"/>
  <c r="I1270" i="13"/>
  <c r="N1270" i="13"/>
  <c r="P1270" i="13"/>
  <c r="Q1270" i="13" s="1"/>
  <c r="R1270" i="13"/>
  <c r="U1270" i="13"/>
  <c r="T1270" i="13" s="1"/>
  <c r="I1271" i="13"/>
  <c r="N1271" i="13"/>
  <c r="P1271" i="13"/>
  <c r="Q1271" i="13" s="1"/>
  <c r="R1271" i="13"/>
  <c r="U1271" i="13"/>
  <c r="T1271" i="13" s="1"/>
  <c r="I1272" i="13"/>
  <c r="N1272" i="13"/>
  <c r="P1272" i="13"/>
  <c r="Q1272" i="13" s="1"/>
  <c r="R1272" i="13"/>
  <c r="U1272" i="13"/>
  <c r="T1272" i="13" s="1"/>
  <c r="I1273" i="13"/>
  <c r="N1273" i="13"/>
  <c r="P1273" i="13"/>
  <c r="Q1273" i="13"/>
  <c r="R1273" i="13"/>
  <c r="U1273" i="13"/>
  <c r="T1273" i="13" s="1"/>
  <c r="I1274" i="13"/>
  <c r="N1274" i="13"/>
  <c r="P1274" i="13"/>
  <c r="Q1274" i="13" s="1"/>
  <c r="R1274" i="13"/>
  <c r="U1274" i="13"/>
  <c r="T1274" i="13" s="1"/>
  <c r="I1275" i="13"/>
  <c r="N1275" i="13"/>
  <c r="P1275" i="13"/>
  <c r="Q1275" i="13" s="1"/>
  <c r="R1275" i="13"/>
  <c r="U1275" i="13"/>
  <c r="T1275" i="13" s="1"/>
  <c r="I1276" i="13"/>
  <c r="N1276" i="13"/>
  <c r="P1276" i="13"/>
  <c r="Q1276" i="13" s="1"/>
  <c r="R1276" i="13"/>
  <c r="U1276" i="13"/>
  <c r="T1276" i="13" s="1"/>
  <c r="I1277" i="13"/>
  <c r="N1277" i="13"/>
  <c r="P1277" i="13"/>
  <c r="Q1277" i="13"/>
  <c r="R1277" i="13"/>
  <c r="U1277" i="13"/>
  <c r="T1277" i="13" s="1"/>
  <c r="I1278" i="13"/>
  <c r="N1278" i="13"/>
  <c r="P1278" i="13"/>
  <c r="Q1278" i="13" s="1"/>
  <c r="R1278" i="13"/>
  <c r="U1278" i="13"/>
  <c r="T1278" i="13" s="1"/>
  <c r="I1279" i="13"/>
  <c r="N1279" i="13"/>
  <c r="P1279" i="13"/>
  <c r="Q1279" i="13" s="1"/>
  <c r="R1279" i="13"/>
  <c r="U1279" i="13"/>
  <c r="T1279" i="13" s="1"/>
  <c r="I1280" i="13"/>
  <c r="N1280" i="13"/>
  <c r="P1280" i="13"/>
  <c r="Q1280" i="13" s="1"/>
  <c r="R1280" i="13"/>
  <c r="U1280" i="13"/>
  <c r="T1280" i="13" s="1"/>
  <c r="I1281" i="13"/>
  <c r="N1281" i="13"/>
  <c r="P1281" i="13"/>
  <c r="Q1281" i="13"/>
  <c r="R1281" i="13"/>
  <c r="U1281" i="13"/>
  <c r="T1281" i="13" s="1"/>
  <c r="I1282" i="13"/>
  <c r="N1282" i="13"/>
  <c r="P1282" i="13"/>
  <c r="Q1282" i="13" s="1"/>
  <c r="R1282" i="13"/>
  <c r="U1282" i="13"/>
  <c r="T1282" i="13" s="1"/>
  <c r="I1283" i="13"/>
  <c r="N1283" i="13"/>
  <c r="P1283" i="13"/>
  <c r="Q1283" i="13" s="1"/>
  <c r="R1283" i="13"/>
  <c r="U1283" i="13"/>
  <c r="T1283" i="13" s="1"/>
  <c r="I1284" i="13"/>
  <c r="N1284" i="13"/>
  <c r="P1284" i="13"/>
  <c r="Q1284" i="13" s="1"/>
  <c r="R1284" i="13"/>
  <c r="U1284" i="13"/>
  <c r="T1284" i="13" s="1"/>
  <c r="I1285" i="13"/>
  <c r="N1285" i="13"/>
  <c r="P1285" i="13"/>
  <c r="Q1285" i="13" s="1"/>
  <c r="R1285" i="13"/>
  <c r="U1285" i="13"/>
  <c r="T1285" i="13" s="1"/>
  <c r="I1286" i="13"/>
  <c r="N1286" i="13"/>
  <c r="P1286" i="13"/>
  <c r="Q1286" i="13" s="1"/>
  <c r="R1286" i="13"/>
  <c r="U1286" i="13"/>
  <c r="T1286" i="13" s="1"/>
  <c r="I1287" i="13"/>
  <c r="N1287" i="13"/>
  <c r="P1287" i="13"/>
  <c r="Q1287" i="13" s="1"/>
  <c r="R1287" i="13"/>
  <c r="U1287" i="13"/>
  <c r="T1287" i="13" s="1"/>
  <c r="I1288" i="13"/>
  <c r="N1288" i="13"/>
  <c r="P1288" i="13"/>
  <c r="Q1288" i="13" s="1"/>
  <c r="R1288" i="13"/>
  <c r="U1288" i="13"/>
  <c r="T1288" i="13" s="1"/>
  <c r="I1289" i="13"/>
  <c r="N1289" i="13"/>
  <c r="P1289" i="13"/>
  <c r="Q1289" i="13" s="1"/>
  <c r="R1289" i="13"/>
  <c r="U1289" i="13"/>
  <c r="T1289" i="13" s="1"/>
  <c r="I1290" i="13"/>
  <c r="N1290" i="13"/>
  <c r="P1290" i="13"/>
  <c r="Q1290" i="13" s="1"/>
  <c r="R1290" i="13"/>
  <c r="U1290" i="13"/>
  <c r="T1290" i="13" s="1"/>
  <c r="I1291" i="13"/>
  <c r="N1291" i="13"/>
  <c r="P1291" i="13"/>
  <c r="Q1291" i="13" s="1"/>
  <c r="R1291" i="13"/>
  <c r="U1291" i="13"/>
  <c r="T1291" i="13" s="1"/>
  <c r="I1292" i="13"/>
  <c r="N1292" i="13"/>
  <c r="P1292" i="13"/>
  <c r="Q1292" i="13" s="1"/>
  <c r="R1292" i="13"/>
  <c r="U1292" i="13"/>
  <c r="T1292" i="13" s="1"/>
  <c r="I1293" i="13"/>
  <c r="N1293" i="13"/>
  <c r="P1293" i="13"/>
  <c r="Q1293" i="13"/>
  <c r="R1293" i="13"/>
  <c r="U1293" i="13"/>
  <c r="T1293" i="13" s="1"/>
  <c r="I1294" i="13"/>
  <c r="N1294" i="13"/>
  <c r="P1294" i="13"/>
  <c r="Q1294" i="13" s="1"/>
  <c r="R1294" i="13"/>
  <c r="U1294" i="13"/>
  <c r="T1294" i="13" s="1"/>
  <c r="I1295" i="13"/>
  <c r="N1295" i="13"/>
  <c r="P1295" i="13"/>
  <c r="Q1295" i="13" s="1"/>
  <c r="R1295" i="13"/>
  <c r="U1295" i="13"/>
  <c r="T1295" i="13" s="1"/>
  <c r="I1296" i="13"/>
  <c r="N1296" i="13"/>
  <c r="P1296" i="13"/>
  <c r="Q1296" i="13" s="1"/>
  <c r="R1296" i="13"/>
  <c r="U1296" i="13"/>
  <c r="T1296" i="13" s="1"/>
  <c r="I1297" i="13"/>
  <c r="N1297" i="13"/>
  <c r="P1297" i="13"/>
  <c r="Q1297" i="13"/>
  <c r="R1297" i="13"/>
  <c r="U1297" i="13"/>
  <c r="T1297" i="13" s="1"/>
  <c r="I1298" i="13"/>
  <c r="N1298" i="13"/>
  <c r="P1298" i="13"/>
  <c r="Q1298" i="13" s="1"/>
  <c r="R1298" i="13"/>
  <c r="U1298" i="13"/>
  <c r="T1298" i="13" s="1"/>
  <c r="I1299" i="13"/>
  <c r="N1299" i="13"/>
  <c r="P1299" i="13"/>
  <c r="Q1299" i="13" s="1"/>
  <c r="R1299" i="13"/>
  <c r="U1299" i="13"/>
  <c r="T1299" i="13" s="1"/>
  <c r="I1300" i="13"/>
  <c r="N1300" i="13"/>
  <c r="P1300" i="13"/>
  <c r="Q1300" i="13" s="1"/>
  <c r="R1300" i="13"/>
  <c r="U1300" i="13"/>
  <c r="T1300" i="13" s="1"/>
  <c r="I1301" i="13"/>
  <c r="N1301" i="13"/>
  <c r="P1301" i="13"/>
  <c r="Q1301" i="13" s="1"/>
  <c r="R1301" i="13"/>
  <c r="U1301" i="13"/>
  <c r="T1301" i="13" s="1"/>
  <c r="I1302" i="13"/>
  <c r="N1302" i="13"/>
  <c r="P1302" i="13"/>
  <c r="Q1302" i="13" s="1"/>
  <c r="R1302" i="13"/>
  <c r="U1302" i="13"/>
  <c r="T1302" i="13" s="1"/>
  <c r="I1303" i="13"/>
  <c r="N1303" i="13"/>
  <c r="P1303" i="13"/>
  <c r="Q1303" i="13"/>
  <c r="R1303" i="13"/>
  <c r="U1303" i="13"/>
  <c r="T1303" i="13" s="1"/>
  <c r="I1304" i="13"/>
  <c r="N1304" i="13"/>
  <c r="P1304" i="13"/>
  <c r="Q1304" i="13" s="1"/>
  <c r="R1304" i="13"/>
  <c r="U1304" i="13"/>
  <c r="T1304" i="13" s="1"/>
  <c r="I1305" i="13"/>
  <c r="N1305" i="13"/>
  <c r="P1305" i="13"/>
  <c r="Q1305" i="13" s="1"/>
  <c r="R1305" i="13"/>
  <c r="U1305" i="13"/>
  <c r="T1305" i="13" s="1"/>
  <c r="I1306" i="13"/>
  <c r="N1306" i="13"/>
  <c r="P1306" i="13"/>
  <c r="Q1306" i="13" s="1"/>
  <c r="R1306" i="13"/>
  <c r="U1306" i="13"/>
  <c r="T1306" i="13" s="1"/>
  <c r="I1307" i="13"/>
  <c r="N1307" i="13"/>
  <c r="P1307" i="13"/>
  <c r="Q1307" i="13" s="1"/>
  <c r="R1307" i="13"/>
  <c r="U1307" i="13"/>
  <c r="T1307" i="13" s="1"/>
  <c r="I1308" i="13"/>
  <c r="N1308" i="13"/>
  <c r="P1308" i="13"/>
  <c r="Q1308" i="13" s="1"/>
  <c r="R1308" i="13"/>
  <c r="U1308" i="13"/>
  <c r="T1308" i="13" s="1"/>
  <c r="I1309" i="13"/>
  <c r="N1309" i="13"/>
  <c r="P1309" i="13"/>
  <c r="Q1309" i="13"/>
  <c r="R1309" i="13"/>
  <c r="U1309" i="13"/>
  <c r="T1309" i="13" s="1"/>
  <c r="I1310" i="13"/>
  <c r="N1310" i="13"/>
  <c r="P1310" i="13"/>
  <c r="Q1310" i="13" s="1"/>
  <c r="R1310" i="13"/>
  <c r="U1310" i="13"/>
  <c r="T1310" i="13" s="1"/>
  <c r="I1311" i="13"/>
  <c r="N1311" i="13"/>
  <c r="P1311" i="13"/>
  <c r="Q1311" i="13" s="1"/>
  <c r="R1311" i="13"/>
  <c r="U1311" i="13"/>
  <c r="T1311" i="13" s="1"/>
  <c r="I1312" i="13"/>
  <c r="N1312" i="13"/>
  <c r="P1312" i="13"/>
  <c r="Q1312" i="13" s="1"/>
  <c r="R1312" i="13"/>
  <c r="U1312" i="13"/>
  <c r="T1312" i="13" s="1"/>
  <c r="I1313" i="13"/>
  <c r="N1313" i="13"/>
  <c r="P1313" i="13"/>
  <c r="Q1313" i="13"/>
  <c r="R1313" i="13"/>
  <c r="U1313" i="13"/>
  <c r="T1313" i="13" s="1"/>
  <c r="I1314" i="13"/>
  <c r="N1314" i="13"/>
  <c r="P1314" i="13"/>
  <c r="Q1314" i="13" s="1"/>
  <c r="R1314" i="13"/>
  <c r="U1314" i="13"/>
  <c r="T1314" i="13" s="1"/>
  <c r="I1315" i="13"/>
  <c r="N1315" i="13"/>
  <c r="P1315" i="13"/>
  <c r="Q1315" i="13" s="1"/>
  <c r="R1315" i="13"/>
  <c r="U1315" i="13"/>
  <c r="T1315" i="13" s="1"/>
  <c r="I1316" i="13"/>
  <c r="N1316" i="13"/>
  <c r="P1316" i="13"/>
  <c r="Q1316" i="13" s="1"/>
  <c r="R1316" i="13"/>
  <c r="U1316" i="13"/>
  <c r="T1316" i="13" s="1"/>
  <c r="I1317" i="13"/>
  <c r="N1317" i="13"/>
  <c r="P1317" i="13"/>
  <c r="Q1317" i="13" s="1"/>
  <c r="R1317" i="13"/>
  <c r="U1317" i="13"/>
  <c r="T1317" i="13" s="1"/>
  <c r="I1318" i="13"/>
  <c r="N1318" i="13"/>
  <c r="P1318" i="13"/>
  <c r="Q1318" i="13" s="1"/>
  <c r="R1318" i="13"/>
  <c r="U1318" i="13"/>
  <c r="T1318" i="13" s="1"/>
  <c r="I1319" i="13"/>
  <c r="N1319" i="13"/>
  <c r="P1319" i="13"/>
  <c r="Q1319" i="13"/>
  <c r="R1319" i="13"/>
  <c r="U1319" i="13"/>
  <c r="T1319" i="13" s="1"/>
  <c r="I1320" i="13"/>
  <c r="N1320" i="13"/>
  <c r="P1320" i="13"/>
  <c r="Q1320" i="13" s="1"/>
  <c r="R1320" i="13"/>
  <c r="U1320" i="13"/>
  <c r="T1320" i="13" s="1"/>
  <c r="I1321" i="13"/>
  <c r="N1321" i="13"/>
  <c r="P1321" i="13"/>
  <c r="Q1321" i="13" s="1"/>
  <c r="R1321" i="13"/>
  <c r="U1321" i="13"/>
  <c r="T1321" i="13" s="1"/>
  <c r="I1322" i="13"/>
  <c r="N1322" i="13"/>
  <c r="P1322" i="13"/>
  <c r="Q1322" i="13" s="1"/>
  <c r="R1322" i="13"/>
  <c r="U1322" i="13"/>
  <c r="T1322" i="13" s="1"/>
  <c r="I1323" i="13"/>
  <c r="N1323" i="13"/>
  <c r="P1323" i="13"/>
  <c r="Q1323" i="13" s="1"/>
  <c r="R1323" i="13"/>
  <c r="U1323" i="13"/>
  <c r="T1323" i="13" s="1"/>
  <c r="I1324" i="13"/>
  <c r="N1324" i="13"/>
  <c r="P1324" i="13"/>
  <c r="Q1324" i="13" s="1"/>
  <c r="R1324" i="13"/>
  <c r="U1324" i="13"/>
  <c r="T1324" i="13" s="1"/>
  <c r="I1325" i="13"/>
  <c r="N1325" i="13"/>
  <c r="P1325" i="13"/>
  <c r="Q1325" i="13"/>
  <c r="R1325" i="13"/>
  <c r="U1325" i="13"/>
  <c r="T1325" i="13" s="1"/>
  <c r="I1326" i="13"/>
  <c r="N1326" i="13"/>
  <c r="P1326" i="13"/>
  <c r="Q1326" i="13" s="1"/>
  <c r="R1326" i="13"/>
  <c r="U1326" i="13"/>
  <c r="T1326" i="13" s="1"/>
  <c r="I1327" i="13"/>
  <c r="N1327" i="13"/>
  <c r="P1327" i="13"/>
  <c r="Q1327" i="13" s="1"/>
  <c r="R1327" i="13"/>
  <c r="U1327" i="13"/>
  <c r="T1327" i="13" s="1"/>
  <c r="I1328" i="13"/>
  <c r="N1328" i="13"/>
  <c r="P1328" i="13"/>
  <c r="Q1328" i="13" s="1"/>
  <c r="R1328" i="13"/>
  <c r="U1328" i="13"/>
  <c r="T1328" i="13" s="1"/>
  <c r="I1329" i="13"/>
  <c r="N1329" i="13"/>
  <c r="P1329" i="13"/>
  <c r="Q1329" i="13"/>
  <c r="R1329" i="13"/>
  <c r="U1329" i="13"/>
  <c r="T1329" i="13" s="1"/>
  <c r="I1330" i="13"/>
  <c r="N1330" i="13"/>
  <c r="P1330" i="13"/>
  <c r="Q1330" i="13" s="1"/>
  <c r="R1330" i="13"/>
  <c r="U1330" i="13"/>
  <c r="T1330" i="13" s="1"/>
  <c r="I1331" i="13"/>
  <c r="N1331" i="13"/>
  <c r="P1331" i="13"/>
  <c r="Q1331" i="13" s="1"/>
  <c r="R1331" i="13"/>
  <c r="U1331" i="13"/>
  <c r="T1331" i="13" s="1"/>
  <c r="I1332" i="13"/>
  <c r="N1332" i="13"/>
  <c r="P1332" i="13"/>
  <c r="Q1332" i="13" s="1"/>
  <c r="R1332" i="13"/>
  <c r="U1332" i="13"/>
  <c r="T1332" i="13" s="1"/>
  <c r="I1333" i="13"/>
  <c r="N1333" i="13"/>
  <c r="P1333" i="13"/>
  <c r="Q1333" i="13" s="1"/>
  <c r="R1333" i="13"/>
  <c r="U1333" i="13"/>
  <c r="T1333" i="13" s="1"/>
  <c r="I1334" i="13"/>
  <c r="N1334" i="13"/>
  <c r="P1334" i="13"/>
  <c r="Q1334" i="13" s="1"/>
  <c r="R1334" i="13"/>
  <c r="U1334" i="13"/>
  <c r="T1334" i="13" s="1"/>
  <c r="I1335" i="13"/>
  <c r="N1335" i="13"/>
  <c r="P1335" i="13"/>
  <c r="Q1335" i="13"/>
  <c r="R1335" i="13"/>
  <c r="U1335" i="13"/>
  <c r="T1335" i="13" s="1"/>
  <c r="I1336" i="13"/>
  <c r="N1336" i="13"/>
  <c r="P1336" i="13"/>
  <c r="Q1336" i="13" s="1"/>
  <c r="R1336" i="13"/>
  <c r="U1336" i="13"/>
  <c r="T1336" i="13" s="1"/>
  <c r="I1337" i="13"/>
  <c r="N1337" i="13"/>
  <c r="P1337" i="13"/>
  <c r="Q1337" i="13" s="1"/>
  <c r="R1337" i="13"/>
  <c r="U1337" i="13"/>
  <c r="T1337" i="13" s="1"/>
  <c r="I1338" i="13"/>
  <c r="N1338" i="13"/>
  <c r="P1338" i="13"/>
  <c r="Q1338" i="13" s="1"/>
  <c r="R1338" i="13"/>
  <c r="U1338" i="13"/>
  <c r="T1338" i="13" s="1"/>
  <c r="I1339" i="13"/>
  <c r="N1339" i="13"/>
  <c r="P1339" i="13"/>
  <c r="Q1339" i="13" s="1"/>
  <c r="R1339" i="13"/>
  <c r="U1339" i="13"/>
  <c r="T1339" i="13" s="1"/>
  <c r="I1340" i="13"/>
  <c r="N1340" i="13"/>
  <c r="P1340" i="13"/>
  <c r="Q1340" i="13" s="1"/>
  <c r="R1340" i="13"/>
  <c r="U1340" i="13"/>
  <c r="T1340" i="13" s="1"/>
  <c r="I1341" i="13"/>
  <c r="N1341" i="13"/>
  <c r="P1341" i="13"/>
  <c r="Q1341" i="13"/>
  <c r="R1341" i="13"/>
  <c r="U1341" i="13"/>
  <c r="T1341" i="13" s="1"/>
  <c r="I1342" i="13"/>
  <c r="N1342" i="13"/>
  <c r="P1342" i="13"/>
  <c r="Q1342" i="13" s="1"/>
  <c r="R1342" i="13"/>
  <c r="U1342" i="13"/>
  <c r="T1342" i="13" s="1"/>
  <c r="I1343" i="13"/>
  <c r="N1343" i="13"/>
  <c r="P1343" i="13"/>
  <c r="Q1343" i="13" s="1"/>
  <c r="R1343" i="13"/>
  <c r="U1343" i="13"/>
  <c r="T1343" i="13" s="1"/>
  <c r="I1344" i="13"/>
  <c r="N1344" i="13"/>
  <c r="P1344" i="13"/>
  <c r="Q1344" i="13" s="1"/>
  <c r="R1344" i="13"/>
  <c r="U1344" i="13"/>
  <c r="T1344" i="13" s="1"/>
  <c r="I1345" i="13"/>
  <c r="N1345" i="13"/>
  <c r="P1345" i="13"/>
  <c r="Q1345" i="13"/>
  <c r="R1345" i="13"/>
  <c r="U1345" i="13"/>
  <c r="T1345" i="13" s="1"/>
  <c r="I1346" i="13"/>
  <c r="N1346" i="13"/>
  <c r="P1346" i="13"/>
  <c r="Q1346" i="13" s="1"/>
  <c r="R1346" i="13"/>
  <c r="U1346" i="13"/>
  <c r="T1346" i="13" s="1"/>
  <c r="I1347" i="13"/>
  <c r="N1347" i="13"/>
  <c r="P1347" i="13"/>
  <c r="Q1347" i="13" s="1"/>
  <c r="R1347" i="13"/>
  <c r="U1347" i="13"/>
  <c r="T1347" i="13" s="1"/>
  <c r="I1348" i="13"/>
  <c r="N1348" i="13"/>
  <c r="P1348" i="13"/>
  <c r="Q1348" i="13" s="1"/>
  <c r="R1348" i="13"/>
  <c r="U1348" i="13"/>
  <c r="T1348" i="13" s="1"/>
  <c r="I1349" i="13"/>
  <c r="N1349" i="13"/>
  <c r="P1349" i="13"/>
  <c r="Q1349" i="13" s="1"/>
  <c r="R1349" i="13"/>
  <c r="U1349" i="13"/>
  <c r="T1349" i="13" s="1"/>
  <c r="I1350" i="13"/>
  <c r="N1350" i="13"/>
  <c r="P1350" i="13"/>
  <c r="Q1350" i="13" s="1"/>
  <c r="R1350" i="13"/>
  <c r="U1350" i="13"/>
  <c r="T1350" i="13" s="1"/>
  <c r="I1351" i="13"/>
  <c r="N1351" i="13"/>
  <c r="P1351" i="13"/>
  <c r="Q1351" i="13"/>
  <c r="R1351" i="13"/>
  <c r="U1351" i="13"/>
  <c r="T1351" i="13" s="1"/>
  <c r="I1352" i="13"/>
  <c r="N1352" i="13"/>
  <c r="P1352" i="13"/>
  <c r="Q1352" i="13" s="1"/>
  <c r="R1352" i="13"/>
  <c r="U1352" i="13"/>
  <c r="T1352" i="13" s="1"/>
  <c r="I1353" i="13"/>
  <c r="N1353" i="13"/>
  <c r="P1353" i="13"/>
  <c r="Q1353" i="13" s="1"/>
  <c r="R1353" i="13"/>
  <c r="U1353" i="13"/>
  <c r="T1353" i="13" s="1"/>
  <c r="I1354" i="13"/>
  <c r="N1354" i="13"/>
  <c r="P1354" i="13"/>
  <c r="Q1354" i="13" s="1"/>
  <c r="R1354" i="13"/>
  <c r="U1354" i="13"/>
  <c r="T1354" i="13" s="1"/>
  <c r="I1355" i="13"/>
  <c r="N1355" i="13"/>
  <c r="P1355" i="13"/>
  <c r="Q1355" i="13" s="1"/>
  <c r="R1355" i="13"/>
  <c r="U1355" i="13"/>
  <c r="T1355" i="13" s="1"/>
  <c r="I1356" i="13"/>
  <c r="N1356" i="13"/>
  <c r="P1356" i="13"/>
  <c r="Q1356" i="13" s="1"/>
  <c r="R1356" i="13"/>
  <c r="U1356" i="13"/>
  <c r="T1356" i="13" s="1"/>
  <c r="I1357" i="13"/>
  <c r="N1357" i="13"/>
  <c r="P1357" i="13"/>
  <c r="Q1357" i="13"/>
  <c r="R1357" i="13"/>
  <c r="U1357" i="13"/>
  <c r="T1357" i="13" s="1"/>
  <c r="I1358" i="13"/>
  <c r="N1358" i="13"/>
  <c r="P1358" i="13"/>
  <c r="Q1358" i="13" s="1"/>
  <c r="R1358" i="13"/>
  <c r="U1358" i="13"/>
  <c r="T1358" i="13" s="1"/>
  <c r="I1359" i="13"/>
  <c r="N1359" i="13"/>
  <c r="P1359" i="13"/>
  <c r="Q1359" i="13" s="1"/>
  <c r="R1359" i="13"/>
  <c r="U1359" i="13"/>
  <c r="T1359" i="13" s="1"/>
  <c r="I1360" i="13"/>
  <c r="N1360" i="13"/>
  <c r="P1360" i="13"/>
  <c r="Q1360" i="13" s="1"/>
  <c r="R1360" i="13"/>
  <c r="U1360" i="13"/>
  <c r="T1360" i="13" s="1"/>
  <c r="I1361" i="13"/>
  <c r="N1361" i="13"/>
  <c r="P1361" i="13"/>
  <c r="Q1361" i="13"/>
  <c r="R1361" i="13"/>
  <c r="U1361" i="13"/>
  <c r="T1361" i="13" s="1"/>
  <c r="I1362" i="13"/>
  <c r="N1362" i="13"/>
  <c r="P1362" i="13"/>
  <c r="Q1362" i="13" s="1"/>
  <c r="R1362" i="13"/>
  <c r="U1362" i="13"/>
  <c r="T1362" i="13" s="1"/>
  <c r="I1363" i="13"/>
  <c r="N1363" i="13"/>
  <c r="P1363" i="13"/>
  <c r="Q1363" i="13" s="1"/>
  <c r="R1363" i="13"/>
  <c r="U1363" i="13"/>
  <c r="T1363" i="13" s="1"/>
  <c r="I1364" i="13"/>
  <c r="N1364" i="13"/>
  <c r="P1364" i="13"/>
  <c r="Q1364" i="13" s="1"/>
  <c r="R1364" i="13"/>
  <c r="U1364" i="13"/>
  <c r="T1364" i="13" s="1"/>
  <c r="I1365" i="13"/>
  <c r="N1365" i="13"/>
  <c r="P1365" i="13"/>
  <c r="Q1365" i="13" s="1"/>
  <c r="R1365" i="13"/>
  <c r="U1365" i="13"/>
  <c r="T1365" i="13" s="1"/>
  <c r="I1366" i="13"/>
  <c r="N1366" i="13"/>
  <c r="P1366" i="13"/>
  <c r="Q1366" i="13" s="1"/>
  <c r="R1366" i="13"/>
  <c r="U1366" i="13"/>
  <c r="T1366" i="13" s="1"/>
  <c r="I1367" i="13"/>
  <c r="N1367" i="13"/>
  <c r="P1367" i="13"/>
  <c r="Q1367" i="13"/>
  <c r="R1367" i="13"/>
  <c r="U1367" i="13"/>
  <c r="T1367" i="13" s="1"/>
  <c r="I1368" i="13"/>
  <c r="N1368" i="13"/>
  <c r="P1368" i="13"/>
  <c r="Q1368" i="13" s="1"/>
  <c r="R1368" i="13"/>
  <c r="U1368" i="13"/>
  <c r="T1368" i="13" s="1"/>
  <c r="I1369" i="13"/>
  <c r="N1369" i="13"/>
  <c r="P1369" i="13"/>
  <c r="Q1369" i="13" s="1"/>
  <c r="R1369" i="13"/>
  <c r="U1369" i="13"/>
  <c r="T1369" i="13" s="1"/>
  <c r="I1370" i="13"/>
  <c r="N1370" i="13"/>
  <c r="P1370" i="13"/>
  <c r="Q1370" i="13" s="1"/>
  <c r="R1370" i="13"/>
  <c r="U1370" i="13"/>
  <c r="T1370" i="13" s="1"/>
  <c r="I1371" i="13"/>
  <c r="N1371" i="13"/>
  <c r="P1371" i="13"/>
  <c r="Q1371" i="13" s="1"/>
  <c r="R1371" i="13"/>
  <c r="U1371" i="13"/>
  <c r="T1371" i="13" s="1"/>
  <c r="I1372" i="13"/>
  <c r="N1372" i="13"/>
  <c r="P1372" i="13"/>
  <c r="Q1372" i="13" s="1"/>
  <c r="R1372" i="13"/>
  <c r="U1372" i="13"/>
  <c r="T1372" i="13" s="1"/>
  <c r="I1373" i="13"/>
  <c r="N1373" i="13"/>
  <c r="P1373" i="13"/>
  <c r="Q1373" i="13"/>
  <c r="R1373" i="13"/>
  <c r="U1373" i="13"/>
  <c r="T1373" i="13" s="1"/>
  <c r="I1374" i="13"/>
  <c r="N1374" i="13"/>
  <c r="P1374" i="13"/>
  <c r="Q1374" i="13" s="1"/>
  <c r="R1374" i="13"/>
  <c r="U1374" i="13"/>
  <c r="T1374" i="13" s="1"/>
  <c r="I1375" i="13"/>
  <c r="N1375" i="13"/>
  <c r="P1375" i="13"/>
  <c r="Q1375" i="13" s="1"/>
  <c r="R1375" i="13"/>
  <c r="U1375" i="13"/>
  <c r="T1375" i="13" s="1"/>
  <c r="I1376" i="13"/>
  <c r="N1376" i="13"/>
  <c r="P1376" i="13"/>
  <c r="Q1376" i="13" s="1"/>
  <c r="R1376" i="13"/>
  <c r="U1376" i="13"/>
  <c r="T1376" i="13" s="1"/>
  <c r="I1377" i="13"/>
  <c r="N1377" i="13"/>
  <c r="P1377" i="13"/>
  <c r="Q1377" i="13"/>
  <c r="R1377" i="13"/>
  <c r="U1377" i="13"/>
  <c r="T1377" i="13" s="1"/>
  <c r="I1378" i="13"/>
  <c r="N1378" i="13"/>
  <c r="P1378" i="13"/>
  <c r="Q1378" i="13" s="1"/>
  <c r="R1378" i="13"/>
  <c r="U1378" i="13"/>
  <c r="T1378" i="13" s="1"/>
  <c r="I1379" i="13"/>
  <c r="N1379" i="13"/>
  <c r="P1379" i="13"/>
  <c r="Q1379" i="13" s="1"/>
  <c r="R1379" i="13"/>
  <c r="U1379" i="13"/>
  <c r="T1379" i="13" s="1"/>
  <c r="I1380" i="13"/>
  <c r="N1380" i="13"/>
  <c r="P1380" i="13"/>
  <c r="Q1380" i="13" s="1"/>
  <c r="R1380" i="13"/>
  <c r="U1380" i="13"/>
  <c r="T1380" i="13" s="1"/>
  <c r="I1381" i="13"/>
  <c r="N1381" i="13"/>
  <c r="P1381" i="13"/>
  <c r="Q1381" i="13" s="1"/>
  <c r="R1381" i="13"/>
  <c r="U1381" i="13"/>
  <c r="T1381" i="13" s="1"/>
  <c r="I1382" i="13"/>
  <c r="N1382" i="13"/>
  <c r="P1382" i="13"/>
  <c r="Q1382" i="13" s="1"/>
  <c r="R1382" i="13"/>
  <c r="U1382" i="13"/>
  <c r="T1382" i="13" s="1"/>
  <c r="I1383" i="13"/>
  <c r="N1383" i="13"/>
  <c r="P1383" i="13"/>
  <c r="Q1383" i="13"/>
  <c r="R1383" i="13"/>
  <c r="U1383" i="13"/>
  <c r="T1383" i="13" s="1"/>
  <c r="I1384" i="13"/>
  <c r="N1384" i="13"/>
  <c r="P1384" i="13"/>
  <c r="Q1384" i="13" s="1"/>
  <c r="R1384" i="13"/>
  <c r="U1384" i="13"/>
  <c r="T1384" i="13" s="1"/>
  <c r="I1385" i="13"/>
  <c r="N1385" i="13"/>
  <c r="P1385" i="13"/>
  <c r="Q1385" i="13" s="1"/>
  <c r="R1385" i="13"/>
  <c r="U1385" i="13"/>
  <c r="T1385" i="13" s="1"/>
  <c r="I1386" i="13"/>
  <c r="N1386" i="13"/>
  <c r="P1386" i="13"/>
  <c r="Q1386" i="13" s="1"/>
  <c r="R1386" i="13"/>
  <c r="U1386" i="13"/>
  <c r="T1386" i="13" s="1"/>
  <c r="I1387" i="13"/>
  <c r="N1387" i="13"/>
  <c r="P1387" i="13"/>
  <c r="Q1387" i="13" s="1"/>
  <c r="R1387" i="13"/>
  <c r="U1387" i="13"/>
  <c r="T1387" i="13" s="1"/>
  <c r="I1388" i="13"/>
  <c r="N1388" i="13"/>
  <c r="P1388" i="13"/>
  <c r="Q1388" i="13" s="1"/>
  <c r="R1388" i="13"/>
  <c r="U1388" i="13"/>
  <c r="T1388" i="13" s="1"/>
  <c r="I1389" i="13"/>
  <c r="N1389" i="13"/>
  <c r="P1389" i="13"/>
  <c r="Q1389" i="13"/>
  <c r="R1389" i="13"/>
  <c r="U1389" i="13"/>
  <c r="T1389" i="13" s="1"/>
  <c r="I1390" i="13"/>
  <c r="N1390" i="13"/>
  <c r="P1390" i="13"/>
  <c r="Q1390" i="13" s="1"/>
  <c r="R1390" i="13"/>
  <c r="U1390" i="13"/>
  <c r="T1390" i="13" s="1"/>
  <c r="I1391" i="13"/>
  <c r="N1391" i="13"/>
  <c r="P1391" i="13"/>
  <c r="Q1391" i="13" s="1"/>
  <c r="R1391" i="13"/>
  <c r="U1391" i="13"/>
  <c r="T1391" i="13" s="1"/>
  <c r="I1392" i="13"/>
  <c r="N1392" i="13"/>
  <c r="P1392" i="13"/>
  <c r="Q1392" i="13" s="1"/>
  <c r="R1392" i="13"/>
  <c r="U1392" i="13"/>
  <c r="T1392" i="13" s="1"/>
  <c r="I1393" i="13"/>
  <c r="N1393" i="13"/>
  <c r="P1393" i="13"/>
  <c r="Q1393" i="13"/>
  <c r="R1393" i="13"/>
  <c r="U1393" i="13"/>
  <c r="T1393" i="13" s="1"/>
  <c r="I1394" i="13"/>
  <c r="N1394" i="13"/>
  <c r="P1394" i="13"/>
  <c r="Q1394" i="13" s="1"/>
  <c r="R1394" i="13"/>
  <c r="U1394" i="13"/>
  <c r="T1394" i="13" s="1"/>
  <c r="I1395" i="13"/>
  <c r="N1395" i="13"/>
  <c r="P1395" i="13"/>
  <c r="Q1395" i="13" s="1"/>
  <c r="R1395" i="13"/>
  <c r="U1395" i="13"/>
  <c r="T1395" i="13" s="1"/>
  <c r="I1396" i="13"/>
  <c r="N1396" i="13"/>
  <c r="P1396" i="13"/>
  <c r="Q1396" i="13" s="1"/>
  <c r="R1396" i="13"/>
  <c r="U1396" i="13"/>
  <c r="T1396" i="13" s="1"/>
  <c r="I1397" i="13"/>
  <c r="N1397" i="13"/>
  <c r="P1397" i="13"/>
  <c r="Q1397" i="13" s="1"/>
  <c r="R1397" i="13"/>
  <c r="U1397" i="13"/>
  <c r="T1397" i="13" s="1"/>
  <c r="I1398" i="13"/>
  <c r="N1398" i="13"/>
  <c r="P1398" i="13"/>
  <c r="Q1398" i="13" s="1"/>
  <c r="R1398" i="13"/>
  <c r="U1398" i="13"/>
  <c r="T1398" i="13" s="1"/>
  <c r="I1399" i="13"/>
  <c r="N1399" i="13"/>
  <c r="P1399" i="13"/>
  <c r="Q1399" i="13"/>
  <c r="R1399" i="13"/>
  <c r="U1399" i="13"/>
  <c r="T1399" i="13" s="1"/>
  <c r="I1400" i="13"/>
  <c r="N1400" i="13"/>
  <c r="P1400" i="13"/>
  <c r="Q1400" i="13" s="1"/>
  <c r="R1400" i="13"/>
  <c r="U1400" i="13"/>
  <c r="T1400" i="13" s="1"/>
  <c r="I1401" i="13"/>
  <c r="N1401" i="13"/>
  <c r="P1401" i="13"/>
  <c r="Q1401" i="13" s="1"/>
  <c r="R1401" i="13"/>
  <c r="U1401" i="13"/>
  <c r="T1401" i="13" s="1"/>
  <c r="I1402" i="13"/>
  <c r="N1402" i="13"/>
  <c r="P1402" i="13"/>
  <c r="Q1402" i="13" s="1"/>
  <c r="R1402" i="13"/>
  <c r="U1402" i="13"/>
  <c r="T1402" i="13" s="1"/>
  <c r="I1403" i="13"/>
  <c r="N1403" i="13"/>
  <c r="P1403" i="13"/>
  <c r="Q1403" i="13" s="1"/>
  <c r="R1403" i="13"/>
  <c r="U1403" i="13"/>
  <c r="T1403" i="13" s="1"/>
  <c r="I1404" i="13"/>
  <c r="N1404" i="13"/>
  <c r="P1404" i="13"/>
  <c r="Q1404" i="13" s="1"/>
  <c r="R1404" i="13"/>
  <c r="U1404" i="13"/>
  <c r="T1404" i="13" s="1"/>
  <c r="I1405" i="13"/>
  <c r="N1405" i="13"/>
  <c r="P1405" i="13"/>
  <c r="Q1405" i="13"/>
  <c r="R1405" i="13"/>
  <c r="U1405" i="13"/>
  <c r="T1405" i="13" s="1"/>
  <c r="I1406" i="13"/>
  <c r="N1406" i="13"/>
  <c r="P1406" i="13"/>
  <c r="Q1406" i="13" s="1"/>
  <c r="R1406" i="13"/>
  <c r="U1406" i="13"/>
  <c r="T1406" i="13" s="1"/>
  <c r="I1407" i="13"/>
  <c r="N1407" i="13"/>
  <c r="P1407" i="13"/>
  <c r="Q1407" i="13" s="1"/>
  <c r="R1407" i="13"/>
  <c r="U1407" i="13"/>
  <c r="T1407" i="13" s="1"/>
  <c r="I1408" i="13"/>
  <c r="N1408" i="13"/>
  <c r="P1408" i="13"/>
  <c r="Q1408" i="13" s="1"/>
  <c r="R1408" i="13"/>
  <c r="U1408" i="13"/>
  <c r="T1408" i="13" s="1"/>
  <c r="I1409" i="13"/>
  <c r="N1409" i="13"/>
  <c r="P1409" i="13"/>
  <c r="Q1409" i="13"/>
  <c r="R1409" i="13"/>
  <c r="U1409" i="13"/>
  <c r="T1409" i="13" s="1"/>
  <c r="I1410" i="13"/>
  <c r="N1410" i="13"/>
  <c r="P1410" i="13"/>
  <c r="Q1410" i="13" s="1"/>
  <c r="R1410" i="13"/>
  <c r="U1410" i="13"/>
  <c r="T1410" i="13" s="1"/>
  <c r="I1411" i="13"/>
  <c r="N1411" i="13"/>
  <c r="P1411" i="13"/>
  <c r="Q1411" i="13" s="1"/>
  <c r="R1411" i="13"/>
  <c r="U1411" i="13"/>
  <c r="T1411" i="13" s="1"/>
  <c r="I1412" i="13"/>
  <c r="N1412" i="13"/>
  <c r="P1412" i="13"/>
  <c r="Q1412" i="13" s="1"/>
  <c r="R1412" i="13"/>
  <c r="U1412" i="13"/>
  <c r="T1412" i="13" s="1"/>
  <c r="I1413" i="13"/>
  <c r="N1413" i="13"/>
  <c r="P1413" i="13"/>
  <c r="Q1413" i="13" s="1"/>
  <c r="R1413" i="13"/>
  <c r="U1413" i="13"/>
  <c r="T1413" i="13" s="1"/>
  <c r="I1414" i="13"/>
  <c r="N1414" i="13"/>
  <c r="P1414" i="13"/>
  <c r="Q1414" i="13" s="1"/>
  <c r="R1414" i="13"/>
  <c r="U1414" i="13"/>
  <c r="T1414" i="13" s="1"/>
  <c r="I1415" i="13"/>
  <c r="N1415" i="13"/>
  <c r="P1415" i="13"/>
  <c r="Q1415" i="13"/>
  <c r="R1415" i="13"/>
  <c r="U1415" i="13"/>
  <c r="T1415" i="13" s="1"/>
  <c r="I1416" i="13"/>
  <c r="N1416" i="13"/>
  <c r="P1416" i="13"/>
  <c r="Q1416" i="13" s="1"/>
  <c r="R1416" i="13"/>
  <c r="U1416" i="13"/>
  <c r="T1416" i="13" s="1"/>
  <c r="I1417" i="13"/>
  <c r="N1417" i="13"/>
  <c r="P1417" i="13"/>
  <c r="Q1417" i="13" s="1"/>
  <c r="R1417" i="13"/>
  <c r="U1417" i="13"/>
  <c r="T1417" i="13" s="1"/>
  <c r="I1418" i="13"/>
  <c r="N1418" i="13"/>
  <c r="P1418" i="13"/>
  <c r="Q1418" i="13" s="1"/>
  <c r="R1418" i="13"/>
  <c r="U1418" i="13"/>
  <c r="T1418" i="13" s="1"/>
  <c r="I1419" i="13"/>
  <c r="N1419" i="13"/>
  <c r="P1419" i="13"/>
  <c r="Q1419" i="13" s="1"/>
  <c r="R1419" i="13"/>
  <c r="U1419" i="13"/>
  <c r="T1419" i="13" s="1"/>
  <c r="I1420" i="13"/>
  <c r="N1420" i="13"/>
  <c r="P1420" i="13"/>
  <c r="Q1420" i="13" s="1"/>
  <c r="R1420" i="13"/>
  <c r="U1420" i="13"/>
  <c r="T1420" i="13" s="1"/>
  <c r="I1421" i="13"/>
  <c r="N1421" i="13"/>
  <c r="P1421" i="13"/>
  <c r="Q1421" i="13"/>
  <c r="R1421" i="13"/>
  <c r="U1421" i="13"/>
  <c r="T1421" i="13" s="1"/>
  <c r="I1422" i="13"/>
  <c r="N1422" i="13"/>
  <c r="P1422" i="13"/>
  <c r="Q1422" i="13" s="1"/>
  <c r="R1422" i="13"/>
  <c r="U1422" i="13"/>
  <c r="T1422" i="13" s="1"/>
  <c r="I1423" i="13"/>
  <c r="N1423" i="13"/>
  <c r="P1423" i="13"/>
  <c r="Q1423" i="13" s="1"/>
  <c r="R1423" i="13"/>
  <c r="U1423" i="13"/>
  <c r="T1423" i="13" s="1"/>
  <c r="I1424" i="13"/>
  <c r="N1424" i="13"/>
  <c r="P1424" i="13"/>
  <c r="Q1424" i="13" s="1"/>
  <c r="R1424" i="13"/>
  <c r="U1424" i="13"/>
  <c r="T1424" i="13" s="1"/>
  <c r="I1425" i="13"/>
  <c r="N1425" i="13"/>
  <c r="P1425" i="13"/>
  <c r="Q1425" i="13"/>
  <c r="R1425" i="13"/>
  <c r="U1425" i="13"/>
  <c r="T1425" i="13" s="1"/>
  <c r="I1426" i="13"/>
  <c r="N1426" i="13"/>
  <c r="P1426" i="13"/>
  <c r="Q1426" i="13" s="1"/>
  <c r="R1426" i="13"/>
  <c r="U1426" i="13"/>
  <c r="T1426" i="13" s="1"/>
  <c r="I1427" i="13"/>
  <c r="N1427" i="13"/>
  <c r="P1427" i="13"/>
  <c r="Q1427" i="13" s="1"/>
  <c r="R1427" i="13"/>
  <c r="U1427" i="13"/>
  <c r="T1427" i="13" s="1"/>
  <c r="I1428" i="13"/>
  <c r="N1428" i="13"/>
  <c r="P1428" i="13"/>
  <c r="Q1428" i="13" s="1"/>
  <c r="R1428" i="13"/>
  <c r="U1428" i="13"/>
  <c r="T1428" i="13" s="1"/>
  <c r="I1429" i="13"/>
  <c r="N1429" i="13"/>
  <c r="P1429" i="13"/>
  <c r="Q1429" i="13" s="1"/>
  <c r="R1429" i="13"/>
  <c r="U1429" i="13"/>
  <c r="T1429" i="13" s="1"/>
  <c r="I1430" i="13"/>
  <c r="N1430" i="13"/>
  <c r="P1430" i="13"/>
  <c r="Q1430" i="13" s="1"/>
  <c r="R1430" i="13"/>
  <c r="U1430" i="13"/>
  <c r="T1430" i="13" s="1"/>
  <c r="I1431" i="13"/>
  <c r="N1431" i="13"/>
  <c r="P1431" i="13"/>
  <c r="Q1431" i="13"/>
  <c r="R1431" i="13"/>
  <c r="U1431" i="13"/>
  <c r="T1431" i="13" s="1"/>
  <c r="I1432" i="13"/>
  <c r="N1432" i="13"/>
  <c r="P1432" i="13"/>
  <c r="Q1432" i="13" s="1"/>
  <c r="R1432" i="13"/>
  <c r="U1432" i="13"/>
  <c r="T1432" i="13" s="1"/>
  <c r="I1433" i="13"/>
  <c r="N1433" i="13"/>
  <c r="P1433" i="13"/>
  <c r="Q1433" i="13" s="1"/>
  <c r="R1433" i="13"/>
  <c r="U1433" i="13"/>
  <c r="T1433" i="13" s="1"/>
  <c r="I1434" i="13"/>
  <c r="N1434" i="13"/>
  <c r="P1434" i="13"/>
  <c r="Q1434" i="13" s="1"/>
  <c r="R1434" i="13"/>
  <c r="U1434" i="13"/>
  <c r="T1434" i="13" s="1"/>
  <c r="I1435" i="13"/>
  <c r="N1435" i="13"/>
  <c r="P1435" i="13"/>
  <c r="Q1435" i="13"/>
  <c r="R1435" i="13"/>
  <c r="U1435" i="13"/>
  <c r="T1435" i="13" s="1"/>
  <c r="I1436" i="13"/>
  <c r="N1436" i="13"/>
  <c r="P1436" i="13"/>
  <c r="Q1436" i="13" s="1"/>
  <c r="R1436" i="13"/>
  <c r="U1436" i="13"/>
  <c r="T1436" i="13" s="1"/>
  <c r="I1437" i="13"/>
  <c r="N1437" i="13"/>
  <c r="P1437" i="13"/>
  <c r="Q1437" i="13" s="1"/>
  <c r="R1437" i="13"/>
  <c r="U1437" i="13"/>
  <c r="T1437" i="13" s="1"/>
  <c r="I1438" i="13"/>
  <c r="N1438" i="13"/>
  <c r="P1438" i="13"/>
  <c r="Q1438" i="13" s="1"/>
  <c r="R1438" i="13"/>
  <c r="U1438" i="13"/>
  <c r="T1438" i="13" s="1"/>
  <c r="I1439" i="13"/>
  <c r="N1439" i="13"/>
  <c r="P1439" i="13"/>
  <c r="Q1439" i="13" s="1"/>
  <c r="R1439" i="13"/>
  <c r="U1439" i="13"/>
  <c r="T1439" i="13" s="1"/>
  <c r="I1440" i="13"/>
  <c r="N1440" i="13"/>
  <c r="P1440" i="13"/>
  <c r="Q1440" i="13" s="1"/>
  <c r="R1440" i="13"/>
  <c r="U1440" i="13"/>
  <c r="T1440" i="13" s="1"/>
  <c r="I1441" i="13"/>
  <c r="N1441" i="13"/>
  <c r="P1441" i="13"/>
  <c r="Q1441" i="13" s="1"/>
  <c r="R1441" i="13"/>
  <c r="U1441" i="13"/>
  <c r="T1441" i="13" s="1"/>
  <c r="I1442" i="13"/>
  <c r="N1442" i="13"/>
  <c r="P1442" i="13"/>
  <c r="Q1442" i="13" s="1"/>
  <c r="R1442" i="13"/>
  <c r="U1442" i="13"/>
  <c r="T1442" i="13" s="1"/>
  <c r="I1443" i="13"/>
  <c r="N1443" i="13"/>
  <c r="P1443" i="13"/>
  <c r="Q1443" i="13"/>
  <c r="R1443" i="13"/>
  <c r="U1443" i="13"/>
  <c r="T1443" i="13" s="1"/>
  <c r="I1444" i="13"/>
  <c r="N1444" i="13"/>
  <c r="P1444" i="13"/>
  <c r="Q1444" i="13" s="1"/>
  <c r="R1444" i="13"/>
  <c r="U1444" i="13"/>
  <c r="T1444" i="13" s="1"/>
  <c r="I1445" i="13"/>
  <c r="N1445" i="13"/>
  <c r="P1445" i="13"/>
  <c r="Q1445" i="13" s="1"/>
  <c r="R1445" i="13"/>
  <c r="U1445" i="13"/>
  <c r="T1445" i="13" s="1"/>
  <c r="I1446" i="13"/>
  <c r="N1446" i="13"/>
  <c r="P1446" i="13"/>
  <c r="Q1446" i="13" s="1"/>
  <c r="R1446" i="13"/>
  <c r="U1446" i="13"/>
  <c r="T1446" i="13" s="1"/>
  <c r="I1447" i="13"/>
  <c r="N1447" i="13"/>
  <c r="P1447" i="13"/>
  <c r="Q1447" i="13" s="1"/>
  <c r="R1447" i="13"/>
  <c r="U1447" i="13"/>
  <c r="T1447" i="13" s="1"/>
  <c r="I1448" i="13"/>
  <c r="N1448" i="13"/>
  <c r="P1448" i="13"/>
  <c r="Q1448" i="13" s="1"/>
  <c r="R1448" i="13"/>
  <c r="U1448" i="13"/>
  <c r="T1448" i="13" s="1"/>
  <c r="I1449" i="13"/>
  <c r="N1449" i="13"/>
  <c r="P1449" i="13"/>
  <c r="Q1449" i="13" s="1"/>
  <c r="R1449" i="13"/>
  <c r="U1449" i="13"/>
  <c r="T1449" i="13" s="1"/>
  <c r="I1450" i="13"/>
  <c r="N1450" i="13"/>
  <c r="P1450" i="13"/>
  <c r="Q1450" i="13" s="1"/>
  <c r="R1450" i="13"/>
  <c r="U1450" i="13"/>
  <c r="T1450" i="13" s="1"/>
  <c r="I1451" i="13"/>
  <c r="N1451" i="13"/>
  <c r="P1451" i="13"/>
  <c r="Q1451" i="13"/>
  <c r="R1451" i="13"/>
  <c r="U1451" i="13"/>
  <c r="T1451" i="13" s="1"/>
  <c r="I1452" i="13"/>
  <c r="N1452" i="13"/>
  <c r="P1452" i="13"/>
  <c r="Q1452" i="13" s="1"/>
  <c r="R1452" i="13"/>
  <c r="U1452" i="13"/>
  <c r="T1452" i="13" s="1"/>
  <c r="I1453" i="13"/>
  <c r="N1453" i="13"/>
  <c r="P1453" i="13"/>
  <c r="Q1453" i="13" s="1"/>
  <c r="R1453" i="13"/>
  <c r="U1453" i="13"/>
  <c r="T1453" i="13" s="1"/>
  <c r="I1454" i="13"/>
  <c r="N1454" i="13"/>
  <c r="P1454" i="13"/>
  <c r="Q1454" i="13" s="1"/>
  <c r="R1454" i="13"/>
  <c r="U1454" i="13"/>
  <c r="T1454" i="13" s="1"/>
  <c r="I1455" i="13"/>
  <c r="N1455" i="13"/>
  <c r="P1455" i="13"/>
  <c r="Q1455" i="13" s="1"/>
  <c r="R1455" i="13"/>
  <c r="U1455" i="13"/>
  <c r="T1455" i="13" s="1"/>
  <c r="I1456" i="13"/>
  <c r="N1456" i="13"/>
  <c r="P1456" i="13"/>
  <c r="Q1456" i="13" s="1"/>
  <c r="R1456" i="13"/>
  <c r="U1456" i="13"/>
  <c r="T1456" i="13" s="1"/>
  <c r="I1457" i="13"/>
  <c r="N1457" i="13"/>
  <c r="P1457" i="13"/>
  <c r="Q1457" i="13" s="1"/>
  <c r="R1457" i="13"/>
  <c r="U1457" i="13"/>
  <c r="T1457" i="13" s="1"/>
  <c r="I1458" i="13"/>
  <c r="N1458" i="13"/>
  <c r="P1458" i="13"/>
  <c r="Q1458" i="13" s="1"/>
  <c r="R1458" i="13"/>
  <c r="U1458" i="13"/>
  <c r="T1458" i="13" s="1"/>
  <c r="I1459" i="13"/>
  <c r="N1459" i="13"/>
  <c r="P1459" i="13"/>
  <c r="Q1459" i="13"/>
  <c r="R1459" i="13"/>
  <c r="U1459" i="13"/>
  <c r="T1459" i="13" s="1"/>
  <c r="I1460" i="13"/>
  <c r="N1460" i="13"/>
  <c r="P1460" i="13"/>
  <c r="Q1460" i="13" s="1"/>
  <c r="R1460" i="13"/>
  <c r="U1460" i="13"/>
  <c r="T1460" i="13" s="1"/>
  <c r="I1461" i="13"/>
  <c r="N1461" i="13"/>
  <c r="P1461" i="13"/>
  <c r="Q1461" i="13" s="1"/>
  <c r="R1461" i="13"/>
  <c r="U1461" i="13"/>
  <c r="T1461" i="13" s="1"/>
  <c r="I1462" i="13"/>
  <c r="N1462" i="13"/>
  <c r="P1462" i="13"/>
  <c r="Q1462" i="13" s="1"/>
  <c r="R1462" i="13"/>
  <c r="U1462" i="13"/>
  <c r="T1462" i="13" s="1"/>
  <c r="I1463" i="13"/>
  <c r="N1463" i="13"/>
  <c r="P1463" i="13"/>
  <c r="Q1463" i="13"/>
  <c r="R1463" i="13"/>
  <c r="U1463" i="13"/>
  <c r="T1463" i="13" s="1"/>
  <c r="I1464" i="13"/>
  <c r="N1464" i="13"/>
  <c r="P1464" i="13"/>
  <c r="Q1464" i="13" s="1"/>
  <c r="R1464" i="13"/>
  <c r="U1464" i="13"/>
  <c r="T1464" i="13" s="1"/>
  <c r="I1465" i="13"/>
  <c r="N1465" i="13"/>
  <c r="P1465" i="13"/>
  <c r="Q1465" i="13" s="1"/>
  <c r="R1465" i="13"/>
  <c r="U1465" i="13"/>
  <c r="T1465" i="13" s="1"/>
  <c r="I1466" i="13"/>
  <c r="N1466" i="13"/>
  <c r="P1466" i="13"/>
  <c r="Q1466" i="13" s="1"/>
  <c r="R1466" i="13"/>
  <c r="U1466" i="13"/>
  <c r="T1466" i="13" s="1"/>
  <c r="I1467" i="13"/>
  <c r="N1467" i="13"/>
  <c r="P1467" i="13"/>
  <c r="Q1467" i="13" s="1"/>
  <c r="R1467" i="13"/>
  <c r="U1467" i="13"/>
  <c r="T1467" i="13" s="1"/>
  <c r="I1468" i="13"/>
  <c r="N1468" i="13"/>
  <c r="P1468" i="13"/>
  <c r="Q1468" i="13" s="1"/>
  <c r="R1468" i="13"/>
  <c r="U1468" i="13"/>
  <c r="T1468" i="13" s="1"/>
  <c r="I1469" i="13"/>
  <c r="N1469" i="13"/>
  <c r="P1469" i="13"/>
  <c r="Q1469" i="13" s="1"/>
  <c r="R1469" i="13"/>
  <c r="U1469" i="13"/>
  <c r="T1469" i="13" s="1"/>
  <c r="I1470" i="13"/>
  <c r="N1470" i="13"/>
  <c r="P1470" i="13"/>
  <c r="Q1470" i="13" s="1"/>
  <c r="R1470" i="13"/>
  <c r="U1470" i="13"/>
  <c r="T1470" i="13" s="1"/>
  <c r="I1471" i="13"/>
  <c r="N1471" i="13"/>
  <c r="P1471" i="13"/>
  <c r="Q1471" i="13" s="1"/>
  <c r="R1471" i="13"/>
  <c r="U1471" i="13"/>
  <c r="T1471" i="13" s="1"/>
  <c r="I1472" i="13"/>
  <c r="N1472" i="13"/>
  <c r="P1472" i="13"/>
  <c r="Q1472" i="13" s="1"/>
  <c r="R1472" i="13"/>
  <c r="U1472" i="13"/>
  <c r="T1472" i="13" s="1"/>
  <c r="I1473" i="13"/>
  <c r="N1473" i="13"/>
  <c r="P1473" i="13"/>
  <c r="Q1473" i="13" s="1"/>
  <c r="R1473" i="13"/>
  <c r="U1473" i="13"/>
  <c r="T1473" i="13" s="1"/>
  <c r="I1474" i="13"/>
  <c r="N1474" i="13"/>
  <c r="P1474" i="13"/>
  <c r="Q1474" i="13" s="1"/>
  <c r="R1474" i="13"/>
  <c r="U1474" i="13"/>
  <c r="T1474" i="13" s="1"/>
  <c r="I1475" i="13"/>
  <c r="N1475" i="13"/>
  <c r="P1475" i="13"/>
  <c r="Q1475" i="13"/>
  <c r="R1475" i="13"/>
  <c r="U1475" i="13"/>
  <c r="T1475" i="13" s="1"/>
  <c r="I1476" i="13"/>
  <c r="N1476" i="13"/>
  <c r="P1476" i="13"/>
  <c r="Q1476" i="13" s="1"/>
  <c r="R1476" i="13"/>
  <c r="U1476" i="13"/>
  <c r="T1476" i="13" s="1"/>
  <c r="I1477" i="13"/>
  <c r="N1477" i="13"/>
  <c r="P1477" i="13"/>
  <c r="Q1477" i="13" s="1"/>
  <c r="R1477" i="13"/>
  <c r="U1477" i="13"/>
  <c r="T1477" i="13" s="1"/>
  <c r="I1478" i="13"/>
  <c r="N1478" i="13"/>
  <c r="P1478" i="13"/>
  <c r="Q1478" i="13" s="1"/>
  <c r="R1478" i="13"/>
  <c r="U1478" i="13"/>
  <c r="T1478" i="13" s="1"/>
  <c r="I1479" i="13"/>
  <c r="N1479" i="13"/>
  <c r="P1479" i="13"/>
  <c r="Q1479" i="13"/>
  <c r="R1479" i="13"/>
  <c r="U1479" i="13"/>
  <c r="T1479" i="13" s="1"/>
  <c r="I1480" i="13"/>
  <c r="N1480" i="13"/>
  <c r="P1480" i="13"/>
  <c r="Q1480" i="13" s="1"/>
  <c r="R1480" i="13"/>
  <c r="U1480" i="13"/>
  <c r="T1480" i="13" s="1"/>
  <c r="I1481" i="13"/>
  <c r="N1481" i="13"/>
  <c r="P1481" i="13"/>
  <c r="Q1481" i="13" s="1"/>
  <c r="R1481" i="13"/>
  <c r="U1481" i="13"/>
  <c r="T1481" i="13" s="1"/>
  <c r="I1482" i="13"/>
  <c r="N1482" i="13"/>
  <c r="P1482" i="13"/>
  <c r="Q1482" i="13" s="1"/>
  <c r="R1482" i="13"/>
  <c r="U1482" i="13"/>
  <c r="T1482" i="13" s="1"/>
  <c r="I1483" i="13"/>
  <c r="N1483" i="13"/>
  <c r="P1483" i="13"/>
  <c r="Q1483" i="13"/>
  <c r="R1483" i="13"/>
  <c r="U1483" i="13"/>
  <c r="T1483" i="13" s="1"/>
  <c r="I1484" i="13"/>
  <c r="N1484" i="13"/>
  <c r="P1484" i="13"/>
  <c r="Q1484" i="13" s="1"/>
  <c r="R1484" i="13"/>
  <c r="U1484" i="13"/>
  <c r="T1484" i="13" s="1"/>
  <c r="I1485" i="13"/>
  <c r="N1485" i="13"/>
  <c r="P1485" i="13"/>
  <c r="Q1485" i="13" s="1"/>
  <c r="R1485" i="13"/>
  <c r="U1485" i="13"/>
  <c r="T1485" i="13" s="1"/>
  <c r="I1486" i="13"/>
  <c r="N1486" i="13"/>
  <c r="P1486" i="13"/>
  <c r="Q1486" i="13" s="1"/>
  <c r="R1486" i="13"/>
  <c r="U1486" i="13"/>
  <c r="T1486" i="13" s="1"/>
  <c r="I1487" i="13"/>
  <c r="N1487" i="13"/>
  <c r="P1487" i="13"/>
  <c r="Q1487" i="13" s="1"/>
  <c r="R1487" i="13"/>
  <c r="U1487" i="13"/>
  <c r="T1487" i="13" s="1"/>
  <c r="I1488" i="13"/>
  <c r="N1488" i="13"/>
  <c r="P1488" i="13"/>
  <c r="Q1488" i="13" s="1"/>
  <c r="R1488" i="13"/>
  <c r="U1488" i="13"/>
  <c r="T1488" i="13" s="1"/>
  <c r="I1489" i="13"/>
  <c r="N1489" i="13"/>
  <c r="P1489" i="13"/>
  <c r="Q1489" i="13" s="1"/>
  <c r="R1489" i="13"/>
  <c r="U1489" i="13"/>
  <c r="T1489" i="13" s="1"/>
  <c r="I1490" i="13"/>
  <c r="N1490" i="13"/>
  <c r="P1490" i="13"/>
  <c r="Q1490" i="13" s="1"/>
  <c r="R1490" i="13"/>
  <c r="U1490" i="13"/>
  <c r="T1490" i="13" s="1"/>
  <c r="I1491" i="13"/>
  <c r="N1491" i="13"/>
  <c r="P1491" i="13"/>
  <c r="Q1491" i="13" s="1"/>
  <c r="R1491" i="13"/>
  <c r="U1491" i="13"/>
  <c r="T1491" i="13" s="1"/>
  <c r="I1492" i="13"/>
  <c r="N1492" i="13"/>
  <c r="P1492" i="13"/>
  <c r="Q1492" i="13" s="1"/>
  <c r="R1492" i="13"/>
  <c r="U1492" i="13"/>
  <c r="T1492" i="13" s="1"/>
  <c r="I1493" i="13"/>
  <c r="N1493" i="13"/>
  <c r="P1493" i="13"/>
  <c r="Q1493" i="13" s="1"/>
  <c r="R1493" i="13"/>
  <c r="U1493" i="13"/>
  <c r="T1493" i="13" s="1"/>
  <c r="I1494" i="13"/>
  <c r="N1494" i="13"/>
  <c r="P1494" i="13"/>
  <c r="Q1494" i="13" s="1"/>
  <c r="R1494" i="13"/>
  <c r="U1494" i="13"/>
  <c r="T1494" i="13" s="1"/>
  <c r="I1495" i="13"/>
  <c r="N1495" i="13"/>
  <c r="P1495" i="13"/>
  <c r="Q1495" i="13"/>
  <c r="R1495" i="13"/>
  <c r="U1495" i="13"/>
  <c r="T1495" i="13" s="1"/>
  <c r="I1496" i="13"/>
  <c r="N1496" i="13"/>
  <c r="P1496" i="13"/>
  <c r="Q1496" i="13" s="1"/>
  <c r="R1496" i="13"/>
  <c r="U1496" i="13"/>
  <c r="T1496" i="13" s="1"/>
  <c r="I1497" i="13"/>
  <c r="N1497" i="13"/>
  <c r="P1497" i="13"/>
  <c r="Q1497" i="13" s="1"/>
  <c r="R1497" i="13"/>
  <c r="U1497" i="13"/>
  <c r="T1497" i="13" s="1"/>
  <c r="I1498" i="13"/>
  <c r="N1498" i="13"/>
  <c r="P1498" i="13"/>
  <c r="Q1498" i="13" s="1"/>
  <c r="R1498" i="13"/>
  <c r="U1498" i="13"/>
  <c r="T1498" i="13" s="1"/>
  <c r="I1499" i="13"/>
  <c r="N1499" i="13"/>
  <c r="P1499" i="13"/>
  <c r="Q1499" i="13"/>
  <c r="R1499" i="13"/>
  <c r="U1499" i="13"/>
  <c r="T1499" i="13" s="1"/>
  <c r="I1500" i="13"/>
  <c r="N1500" i="13"/>
  <c r="P1500" i="13"/>
  <c r="Q1500" i="13" s="1"/>
  <c r="R1500" i="13"/>
  <c r="U1500" i="13"/>
  <c r="T1500" i="13" s="1"/>
  <c r="I1501" i="13"/>
  <c r="N1501" i="13"/>
  <c r="P1501" i="13"/>
  <c r="Q1501" i="13" s="1"/>
  <c r="R1501" i="13"/>
  <c r="U1501" i="13"/>
  <c r="T1501" i="13" s="1"/>
  <c r="I1502" i="13"/>
  <c r="N1502" i="13"/>
  <c r="P1502" i="13"/>
  <c r="Q1502" i="13" s="1"/>
  <c r="R1502" i="13"/>
  <c r="U1502" i="13"/>
  <c r="T1502" i="13" s="1"/>
  <c r="I1503" i="13"/>
  <c r="N1503" i="13"/>
  <c r="P1503" i="13"/>
  <c r="Q1503" i="13" s="1"/>
  <c r="R1503" i="13"/>
  <c r="U1503" i="13"/>
  <c r="T1503" i="13" s="1"/>
  <c r="I1504" i="13"/>
  <c r="N1504" i="13"/>
  <c r="P1504" i="13"/>
  <c r="Q1504" i="13" s="1"/>
  <c r="R1504" i="13"/>
  <c r="U1504" i="13"/>
  <c r="T1504" i="13" s="1"/>
  <c r="I1505" i="13"/>
  <c r="N1505" i="13"/>
  <c r="P1505" i="13"/>
  <c r="Q1505" i="13" s="1"/>
  <c r="R1505" i="13"/>
  <c r="U1505" i="13"/>
  <c r="T1505" i="13" s="1"/>
  <c r="I1506" i="13"/>
  <c r="N1506" i="13"/>
  <c r="P1506" i="13"/>
  <c r="Q1506" i="13" s="1"/>
  <c r="R1506" i="13"/>
  <c r="U1506" i="13"/>
  <c r="T1506" i="13" s="1"/>
  <c r="I1507" i="13"/>
  <c r="N1507" i="13"/>
  <c r="P1507" i="13"/>
  <c r="Q1507" i="13"/>
  <c r="R1507" i="13"/>
  <c r="U1507" i="13"/>
  <c r="T1507" i="13" s="1"/>
  <c r="I1508" i="13"/>
  <c r="N1508" i="13"/>
  <c r="P1508" i="13"/>
  <c r="Q1508" i="13" s="1"/>
  <c r="R1508" i="13"/>
  <c r="U1508" i="13"/>
  <c r="T1508" i="13" s="1"/>
  <c r="I1509" i="13"/>
  <c r="N1509" i="13"/>
  <c r="P1509" i="13"/>
  <c r="Q1509" i="13" s="1"/>
  <c r="R1509" i="13"/>
  <c r="U1509" i="13"/>
  <c r="T1509" i="13" s="1"/>
  <c r="I1510" i="13"/>
  <c r="N1510" i="13"/>
  <c r="P1510" i="13"/>
  <c r="Q1510" i="13" s="1"/>
  <c r="R1510" i="13"/>
  <c r="U1510" i="13"/>
  <c r="T1510" i="13" s="1"/>
  <c r="I1511" i="13"/>
  <c r="N1511" i="13"/>
  <c r="P1511" i="13"/>
  <c r="Q1511" i="13" s="1"/>
  <c r="R1511" i="13"/>
  <c r="U1511" i="13"/>
  <c r="T1511" i="13" s="1"/>
  <c r="I1512" i="13"/>
  <c r="N1512" i="13"/>
  <c r="P1512" i="13"/>
  <c r="Q1512" i="13" s="1"/>
  <c r="R1512" i="13"/>
  <c r="U1512" i="13"/>
  <c r="T1512" i="13" s="1"/>
  <c r="I1513" i="13"/>
  <c r="N1513" i="13"/>
  <c r="P1513" i="13"/>
  <c r="Q1513" i="13" s="1"/>
  <c r="R1513" i="13"/>
  <c r="U1513" i="13"/>
  <c r="T1513" i="13" s="1"/>
  <c r="I1514" i="13"/>
  <c r="N1514" i="13"/>
  <c r="P1514" i="13"/>
  <c r="Q1514" i="13" s="1"/>
  <c r="R1514" i="13"/>
  <c r="U1514" i="13"/>
  <c r="T1514" i="13" s="1"/>
  <c r="I1515" i="13"/>
  <c r="N1515" i="13"/>
  <c r="P1515" i="13"/>
  <c r="Q1515" i="13"/>
  <c r="R1515" i="13"/>
  <c r="U1515" i="13"/>
  <c r="T1515" i="13" s="1"/>
  <c r="I1516" i="13"/>
  <c r="N1516" i="13"/>
  <c r="P1516" i="13"/>
  <c r="Q1516" i="13" s="1"/>
  <c r="R1516" i="13"/>
  <c r="U1516" i="13"/>
  <c r="T1516" i="13" s="1"/>
  <c r="I1517" i="13"/>
  <c r="N1517" i="13"/>
  <c r="P1517" i="13"/>
  <c r="Q1517" i="13" s="1"/>
  <c r="R1517" i="13"/>
  <c r="U1517" i="13"/>
  <c r="T1517" i="13" s="1"/>
  <c r="I1518" i="13"/>
  <c r="N1518" i="13"/>
  <c r="P1518" i="13"/>
  <c r="Q1518" i="13" s="1"/>
  <c r="R1518" i="13"/>
  <c r="U1518" i="13"/>
  <c r="T1518" i="13" s="1"/>
  <c r="I1519" i="13"/>
  <c r="N1519" i="13"/>
  <c r="P1519" i="13"/>
  <c r="Q1519" i="13" s="1"/>
  <c r="R1519" i="13"/>
  <c r="U1519" i="13"/>
  <c r="T1519" i="13" s="1"/>
  <c r="I1520" i="13"/>
  <c r="N1520" i="13"/>
  <c r="P1520" i="13"/>
  <c r="Q1520" i="13" s="1"/>
  <c r="R1520" i="13"/>
  <c r="U1520" i="13"/>
  <c r="T1520" i="13" s="1"/>
  <c r="I1521" i="13"/>
  <c r="N1521" i="13"/>
  <c r="P1521" i="13"/>
  <c r="Q1521" i="13" s="1"/>
  <c r="R1521" i="13"/>
  <c r="U1521" i="13"/>
  <c r="T1521" i="13" s="1"/>
  <c r="I1522" i="13"/>
  <c r="N1522" i="13"/>
  <c r="P1522" i="13"/>
  <c r="Q1522" i="13" s="1"/>
  <c r="R1522" i="13"/>
  <c r="U1522" i="13"/>
  <c r="T1522" i="13" s="1"/>
  <c r="I1523" i="13"/>
  <c r="N1523" i="13"/>
  <c r="P1523" i="13"/>
  <c r="Q1523" i="13"/>
  <c r="R1523" i="13"/>
  <c r="U1523" i="13"/>
  <c r="T1523" i="13" s="1"/>
  <c r="I1524" i="13"/>
  <c r="N1524" i="13"/>
  <c r="P1524" i="13"/>
  <c r="Q1524" i="13" s="1"/>
  <c r="R1524" i="13"/>
  <c r="U1524" i="13"/>
  <c r="T1524" i="13" s="1"/>
  <c r="I1525" i="13"/>
  <c r="N1525" i="13"/>
  <c r="P1525" i="13"/>
  <c r="Q1525" i="13" s="1"/>
  <c r="R1525" i="13"/>
  <c r="U1525" i="13"/>
  <c r="T1525" i="13" s="1"/>
  <c r="I1526" i="13"/>
  <c r="N1526" i="13"/>
  <c r="P1526" i="13"/>
  <c r="Q1526" i="13" s="1"/>
  <c r="R1526" i="13"/>
  <c r="U1526" i="13"/>
  <c r="T1526" i="13" s="1"/>
  <c r="I1527" i="13"/>
  <c r="N1527" i="13"/>
  <c r="P1527" i="13"/>
  <c r="Q1527" i="13"/>
  <c r="R1527" i="13"/>
  <c r="U1527" i="13"/>
  <c r="T1527" i="13" s="1"/>
  <c r="I1528" i="13"/>
  <c r="N1528" i="13"/>
  <c r="P1528" i="13"/>
  <c r="Q1528" i="13" s="1"/>
  <c r="R1528" i="13"/>
  <c r="U1528" i="13"/>
  <c r="T1528" i="13" s="1"/>
  <c r="I1529" i="13"/>
  <c r="N1529" i="13"/>
  <c r="P1529" i="13"/>
  <c r="Q1529" i="13" s="1"/>
  <c r="R1529" i="13"/>
  <c r="U1529" i="13"/>
  <c r="T1529" i="13" s="1"/>
  <c r="I1530" i="13"/>
  <c r="N1530" i="13"/>
  <c r="P1530" i="13"/>
  <c r="Q1530" i="13" s="1"/>
  <c r="R1530" i="13"/>
  <c r="U1530" i="13"/>
  <c r="T1530" i="13" s="1"/>
  <c r="I1531" i="13"/>
  <c r="N1531" i="13"/>
  <c r="P1531" i="13"/>
  <c r="Q1531" i="13" s="1"/>
  <c r="R1531" i="13"/>
  <c r="U1531" i="13"/>
  <c r="T1531" i="13" s="1"/>
  <c r="I1532" i="13"/>
  <c r="N1532" i="13"/>
  <c r="P1532" i="13"/>
  <c r="Q1532" i="13" s="1"/>
  <c r="R1532" i="13"/>
  <c r="U1532" i="13"/>
  <c r="T1532" i="13" s="1"/>
  <c r="I1533" i="13"/>
  <c r="N1533" i="13"/>
  <c r="P1533" i="13"/>
  <c r="Q1533" i="13" s="1"/>
  <c r="R1533" i="13"/>
  <c r="U1533" i="13"/>
  <c r="T1533" i="13" s="1"/>
  <c r="I1534" i="13"/>
  <c r="N1534" i="13"/>
  <c r="P1534" i="13"/>
  <c r="Q1534" i="13" s="1"/>
  <c r="R1534" i="13"/>
  <c r="U1534" i="13"/>
  <c r="T1534" i="13" s="1"/>
  <c r="I1535" i="13"/>
  <c r="N1535" i="13"/>
  <c r="P1535" i="13"/>
  <c r="Q1535" i="13" s="1"/>
  <c r="R1535" i="13"/>
  <c r="U1535" i="13"/>
  <c r="T1535" i="13" s="1"/>
  <c r="I1536" i="13"/>
  <c r="N1536" i="13"/>
  <c r="P1536" i="13"/>
  <c r="Q1536" i="13" s="1"/>
  <c r="R1536" i="13"/>
  <c r="U1536" i="13"/>
  <c r="T1536" i="13" s="1"/>
  <c r="I1537" i="13"/>
  <c r="N1537" i="13"/>
  <c r="P1537" i="13"/>
  <c r="Q1537" i="13" s="1"/>
  <c r="R1537" i="13"/>
  <c r="U1537" i="13"/>
  <c r="T1537" i="13" s="1"/>
  <c r="I1538" i="13"/>
  <c r="N1538" i="13"/>
  <c r="P1538" i="13"/>
  <c r="Q1538" i="13" s="1"/>
  <c r="R1538" i="13"/>
  <c r="U1538" i="13"/>
  <c r="T1538" i="13" s="1"/>
  <c r="I1539" i="13"/>
  <c r="N1539" i="13"/>
  <c r="P1539" i="13"/>
  <c r="Q1539" i="13"/>
  <c r="R1539" i="13"/>
  <c r="U1539" i="13"/>
  <c r="T1539" i="13" s="1"/>
  <c r="I1540" i="13"/>
  <c r="N1540" i="13"/>
  <c r="P1540" i="13"/>
  <c r="Q1540" i="13" s="1"/>
  <c r="R1540" i="13"/>
  <c r="U1540" i="13"/>
  <c r="T1540" i="13" s="1"/>
  <c r="I1541" i="13"/>
  <c r="N1541" i="13"/>
  <c r="P1541" i="13"/>
  <c r="Q1541" i="13" s="1"/>
  <c r="R1541" i="13"/>
  <c r="U1541" i="13"/>
  <c r="T1541" i="13" s="1"/>
  <c r="I1542" i="13"/>
  <c r="N1542" i="13"/>
  <c r="P1542" i="13"/>
  <c r="Q1542" i="13" s="1"/>
  <c r="R1542" i="13"/>
  <c r="U1542" i="13"/>
  <c r="T1542" i="13" s="1"/>
  <c r="I1543" i="13"/>
  <c r="N1543" i="13"/>
  <c r="P1543" i="13"/>
  <c r="Q1543" i="13"/>
  <c r="R1543" i="13"/>
  <c r="U1543" i="13"/>
  <c r="T1543" i="13" s="1"/>
  <c r="I1544" i="13"/>
  <c r="N1544" i="13"/>
  <c r="P1544" i="13"/>
  <c r="Q1544" i="13" s="1"/>
  <c r="R1544" i="13"/>
  <c r="U1544" i="13"/>
  <c r="T1544" i="13" s="1"/>
  <c r="I1545" i="13"/>
  <c r="N1545" i="13"/>
  <c r="P1545" i="13"/>
  <c r="Q1545" i="13" s="1"/>
  <c r="R1545" i="13"/>
  <c r="U1545" i="13"/>
  <c r="T1545" i="13" s="1"/>
  <c r="I1546" i="13"/>
  <c r="N1546" i="13"/>
  <c r="P1546" i="13"/>
  <c r="Q1546" i="13" s="1"/>
  <c r="R1546" i="13"/>
  <c r="U1546" i="13"/>
  <c r="T1546" i="13" s="1"/>
  <c r="I1547" i="13"/>
  <c r="N1547" i="13"/>
  <c r="P1547" i="13"/>
  <c r="Q1547" i="13"/>
  <c r="R1547" i="13"/>
  <c r="U1547" i="13"/>
  <c r="T1547" i="13" s="1"/>
  <c r="I1548" i="13"/>
  <c r="N1548" i="13"/>
  <c r="P1548" i="13"/>
  <c r="Q1548" i="13" s="1"/>
  <c r="R1548" i="13"/>
  <c r="U1548" i="13"/>
  <c r="T1548" i="13" s="1"/>
  <c r="I1549" i="13"/>
  <c r="N1549" i="13"/>
  <c r="P1549" i="13"/>
  <c r="Q1549" i="13" s="1"/>
  <c r="R1549" i="13"/>
  <c r="U1549" i="13"/>
  <c r="T1549" i="13" s="1"/>
  <c r="I1550" i="13"/>
  <c r="N1550" i="13"/>
  <c r="P1550" i="13"/>
  <c r="Q1550" i="13" s="1"/>
  <c r="R1550" i="13"/>
  <c r="U1550" i="13"/>
  <c r="T1550" i="13" s="1"/>
  <c r="I1551" i="13"/>
  <c r="N1551" i="13"/>
  <c r="P1551" i="13"/>
  <c r="Q1551" i="13" s="1"/>
  <c r="R1551" i="13"/>
  <c r="U1551" i="13"/>
  <c r="T1551" i="13" s="1"/>
  <c r="I1552" i="13"/>
  <c r="N1552" i="13"/>
  <c r="P1552" i="13"/>
  <c r="Q1552" i="13" s="1"/>
  <c r="R1552" i="13"/>
  <c r="U1552" i="13"/>
  <c r="T1552" i="13" s="1"/>
  <c r="I1553" i="13"/>
  <c r="N1553" i="13"/>
  <c r="P1553" i="13"/>
  <c r="Q1553" i="13" s="1"/>
  <c r="R1553" i="13"/>
  <c r="U1553" i="13"/>
  <c r="T1553" i="13" s="1"/>
  <c r="I1554" i="13"/>
  <c r="N1554" i="13"/>
  <c r="P1554" i="13"/>
  <c r="Q1554" i="13" s="1"/>
  <c r="R1554" i="13"/>
  <c r="U1554" i="13"/>
  <c r="T1554" i="13" s="1"/>
  <c r="I1555" i="13"/>
  <c r="N1555" i="13"/>
  <c r="P1555" i="13"/>
  <c r="Q1555" i="13" s="1"/>
  <c r="R1555" i="13"/>
  <c r="U1555" i="13"/>
  <c r="T1555" i="13" s="1"/>
  <c r="I1556" i="13"/>
  <c r="N1556" i="13"/>
  <c r="P1556" i="13"/>
  <c r="Q1556" i="13" s="1"/>
  <c r="R1556" i="13"/>
  <c r="U1556" i="13"/>
  <c r="T1556" i="13" s="1"/>
  <c r="I1557" i="13"/>
  <c r="N1557" i="13"/>
  <c r="P1557" i="13"/>
  <c r="Q1557" i="13" s="1"/>
  <c r="R1557" i="13"/>
  <c r="U1557" i="13"/>
  <c r="T1557" i="13" s="1"/>
  <c r="I1558" i="13"/>
  <c r="N1558" i="13"/>
  <c r="P1558" i="13"/>
  <c r="Q1558" i="13" s="1"/>
  <c r="R1558" i="13"/>
  <c r="U1558" i="13"/>
  <c r="T1558" i="13" s="1"/>
  <c r="I1559" i="13"/>
  <c r="N1559" i="13"/>
  <c r="P1559" i="13"/>
  <c r="Q1559" i="13"/>
  <c r="R1559" i="13"/>
  <c r="U1559" i="13"/>
  <c r="T1559" i="13" s="1"/>
  <c r="I1560" i="13"/>
  <c r="N1560" i="13"/>
  <c r="P1560" i="13"/>
  <c r="Q1560" i="13" s="1"/>
  <c r="R1560" i="13"/>
  <c r="U1560" i="13"/>
  <c r="T1560" i="13" s="1"/>
  <c r="I1561" i="13"/>
  <c r="N1561" i="13"/>
  <c r="P1561" i="13"/>
  <c r="Q1561" i="13" s="1"/>
  <c r="R1561" i="13"/>
  <c r="U1561" i="13"/>
  <c r="T1561" i="13" s="1"/>
  <c r="I1562" i="13"/>
  <c r="N1562" i="13"/>
  <c r="P1562" i="13"/>
  <c r="Q1562" i="13" s="1"/>
  <c r="R1562" i="13"/>
  <c r="U1562" i="13"/>
  <c r="T1562" i="13" s="1"/>
  <c r="I1563" i="13"/>
  <c r="N1563" i="13"/>
  <c r="P1563" i="13"/>
  <c r="Q1563" i="13"/>
  <c r="R1563" i="13"/>
  <c r="U1563" i="13"/>
  <c r="T1563" i="13" s="1"/>
  <c r="I1564" i="13"/>
  <c r="N1564" i="13"/>
  <c r="P1564" i="13"/>
  <c r="Q1564" i="13" s="1"/>
  <c r="R1564" i="13"/>
  <c r="U1564" i="13"/>
  <c r="T1564" i="13" s="1"/>
  <c r="I1565" i="13"/>
  <c r="N1565" i="13"/>
  <c r="P1565" i="13"/>
  <c r="Q1565" i="13" s="1"/>
  <c r="R1565" i="13"/>
  <c r="U1565" i="13"/>
  <c r="T1565" i="13" s="1"/>
  <c r="I1566" i="13"/>
  <c r="N1566" i="13"/>
  <c r="P1566" i="13"/>
  <c r="Q1566" i="13" s="1"/>
  <c r="R1566" i="13"/>
  <c r="U1566" i="13"/>
  <c r="T1566" i="13" s="1"/>
  <c r="I1567" i="13"/>
  <c r="N1567" i="13"/>
  <c r="P1567" i="13"/>
  <c r="Q1567" i="13" s="1"/>
  <c r="R1567" i="13"/>
  <c r="U1567" i="13"/>
  <c r="T1567" i="13" s="1"/>
  <c r="I1568" i="13"/>
  <c r="N1568" i="13"/>
  <c r="P1568" i="13"/>
  <c r="Q1568" i="13" s="1"/>
  <c r="R1568" i="13"/>
  <c r="U1568" i="13"/>
  <c r="T1568" i="13" s="1"/>
  <c r="I1569" i="13"/>
  <c r="N1569" i="13"/>
  <c r="P1569" i="13"/>
  <c r="Q1569" i="13" s="1"/>
  <c r="R1569" i="13"/>
  <c r="U1569" i="13"/>
  <c r="T1569" i="13" s="1"/>
  <c r="I1570" i="13"/>
  <c r="N1570" i="13"/>
  <c r="P1570" i="13"/>
  <c r="Q1570" i="13" s="1"/>
  <c r="R1570" i="13"/>
  <c r="U1570" i="13"/>
  <c r="T1570" i="13" s="1"/>
  <c r="I1571" i="13"/>
  <c r="N1571" i="13"/>
  <c r="P1571" i="13"/>
  <c r="Q1571" i="13"/>
  <c r="R1571" i="13"/>
  <c r="U1571" i="13"/>
  <c r="T1571" i="13" s="1"/>
  <c r="I1572" i="13"/>
  <c r="N1572" i="13"/>
  <c r="P1572" i="13"/>
  <c r="Q1572" i="13" s="1"/>
  <c r="R1572" i="13"/>
  <c r="U1572" i="13"/>
  <c r="T1572" i="13" s="1"/>
  <c r="I1573" i="13"/>
  <c r="N1573" i="13"/>
  <c r="P1573" i="13"/>
  <c r="Q1573" i="13" s="1"/>
  <c r="R1573" i="13"/>
  <c r="U1573" i="13"/>
  <c r="T1573" i="13" s="1"/>
  <c r="I1574" i="13"/>
  <c r="N1574" i="13"/>
  <c r="P1574" i="13"/>
  <c r="Q1574" i="13" s="1"/>
  <c r="R1574" i="13"/>
  <c r="U1574" i="13"/>
  <c r="T1574" i="13" s="1"/>
  <c r="I1575" i="13"/>
  <c r="N1575" i="13"/>
  <c r="P1575" i="13"/>
  <c r="Q1575" i="13" s="1"/>
  <c r="R1575" i="13"/>
  <c r="U1575" i="13"/>
  <c r="T1575" i="13" s="1"/>
  <c r="I1576" i="13"/>
  <c r="N1576" i="13"/>
  <c r="P1576" i="13"/>
  <c r="Q1576" i="13" s="1"/>
  <c r="R1576" i="13"/>
  <c r="U1576" i="13"/>
  <c r="T1576" i="13" s="1"/>
  <c r="I1577" i="13"/>
  <c r="N1577" i="13"/>
  <c r="P1577" i="13"/>
  <c r="Q1577" i="13" s="1"/>
  <c r="R1577" i="13"/>
  <c r="U1577" i="13"/>
  <c r="T1577" i="13" s="1"/>
  <c r="I1578" i="13"/>
  <c r="N1578" i="13"/>
  <c r="P1578" i="13"/>
  <c r="Q1578" i="13" s="1"/>
  <c r="R1578" i="13"/>
  <c r="U1578" i="13"/>
  <c r="T1578" i="13" s="1"/>
  <c r="I1579" i="13"/>
  <c r="N1579" i="13"/>
  <c r="P1579" i="13"/>
  <c r="Q1579" i="13"/>
  <c r="R1579" i="13"/>
  <c r="U1579" i="13"/>
  <c r="T1579" i="13" s="1"/>
  <c r="I1580" i="13"/>
  <c r="N1580" i="13"/>
  <c r="P1580" i="13"/>
  <c r="Q1580" i="13" s="1"/>
  <c r="R1580" i="13"/>
  <c r="U1580" i="13"/>
  <c r="T1580" i="13" s="1"/>
  <c r="I1581" i="13"/>
  <c r="N1581" i="13"/>
  <c r="P1581" i="13"/>
  <c r="Q1581" i="13" s="1"/>
  <c r="R1581" i="13"/>
  <c r="U1581" i="13"/>
  <c r="T1581" i="13" s="1"/>
  <c r="I1582" i="13"/>
  <c r="N1582" i="13"/>
  <c r="P1582" i="13"/>
  <c r="Q1582" i="13" s="1"/>
  <c r="R1582" i="13"/>
  <c r="U1582" i="13"/>
  <c r="T1582" i="13" s="1"/>
  <c r="I1583" i="13"/>
  <c r="N1583" i="13"/>
  <c r="P1583" i="13"/>
  <c r="Q1583" i="13" s="1"/>
  <c r="R1583" i="13"/>
  <c r="U1583" i="13"/>
  <c r="T1583" i="13" s="1"/>
  <c r="I1584" i="13"/>
  <c r="N1584" i="13"/>
  <c r="P1584" i="13"/>
  <c r="Q1584" i="13" s="1"/>
  <c r="R1584" i="13"/>
  <c r="U1584" i="13"/>
  <c r="T1584" i="13" s="1"/>
  <c r="I1585" i="13"/>
  <c r="N1585" i="13"/>
  <c r="P1585" i="13"/>
  <c r="Q1585" i="13" s="1"/>
  <c r="R1585" i="13"/>
  <c r="U1585" i="13"/>
  <c r="T1585" i="13" s="1"/>
  <c r="I1586" i="13"/>
  <c r="N1586" i="13"/>
  <c r="P1586" i="13"/>
  <c r="Q1586" i="13" s="1"/>
  <c r="R1586" i="13"/>
  <c r="U1586" i="13"/>
  <c r="T1586" i="13" s="1"/>
  <c r="I1587" i="13"/>
  <c r="N1587" i="13"/>
  <c r="P1587" i="13"/>
  <c r="Q1587" i="13"/>
  <c r="R1587" i="13"/>
  <c r="U1587" i="13"/>
  <c r="T1587" i="13" s="1"/>
  <c r="I1588" i="13"/>
  <c r="N1588" i="13"/>
  <c r="P1588" i="13"/>
  <c r="Q1588" i="13" s="1"/>
  <c r="R1588" i="13"/>
  <c r="U1588" i="13"/>
  <c r="T1588" i="13" s="1"/>
  <c r="I1589" i="13"/>
  <c r="N1589" i="13"/>
  <c r="P1589" i="13"/>
  <c r="Q1589" i="13" s="1"/>
  <c r="R1589" i="13"/>
  <c r="U1589" i="13"/>
  <c r="T1589" i="13" s="1"/>
  <c r="I1590" i="13"/>
  <c r="N1590" i="13"/>
  <c r="P1590" i="13"/>
  <c r="Q1590" i="13" s="1"/>
  <c r="R1590" i="13"/>
  <c r="U1590" i="13"/>
  <c r="T1590" i="13" s="1"/>
  <c r="I1591" i="13"/>
  <c r="N1591" i="13"/>
  <c r="P1591" i="13"/>
  <c r="Q1591" i="13"/>
  <c r="R1591" i="13"/>
  <c r="U1591" i="13"/>
  <c r="T1591" i="13" s="1"/>
  <c r="I1592" i="13"/>
  <c r="N1592" i="13"/>
  <c r="P1592" i="13"/>
  <c r="Q1592" i="13" s="1"/>
  <c r="R1592" i="13"/>
  <c r="U1592" i="13"/>
  <c r="T1592" i="13" s="1"/>
  <c r="I1593" i="13"/>
  <c r="N1593" i="13"/>
  <c r="P1593" i="13"/>
  <c r="Q1593" i="13" s="1"/>
  <c r="R1593" i="13"/>
  <c r="U1593" i="13"/>
  <c r="T1593" i="13" s="1"/>
  <c r="I1594" i="13"/>
  <c r="N1594" i="13"/>
  <c r="P1594" i="13"/>
  <c r="Q1594" i="13" s="1"/>
  <c r="R1594" i="13"/>
  <c r="U1594" i="13"/>
  <c r="T1594" i="13" s="1"/>
  <c r="I1595" i="13"/>
  <c r="N1595" i="13"/>
  <c r="P1595" i="13"/>
  <c r="Q1595" i="13" s="1"/>
  <c r="R1595" i="13"/>
  <c r="U1595" i="13"/>
  <c r="T1595" i="13" s="1"/>
  <c r="I1596" i="13"/>
  <c r="N1596" i="13"/>
  <c r="P1596" i="13"/>
  <c r="Q1596" i="13" s="1"/>
  <c r="R1596" i="13"/>
  <c r="U1596" i="13"/>
  <c r="T1596" i="13" s="1"/>
  <c r="I1597" i="13"/>
  <c r="N1597" i="13"/>
  <c r="P1597" i="13"/>
  <c r="Q1597" i="13" s="1"/>
  <c r="R1597" i="13"/>
  <c r="U1597" i="13"/>
  <c r="T1597" i="13" s="1"/>
  <c r="I1598" i="13"/>
  <c r="N1598" i="13"/>
  <c r="P1598" i="13"/>
  <c r="Q1598" i="13" s="1"/>
  <c r="R1598" i="13"/>
  <c r="U1598" i="13"/>
  <c r="T1598" i="13" s="1"/>
  <c r="I1599" i="13"/>
  <c r="N1599" i="13"/>
  <c r="P1599" i="13"/>
  <c r="Q1599" i="13" s="1"/>
  <c r="R1599" i="13"/>
  <c r="U1599" i="13"/>
  <c r="T1599" i="13" s="1"/>
  <c r="I1600" i="13"/>
  <c r="N1600" i="13"/>
  <c r="P1600" i="13"/>
  <c r="Q1600" i="13" s="1"/>
  <c r="R1600" i="13"/>
  <c r="U1600" i="13"/>
  <c r="T1600" i="13" s="1"/>
  <c r="D8" i="9" l="1" a="1"/>
  <c r="D8" i="9" s="1"/>
  <c r="C8" i="9" a="1"/>
  <c r="C8" i="9" s="1"/>
  <c r="C9" i="9" s="1" a="1"/>
  <c r="C9" i="9" s="1"/>
  <c r="F8" i="9" a="1"/>
  <c r="F8" i="9" s="1"/>
  <c r="F10" i="9" a="1"/>
  <c r="F10" i="9" s="1"/>
  <c r="B11" i="9" a="1"/>
  <c r="B11" i="9" s="1"/>
  <c r="E12" i="9" a="1"/>
  <c r="E12" i="9" s="1"/>
  <c r="E11" i="9" a="1"/>
  <c r="E11" i="9" s="1"/>
  <c r="F9" i="9" a="1"/>
  <c r="F9" i="9" s="1"/>
  <c r="C10" i="9" a="1"/>
  <c r="C10" i="9" s="1"/>
  <c r="C11" i="9" s="1" a="1"/>
  <c r="C11" i="9" s="1"/>
  <c r="C12" i="9" s="1" a="1"/>
  <c r="C12" i="9" s="1"/>
  <c r="F13" i="9" s="1" a="1"/>
  <c r="F13" i="9" s="1"/>
  <c r="B12" i="9" a="1"/>
  <c r="B12" i="9" s="1"/>
  <c r="E13" i="9" s="1" a="1"/>
  <c r="E13" i="9" s="1"/>
  <c r="A8" i="9" a="1"/>
  <c r="A8" i="9" s="1"/>
  <c r="AL6" i="13"/>
  <c r="AM6" i="13"/>
  <c r="AK7" i="13"/>
  <c r="AL7" i="13"/>
  <c r="AN7" i="13"/>
  <c r="AK6" i="13"/>
  <c r="AN6" i="13"/>
  <c r="AJ8" i="13" a="1"/>
  <c r="AJ8" i="13" s="1"/>
  <c r="AJ9" i="13" s="1" a="1"/>
  <c r="AJ9" i="13" s="1"/>
  <c r="N7" i="13"/>
  <c r="N8" i="13"/>
  <c r="N9" i="13"/>
  <c r="N10" i="13"/>
  <c r="N11" i="13"/>
  <c r="N12" i="13"/>
  <c r="N13" i="13"/>
  <c r="N14" i="13"/>
  <c r="N15" i="13"/>
  <c r="N16" i="13"/>
  <c r="N17" i="13"/>
  <c r="N18" i="13"/>
  <c r="N19" i="13"/>
  <c r="N20" i="13"/>
  <c r="N21" i="13"/>
  <c r="N22" i="13"/>
  <c r="N24" i="13"/>
  <c r="N25" i="13"/>
  <c r="N26" i="13"/>
  <c r="N27" i="13"/>
  <c r="N28" i="13"/>
  <c r="N31" i="13"/>
  <c r="N32" i="13"/>
  <c r="N33" i="13"/>
  <c r="N34" i="13"/>
  <c r="N35" i="13"/>
  <c r="N36" i="13"/>
  <c r="N37" i="13"/>
  <c r="N38" i="13"/>
  <c r="N39" i="13"/>
  <c r="N40" i="13"/>
  <c r="N41" i="13"/>
  <c r="N42" i="13"/>
  <c r="N43" i="13"/>
  <c r="N44" i="13"/>
  <c r="N45" i="13"/>
  <c r="N46" i="13"/>
  <c r="N47" i="13"/>
  <c r="N48" i="13"/>
  <c r="N49" i="13"/>
  <c r="N50" i="13"/>
  <c r="N51" i="13"/>
  <c r="N52" i="13"/>
  <c r="N53" i="13"/>
  <c r="N54" i="13"/>
  <c r="N55" i="13"/>
  <c r="N56" i="13"/>
  <c r="N57" i="13"/>
  <c r="N58" i="13"/>
  <c r="N59" i="13"/>
  <c r="N60" i="13"/>
  <c r="N61" i="13"/>
  <c r="N62" i="13"/>
  <c r="N63" i="13"/>
  <c r="N64" i="13"/>
  <c r="N65" i="13"/>
  <c r="N66" i="13"/>
  <c r="N67" i="13"/>
  <c r="N68" i="13"/>
  <c r="N69" i="13"/>
  <c r="N70" i="13"/>
  <c r="N71" i="13"/>
  <c r="N72" i="13"/>
  <c r="N73" i="13"/>
  <c r="N74" i="13"/>
  <c r="N75" i="13"/>
  <c r="N76" i="13"/>
  <c r="N77" i="13"/>
  <c r="N78" i="13"/>
  <c r="N79" i="13"/>
  <c r="N80" i="13"/>
  <c r="N81" i="13"/>
  <c r="N82" i="13"/>
  <c r="N83" i="13"/>
  <c r="N84" i="13"/>
  <c r="N85" i="13"/>
  <c r="N86" i="13"/>
  <c r="N87" i="13"/>
  <c r="N88" i="13"/>
  <c r="N89" i="13"/>
  <c r="N90" i="13"/>
  <c r="N91" i="13"/>
  <c r="N92" i="13"/>
  <c r="N93" i="13"/>
  <c r="N94" i="13"/>
  <c r="N95" i="13"/>
  <c r="N96" i="13"/>
  <c r="N97" i="13"/>
  <c r="N98" i="13"/>
  <c r="N99" i="13"/>
  <c r="N100" i="13"/>
  <c r="N101" i="13"/>
  <c r="N102" i="13"/>
  <c r="N103" i="13"/>
  <c r="N104" i="13"/>
  <c r="N105" i="13"/>
  <c r="N106" i="13"/>
  <c r="N107" i="13"/>
  <c r="N108" i="13"/>
  <c r="N109" i="13"/>
  <c r="N110" i="13"/>
  <c r="N111" i="13"/>
  <c r="N112" i="13"/>
  <c r="N113" i="13"/>
  <c r="N114" i="13"/>
  <c r="N115" i="13"/>
  <c r="N116" i="13"/>
  <c r="N117" i="13"/>
  <c r="N118" i="13"/>
  <c r="N119" i="13"/>
  <c r="N120" i="13"/>
  <c r="N121" i="13"/>
  <c r="N122" i="13"/>
  <c r="N123" i="13"/>
  <c r="N124" i="13"/>
  <c r="N125" i="13"/>
  <c r="N126" i="13"/>
  <c r="N127" i="13"/>
  <c r="N128" i="13"/>
  <c r="N129" i="13"/>
  <c r="N130" i="13"/>
  <c r="N131" i="13"/>
  <c r="N132" i="13"/>
  <c r="N133" i="13"/>
  <c r="N134" i="13"/>
  <c r="N135" i="13"/>
  <c r="N136" i="13"/>
  <c r="N137" i="13"/>
  <c r="N138" i="13"/>
  <c r="N139" i="13"/>
  <c r="N140" i="13"/>
  <c r="N141" i="13"/>
  <c r="N142" i="13"/>
  <c r="N143" i="13"/>
  <c r="N144" i="13"/>
  <c r="N145" i="13"/>
  <c r="N146" i="13"/>
  <c r="N147" i="13"/>
  <c r="N148" i="13"/>
  <c r="N149" i="13"/>
  <c r="N150" i="13"/>
  <c r="N151" i="13"/>
  <c r="N152" i="13"/>
  <c r="N153" i="13"/>
  <c r="N154" i="13"/>
  <c r="N155" i="13"/>
  <c r="N156" i="13"/>
  <c r="N157" i="13"/>
  <c r="N158" i="13"/>
  <c r="N159" i="13"/>
  <c r="N160" i="13"/>
  <c r="N161" i="13"/>
  <c r="N162" i="13"/>
  <c r="N163" i="13"/>
  <c r="N164" i="13"/>
  <c r="N165" i="13"/>
  <c r="N166" i="13"/>
  <c r="N167" i="13"/>
  <c r="N168" i="13"/>
  <c r="N169" i="13"/>
  <c r="N170" i="13"/>
  <c r="N171" i="13"/>
  <c r="N172" i="13"/>
  <c r="N173" i="13"/>
  <c r="N174" i="13"/>
  <c r="N175" i="13"/>
  <c r="N176" i="13"/>
  <c r="N177" i="13"/>
  <c r="N178" i="13"/>
  <c r="N179" i="13"/>
  <c r="N180" i="13"/>
  <c r="N181" i="13"/>
  <c r="N182" i="13"/>
  <c r="N183" i="13"/>
  <c r="N184" i="13"/>
  <c r="N185" i="13"/>
  <c r="N186" i="13"/>
  <c r="N187" i="13"/>
  <c r="N188" i="13"/>
  <c r="N189" i="13"/>
  <c r="N190" i="13"/>
  <c r="N191" i="13"/>
  <c r="N192" i="13"/>
  <c r="N193" i="13"/>
  <c r="N194" i="13"/>
  <c r="N195" i="13"/>
  <c r="N196" i="13"/>
  <c r="N197" i="13"/>
  <c r="N198" i="13"/>
  <c r="N199" i="13"/>
  <c r="N200" i="13"/>
  <c r="N201" i="13"/>
  <c r="N202" i="13"/>
  <c r="N203" i="13"/>
  <c r="N204" i="13"/>
  <c r="N205" i="13"/>
  <c r="N206" i="13"/>
  <c r="N207" i="13"/>
  <c r="N208" i="13"/>
  <c r="N209" i="13"/>
  <c r="N210" i="13"/>
  <c r="N211" i="13"/>
  <c r="N212" i="13"/>
  <c r="N213" i="13"/>
  <c r="N214" i="13"/>
  <c r="N215" i="13"/>
  <c r="N216" i="13"/>
  <c r="N217" i="13"/>
  <c r="N218" i="13"/>
  <c r="N219" i="13"/>
  <c r="N220" i="13"/>
  <c r="N221" i="13"/>
  <c r="N222" i="13"/>
  <c r="N223" i="13"/>
  <c r="N224" i="13"/>
  <c r="N225" i="13"/>
  <c r="N226" i="13"/>
  <c r="N227" i="13"/>
  <c r="N228" i="13"/>
  <c r="N229" i="13"/>
  <c r="N230" i="13"/>
  <c r="N231" i="13"/>
  <c r="N232" i="13"/>
  <c r="N233" i="13"/>
  <c r="N234" i="13"/>
  <c r="N235" i="13"/>
  <c r="N236" i="13"/>
  <c r="N237" i="13"/>
  <c r="N238" i="13"/>
  <c r="N239" i="13"/>
  <c r="N240" i="13"/>
  <c r="N241" i="13"/>
  <c r="N242" i="13"/>
  <c r="N243" i="13"/>
  <c r="N244" i="13"/>
  <c r="N245" i="13"/>
  <c r="N246" i="13"/>
  <c r="N247" i="13"/>
  <c r="N248" i="13"/>
  <c r="N249" i="13"/>
  <c r="N250" i="13"/>
  <c r="N251" i="13"/>
  <c r="N252" i="13"/>
  <c r="N253" i="13"/>
  <c r="N254" i="13"/>
  <c r="N255" i="13"/>
  <c r="F12" i="9" l="1" a="1"/>
  <c r="F12" i="9" s="1"/>
  <c r="D9" i="9" a="1"/>
  <c r="D9" i="9" s="1"/>
  <c r="F11" i="9" a="1"/>
  <c r="F11" i="9" s="1"/>
  <c r="A9" i="9" a="1"/>
  <c r="A9" i="9" s="1"/>
  <c r="AK9" i="13"/>
  <c r="AL9" i="13"/>
  <c r="AM9" i="13"/>
  <c r="AN9" i="13"/>
  <c r="AK8" i="13"/>
  <c r="AN8" i="13"/>
  <c r="AM8" i="13"/>
  <c r="AL8" i="13"/>
  <c r="AJ10" i="13" a="1"/>
  <c r="AJ10" i="13" s="1"/>
  <c r="A10" i="9" l="1" a="1"/>
  <c r="A10" i="9" s="1"/>
  <c r="D10" i="9" a="1"/>
  <c r="D10" i="9" s="1"/>
  <c r="B13" i="9" a="1"/>
  <c r="B13" i="9" s="1"/>
  <c r="AK10" i="13"/>
  <c r="AL10" i="13"/>
  <c r="AN10" i="13"/>
  <c r="AM10" i="13"/>
  <c r="AJ11" i="13" a="1"/>
  <c r="AJ11" i="13" s="1"/>
  <c r="I58" i="13"/>
  <c r="I59" i="13"/>
  <c r="I60" i="13"/>
  <c r="I61" i="13"/>
  <c r="I62" i="13"/>
  <c r="I63" i="13"/>
  <c r="I64" i="13"/>
  <c r="I65" i="13"/>
  <c r="I66" i="13"/>
  <c r="I67" i="13"/>
  <c r="I68" i="13"/>
  <c r="I69" i="13"/>
  <c r="I70" i="13"/>
  <c r="I71" i="13"/>
  <c r="I72" i="13"/>
  <c r="I73" i="13"/>
  <c r="I74" i="13"/>
  <c r="I75" i="13"/>
  <c r="I76" i="13"/>
  <c r="I77" i="13"/>
  <c r="I78" i="13"/>
  <c r="I79" i="13"/>
  <c r="I80" i="13"/>
  <c r="I81" i="13"/>
  <c r="I82" i="13"/>
  <c r="I83" i="13"/>
  <c r="I84" i="13"/>
  <c r="I85" i="13"/>
  <c r="I86" i="13"/>
  <c r="I87" i="13"/>
  <c r="I88" i="13"/>
  <c r="I89" i="13"/>
  <c r="I90" i="13"/>
  <c r="I91" i="13"/>
  <c r="I92" i="13"/>
  <c r="I93" i="13"/>
  <c r="I94" i="13"/>
  <c r="I95" i="13"/>
  <c r="I96" i="13"/>
  <c r="I97" i="13"/>
  <c r="I98" i="13"/>
  <c r="I99" i="13"/>
  <c r="I100" i="13"/>
  <c r="I101" i="13"/>
  <c r="I102" i="13"/>
  <c r="I103" i="13"/>
  <c r="I104" i="13"/>
  <c r="I105" i="13"/>
  <c r="I106" i="13"/>
  <c r="I107" i="13"/>
  <c r="I108" i="13"/>
  <c r="I109" i="13"/>
  <c r="I110" i="13"/>
  <c r="I111" i="13"/>
  <c r="I112" i="13"/>
  <c r="I113" i="13"/>
  <c r="I114" i="13"/>
  <c r="I115" i="13"/>
  <c r="I116" i="13"/>
  <c r="I117" i="13"/>
  <c r="I118" i="13"/>
  <c r="I119" i="13"/>
  <c r="I120" i="13"/>
  <c r="I121" i="13"/>
  <c r="I122" i="13"/>
  <c r="I123" i="13"/>
  <c r="I124" i="13"/>
  <c r="I125" i="13"/>
  <c r="I126" i="13"/>
  <c r="I127" i="13"/>
  <c r="I128" i="13"/>
  <c r="I129" i="13"/>
  <c r="I130" i="13"/>
  <c r="I131" i="13"/>
  <c r="I132" i="13"/>
  <c r="I133" i="13"/>
  <c r="I134" i="13"/>
  <c r="I135" i="13"/>
  <c r="I136" i="13"/>
  <c r="I137" i="13"/>
  <c r="I138" i="13"/>
  <c r="I139" i="13"/>
  <c r="I140" i="13"/>
  <c r="I141" i="13"/>
  <c r="I142" i="13"/>
  <c r="I143" i="13"/>
  <c r="I144" i="13"/>
  <c r="I145" i="13"/>
  <c r="I146" i="13"/>
  <c r="I147" i="13"/>
  <c r="I148" i="13"/>
  <c r="I149" i="13"/>
  <c r="I150" i="13"/>
  <c r="I151" i="13"/>
  <c r="I152" i="13"/>
  <c r="I153" i="13"/>
  <c r="I154" i="13"/>
  <c r="I155" i="13"/>
  <c r="I156" i="13"/>
  <c r="I157" i="13"/>
  <c r="I158" i="13"/>
  <c r="I159" i="13"/>
  <c r="I160" i="13"/>
  <c r="I161" i="13"/>
  <c r="I162" i="13"/>
  <c r="I163" i="13"/>
  <c r="I164" i="13"/>
  <c r="I165" i="13"/>
  <c r="I166" i="13"/>
  <c r="I167" i="13"/>
  <c r="I168" i="13"/>
  <c r="I169" i="13"/>
  <c r="I170" i="13"/>
  <c r="I171" i="13"/>
  <c r="I172" i="13"/>
  <c r="I173" i="13"/>
  <c r="I174" i="13"/>
  <c r="I175" i="13"/>
  <c r="I176" i="13"/>
  <c r="I177" i="13"/>
  <c r="I178" i="13"/>
  <c r="I179" i="13"/>
  <c r="I180" i="13"/>
  <c r="I181" i="13"/>
  <c r="I182" i="13"/>
  <c r="I183" i="13"/>
  <c r="I184" i="13"/>
  <c r="I185" i="13"/>
  <c r="I186" i="13"/>
  <c r="I187" i="13"/>
  <c r="I188" i="13"/>
  <c r="I189" i="13"/>
  <c r="I190" i="13"/>
  <c r="I191" i="13"/>
  <c r="I192" i="13"/>
  <c r="I193" i="13"/>
  <c r="I194" i="13"/>
  <c r="I195" i="13"/>
  <c r="I196" i="13"/>
  <c r="I197" i="13"/>
  <c r="I198" i="13"/>
  <c r="I199" i="13"/>
  <c r="I200" i="13"/>
  <c r="I201" i="13"/>
  <c r="I202" i="13"/>
  <c r="I203" i="13"/>
  <c r="I204" i="13"/>
  <c r="I205" i="13"/>
  <c r="I206" i="13"/>
  <c r="I207" i="13"/>
  <c r="I208" i="13"/>
  <c r="I209" i="13"/>
  <c r="I210" i="13"/>
  <c r="I211" i="13"/>
  <c r="I212" i="13"/>
  <c r="I213" i="13"/>
  <c r="I214" i="13"/>
  <c r="I215" i="13"/>
  <c r="I216" i="13"/>
  <c r="I217" i="13"/>
  <c r="I218" i="13"/>
  <c r="I219" i="13"/>
  <c r="I220" i="13"/>
  <c r="I221" i="13"/>
  <c r="I222" i="13"/>
  <c r="I223" i="13"/>
  <c r="I224" i="13"/>
  <c r="I225" i="13"/>
  <c r="I226" i="13"/>
  <c r="I227" i="13"/>
  <c r="I228" i="13"/>
  <c r="I229" i="13"/>
  <c r="I230" i="13"/>
  <c r="I231" i="13"/>
  <c r="I232" i="13"/>
  <c r="I233" i="13"/>
  <c r="I234" i="13"/>
  <c r="I235" i="13"/>
  <c r="I236" i="13"/>
  <c r="I237" i="13"/>
  <c r="I238" i="13"/>
  <c r="I239" i="13"/>
  <c r="I240" i="13"/>
  <c r="I241" i="13"/>
  <c r="I242" i="13"/>
  <c r="I243" i="13"/>
  <c r="I244" i="13"/>
  <c r="I245" i="13"/>
  <c r="I246" i="13"/>
  <c r="I247" i="13"/>
  <c r="I248" i="13"/>
  <c r="I249" i="13"/>
  <c r="I250" i="13"/>
  <c r="I251" i="13"/>
  <c r="I252" i="13"/>
  <c r="I253" i="13"/>
  <c r="I254" i="13"/>
  <c r="I255" i="13"/>
  <c r="E8" i="12"/>
  <c r="F8" i="12"/>
  <c r="G8" i="12"/>
  <c r="H8" i="12"/>
  <c r="I8" i="12"/>
  <c r="J8" i="12"/>
  <c r="D8" i="12"/>
  <c r="D7" i="12"/>
  <c r="J3" i="12"/>
  <c r="J4" i="12"/>
  <c r="J5" i="12"/>
  <c r="J6" i="12"/>
  <c r="J7" i="12"/>
  <c r="J2" i="12"/>
  <c r="I2" i="12"/>
  <c r="J12" i="12"/>
  <c r="J13" i="12"/>
  <c r="J14" i="12"/>
  <c r="J15" i="12"/>
  <c r="J16" i="12"/>
  <c r="J17" i="12"/>
  <c r="J18" i="12"/>
  <c r="I6" i="13" s="1"/>
  <c r="E18" i="12"/>
  <c r="F18" i="12"/>
  <c r="G18" i="12"/>
  <c r="H18" i="12"/>
  <c r="I18" i="12"/>
  <c r="D18" i="12"/>
  <c r="B14" i="9" l="1" a="1"/>
  <c r="B14" i="9" s="1"/>
  <c r="E15" i="9" s="1" a="1"/>
  <c r="E15" i="9" s="1"/>
  <c r="E14" i="9" a="1"/>
  <c r="E14" i="9" s="1"/>
  <c r="I50" i="13"/>
  <c r="I40" i="13"/>
  <c r="I29" i="13"/>
  <c r="I18" i="13"/>
  <c r="I8" i="13"/>
  <c r="I57" i="13"/>
  <c r="I45" i="13"/>
  <c r="I34" i="13"/>
  <c r="I24" i="13"/>
  <c r="I13" i="13"/>
  <c r="I54" i="13"/>
  <c r="I44" i="13"/>
  <c r="I33" i="13"/>
  <c r="I22" i="13"/>
  <c r="I12" i="13"/>
  <c r="N3" i="13"/>
  <c r="I49" i="13"/>
  <c r="I38" i="13"/>
  <c r="I28" i="13"/>
  <c r="I17" i="13"/>
  <c r="A11" i="9" a="1"/>
  <c r="A11" i="9" s="1"/>
  <c r="D12" i="9" s="1" a="1"/>
  <c r="D12" i="9" s="1"/>
  <c r="D11" i="9" a="1"/>
  <c r="D11" i="9" s="1"/>
  <c r="I55" i="13"/>
  <c r="N30" i="13"/>
  <c r="N4" i="13"/>
  <c r="N29" i="13"/>
  <c r="I53" i="13"/>
  <c r="I48" i="13"/>
  <c r="I42" i="13"/>
  <c r="I37" i="13"/>
  <c r="I32" i="13"/>
  <c r="I26" i="13"/>
  <c r="I21" i="13"/>
  <c r="I16" i="13"/>
  <c r="I10" i="13"/>
  <c r="I4" i="13"/>
  <c r="I52" i="13"/>
  <c r="I46" i="13"/>
  <c r="I41" i="13"/>
  <c r="I36" i="13"/>
  <c r="I30" i="13"/>
  <c r="I25" i="13"/>
  <c r="I20" i="13"/>
  <c r="I14" i="13"/>
  <c r="I9" i="13"/>
  <c r="A12" i="9" a="1"/>
  <c r="A12" i="9" s="1"/>
  <c r="D13" i="9" s="1" a="1"/>
  <c r="D13" i="9" s="1"/>
  <c r="B15" i="9" a="1"/>
  <c r="B15" i="9" s="1"/>
  <c r="E16" i="9" s="1" a="1"/>
  <c r="E16" i="9" s="1"/>
  <c r="I3" i="13"/>
  <c r="I56" i="13"/>
  <c r="N23" i="13"/>
  <c r="N5" i="13"/>
  <c r="N6" i="13"/>
  <c r="I51" i="13"/>
  <c r="I47" i="13"/>
  <c r="I43" i="13"/>
  <c r="I39" i="13"/>
  <c r="I35" i="13"/>
  <c r="I31" i="13"/>
  <c r="I27" i="13"/>
  <c r="I23" i="13"/>
  <c r="I19" i="13"/>
  <c r="I15" i="13"/>
  <c r="I11" i="13"/>
  <c r="I7" i="13"/>
  <c r="AL11" i="13"/>
  <c r="AK11" i="13"/>
  <c r="AN11" i="13"/>
  <c r="AM11" i="13"/>
  <c r="AJ12" i="13" a="1"/>
  <c r="AJ12" i="13" s="1"/>
  <c r="A13" i="9" l="1" a="1"/>
  <c r="A13" i="9" s="1"/>
  <c r="D14" i="9" s="1" a="1"/>
  <c r="D14" i="9" s="1"/>
  <c r="B16" i="9" a="1"/>
  <c r="B16" i="9" s="1"/>
  <c r="E17" i="9" s="1" a="1"/>
  <c r="E17" i="9" s="1"/>
  <c r="AK12" i="13"/>
  <c r="AM12" i="13"/>
  <c r="AL12" i="13"/>
  <c r="AN12" i="13"/>
  <c r="AJ13" i="13" a="1"/>
  <c r="AJ13" i="13" s="1"/>
  <c r="A14" i="9" l="1" a="1"/>
  <c r="A14" i="9" s="1"/>
  <c r="D15" i="9" s="1" a="1"/>
  <c r="D15" i="9" s="1"/>
  <c r="C13" i="9" a="1"/>
  <c r="C13" i="9" s="1"/>
  <c r="F14" i="9" s="1" a="1"/>
  <c r="F14" i="9" s="1"/>
  <c r="B17" i="9" a="1"/>
  <c r="B17" i="9" s="1"/>
  <c r="E18" i="9" s="1" a="1"/>
  <c r="E18" i="9" s="1"/>
  <c r="AJ14" i="13" a="1"/>
  <c r="AJ14" i="13" s="1"/>
  <c r="AJ15" i="13" s="1" a="1"/>
  <c r="AJ15" i="13" s="1"/>
  <c r="AN13" i="13"/>
  <c r="AK13" i="13"/>
  <c r="AL13" i="13"/>
  <c r="AM13" i="13"/>
  <c r="A15" i="9" l="1" a="1"/>
  <c r="A15" i="9" s="1"/>
  <c r="D16" i="9" s="1" a="1"/>
  <c r="D16" i="9" s="1"/>
  <c r="C14" i="9" a="1"/>
  <c r="C14" i="9" s="1"/>
  <c r="B18" i="9" a="1"/>
  <c r="B18" i="9" s="1"/>
  <c r="E19" i="9" s="1" a="1"/>
  <c r="E19" i="9" s="1"/>
  <c r="AN15" i="13"/>
  <c r="AM15" i="13"/>
  <c r="AL15" i="13"/>
  <c r="AK15" i="13"/>
  <c r="AJ16" i="13" a="1"/>
  <c r="AJ16" i="13" s="1"/>
  <c r="AJ17" i="13" s="1" a="1"/>
  <c r="AJ17" i="13" s="1"/>
  <c r="AN14" i="13"/>
  <c r="AL14" i="13"/>
  <c r="AK14" i="13"/>
  <c r="AM14" i="13"/>
  <c r="C15" i="9" l="1" a="1"/>
  <c r="C15" i="9" s="1"/>
  <c r="F15" i="9" a="1"/>
  <c r="F15" i="9" s="1"/>
  <c r="A16" i="9" a="1"/>
  <c r="A16" i="9" s="1"/>
  <c r="D17" i="9" s="1" a="1"/>
  <c r="D17" i="9" s="1"/>
  <c r="B19" i="9" a="1"/>
  <c r="B19" i="9" s="1"/>
  <c r="E20" i="9" s="1" a="1"/>
  <c r="E20" i="9" s="1"/>
  <c r="AM17" i="13"/>
  <c r="AL17" i="13"/>
  <c r="AN17" i="13"/>
  <c r="AK17" i="13"/>
  <c r="AN16" i="13"/>
  <c r="AM16" i="13"/>
  <c r="AL16" i="13"/>
  <c r="AK16" i="13"/>
  <c r="AJ18" i="13" a="1"/>
  <c r="AJ18" i="13" s="1"/>
  <c r="C16" i="9" l="1" a="1"/>
  <c r="C16" i="9" s="1"/>
  <c r="F16" i="9" a="1"/>
  <c r="F16" i="9" s="1"/>
  <c r="A17" i="9" a="1"/>
  <c r="A17" i="9" s="1"/>
  <c r="B20" i="9" a="1"/>
  <c r="B20" i="9" s="1"/>
  <c r="AK18" i="13"/>
  <c r="AL18" i="13"/>
  <c r="AN18" i="13"/>
  <c r="AM18" i="13"/>
  <c r="AJ19" i="13" a="1"/>
  <c r="AJ19" i="13" s="1"/>
  <c r="A18" i="9" l="1" a="1"/>
  <c r="A18" i="9" s="1"/>
  <c r="D18" i="9" a="1"/>
  <c r="D18" i="9" s="1"/>
  <c r="B21" i="9" a="1"/>
  <c r="B21" i="9" s="1"/>
  <c r="E21" i="9" a="1"/>
  <c r="E21" i="9" s="1"/>
  <c r="C17" i="9" a="1"/>
  <c r="C17" i="9" s="1"/>
  <c r="F17" i="9" a="1"/>
  <c r="F17" i="9" s="1"/>
  <c r="AJ20" i="13" a="1"/>
  <c r="AJ20" i="13" s="1"/>
  <c r="AN19" i="13"/>
  <c r="AL19" i="13"/>
  <c r="AK19" i="13"/>
  <c r="AM19" i="13"/>
  <c r="B22" i="9" l="1" a="1"/>
  <c r="B22" i="9" s="1"/>
  <c r="E22" i="9" a="1"/>
  <c r="E22" i="9" s="1"/>
  <c r="C18" i="9" a="1"/>
  <c r="C18" i="9" s="1"/>
  <c r="F18" i="9" a="1"/>
  <c r="F18" i="9" s="1"/>
  <c r="A19" i="9" a="1"/>
  <c r="A19" i="9" s="1"/>
  <c r="D19" i="9" a="1"/>
  <c r="D19" i="9" s="1"/>
  <c r="AJ21" i="13" a="1"/>
  <c r="AJ21" i="13" s="1"/>
  <c r="AM20" i="13"/>
  <c r="AL20" i="13"/>
  <c r="AK20" i="13"/>
  <c r="AN20" i="13"/>
  <c r="C19" i="9" l="1" a="1"/>
  <c r="C19" i="9" s="1"/>
  <c r="F19" i="9" a="1"/>
  <c r="F19" i="9" s="1"/>
  <c r="C20" i="9" a="1"/>
  <c r="C20" i="9" s="1"/>
  <c r="A20" i="9" a="1"/>
  <c r="A20" i="9" s="1"/>
  <c r="D20" i="9" a="1"/>
  <c r="D20" i="9" s="1"/>
  <c r="B23" i="9" a="1"/>
  <c r="B23" i="9" s="1"/>
  <c r="E23" i="9" a="1"/>
  <c r="E23" i="9" s="1"/>
  <c r="AJ22" i="13" a="1"/>
  <c r="AJ22" i="13" s="1"/>
  <c r="AJ23" i="13" s="1" a="1"/>
  <c r="AJ23" i="13" s="1"/>
  <c r="AK21" i="13"/>
  <c r="AM21" i="13"/>
  <c r="AL21" i="13"/>
  <c r="AN21" i="13"/>
  <c r="B24" i="9" l="1" a="1"/>
  <c r="B24" i="9" s="1"/>
  <c r="E24" i="9" a="1"/>
  <c r="E24" i="9" s="1"/>
  <c r="A21" i="9" a="1"/>
  <c r="A21" i="9" s="1"/>
  <c r="D21" i="9" a="1"/>
  <c r="D21" i="9" s="1"/>
  <c r="F20" i="9" a="1"/>
  <c r="F20" i="9" s="1"/>
  <c r="C21" i="9" a="1"/>
  <c r="C21" i="9" s="1"/>
  <c r="F22" i="9" s="1" a="1"/>
  <c r="F22" i="9" s="1"/>
  <c r="F21" i="9" a="1"/>
  <c r="F21" i="9" s="1"/>
  <c r="AJ24" i="13" a="1"/>
  <c r="AJ24" i="13" s="1"/>
  <c r="AL23" i="13"/>
  <c r="AK23" i="13"/>
  <c r="AN23" i="13"/>
  <c r="AM23" i="13"/>
  <c r="AM22" i="13"/>
  <c r="AK22" i="13"/>
  <c r="AN22" i="13"/>
  <c r="AL22" i="13"/>
  <c r="C22" i="9" l="1" a="1"/>
  <c r="C22" i="9" s="1"/>
  <c r="F23" i="9" s="1" a="1"/>
  <c r="F23" i="9" s="1"/>
  <c r="B25" i="9" a="1"/>
  <c r="B25" i="9" s="1"/>
  <c r="E25" i="9" a="1"/>
  <c r="E25" i="9" s="1"/>
  <c r="C23" i="9" a="1"/>
  <c r="C23" i="9" s="1"/>
  <c r="A22" i="9" a="1"/>
  <c r="A22" i="9" s="1"/>
  <c r="D22" i="9" a="1"/>
  <c r="D22" i="9" s="1"/>
  <c r="AJ25" i="13" a="1"/>
  <c r="AJ25" i="13" s="1"/>
  <c r="AN24" i="13"/>
  <c r="AM24" i="13"/>
  <c r="AL24" i="13"/>
  <c r="AK24" i="13"/>
  <c r="B26" i="9" l="1" a="1"/>
  <c r="B26" i="9" s="1"/>
  <c r="E26" i="9" a="1"/>
  <c r="E26" i="9" s="1"/>
  <c r="A23" i="9" a="1"/>
  <c r="A23" i="9" s="1"/>
  <c r="D23" i="9" a="1"/>
  <c r="D23" i="9" s="1"/>
  <c r="C24" i="9" a="1"/>
  <c r="C24" i="9" s="1"/>
  <c r="F24" i="9" a="1"/>
  <c r="F24" i="9" s="1"/>
  <c r="AJ26" i="13" a="1"/>
  <c r="AJ26" i="13" s="1"/>
  <c r="AN25" i="13"/>
  <c r="AM25" i="13"/>
  <c r="AL25" i="13"/>
  <c r="AK25" i="13"/>
  <c r="C25" i="9" l="1" a="1"/>
  <c r="C25" i="9" s="1"/>
  <c r="F25" i="9" a="1"/>
  <c r="F25" i="9" s="1"/>
  <c r="B27" i="9" a="1"/>
  <c r="B27" i="9" s="1"/>
  <c r="E27" i="9" a="1"/>
  <c r="E27" i="9" s="1"/>
  <c r="A24" i="9" a="1"/>
  <c r="A24" i="9" s="1"/>
  <c r="D24" i="9" a="1"/>
  <c r="D24" i="9" s="1"/>
  <c r="AL26" i="13"/>
  <c r="AM26" i="13"/>
  <c r="AK26" i="13"/>
  <c r="AN26" i="13"/>
  <c r="AJ27" i="13" a="1"/>
  <c r="AJ27" i="13" s="1"/>
  <c r="A25" i="9" l="1" a="1"/>
  <c r="A25" i="9" s="1"/>
  <c r="D25" i="9" a="1"/>
  <c r="D25" i="9" s="1"/>
  <c r="B28" i="9" a="1"/>
  <c r="B28" i="9" s="1"/>
  <c r="E28" i="9" a="1"/>
  <c r="E28" i="9" s="1"/>
  <c r="C26" i="9" a="1"/>
  <c r="C26" i="9" s="1"/>
  <c r="F26" i="9" a="1"/>
  <c r="F26" i="9" s="1"/>
  <c r="AN27" i="13"/>
  <c r="AL27" i="13"/>
  <c r="AK27" i="13"/>
  <c r="AM27" i="13"/>
  <c r="C27" i="9" l="1" a="1"/>
  <c r="C27" i="9" s="1"/>
  <c r="F27" i="9" a="1"/>
  <c r="F27" i="9" s="1"/>
  <c r="B29" i="9" a="1"/>
  <c r="B29" i="9" s="1"/>
  <c r="E29" i="9" a="1"/>
  <c r="E29" i="9" s="1"/>
  <c r="A26" i="9" a="1"/>
  <c r="A26" i="9" s="1"/>
  <c r="D26" i="9" a="1"/>
  <c r="D26" i="9" s="1"/>
  <c r="R255" i="13"/>
  <c r="P255" i="13"/>
  <c r="Q255" i="13" s="1"/>
  <c r="R254" i="13"/>
  <c r="P254" i="13"/>
  <c r="Q254" i="13" s="1"/>
  <c r="R253" i="13"/>
  <c r="P253" i="13"/>
  <c r="Q253" i="13" s="1"/>
  <c r="R252" i="13"/>
  <c r="P252" i="13"/>
  <c r="Q252" i="13" s="1"/>
  <c r="R251" i="13"/>
  <c r="P251" i="13"/>
  <c r="Q251" i="13" s="1"/>
  <c r="R250" i="13"/>
  <c r="P250" i="13"/>
  <c r="Q250" i="13" s="1"/>
  <c r="R249" i="13"/>
  <c r="P249" i="13"/>
  <c r="Q249" i="13" s="1"/>
  <c r="R248" i="13"/>
  <c r="P248" i="13"/>
  <c r="Q248" i="13" s="1"/>
  <c r="R247" i="13"/>
  <c r="P247" i="13"/>
  <c r="Q247" i="13" s="1"/>
  <c r="R246" i="13"/>
  <c r="P246" i="13"/>
  <c r="Q246" i="13" s="1"/>
  <c r="R245" i="13"/>
  <c r="P245" i="13"/>
  <c r="Q245" i="13" s="1"/>
  <c r="R244" i="13"/>
  <c r="P244" i="13"/>
  <c r="Q244" i="13" s="1"/>
  <c r="R243" i="13"/>
  <c r="P243" i="13"/>
  <c r="Q243" i="13" s="1"/>
  <c r="R242" i="13"/>
  <c r="P242" i="13"/>
  <c r="Q242" i="13" s="1"/>
  <c r="R241" i="13"/>
  <c r="P241" i="13"/>
  <c r="Q241" i="13" s="1"/>
  <c r="R240" i="13"/>
  <c r="P240" i="13"/>
  <c r="Q240" i="13" s="1"/>
  <c r="R239" i="13"/>
  <c r="P239" i="13"/>
  <c r="Q239" i="13" s="1"/>
  <c r="R238" i="13"/>
  <c r="P238" i="13"/>
  <c r="Q238" i="13" s="1"/>
  <c r="R237" i="13"/>
  <c r="P237" i="13"/>
  <c r="Q237" i="13" s="1"/>
  <c r="R236" i="13"/>
  <c r="P236" i="13"/>
  <c r="Q236" i="13" s="1"/>
  <c r="R235" i="13"/>
  <c r="P235" i="13"/>
  <c r="Q235" i="13" s="1"/>
  <c r="R234" i="13"/>
  <c r="P234" i="13"/>
  <c r="Q234" i="13" s="1"/>
  <c r="R233" i="13"/>
  <c r="P233" i="13"/>
  <c r="Q233" i="13" s="1"/>
  <c r="R232" i="13"/>
  <c r="P232" i="13"/>
  <c r="Q232" i="13" s="1"/>
  <c r="R231" i="13"/>
  <c r="P231" i="13"/>
  <c r="Q231" i="13" s="1"/>
  <c r="R230" i="13"/>
  <c r="P230" i="13"/>
  <c r="Q230" i="13" s="1"/>
  <c r="R229" i="13"/>
  <c r="P229" i="13"/>
  <c r="Q229" i="13" s="1"/>
  <c r="R228" i="13"/>
  <c r="P228" i="13"/>
  <c r="Q228" i="13" s="1"/>
  <c r="R227" i="13"/>
  <c r="P227" i="13"/>
  <c r="Q227" i="13" s="1"/>
  <c r="R226" i="13"/>
  <c r="P226" i="13"/>
  <c r="Q226" i="13" s="1"/>
  <c r="R225" i="13"/>
  <c r="P225" i="13"/>
  <c r="Q225" i="13" s="1"/>
  <c r="R224" i="13"/>
  <c r="P224" i="13"/>
  <c r="Q224" i="13" s="1"/>
  <c r="R223" i="13"/>
  <c r="P223" i="13"/>
  <c r="Q223" i="13" s="1"/>
  <c r="R222" i="13"/>
  <c r="P222" i="13"/>
  <c r="Q222" i="13" s="1"/>
  <c r="R221" i="13"/>
  <c r="P221" i="13"/>
  <c r="Q221" i="13" s="1"/>
  <c r="R220" i="13"/>
  <c r="P220" i="13"/>
  <c r="Q220" i="13" s="1"/>
  <c r="R219" i="13"/>
  <c r="P219" i="13"/>
  <c r="Q219" i="13" s="1"/>
  <c r="R218" i="13"/>
  <c r="P218" i="13"/>
  <c r="Q218" i="13" s="1"/>
  <c r="R217" i="13"/>
  <c r="P217" i="13"/>
  <c r="Q217" i="13" s="1"/>
  <c r="R216" i="13"/>
  <c r="P216" i="13"/>
  <c r="Q216" i="13" s="1"/>
  <c r="R215" i="13"/>
  <c r="P215" i="13"/>
  <c r="Q215" i="13" s="1"/>
  <c r="R214" i="13"/>
  <c r="P214" i="13"/>
  <c r="Q214" i="13" s="1"/>
  <c r="R213" i="13"/>
  <c r="P213" i="13"/>
  <c r="Q213" i="13" s="1"/>
  <c r="R212" i="13"/>
  <c r="P212" i="13"/>
  <c r="Q212" i="13" s="1"/>
  <c r="R211" i="13"/>
  <c r="P211" i="13"/>
  <c r="Q211" i="13" s="1"/>
  <c r="R210" i="13"/>
  <c r="P210" i="13"/>
  <c r="Q210" i="13" s="1"/>
  <c r="R209" i="13"/>
  <c r="P209" i="13"/>
  <c r="Q209" i="13" s="1"/>
  <c r="R208" i="13"/>
  <c r="P208" i="13"/>
  <c r="Q208" i="13" s="1"/>
  <c r="R207" i="13"/>
  <c r="P207" i="13"/>
  <c r="Q207" i="13" s="1"/>
  <c r="R206" i="13"/>
  <c r="P206" i="13"/>
  <c r="Q206" i="13" s="1"/>
  <c r="R205" i="13"/>
  <c r="P205" i="13"/>
  <c r="Q205" i="13" s="1"/>
  <c r="R204" i="13"/>
  <c r="P204" i="13"/>
  <c r="Q204" i="13" s="1"/>
  <c r="R203" i="13"/>
  <c r="P203" i="13"/>
  <c r="Q203" i="13" s="1"/>
  <c r="R202" i="13"/>
  <c r="P202" i="13"/>
  <c r="Q202" i="13" s="1"/>
  <c r="R201" i="13"/>
  <c r="P201" i="13"/>
  <c r="Q201" i="13" s="1"/>
  <c r="R200" i="13"/>
  <c r="P200" i="13"/>
  <c r="Q200" i="13" s="1"/>
  <c r="R199" i="13"/>
  <c r="P199" i="13"/>
  <c r="Q199" i="13" s="1"/>
  <c r="R198" i="13"/>
  <c r="P198" i="13"/>
  <c r="Q198" i="13" s="1"/>
  <c r="R197" i="13"/>
  <c r="P197" i="13"/>
  <c r="Q197" i="13" s="1"/>
  <c r="R196" i="13"/>
  <c r="P196" i="13"/>
  <c r="Q196" i="13" s="1"/>
  <c r="R195" i="13"/>
  <c r="P195" i="13"/>
  <c r="Q195" i="13" s="1"/>
  <c r="R194" i="13"/>
  <c r="P194" i="13"/>
  <c r="Q194" i="13" s="1"/>
  <c r="R193" i="13"/>
  <c r="P193" i="13"/>
  <c r="Q193" i="13" s="1"/>
  <c r="R192" i="13"/>
  <c r="P192" i="13"/>
  <c r="Q192" i="13" s="1"/>
  <c r="R191" i="13"/>
  <c r="P191" i="13"/>
  <c r="Q191" i="13" s="1"/>
  <c r="R190" i="13"/>
  <c r="P190" i="13"/>
  <c r="Q190" i="13" s="1"/>
  <c r="R189" i="13"/>
  <c r="P189" i="13"/>
  <c r="Q189" i="13" s="1"/>
  <c r="R188" i="13"/>
  <c r="P188" i="13"/>
  <c r="Q188" i="13" s="1"/>
  <c r="R187" i="13"/>
  <c r="P187" i="13"/>
  <c r="Q187" i="13" s="1"/>
  <c r="R186" i="13"/>
  <c r="P186" i="13"/>
  <c r="Q186" i="13" s="1"/>
  <c r="R185" i="13"/>
  <c r="P185" i="13"/>
  <c r="Q185" i="13" s="1"/>
  <c r="R184" i="13"/>
  <c r="P184" i="13"/>
  <c r="Q184" i="13" s="1"/>
  <c r="R183" i="13"/>
  <c r="P183" i="13"/>
  <c r="Q183" i="13" s="1"/>
  <c r="R182" i="13"/>
  <c r="P182" i="13"/>
  <c r="Q182" i="13" s="1"/>
  <c r="R181" i="13"/>
  <c r="P181" i="13"/>
  <c r="Q181" i="13" s="1"/>
  <c r="R180" i="13"/>
  <c r="P180" i="13"/>
  <c r="Q180" i="13" s="1"/>
  <c r="R179" i="13"/>
  <c r="P179" i="13"/>
  <c r="Q179" i="13" s="1"/>
  <c r="R178" i="13"/>
  <c r="P178" i="13"/>
  <c r="Q178" i="13" s="1"/>
  <c r="R177" i="13"/>
  <c r="P177" i="13"/>
  <c r="Q177" i="13" s="1"/>
  <c r="R176" i="13"/>
  <c r="P176" i="13"/>
  <c r="Q176" i="13" s="1"/>
  <c r="R175" i="13"/>
  <c r="P175" i="13"/>
  <c r="Q175" i="13" s="1"/>
  <c r="R174" i="13"/>
  <c r="P174" i="13"/>
  <c r="Q174" i="13" s="1"/>
  <c r="R173" i="13"/>
  <c r="P173" i="13"/>
  <c r="Q173" i="13" s="1"/>
  <c r="R172" i="13"/>
  <c r="P172" i="13"/>
  <c r="Q172" i="13" s="1"/>
  <c r="R171" i="13"/>
  <c r="P171" i="13"/>
  <c r="Q171" i="13" s="1"/>
  <c r="R170" i="13"/>
  <c r="P170" i="13"/>
  <c r="Q170" i="13" s="1"/>
  <c r="R169" i="13"/>
  <c r="P169" i="13"/>
  <c r="Q169" i="13" s="1"/>
  <c r="R168" i="13"/>
  <c r="P168" i="13"/>
  <c r="Q168" i="13" s="1"/>
  <c r="R167" i="13"/>
  <c r="P167" i="13"/>
  <c r="Q167" i="13" s="1"/>
  <c r="R166" i="13"/>
  <c r="P166" i="13"/>
  <c r="Q166" i="13" s="1"/>
  <c r="R165" i="13"/>
  <c r="P165" i="13"/>
  <c r="Q165" i="13" s="1"/>
  <c r="R164" i="13"/>
  <c r="P164" i="13"/>
  <c r="Q164" i="13" s="1"/>
  <c r="R163" i="13"/>
  <c r="P163" i="13"/>
  <c r="Q163" i="13" s="1"/>
  <c r="R162" i="13"/>
  <c r="P162" i="13"/>
  <c r="Q162" i="13" s="1"/>
  <c r="R161" i="13"/>
  <c r="P161" i="13"/>
  <c r="Q161" i="13" s="1"/>
  <c r="R160" i="13"/>
  <c r="P160" i="13"/>
  <c r="Q160" i="13" s="1"/>
  <c r="R159" i="13"/>
  <c r="P159" i="13"/>
  <c r="Q159" i="13" s="1"/>
  <c r="R158" i="13"/>
  <c r="P158" i="13"/>
  <c r="Q158" i="13" s="1"/>
  <c r="R157" i="13"/>
  <c r="P157" i="13"/>
  <c r="Q157" i="13" s="1"/>
  <c r="R156" i="13"/>
  <c r="P156" i="13"/>
  <c r="Q156" i="13" s="1"/>
  <c r="R155" i="13"/>
  <c r="P155" i="13"/>
  <c r="Q155" i="13" s="1"/>
  <c r="R154" i="13"/>
  <c r="P154" i="13"/>
  <c r="Q154" i="13" s="1"/>
  <c r="R153" i="13"/>
  <c r="P153" i="13"/>
  <c r="Q153" i="13" s="1"/>
  <c r="R152" i="13"/>
  <c r="P152" i="13"/>
  <c r="Q152" i="13" s="1"/>
  <c r="R151" i="13"/>
  <c r="P151" i="13"/>
  <c r="Q151" i="13" s="1"/>
  <c r="R150" i="13"/>
  <c r="P150" i="13"/>
  <c r="Q150" i="13" s="1"/>
  <c r="R149" i="13"/>
  <c r="P149" i="13"/>
  <c r="Q149" i="13" s="1"/>
  <c r="R148" i="13"/>
  <c r="P148" i="13"/>
  <c r="Q148" i="13" s="1"/>
  <c r="R147" i="13"/>
  <c r="P147" i="13"/>
  <c r="Q147" i="13" s="1"/>
  <c r="R146" i="13"/>
  <c r="P146" i="13"/>
  <c r="Q146" i="13" s="1"/>
  <c r="R145" i="13"/>
  <c r="P145" i="13"/>
  <c r="Q145" i="13" s="1"/>
  <c r="R144" i="13"/>
  <c r="P144" i="13"/>
  <c r="Q144" i="13" s="1"/>
  <c r="R143" i="13"/>
  <c r="P143" i="13"/>
  <c r="Q143" i="13" s="1"/>
  <c r="R142" i="13"/>
  <c r="P142" i="13"/>
  <c r="Q142" i="13" s="1"/>
  <c r="R141" i="13"/>
  <c r="P141" i="13"/>
  <c r="Q141" i="13" s="1"/>
  <c r="R140" i="13"/>
  <c r="P140" i="13"/>
  <c r="Q140" i="13" s="1"/>
  <c r="R139" i="13"/>
  <c r="P139" i="13"/>
  <c r="Q139" i="13" s="1"/>
  <c r="R138" i="13"/>
  <c r="P138" i="13"/>
  <c r="Q138" i="13" s="1"/>
  <c r="R137" i="13"/>
  <c r="P137" i="13"/>
  <c r="Q137" i="13" s="1"/>
  <c r="R136" i="13"/>
  <c r="P136" i="13"/>
  <c r="Q136" i="13" s="1"/>
  <c r="R135" i="13"/>
  <c r="P135" i="13"/>
  <c r="Q135" i="13" s="1"/>
  <c r="R134" i="13"/>
  <c r="P134" i="13"/>
  <c r="Q134" i="13" s="1"/>
  <c r="R133" i="13"/>
  <c r="P133" i="13"/>
  <c r="Q133" i="13" s="1"/>
  <c r="R132" i="13"/>
  <c r="P132" i="13"/>
  <c r="Q132" i="13" s="1"/>
  <c r="R131" i="13"/>
  <c r="P131" i="13"/>
  <c r="Q131" i="13" s="1"/>
  <c r="R130" i="13"/>
  <c r="P130" i="13"/>
  <c r="Q130" i="13" s="1"/>
  <c r="R129" i="13"/>
  <c r="P129" i="13"/>
  <c r="Q129" i="13" s="1"/>
  <c r="R128" i="13"/>
  <c r="P128" i="13"/>
  <c r="Q128" i="13" s="1"/>
  <c r="R127" i="13"/>
  <c r="P127" i="13"/>
  <c r="Q127" i="13" s="1"/>
  <c r="R126" i="13"/>
  <c r="P126" i="13"/>
  <c r="Q126" i="13" s="1"/>
  <c r="R125" i="13"/>
  <c r="P125" i="13"/>
  <c r="Q125" i="13" s="1"/>
  <c r="R124" i="13"/>
  <c r="P124" i="13"/>
  <c r="Q124" i="13" s="1"/>
  <c r="R123" i="13"/>
  <c r="P123" i="13"/>
  <c r="Q123" i="13" s="1"/>
  <c r="R122" i="13"/>
  <c r="P122" i="13"/>
  <c r="Q122" i="13" s="1"/>
  <c r="R121" i="13"/>
  <c r="P121" i="13"/>
  <c r="Q121" i="13" s="1"/>
  <c r="R120" i="13"/>
  <c r="P120" i="13"/>
  <c r="Q120" i="13" s="1"/>
  <c r="R119" i="13"/>
  <c r="P119" i="13"/>
  <c r="Q119" i="13" s="1"/>
  <c r="R118" i="13"/>
  <c r="P118" i="13"/>
  <c r="Q118" i="13" s="1"/>
  <c r="R117" i="13"/>
  <c r="P117" i="13"/>
  <c r="Q117" i="13" s="1"/>
  <c r="R116" i="13"/>
  <c r="P116" i="13"/>
  <c r="Q116" i="13" s="1"/>
  <c r="R115" i="13"/>
  <c r="P115" i="13"/>
  <c r="Q115" i="13" s="1"/>
  <c r="R114" i="13"/>
  <c r="P114" i="13"/>
  <c r="Q114" i="13" s="1"/>
  <c r="R113" i="13"/>
  <c r="P113" i="13"/>
  <c r="Q113" i="13" s="1"/>
  <c r="R112" i="13"/>
  <c r="P112" i="13"/>
  <c r="Q112" i="13" s="1"/>
  <c r="R111" i="13"/>
  <c r="P111" i="13"/>
  <c r="Q111" i="13" s="1"/>
  <c r="R110" i="13"/>
  <c r="P110" i="13"/>
  <c r="Q110" i="13" s="1"/>
  <c r="R109" i="13"/>
  <c r="P109" i="13"/>
  <c r="Q109" i="13" s="1"/>
  <c r="R108" i="13"/>
  <c r="P108" i="13"/>
  <c r="Q108" i="13" s="1"/>
  <c r="R107" i="13"/>
  <c r="P107" i="13"/>
  <c r="Q107" i="13" s="1"/>
  <c r="R106" i="13"/>
  <c r="P106" i="13"/>
  <c r="Q106" i="13" s="1"/>
  <c r="R105" i="13"/>
  <c r="P105" i="13"/>
  <c r="Q105" i="13" s="1"/>
  <c r="R104" i="13"/>
  <c r="P104" i="13"/>
  <c r="Q104" i="13" s="1"/>
  <c r="R103" i="13"/>
  <c r="P103" i="13"/>
  <c r="Q103" i="13" s="1"/>
  <c r="R102" i="13"/>
  <c r="P102" i="13"/>
  <c r="Q102" i="13" s="1"/>
  <c r="R101" i="13"/>
  <c r="P101" i="13"/>
  <c r="Q101" i="13" s="1"/>
  <c r="R100" i="13"/>
  <c r="P100" i="13"/>
  <c r="Q100" i="13" s="1"/>
  <c r="R99" i="13"/>
  <c r="P99" i="13"/>
  <c r="Q99" i="13" s="1"/>
  <c r="R98" i="13"/>
  <c r="P98" i="13"/>
  <c r="Q98" i="13" s="1"/>
  <c r="R97" i="13"/>
  <c r="P97" i="13"/>
  <c r="Q97" i="13" s="1"/>
  <c r="R96" i="13"/>
  <c r="P96" i="13"/>
  <c r="Q96" i="13" s="1"/>
  <c r="R95" i="13"/>
  <c r="P95" i="13"/>
  <c r="Q95" i="13" s="1"/>
  <c r="R94" i="13"/>
  <c r="P94" i="13"/>
  <c r="Q94" i="13" s="1"/>
  <c r="R93" i="13"/>
  <c r="P93" i="13"/>
  <c r="Q93" i="13" s="1"/>
  <c r="R92" i="13"/>
  <c r="P92" i="13"/>
  <c r="Q92" i="13" s="1"/>
  <c r="R91" i="13"/>
  <c r="P91" i="13"/>
  <c r="Q91" i="13" s="1"/>
  <c r="R90" i="13"/>
  <c r="P90" i="13"/>
  <c r="Q90" i="13" s="1"/>
  <c r="R89" i="13"/>
  <c r="P89" i="13"/>
  <c r="Q89" i="13" s="1"/>
  <c r="R88" i="13"/>
  <c r="P88" i="13"/>
  <c r="Q88" i="13" s="1"/>
  <c r="R87" i="13"/>
  <c r="P87" i="13"/>
  <c r="Q87" i="13" s="1"/>
  <c r="R86" i="13"/>
  <c r="P86" i="13"/>
  <c r="Q86" i="13" s="1"/>
  <c r="R85" i="13"/>
  <c r="P85" i="13"/>
  <c r="Q85" i="13" s="1"/>
  <c r="R84" i="13"/>
  <c r="P84" i="13"/>
  <c r="Q84" i="13" s="1"/>
  <c r="R83" i="13"/>
  <c r="P83" i="13"/>
  <c r="Q83" i="13" s="1"/>
  <c r="R82" i="13"/>
  <c r="P82" i="13"/>
  <c r="Q82" i="13" s="1"/>
  <c r="R81" i="13"/>
  <c r="P81" i="13"/>
  <c r="Q81" i="13" s="1"/>
  <c r="R80" i="13"/>
  <c r="P80" i="13"/>
  <c r="Q80" i="13" s="1"/>
  <c r="R79" i="13"/>
  <c r="P79" i="13"/>
  <c r="Q79" i="13" s="1"/>
  <c r="R78" i="13"/>
  <c r="P78" i="13"/>
  <c r="Q78" i="13" s="1"/>
  <c r="R77" i="13"/>
  <c r="P77" i="13"/>
  <c r="Q77" i="13" s="1"/>
  <c r="R76" i="13"/>
  <c r="P76" i="13"/>
  <c r="Q76" i="13" s="1"/>
  <c r="R75" i="13"/>
  <c r="P75" i="13"/>
  <c r="Q75" i="13" s="1"/>
  <c r="R74" i="13"/>
  <c r="P74" i="13"/>
  <c r="Q74" i="13" s="1"/>
  <c r="R73" i="13"/>
  <c r="P73" i="13"/>
  <c r="Q73" i="13" s="1"/>
  <c r="R72" i="13"/>
  <c r="P72" i="13"/>
  <c r="Q72" i="13" s="1"/>
  <c r="R71" i="13"/>
  <c r="P71" i="13"/>
  <c r="Q71" i="13" s="1"/>
  <c r="R70" i="13"/>
  <c r="P70" i="13"/>
  <c r="Q70" i="13" s="1"/>
  <c r="R69" i="13"/>
  <c r="P69" i="13"/>
  <c r="Q69" i="13" s="1"/>
  <c r="R68" i="13"/>
  <c r="P68" i="13"/>
  <c r="Q68" i="13" s="1"/>
  <c r="R67" i="13"/>
  <c r="P67" i="13"/>
  <c r="Q67" i="13" s="1"/>
  <c r="R66" i="13"/>
  <c r="P66" i="13"/>
  <c r="Q66" i="13" s="1"/>
  <c r="R65" i="13"/>
  <c r="P65" i="13"/>
  <c r="Q65" i="13" s="1"/>
  <c r="R64" i="13"/>
  <c r="P64" i="13"/>
  <c r="Q64" i="13" s="1"/>
  <c r="R63" i="13"/>
  <c r="P63" i="13"/>
  <c r="Q63" i="13" s="1"/>
  <c r="R62" i="13"/>
  <c r="P62" i="13"/>
  <c r="Q62" i="13" s="1"/>
  <c r="R61" i="13"/>
  <c r="P61" i="13"/>
  <c r="Q61" i="13" s="1"/>
  <c r="R60" i="13"/>
  <c r="P60" i="13"/>
  <c r="Q60" i="13" s="1"/>
  <c r="R59" i="13"/>
  <c r="P59" i="13"/>
  <c r="Q59" i="13" s="1"/>
  <c r="R58" i="13"/>
  <c r="P58" i="13"/>
  <c r="Q58" i="13" s="1"/>
  <c r="R57" i="13"/>
  <c r="P57" i="13"/>
  <c r="Q57" i="13" s="1"/>
  <c r="R56" i="13"/>
  <c r="P56" i="13"/>
  <c r="Q56" i="13" s="1"/>
  <c r="R55" i="13"/>
  <c r="P55" i="13"/>
  <c r="Q55" i="13" s="1"/>
  <c r="R54" i="13"/>
  <c r="P54" i="13"/>
  <c r="Q54" i="13" s="1"/>
  <c r="R53" i="13"/>
  <c r="P53" i="13"/>
  <c r="Q53" i="13" s="1"/>
  <c r="R52" i="13"/>
  <c r="P52" i="13"/>
  <c r="Q52" i="13" s="1"/>
  <c r="R51" i="13"/>
  <c r="P51" i="13"/>
  <c r="Q51" i="13" s="1"/>
  <c r="R50" i="13"/>
  <c r="P50" i="13"/>
  <c r="Q50" i="13" s="1"/>
  <c r="R49" i="13"/>
  <c r="P49" i="13"/>
  <c r="Q49" i="13" s="1"/>
  <c r="R48" i="13"/>
  <c r="P48" i="13"/>
  <c r="Q48" i="13" s="1"/>
  <c r="R47" i="13"/>
  <c r="P47" i="13"/>
  <c r="Q47" i="13" s="1"/>
  <c r="R46" i="13"/>
  <c r="Q46" i="13"/>
  <c r="R45" i="13"/>
  <c r="P45" i="13"/>
  <c r="Q45" i="13" s="1"/>
  <c r="R44" i="13"/>
  <c r="P44" i="13"/>
  <c r="Q44" i="13" s="1"/>
  <c r="R43" i="13"/>
  <c r="P43" i="13"/>
  <c r="Q43" i="13" s="1"/>
  <c r="R42" i="13"/>
  <c r="P42" i="13"/>
  <c r="Q42" i="13" s="1"/>
  <c r="R41" i="13"/>
  <c r="P41" i="13"/>
  <c r="Q41" i="13" s="1"/>
  <c r="R40" i="13"/>
  <c r="P40" i="13"/>
  <c r="Q40" i="13" s="1"/>
  <c r="R39" i="13"/>
  <c r="P39" i="13"/>
  <c r="Q39" i="13" s="1"/>
  <c r="R38" i="13"/>
  <c r="P38" i="13"/>
  <c r="Q38" i="13" s="1"/>
  <c r="R37" i="13"/>
  <c r="P37" i="13"/>
  <c r="Q37" i="13" s="1"/>
  <c r="R36" i="13"/>
  <c r="P36" i="13"/>
  <c r="Q36" i="13" s="1"/>
  <c r="R35" i="13"/>
  <c r="P35" i="13"/>
  <c r="Q35" i="13" s="1"/>
  <c r="R34" i="13"/>
  <c r="P34" i="13"/>
  <c r="Q34" i="13" s="1"/>
  <c r="R33" i="13"/>
  <c r="P33" i="13"/>
  <c r="Q33" i="13" s="1"/>
  <c r="R32" i="13"/>
  <c r="P32" i="13"/>
  <c r="Q32" i="13" s="1"/>
  <c r="R31" i="13"/>
  <c r="P31" i="13"/>
  <c r="Q31" i="13" s="1"/>
  <c r="R30" i="13"/>
  <c r="P30" i="13"/>
  <c r="Q30" i="13" s="1"/>
  <c r="R29" i="13"/>
  <c r="P29" i="13"/>
  <c r="Q29" i="13" s="1"/>
  <c r="R28" i="13"/>
  <c r="P28" i="13"/>
  <c r="Q28" i="13" s="1"/>
  <c r="R27" i="13"/>
  <c r="P27" i="13"/>
  <c r="Q27" i="13" s="1"/>
  <c r="R26" i="13"/>
  <c r="P26" i="13"/>
  <c r="Q26" i="13" s="1"/>
  <c r="R25" i="13"/>
  <c r="P25" i="13"/>
  <c r="Q25" i="13" s="1"/>
  <c r="R24" i="13"/>
  <c r="P24" i="13"/>
  <c r="Q24" i="13" s="1"/>
  <c r="R23" i="13"/>
  <c r="P23" i="13"/>
  <c r="Q23" i="13" s="1"/>
  <c r="R22" i="13"/>
  <c r="P22" i="13"/>
  <c r="Q22" i="13" s="1"/>
  <c r="R21" i="13"/>
  <c r="P21" i="13"/>
  <c r="Q21" i="13" s="1"/>
  <c r="R20" i="13"/>
  <c r="P20" i="13"/>
  <c r="Q20" i="13" s="1"/>
  <c r="R19" i="13"/>
  <c r="P19" i="13"/>
  <c r="Q19" i="13" s="1"/>
  <c r="R18" i="13"/>
  <c r="P18" i="13"/>
  <c r="Q18" i="13" s="1"/>
  <c r="R17" i="13"/>
  <c r="P17" i="13"/>
  <c r="Q17" i="13" s="1"/>
  <c r="R16" i="13"/>
  <c r="P16" i="13"/>
  <c r="Q16" i="13" s="1"/>
  <c r="R15" i="13"/>
  <c r="P15" i="13"/>
  <c r="Q15" i="13" s="1"/>
  <c r="R14" i="13"/>
  <c r="P14" i="13"/>
  <c r="Q14" i="13" s="1"/>
  <c r="R13" i="13"/>
  <c r="P13" i="13"/>
  <c r="Q13" i="13" s="1"/>
  <c r="R12" i="13"/>
  <c r="P12" i="13"/>
  <c r="Q12" i="13" s="1"/>
  <c r="R11" i="13"/>
  <c r="P11" i="13"/>
  <c r="Q11" i="13" s="1"/>
  <c r="R10" i="13"/>
  <c r="P10" i="13"/>
  <c r="Q10" i="13" s="1"/>
  <c r="R9" i="13"/>
  <c r="P9" i="13"/>
  <c r="Q9" i="13" s="1"/>
  <c r="R8" i="13"/>
  <c r="P8" i="13"/>
  <c r="Q8" i="13" s="1"/>
  <c r="R7" i="13"/>
  <c r="P7" i="13"/>
  <c r="Q7" i="13" s="1"/>
  <c r="R6" i="13"/>
  <c r="P6" i="13"/>
  <c r="Q6" i="13" s="1"/>
  <c r="R5" i="13"/>
  <c r="P5" i="13"/>
  <c r="Q5" i="13" s="1"/>
  <c r="R4" i="13"/>
  <c r="P4" i="13"/>
  <c r="Q4" i="13" s="1"/>
  <c r="R3" i="13"/>
  <c r="P3" i="13"/>
  <c r="Q3" i="13" s="1"/>
  <c r="O1" i="13"/>
  <c r="Q1" i="13" s="1"/>
  <c r="I15" i="12"/>
  <c r="I16" i="12"/>
  <c r="I14" i="12"/>
  <c r="I13" i="12"/>
  <c r="I12" i="12"/>
  <c r="H12" i="12"/>
  <c r="E17" i="12"/>
  <c r="F17" i="12"/>
  <c r="G17" i="12"/>
  <c r="I5" i="13" s="1"/>
  <c r="H17" i="12"/>
  <c r="I17" i="12"/>
  <c r="D17" i="12"/>
  <c r="I6" i="12"/>
  <c r="I5" i="12"/>
  <c r="I4" i="12"/>
  <c r="I3" i="12"/>
  <c r="E7" i="12"/>
  <c r="F7" i="12"/>
  <c r="G7" i="12"/>
  <c r="H7" i="12"/>
  <c r="I7" i="12"/>
  <c r="A27" i="9" l="1" a="1"/>
  <c r="A27" i="9" s="1"/>
  <c r="D27" i="9" a="1"/>
  <c r="D27" i="9" s="1"/>
  <c r="B30" i="9" a="1"/>
  <c r="B30" i="9" s="1"/>
  <c r="E30" i="9" a="1"/>
  <c r="E30" i="9" s="1"/>
  <c r="C28" i="9" a="1"/>
  <c r="C28" i="9" s="1"/>
  <c r="F28" i="9" a="1"/>
  <c r="F28" i="9" s="1"/>
  <c r="C59" i="12"/>
  <c r="P1" i="13"/>
  <c r="R1" i="13" s="1"/>
  <c r="S1" i="13" s="1"/>
  <c r="B31" i="9" l="1" a="1"/>
  <c r="B31" i="9" s="1"/>
  <c r="E31" i="9" a="1"/>
  <c r="E31" i="9" s="1"/>
  <c r="C29" i="9" a="1"/>
  <c r="C29" i="9" s="1"/>
  <c r="F29" i="9" a="1"/>
  <c r="F29" i="9" s="1"/>
  <c r="A28" i="9" a="1"/>
  <c r="A28" i="9" s="1"/>
  <c r="D28" i="9" a="1"/>
  <c r="D28" i="9" s="1"/>
  <c r="S54" i="13"/>
  <c r="U54" i="13" s="1"/>
  <c r="T54" i="13" s="1"/>
  <c r="S55" i="13"/>
  <c r="U55" i="13" s="1"/>
  <c r="T55" i="13" s="1"/>
  <c r="S56" i="13"/>
  <c r="U56" i="13" s="1"/>
  <c r="T56" i="13" s="1"/>
  <c r="S57" i="13"/>
  <c r="U57" i="13" s="1"/>
  <c r="T57" i="13" s="1"/>
  <c r="S4" i="13"/>
  <c r="U4" i="13" s="1"/>
  <c r="T4" i="13" s="1"/>
  <c r="S8" i="13"/>
  <c r="U8" i="13" s="1"/>
  <c r="T8" i="13" s="1"/>
  <c r="S12" i="13"/>
  <c r="U12" i="13" s="1"/>
  <c r="T12" i="13" s="1"/>
  <c r="S16" i="13"/>
  <c r="U16" i="13" s="1"/>
  <c r="T16" i="13" s="1"/>
  <c r="S20" i="13"/>
  <c r="U20" i="13" s="1"/>
  <c r="T20" i="13" s="1"/>
  <c r="S24" i="13"/>
  <c r="U24" i="13" s="1"/>
  <c r="T24" i="13" s="1"/>
  <c r="S28" i="13"/>
  <c r="U28" i="13" s="1"/>
  <c r="T28" i="13" s="1"/>
  <c r="S32" i="13"/>
  <c r="U32" i="13" s="1"/>
  <c r="T32" i="13" s="1"/>
  <c r="S36" i="13"/>
  <c r="U36" i="13" s="1"/>
  <c r="T36" i="13" s="1"/>
  <c r="S40" i="13"/>
  <c r="U40" i="13" s="1"/>
  <c r="T40" i="13" s="1"/>
  <c r="S44" i="13"/>
  <c r="U44" i="13" s="1"/>
  <c r="T44" i="13" s="1"/>
  <c r="S48" i="13"/>
  <c r="U48" i="13" s="1"/>
  <c r="T48" i="13" s="1"/>
  <c r="S52" i="13"/>
  <c r="U52" i="13" s="1"/>
  <c r="T52" i="13" s="1"/>
  <c r="S5" i="13"/>
  <c r="U5" i="13" s="1"/>
  <c r="T5" i="13" s="1"/>
  <c r="S9" i="13"/>
  <c r="U9" i="13" s="1"/>
  <c r="T9" i="13" s="1"/>
  <c r="S13" i="13"/>
  <c r="U13" i="13" s="1"/>
  <c r="T13" i="13" s="1"/>
  <c r="S17" i="13"/>
  <c r="U17" i="13" s="1"/>
  <c r="T17" i="13" s="1"/>
  <c r="S21" i="13"/>
  <c r="U21" i="13" s="1"/>
  <c r="T21" i="13" s="1"/>
  <c r="S25" i="13"/>
  <c r="U25" i="13" s="1"/>
  <c r="T25" i="13" s="1"/>
  <c r="S29" i="13"/>
  <c r="U29" i="13" s="1"/>
  <c r="T29" i="13" s="1"/>
  <c r="S33" i="13"/>
  <c r="U33" i="13" s="1"/>
  <c r="T33" i="13" s="1"/>
  <c r="S37" i="13"/>
  <c r="U37" i="13" s="1"/>
  <c r="T37" i="13" s="1"/>
  <c r="S41" i="13"/>
  <c r="U41" i="13" s="1"/>
  <c r="T41" i="13" s="1"/>
  <c r="S45" i="13"/>
  <c r="U45" i="13" s="1"/>
  <c r="T45" i="13" s="1"/>
  <c r="S49" i="13"/>
  <c r="U49" i="13" s="1"/>
  <c r="T49" i="13" s="1"/>
  <c r="S53" i="13"/>
  <c r="U53" i="13" s="1"/>
  <c r="T53" i="13" s="1"/>
  <c r="S6" i="13"/>
  <c r="U6" i="13" s="1"/>
  <c r="T6" i="13" s="1"/>
  <c r="S10" i="13"/>
  <c r="U10" i="13" s="1"/>
  <c r="T10" i="13" s="1"/>
  <c r="S14" i="13"/>
  <c r="U14" i="13" s="1"/>
  <c r="T14" i="13" s="1"/>
  <c r="S18" i="13"/>
  <c r="U18" i="13" s="1"/>
  <c r="T18" i="13" s="1"/>
  <c r="S22" i="13"/>
  <c r="U22" i="13" s="1"/>
  <c r="T22" i="13" s="1"/>
  <c r="S26" i="13"/>
  <c r="U26" i="13" s="1"/>
  <c r="T26" i="13" s="1"/>
  <c r="S30" i="13"/>
  <c r="U30" i="13" s="1"/>
  <c r="T30" i="13" s="1"/>
  <c r="S34" i="13"/>
  <c r="U34" i="13" s="1"/>
  <c r="T34" i="13" s="1"/>
  <c r="S38" i="13"/>
  <c r="U38" i="13" s="1"/>
  <c r="T38" i="13" s="1"/>
  <c r="S42" i="13"/>
  <c r="U42" i="13" s="1"/>
  <c r="T42" i="13" s="1"/>
  <c r="S46" i="13"/>
  <c r="U46" i="13" s="1"/>
  <c r="T46" i="13" s="1"/>
  <c r="S50" i="13"/>
  <c r="U50" i="13" s="1"/>
  <c r="T50" i="13" s="1"/>
  <c r="S7" i="13"/>
  <c r="U7" i="13" s="1"/>
  <c r="T7" i="13" s="1"/>
  <c r="S11" i="13"/>
  <c r="U11" i="13" s="1"/>
  <c r="T11" i="13" s="1"/>
  <c r="S15" i="13"/>
  <c r="U15" i="13" s="1"/>
  <c r="T15" i="13" s="1"/>
  <c r="S19" i="13"/>
  <c r="U19" i="13" s="1"/>
  <c r="T19" i="13" s="1"/>
  <c r="S23" i="13"/>
  <c r="U23" i="13" s="1"/>
  <c r="T23" i="13" s="1"/>
  <c r="S27" i="13"/>
  <c r="U27" i="13" s="1"/>
  <c r="T27" i="13" s="1"/>
  <c r="S31" i="13"/>
  <c r="U31" i="13" s="1"/>
  <c r="T31" i="13" s="1"/>
  <c r="S35" i="13"/>
  <c r="U35" i="13" s="1"/>
  <c r="T35" i="13" s="1"/>
  <c r="S39" i="13"/>
  <c r="U39" i="13" s="1"/>
  <c r="T39" i="13" s="1"/>
  <c r="S43" i="13"/>
  <c r="U43" i="13" s="1"/>
  <c r="T43" i="13" s="1"/>
  <c r="S47" i="13"/>
  <c r="U47" i="13" s="1"/>
  <c r="T47" i="13" s="1"/>
  <c r="S51" i="13"/>
  <c r="U51" i="13" s="1"/>
  <c r="T51" i="13" s="1"/>
  <c r="S3" i="13"/>
  <c r="U3" i="13" s="1"/>
  <c r="T3" i="13" s="1"/>
  <c r="U164" i="13"/>
  <c r="T164" i="13" s="1"/>
  <c r="U230" i="13"/>
  <c r="T230" i="13" s="1"/>
  <c r="U198" i="13"/>
  <c r="T198" i="13" s="1"/>
  <c r="U166" i="13"/>
  <c r="T166" i="13" s="1"/>
  <c r="U229" i="13"/>
  <c r="T229" i="13" s="1"/>
  <c r="U160" i="13"/>
  <c r="T160" i="13" s="1"/>
  <c r="U235" i="13"/>
  <c r="T235" i="13" s="1"/>
  <c r="U203" i="13"/>
  <c r="T203" i="13" s="1"/>
  <c r="U173" i="13"/>
  <c r="T173" i="13" s="1"/>
  <c r="U250" i="13"/>
  <c r="T250" i="13" s="1"/>
  <c r="U184" i="13"/>
  <c r="T184" i="13" s="1"/>
  <c r="U226" i="13"/>
  <c r="T226" i="13" s="1"/>
  <c r="U194" i="13"/>
  <c r="T194" i="13" s="1"/>
  <c r="U162" i="13"/>
  <c r="T162" i="13" s="1"/>
  <c r="U225" i="13"/>
  <c r="T225" i="13" s="1"/>
  <c r="U156" i="13"/>
  <c r="T156" i="13" s="1"/>
  <c r="U231" i="13"/>
  <c r="T231" i="13" s="1"/>
  <c r="U199" i="13"/>
  <c r="T199" i="13" s="1"/>
  <c r="U169" i="13"/>
  <c r="T169" i="13" s="1"/>
  <c r="U246" i="13"/>
  <c r="T246" i="13" s="1"/>
  <c r="U180" i="13"/>
  <c r="T180" i="13" s="1"/>
  <c r="U244" i="13"/>
  <c r="T244" i="13" s="1"/>
  <c r="U214" i="13"/>
  <c r="T214" i="13" s="1"/>
  <c r="U182" i="13"/>
  <c r="T182" i="13" s="1"/>
  <c r="U151" i="13"/>
  <c r="T151" i="13" s="1"/>
  <c r="U213" i="13"/>
  <c r="T213" i="13" s="1"/>
  <c r="U251" i="13"/>
  <c r="T251" i="13" s="1"/>
  <c r="U219" i="13"/>
  <c r="T219" i="13" s="1"/>
  <c r="U189" i="13"/>
  <c r="T189" i="13" s="1"/>
  <c r="U159" i="13"/>
  <c r="T159" i="13" s="1"/>
  <c r="U234" i="13"/>
  <c r="T234" i="13" s="1"/>
  <c r="U168" i="13"/>
  <c r="T168" i="13" s="1"/>
  <c r="U240" i="13"/>
  <c r="T240" i="13" s="1"/>
  <c r="U210" i="13"/>
  <c r="T210" i="13" s="1"/>
  <c r="U178" i="13"/>
  <c r="T178" i="13" s="1"/>
  <c r="U147" i="13"/>
  <c r="T147" i="13" s="1"/>
  <c r="U209" i="13"/>
  <c r="T209" i="13" s="1"/>
  <c r="U247" i="13"/>
  <c r="T247" i="13" s="1"/>
  <c r="U215" i="13"/>
  <c r="T215" i="13" s="1"/>
  <c r="U185" i="13"/>
  <c r="T185" i="13" s="1"/>
  <c r="U150" i="13"/>
  <c r="T150" i="13" s="1"/>
  <c r="U196" i="13"/>
  <c r="T196" i="13" s="1"/>
  <c r="U253" i="13"/>
  <c r="T253" i="13" s="1"/>
  <c r="U249" i="13"/>
  <c r="T249" i="13" s="1"/>
  <c r="U245" i="13"/>
  <c r="T245" i="13" s="1"/>
  <c r="U241" i="13"/>
  <c r="T241" i="13" s="1"/>
  <c r="U237" i="13"/>
  <c r="T237" i="13" s="1"/>
  <c r="U233" i="13"/>
  <c r="T233" i="13" s="1"/>
  <c r="U228" i="13"/>
  <c r="T228" i="13" s="1"/>
  <c r="U224" i="13"/>
  <c r="T224" i="13" s="1"/>
  <c r="U220" i="13"/>
  <c r="T220" i="13" s="1"/>
  <c r="U216" i="13"/>
  <c r="T216" i="13" s="1"/>
  <c r="U212" i="13"/>
  <c r="T212" i="13" s="1"/>
  <c r="U208" i="13"/>
  <c r="T208" i="13" s="1"/>
  <c r="U204" i="13"/>
  <c r="T204" i="13" s="1"/>
  <c r="U200" i="13"/>
  <c r="T200" i="13" s="1"/>
  <c r="U195" i="13"/>
  <c r="T195" i="13" s="1"/>
  <c r="U191" i="13"/>
  <c r="T191" i="13" s="1"/>
  <c r="U187" i="13"/>
  <c r="T187" i="13" s="1"/>
  <c r="U183" i="13"/>
  <c r="T183" i="13" s="1"/>
  <c r="U179" i="13"/>
  <c r="T179" i="13" s="1"/>
  <c r="U175" i="13"/>
  <c r="T175" i="13" s="1"/>
  <c r="U171" i="13"/>
  <c r="T171" i="13" s="1"/>
  <c r="U167" i="13"/>
  <c r="T167" i="13" s="1"/>
  <c r="U163" i="13"/>
  <c r="T163" i="13" s="1"/>
  <c r="U157" i="13"/>
  <c r="T157" i="13" s="1"/>
  <c r="U153" i="13"/>
  <c r="T153" i="13" s="1"/>
  <c r="U152" i="13"/>
  <c r="T152" i="13" s="1"/>
  <c r="U148" i="13"/>
  <c r="T148" i="13" s="1"/>
  <c r="U252" i="13"/>
  <c r="T252" i="13" s="1"/>
  <c r="U236" i="13"/>
  <c r="T236" i="13" s="1"/>
  <c r="U222" i="13"/>
  <c r="T222" i="13" s="1"/>
  <c r="U206" i="13"/>
  <c r="T206" i="13" s="1"/>
  <c r="U190" i="13"/>
  <c r="T190" i="13" s="1"/>
  <c r="U174" i="13"/>
  <c r="T174" i="13" s="1"/>
  <c r="U158" i="13"/>
  <c r="T158" i="13" s="1"/>
  <c r="U145" i="13"/>
  <c r="T145" i="13" s="1"/>
  <c r="U221" i="13"/>
  <c r="T221" i="13" s="1"/>
  <c r="U205" i="13"/>
  <c r="T205" i="13" s="1"/>
  <c r="U144" i="13"/>
  <c r="T144" i="13" s="1"/>
  <c r="U243" i="13"/>
  <c r="T243" i="13" s="1"/>
  <c r="U227" i="13"/>
  <c r="T227" i="13" s="1"/>
  <c r="U211" i="13"/>
  <c r="T211" i="13" s="1"/>
  <c r="U197" i="13"/>
  <c r="T197" i="13" s="1"/>
  <c r="U181" i="13"/>
  <c r="T181" i="13" s="1"/>
  <c r="U165" i="13"/>
  <c r="T165" i="13" s="1"/>
  <c r="U146" i="13"/>
  <c r="T146" i="13" s="1"/>
  <c r="U242" i="13"/>
  <c r="T242" i="13" s="1"/>
  <c r="U192" i="13"/>
  <c r="T192" i="13" s="1"/>
  <c r="U176" i="13"/>
  <c r="T176" i="13" s="1"/>
  <c r="U155" i="13"/>
  <c r="T155" i="13" s="1"/>
  <c r="U248" i="13"/>
  <c r="T248" i="13" s="1"/>
  <c r="U232" i="13"/>
  <c r="T232" i="13" s="1"/>
  <c r="U218" i="13"/>
  <c r="T218" i="13" s="1"/>
  <c r="U202" i="13"/>
  <c r="T202" i="13" s="1"/>
  <c r="U186" i="13"/>
  <c r="T186" i="13" s="1"/>
  <c r="U170" i="13"/>
  <c r="T170" i="13" s="1"/>
  <c r="U154" i="13"/>
  <c r="T154" i="13" s="1"/>
  <c r="U143" i="13"/>
  <c r="T143" i="13" s="1"/>
  <c r="U217" i="13"/>
  <c r="T217" i="13" s="1"/>
  <c r="U201" i="13"/>
  <c r="T201" i="13" s="1"/>
  <c r="U255" i="13"/>
  <c r="T255" i="13" s="1"/>
  <c r="U239" i="13"/>
  <c r="T239" i="13" s="1"/>
  <c r="U223" i="13"/>
  <c r="T223" i="13" s="1"/>
  <c r="U207" i="13"/>
  <c r="T207" i="13" s="1"/>
  <c r="U193" i="13"/>
  <c r="T193" i="13" s="1"/>
  <c r="U177" i="13"/>
  <c r="T177" i="13" s="1"/>
  <c r="U161" i="13"/>
  <c r="T161" i="13" s="1"/>
  <c r="U254" i="13"/>
  <c r="T254" i="13" s="1"/>
  <c r="U238" i="13"/>
  <c r="T238" i="13" s="1"/>
  <c r="U188" i="13"/>
  <c r="T188" i="13" s="1"/>
  <c r="U172" i="13"/>
  <c r="T172" i="13" s="1"/>
  <c r="U149" i="13"/>
  <c r="T149" i="13" s="1"/>
  <c r="U105" i="13"/>
  <c r="T105" i="13" s="1"/>
  <c r="U69" i="13"/>
  <c r="T69" i="13" s="1"/>
  <c r="U99" i="13"/>
  <c r="T99" i="13" s="1"/>
  <c r="U107" i="13"/>
  <c r="T107" i="13" s="1"/>
  <c r="U59" i="13"/>
  <c r="T59" i="13" s="1"/>
  <c r="U111" i="13"/>
  <c r="T111" i="13" s="1"/>
  <c r="U67" i="13"/>
  <c r="T67" i="13" s="1"/>
  <c r="U101" i="13"/>
  <c r="T101" i="13" s="1"/>
  <c r="U88" i="13"/>
  <c r="T88" i="13" s="1"/>
  <c r="U70" i="13"/>
  <c r="T70" i="13" s="1"/>
  <c r="U109" i="13"/>
  <c r="T109" i="13" s="1"/>
  <c r="U64" i="13"/>
  <c r="T64" i="13" s="1"/>
  <c r="U120" i="13"/>
  <c r="T120" i="13" s="1"/>
  <c r="U132" i="13"/>
  <c r="T132" i="13" s="1"/>
  <c r="U68" i="13"/>
  <c r="T68" i="13" s="1"/>
  <c r="U114" i="13"/>
  <c r="T114" i="13" s="1"/>
  <c r="U112" i="13"/>
  <c r="T112" i="13" s="1"/>
  <c r="U137" i="13"/>
  <c r="T137" i="13" s="1"/>
  <c r="U87" i="13"/>
  <c r="T87" i="13" s="1"/>
  <c r="U97" i="13"/>
  <c r="T97" i="13" s="1"/>
  <c r="U63" i="13"/>
  <c r="T63" i="13" s="1"/>
  <c r="U125" i="13"/>
  <c r="T125" i="13" s="1"/>
  <c r="U61" i="13"/>
  <c r="T61" i="13" s="1"/>
  <c r="U108" i="13"/>
  <c r="T108" i="13" s="1"/>
  <c r="U100" i="13"/>
  <c r="T100" i="13" s="1"/>
  <c r="U127" i="13"/>
  <c r="T127" i="13" s="1"/>
  <c r="U131" i="13"/>
  <c r="T131" i="13" s="1"/>
  <c r="U84" i="13"/>
  <c r="T84" i="13" s="1"/>
  <c r="U82" i="13"/>
  <c r="T82" i="13" s="1"/>
  <c r="U141" i="13"/>
  <c r="T141" i="13" s="1"/>
  <c r="U139" i="13"/>
  <c r="T139" i="13" s="1"/>
  <c r="U124" i="13"/>
  <c r="T124" i="13" s="1"/>
  <c r="U122" i="13"/>
  <c r="T122" i="13" s="1"/>
  <c r="U121" i="13"/>
  <c r="T121" i="13" s="1"/>
  <c r="U116" i="13"/>
  <c r="T116" i="13" s="1"/>
  <c r="U104" i="13"/>
  <c r="T104" i="13" s="1"/>
  <c r="U98" i="13"/>
  <c r="T98" i="13" s="1"/>
  <c r="U96" i="13"/>
  <c r="T96" i="13" s="1"/>
  <c r="U94" i="13"/>
  <c r="T94" i="13" s="1"/>
  <c r="U77" i="13"/>
  <c r="T77" i="13" s="1"/>
  <c r="U75" i="13"/>
  <c r="T75" i="13" s="1"/>
  <c r="U60" i="13"/>
  <c r="T60" i="13" s="1"/>
  <c r="U126" i="13"/>
  <c r="T126" i="13" s="1"/>
  <c r="U92" i="13"/>
  <c r="T92" i="13" s="1"/>
  <c r="U85" i="13"/>
  <c r="T85" i="13" s="1"/>
  <c r="U83" i="13"/>
  <c r="T83" i="13" s="1"/>
  <c r="U72" i="13"/>
  <c r="T72" i="13" s="1"/>
  <c r="U66" i="13"/>
  <c r="T66" i="13" s="1"/>
  <c r="U62" i="13"/>
  <c r="T62" i="13" s="1"/>
  <c r="U136" i="13"/>
  <c r="T136" i="13" s="1"/>
  <c r="U135" i="13"/>
  <c r="T135" i="13" s="1"/>
  <c r="U130" i="13"/>
  <c r="T130" i="13" s="1"/>
  <c r="U129" i="13"/>
  <c r="T129" i="13" s="1"/>
  <c r="U71" i="13"/>
  <c r="T71" i="13" s="1"/>
  <c r="U65" i="13"/>
  <c r="T65" i="13" s="1"/>
  <c r="U95" i="13"/>
  <c r="T95" i="13" s="1"/>
  <c r="U118" i="13"/>
  <c r="T118" i="13" s="1"/>
  <c r="U113" i="13"/>
  <c r="T113" i="13" s="1"/>
  <c r="U91" i="13"/>
  <c r="T91" i="13" s="1"/>
  <c r="U142" i="13"/>
  <c r="T142" i="13" s="1"/>
  <c r="U106" i="13"/>
  <c r="T106" i="13" s="1"/>
  <c r="U78" i="13"/>
  <c r="T78" i="13" s="1"/>
  <c r="U58" i="13"/>
  <c r="T58" i="13" s="1"/>
  <c r="U90" i="13"/>
  <c r="T90" i="13" s="1"/>
  <c r="U86" i="13"/>
  <c r="T86" i="13" s="1"/>
  <c r="U128" i="13"/>
  <c r="T128" i="13" s="1"/>
  <c r="U103" i="13"/>
  <c r="T103" i="13" s="1"/>
  <c r="U76" i="13"/>
  <c r="T76" i="13" s="1"/>
  <c r="U138" i="13"/>
  <c r="T138" i="13" s="1"/>
  <c r="U115" i="13"/>
  <c r="T115" i="13" s="1"/>
  <c r="U110" i="13"/>
  <c r="T110" i="13" s="1"/>
  <c r="U80" i="13"/>
  <c r="T80" i="13" s="1"/>
  <c r="U81" i="13"/>
  <c r="T81" i="13" s="1"/>
  <c r="U119" i="13"/>
  <c r="T119" i="13" s="1"/>
  <c r="U102" i="13"/>
  <c r="T102" i="13" s="1"/>
  <c r="U133" i="13"/>
  <c r="T133" i="13" s="1"/>
  <c r="U134" i="13"/>
  <c r="T134" i="13" s="1"/>
  <c r="U74" i="13"/>
  <c r="T74" i="13" s="1"/>
  <c r="U79" i="13"/>
  <c r="T79" i="13" s="1"/>
  <c r="U140" i="13"/>
  <c r="T140" i="13" s="1"/>
  <c r="U117" i="13"/>
  <c r="T117" i="13" s="1"/>
  <c r="U89" i="13"/>
  <c r="T89" i="13" s="1"/>
  <c r="U73" i="13"/>
  <c r="T73" i="13" s="1"/>
  <c r="U123" i="13"/>
  <c r="T123" i="13" s="1"/>
  <c r="U93" i="13"/>
  <c r="T93" i="13" s="1"/>
  <c r="E6" i="12"/>
  <c r="F6" i="12"/>
  <c r="G6" i="12"/>
  <c r="H6" i="12"/>
  <c r="D6" i="12"/>
  <c r="E5" i="12"/>
  <c r="F5" i="12"/>
  <c r="G5" i="12"/>
  <c r="H5" i="12"/>
  <c r="D5" i="12"/>
  <c r="E4" i="12"/>
  <c r="F4" i="12"/>
  <c r="G4" i="12"/>
  <c r="H4" i="12"/>
  <c r="D4" i="12"/>
  <c r="E3" i="12"/>
  <c r="F3" i="12"/>
  <c r="G3" i="12"/>
  <c r="H3" i="12"/>
  <c r="D3" i="12"/>
  <c r="D2" i="12"/>
  <c r="E2" i="12"/>
  <c r="F2" i="12"/>
  <c r="G2" i="12"/>
  <c r="H2" i="12"/>
  <c r="E16" i="12"/>
  <c r="C38" i="12" s="1"/>
  <c r="F16" i="12"/>
  <c r="C56" i="12" s="1"/>
  <c r="G16" i="12"/>
  <c r="C50" i="12" s="1"/>
  <c r="H16" i="12"/>
  <c r="C44" i="12" s="1"/>
  <c r="D16" i="12"/>
  <c r="C32" i="12" s="1"/>
  <c r="E15" i="12"/>
  <c r="F15" i="12"/>
  <c r="G15" i="12"/>
  <c r="H15" i="12"/>
  <c r="D15" i="12"/>
  <c r="E14" i="12"/>
  <c r="F14" i="12"/>
  <c r="G14" i="12"/>
  <c r="H14" i="12"/>
  <c r="D14" i="12"/>
  <c r="E13" i="12"/>
  <c r="F13" i="12"/>
  <c r="G13" i="12"/>
  <c r="H13" i="12"/>
  <c r="D13" i="12"/>
  <c r="E12" i="12"/>
  <c r="F12" i="12"/>
  <c r="G12" i="12"/>
  <c r="D12" i="12"/>
  <c r="C30" i="9" l="1" a="1"/>
  <c r="C30" i="9" s="1"/>
  <c r="F30" i="9" a="1"/>
  <c r="F30" i="9" s="1"/>
  <c r="A29" i="9" a="1"/>
  <c r="A29" i="9" s="1"/>
  <c r="D29" i="9" a="1"/>
  <c r="D29" i="9" s="1"/>
  <c r="B32" i="9" a="1"/>
  <c r="B32" i="9" s="1"/>
  <c r="E32" i="9" a="1"/>
  <c r="E32" i="9" s="1"/>
  <c r="C62" i="12"/>
  <c r="C53" i="12"/>
  <c r="C47" i="12"/>
  <c r="C41" i="12"/>
  <c r="C35" i="12"/>
  <c r="C29" i="12"/>
  <c r="C60" i="12"/>
  <c r="C54" i="12"/>
  <c r="C48" i="12"/>
  <c r="C42" i="12"/>
  <c r="C36" i="12"/>
  <c r="C30" i="12"/>
  <c r="C58" i="12"/>
  <c r="C52" i="12"/>
  <c r="C46" i="12"/>
  <c r="C40" i="12"/>
  <c r="C34" i="12"/>
  <c r="C28" i="12"/>
  <c r="C61" i="12"/>
  <c r="C55" i="12"/>
  <c r="C49" i="12"/>
  <c r="C43" i="12"/>
  <c r="C37" i="12"/>
  <c r="C31" i="12"/>
  <c r="C39" i="12"/>
  <c r="C57" i="12"/>
  <c r="C33" i="12"/>
  <c r="C51" i="12"/>
  <c r="C27" i="12"/>
  <c r="C45" i="12"/>
  <c r="A30" i="9" l="1" a="1"/>
  <c r="A30" i="9" s="1"/>
  <c r="D30" i="9" a="1"/>
  <c r="D30" i="9" s="1"/>
  <c r="B33" i="9" a="1"/>
  <c r="B33" i="9" s="1"/>
  <c r="E33" i="9" a="1"/>
  <c r="E33" i="9" s="1"/>
  <c r="C31" i="9" a="1"/>
  <c r="C31" i="9" s="1"/>
  <c r="F31" i="9" a="1"/>
  <c r="F31" i="9" s="1"/>
  <c r="B34" i="9" l="1" a="1"/>
  <c r="B34" i="9" s="1"/>
  <c r="E34" i="9" a="1"/>
  <c r="E34" i="9" s="1"/>
  <c r="C32" i="9" a="1"/>
  <c r="C32" i="9" s="1"/>
  <c r="F32" i="9" a="1"/>
  <c r="F32" i="9" s="1"/>
  <c r="A31" i="9" a="1"/>
  <c r="A31" i="9" s="1"/>
  <c r="D31" i="9" a="1"/>
  <c r="D31" i="9" s="1"/>
  <c r="C33" i="9" l="1" a="1"/>
  <c r="C33" i="9" s="1"/>
  <c r="F33" i="9" a="1"/>
  <c r="F33" i="9" s="1"/>
  <c r="A32" i="9" a="1"/>
  <c r="A32" i="9" s="1"/>
  <c r="D32" i="9" a="1"/>
  <c r="D32" i="9" s="1"/>
  <c r="B35" i="9" a="1"/>
  <c r="B35" i="9" s="1"/>
  <c r="E35" i="9" a="1"/>
  <c r="E35" i="9" s="1"/>
  <c r="AK28" i="13"/>
  <c r="AM28" i="13"/>
  <c r="AL28" i="13"/>
  <c r="B36" i="9" l="1" a="1"/>
  <c r="B36" i="9" s="1"/>
  <c r="E36" i="9" a="1"/>
  <c r="E36" i="9" s="1"/>
  <c r="A33" i="9" a="1"/>
  <c r="A33" i="9" s="1"/>
  <c r="D33" i="9" a="1"/>
  <c r="D33" i="9" s="1"/>
  <c r="F34" i="9" a="1"/>
  <c r="F34" i="9" s="1"/>
  <c r="C34" i="9" a="1"/>
  <c r="C34" i="9" s="1"/>
  <c r="AN28" i="13"/>
  <c r="F35" i="9" l="1" a="1"/>
  <c r="F35" i="9" s="1"/>
  <c r="C35" i="9" a="1"/>
  <c r="C35" i="9" s="1"/>
  <c r="B37" i="9" a="1"/>
  <c r="B37" i="9" s="1"/>
  <c r="E37" i="9" a="1"/>
  <c r="E37" i="9" s="1"/>
  <c r="A34" i="9" a="1"/>
  <c r="A34" i="9" s="1"/>
  <c r="D34" i="9" a="1"/>
  <c r="D34" i="9" s="1"/>
  <c r="A35" i="9" l="1" a="1"/>
  <c r="A35" i="9" s="1"/>
  <c r="D35" i="9" a="1"/>
  <c r="D35" i="9" s="1"/>
  <c r="F36" i="9" a="1"/>
  <c r="F36" i="9" s="1"/>
  <c r="C36" i="9" a="1"/>
  <c r="C36" i="9" s="1"/>
  <c r="B38" i="9" a="1"/>
  <c r="B38" i="9" s="1"/>
  <c r="E38" i="9" a="1"/>
  <c r="E38" i="9" s="1"/>
  <c r="F37" i="9" l="1" a="1"/>
  <c r="F37" i="9" s="1"/>
  <c r="C37" i="9" a="1"/>
  <c r="C37" i="9" s="1"/>
  <c r="B39" i="9" a="1"/>
  <c r="B39" i="9" s="1"/>
  <c r="E39" i="9" a="1"/>
  <c r="E39" i="9" s="1"/>
  <c r="A36" i="9" a="1"/>
  <c r="A36" i="9" s="1"/>
  <c r="D36" i="9" a="1"/>
  <c r="D36" i="9" s="1"/>
  <c r="A37" i="9" l="1" a="1"/>
  <c r="A37" i="9" s="1"/>
  <c r="D37" i="9" a="1"/>
  <c r="D37" i="9" s="1"/>
  <c r="F38" i="9" a="1"/>
  <c r="F38" i="9" s="1"/>
  <c r="C38" i="9" a="1"/>
  <c r="C38" i="9" s="1"/>
  <c r="B40" i="9" a="1"/>
  <c r="B40" i="9" s="1"/>
  <c r="E40" i="9" a="1"/>
  <c r="E40" i="9" s="1"/>
  <c r="B41" i="9" l="1" a="1"/>
  <c r="B41" i="9" s="1"/>
  <c r="E41" i="9" a="1"/>
  <c r="E41" i="9" s="1"/>
  <c r="A38" i="9" a="1"/>
  <c r="A38" i="9" s="1"/>
  <c r="D38" i="9" a="1"/>
  <c r="D38" i="9" s="1"/>
  <c r="C39" i="9" a="1"/>
  <c r="C39" i="9" s="1"/>
  <c r="F39" i="9" a="1"/>
  <c r="F39" i="9" s="1"/>
  <c r="A39" i="9" l="1" a="1"/>
  <c r="A39" i="9" s="1"/>
  <c r="D39" i="9" a="1"/>
  <c r="D39" i="9" s="1"/>
  <c r="C40" i="9" a="1"/>
  <c r="C40" i="9" s="1"/>
  <c r="F40" i="9" a="1"/>
  <c r="F40" i="9" s="1"/>
  <c r="B42" i="9" a="1"/>
  <c r="B42" i="9" s="1"/>
  <c r="E42" i="9" a="1"/>
  <c r="E42" i="9" s="1"/>
  <c r="B43" i="9" l="1" a="1"/>
  <c r="B43" i="9" s="1"/>
  <c r="E43" i="9" a="1"/>
  <c r="E43" i="9" s="1"/>
  <c r="A40" i="9" a="1"/>
  <c r="A40" i="9" s="1"/>
  <c r="D40" i="9" a="1"/>
  <c r="D40" i="9" s="1"/>
  <c r="F41" i="9" a="1"/>
  <c r="F41" i="9" s="1"/>
  <c r="C41" i="9" a="1"/>
  <c r="C41" i="9" s="1"/>
  <c r="B44" i="9" l="1" a="1"/>
  <c r="B44" i="9" s="1"/>
  <c r="E44" i="9" a="1"/>
  <c r="E44" i="9" s="1"/>
  <c r="A41" i="9" a="1"/>
  <c r="A41" i="9" s="1"/>
  <c r="D41" i="9" a="1"/>
  <c r="D41" i="9" s="1"/>
  <c r="C42" i="9" a="1"/>
  <c r="C42" i="9" s="1"/>
  <c r="F42" i="9" a="1"/>
  <c r="F42" i="9" s="1"/>
  <c r="A42" i="9" l="1" a="1"/>
  <c r="A42" i="9" s="1"/>
  <c r="D42" i="9" a="1"/>
  <c r="D42" i="9" s="1"/>
  <c r="B45" i="9" a="1"/>
  <c r="B45" i="9" s="1"/>
  <c r="E45" i="9" a="1"/>
  <c r="E45" i="9" s="1"/>
  <c r="C43" i="9" a="1"/>
  <c r="C43" i="9" s="1"/>
  <c r="F43" i="9" a="1"/>
  <c r="F43" i="9" s="1"/>
  <c r="C44" i="9" l="1" a="1"/>
  <c r="C44" i="9" s="1"/>
  <c r="F44" i="9" a="1"/>
  <c r="F44" i="9" s="1"/>
  <c r="A43" i="9" a="1"/>
  <c r="A43" i="9" s="1"/>
  <c r="D43" i="9" a="1"/>
  <c r="D43" i="9" s="1"/>
  <c r="B46" i="9" a="1"/>
  <c r="B46" i="9" s="1"/>
  <c r="E46" i="9" a="1"/>
  <c r="E46" i="9" s="1"/>
  <c r="A44" i="9" l="1" a="1"/>
  <c r="A44" i="9" s="1"/>
  <c r="D44" i="9" a="1"/>
  <c r="D44" i="9" s="1"/>
  <c r="B47" i="9" a="1"/>
  <c r="B47" i="9" s="1"/>
  <c r="E47" i="9" a="1"/>
  <c r="E47" i="9" s="1"/>
  <c r="C45" i="9" a="1"/>
  <c r="C45" i="9" s="1"/>
  <c r="F45" i="9" a="1"/>
  <c r="F45" i="9" s="1"/>
  <c r="B48" i="9" l="1" a="1"/>
  <c r="B48" i="9" s="1"/>
  <c r="E48" i="9" a="1"/>
  <c r="E48" i="9" s="1"/>
  <c r="C46" i="9" a="1"/>
  <c r="C46" i="9" s="1"/>
  <c r="F46" i="9" a="1"/>
  <c r="F46" i="9" s="1"/>
  <c r="A45" i="9" a="1"/>
  <c r="A45" i="9" s="1"/>
  <c r="D45" i="9" a="1"/>
  <c r="D45" i="9" s="1"/>
  <c r="A46" i="9" l="1" a="1"/>
  <c r="A46" i="9" s="1"/>
  <c r="D46" i="9" a="1"/>
  <c r="D46" i="9" s="1"/>
  <c r="C47" i="9" a="1"/>
  <c r="C47" i="9" s="1"/>
  <c r="F47" i="9" a="1"/>
  <c r="F47" i="9" s="1"/>
  <c r="B49" i="9" a="1"/>
  <c r="B49" i="9" s="1"/>
  <c r="E49" i="9" a="1"/>
  <c r="E49" i="9" s="1"/>
  <c r="C48" i="9" l="1" a="1"/>
  <c r="C48" i="9" s="1"/>
  <c r="F48" i="9" a="1"/>
  <c r="F48" i="9" s="1"/>
  <c r="B50" i="9" a="1"/>
  <c r="B50" i="9" s="1"/>
  <c r="E50" i="9" a="1"/>
  <c r="E50" i="9" s="1"/>
  <c r="A47" i="9" a="1"/>
  <c r="A47" i="9" s="1"/>
  <c r="D47" i="9" a="1"/>
  <c r="D47" i="9" s="1"/>
  <c r="B51" i="9" l="1" a="1"/>
  <c r="B51" i="9" s="1"/>
  <c r="E51" i="9" a="1"/>
  <c r="E51" i="9" s="1"/>
  <c r="A48" i="9" a="1"/>
  <c r="A48" i="9" s="1"/>
  <c r="D48" i="9" a="1"/>
  <c r="D48" i="9" s="1"/>
  <c r="C49" i="9" a="1"/>
  <c r="C49" i="9" s="1"/>
  <c r="F49" i="9" a="1"/>
  <c r="F49" i="9" s="1"/>
  <c r="A49" i="9" l="1" a="1"/>
  <c r="A49" i="9" s="1"/>
  <c r="D49" i="9" a="1"/>
  <c r="D49" i="9" s="1"/>
  <c r="B52" i="9" a="1"/>
  <c r="B52" i="9" s="1"/>
  <c r="E52" i="9" a="1"/>
  <c r="E52" i="9" s="1"/>
  <c r="C50" i="9" a="1"/>
  <c r="C50" i="9" s="1"/>
  <c r="F50" i="9" a="1"/>
  <c r="F50" i="9" s="1"/>
  <c r="B53" i="9" l="1" a="1"/>
  <c r="B53" i="9" s="1"/>
  <c r="E53" i="9" a="1"/>
  <c r="E53" i="9" s="1"/>
  <c r="C51" i="9" a="1"/>
  <c r="C51" i="9" s="1"/>
  <c r="F51" i="9" a="1"/>
  <c r="F51" i="9" s="1"/>
  <c r="A50" i="9" a="1"/>
  <c r="A50" i="9" s="1"/>
  <c r="D50" i="9" a="1"/>
  <c r="D50" i="9" s="1"/>
  <c r="C52" i="9" l="1" a="1"/>
  <c r="C52" i="9" s="1"/>
  <c r="F52" i="9" a="1"/>
  <c r="F52" i="9" s="1"/>
  <c r="A51" i="9" a="1"/>
  <c r="A51" i="9" s="1"/>
  <c r="D51" i="9" a="1"/>
  <c r="D51" i="9" s="1"/>
  <c r="B54" i="9" a="1"/>
  <c r="B54" i="9" s="1"/>
  <c r="E54" i="9" a="1"/>
  <c r="E54" i="9" s="1"/>
  <c r="B55" i="9" l="1" a="1"/>
  <c r="B55" i="9" s="1"/>
  <c r="E55" i="9" a="1"/>
  <c r="E55" i="9" s="1"/>
  <c r="A52" i="9" a="1"/>
  <c r="A52" i="9" s="1"/>
  <c r="D52" i="9" a="1"/>
  <c r="D52" i="9" s="1"/>
  <c r="C53" i="9" a="1"/>
  <c r="C53" i="9" s="1"/>
  <c r="F53" i="9" a="1"/>
  <c r="F53" i="9" s="1"/>
  <c r="C54" i="9" l="1" a="1"/>
  <c r="C54" i="9" s="1"/>
  <c r="F54" i="9" a="1"/>
  <c r="F54" i="9" s="1"/>
  <c r="A53" i="9" a="1"/>
  <c r="A53" i="9" s="1"/>
  <c r="D53" i="9" a="1"/>
  <c r="D53" i="9" s="1"/>
  <c r="B56" i="9" a="1"/>
  <c r="B56" i="9" s="1"/>
  <c r="E56" i="9" a="1"/>
  <c r="E56" i="9" s="1"/>
  <c r="B57" i="9" l="1" a="1"/>
  <c r="B57" i="9" s="1"/>
  <c r="E57" i="9" a="1"/>
  <c r="E57" i="9" s="1"/>
  <c r="A54" i="9" a="1"/>
  <c r="A54" i="9" s="1"/>
  <c r="D54" i="9" a="1"/>
  <c r="D54" i="9" s="1"/>
  <c r="C55" i="9" a="1"/>
  <c r="C55" i="9" s="1"/>
  <c r="F55" i="9" a="1"/>
  <c r="F55" i="9" s="1"/>
  <c r="C56" i="9" l="1" a="1"/>
  <c r="C56" i="9" s="1"/>
  <c r="F56" i="9" a="1"/>
  <c r="F56" i="9" s="1"/>
  <c r="A55" i="9" a="1"/>
  <c r="A55" i="9" s="1"/>
  <c r="D55" i="9" a="1"/>
  <c r="D55" i="9" s="1"/>
  <c r="B58" i="9" a="1"/>
  <c r="B58" i="9" s="1"/>
  <c r="E58" i="9" a="1"/>
  <c r="E58" i="9" s="1"/>
  <c r="B59" i="9" l="1" a="1"/>
  <c r="B59" i="9" s="1"/>
  <c r="E59" i="9" a="1"/>
  <c r="E59" i="9" s="1"/>
  <c r="A56" i="9" a="1"/>
  <c r="A56" i="9" s="1"/>
  <c r="D56" i="9" a="1"/>
  <c r="D56" i="9" s="1"/>
  <c r="C57" i="9" a="1"/>
  <c r="C57" i="9" s="1"/>
  <c r="F57" i="9" a="1"/>
  <c r="F57" i="9" s="1"/>
  <c r="C58" i="9" l="1" a="1"/>
  <c r="C58" i="9" s="1"/>
  <c r="F58" i="9" a="1"/>
  <c r="F58" i="9" s="1"/>
  <c r="A57" i="9" a="1"/>
  <c r="A57" i="9" s="1"/>
  <c r="D57" i="9" a="1"/>
  <c r="D57" i="9" s="1"/>
  <c r="B60" i="9" a="1"/>
  <c r="B60" i="9" s="1"/>
  <c r="E60" i="9" a="1"/>
  <c r="E60" i="9" s="1"/>
  <c r="B61" i="9" l="1" a="1"/>
  <c r="B61" i="9" s="1"/>
  <c r="E61" i="9" a="1"/>
  <c r="E61" i="9" s="1"/>
  <c r="A58" i="9" a="1"/>
  <c r="A58" i="9" s="1"/>
  <c r="D58" i="9" a="1"/>
  <c r="D58" i="9" s="1"/>
  <c r="C59" i="9" a="1"/>
  <c r="C59" i="9" s="1"/>
  <c r="F59" i="9" a="1"/>
  <c r="F59" i="9" s="1"/>
  <c r="A59" i="9" l="1" a="1"/>
  <c r="A59" i="9" s="1"/>
  <c r="D59" i="9" a="1"/>
  <c r="D59" i="9" s="1"/>
  <c r="C60" i="9" a="1"/>
  <c r="C60" i="9" s="1"/>
  <c r="F60" i="9" a="1"/>
  <c r="F60" i="9" s="1"/>
  <c r="B62" i="9" a="1"/>
  <c r="B62" i="9" s="1"/>
  <c r="E62" i="9" a="1"/>
  <c r="E62" i="9" s="1"/>
  <c r="C61" i="9" l="1" a="1"/>
  <c r="C61" i="9" s="1"/>
  <c r="F61" i="9" a="1"/>
  <c r="F61" i="9" s="1"/>
  <c r="B63" i="9" a="1"/>
  <c r="B63" i="9" s="1"/>
  <c r="E63" i="9" a="1"/>
  <c r="E63" i="9" s="1"/>
  <c r="A60" i="9" a="1"/>
  <c r="A60" i="9" s="1"/>
  <c r="D60" i="9" a="1"/>
  <c r="D60" i="9" s="1"/>
  <c r="B64" i="9" l="1" a="1"/>
  <c r="B64" i="9" s="1"/>
  <c r="E64" i="9" a="1"/>
  <c r="E64" i="9" s="1"/>
  <c r="A61" i="9" a="1"/>
  <c r="A61" i="9" s="1"/>
  <c r="D61" i="9" a="1"/>
  <c r="D61" i="9" s="1"/>
  <c r="C62" i="9" a="1"/>
  <c r="C62" i="9" s="1"/>
  <c r="F62" i="9" a="1"/>
  <c r="F62" i="9" s="1"/>
  <c r="C63" i="9" l="1" a="1"/>
  <c r="C63" i="9" s="1"/>
  <c r="F63" i="9" a="1"/>
  <c r="F63" i="9" s="1"/>
  <c r="A62" i="9" a="1"/>
  <c r="A62" i="9" s="1"/>
  <c r="D62" i="9" a="1"/>
  <c r="D62" i="9" s="1"/>
  <c r="B65" i="9" a="1"/>
  <c r="B65" i="9" s="1"/>
  <c r="E65" i="9" a="1"/>
  <c r="E65" i="9" s="1"/>
  <c r="B66" i="9" l="1" a="1"/>
  <c r="B66" i="9" s="1"/>
  <c r="E66" i="9" a="1"/>
  <c r="E66" i="9" s="1"/>
  <c r="A63" i="9" a="1"/>
  <c r="A63" i="9" s="1"/>
  <c r="D63" i="9" a="1"/>
  <c r="D63" i="9" s="1"/>
  <c r="C64" i="9" a="1"/>
  <c r="C64" i="9" s="1"/>
  <c r="F64" i="9" a="1"/>
  <c r="F64" i="9" s="1"/>
  <c r="C65" i="9" l="1" a="1"/>
  <c r="C65" i="9" s="1"/>
  <c r="F65" i="9" a="1"/>
  <c r="F65" i="9" s="1"/>
  <c r="A64" i="9" a="1"/>
  <c r="A64" i="9" s="1"/>
  <c r="D64" i="9" a="1"/>
  <c r="D64" i="9" s="1"/>
  <c r="B67" i="9" a="1"/>
  <c r="B67" i="9" s="1"/>
  <c r="E67" i="9" a="1"/>
  <c r="E67" i="9" s="1"/>
  <c r="B68" i="9" l="1" a="1"/>
  <c r="B68" i="9" s="1"/>
  <c r="E68" i="9" a="1"/>
  <c r="E68" i="9" s="1"/>
  <c r="A65" i="9" a="1"/>
  <c r="A65" i="9" s="1"/>
  <c r="D65" i="9" a="1"/>
  <c r="D65" i="9" s="1"/>
  <c r="C66" i="9" a="1"/>
  <c r="C66" i="9" s="1"/>
  <c r="F66" i="9" a="1"/>
  <c r="F66" i="9" s="1"/>
  <c r="C67" i="9" l="1" a="1"/>
  <c r="C67" i="9" s="1"/>
  <c r="F67" i="9" a="1"/>
  <c r="F67" i="9" s="1"/>
  <c r="A66" i="9" a="1"/>
  <c r="A66" i="9" s="1"/>
  <c r="D66" i="9" a="1"/>
  <c r="D66" i="9" s="1"/>
  <c r="B69" i="9" a="1"/>
  <c r="B69" i="9" s="1"/>
  <c r="E69" i="9" a="1"/>
  <c r="E69" i="9" s="1"/>
  <c r="B70" i="9" l="1" a="1"/>
  <c r="B70" i="9" s="1"/>
  <c r="E70" i="9" a="1"/>
  <c r="E70" i="9" s="1"/>
  <c r="A67" i="9" a="1"/>
  <c r="A67" i="9" s="1"/>
  <c r="D67" i="9" a="1"/>
  <c r="D67" i="9" s="1"/>
  <c r="C68" i="9" a="1"/>
  <c r="C68" i="9" s="1"/>
  <c r="F68" i="9" a="1"/>
  <c r="F68" i="9" s="1"/>
  <c r="C69" i="9" l="1" a="1"/>
  <c r="C69" i="9" s="1"/>
  <c r="F69" i="9" a="1"/>
  <c r="F69" i="9" s="1"/>
  <c r="A68" i="9" a="1"/>
  <c r="A68" i="9" s="1"/>
  <c r="D68" i="9" a="1"/>
  <c r="D68" i="9" s="1"/>
  <c r="B71" i="9" a="1"/>
  <c r="B71" i="9" s="1"/>
  <c r="E71" i="9" a="1"/>
  <c r="E71" i="9" s="1"/>
  <c r="B72" i="9" l="1" a="1"/>
  <c r="B72" i="9" s="1"/>
  <c r="E72" i="9" a="1"/>
  <c r="E72" i="9" s="1"/>
  <c r="A69" i="9" a="1"/>
  <c r="A69" i="9" s="1"/>
  <c r="D69" i="9" a="1"/>
  <c r="D69" i="9" s="1"/>
  <c r="C70" i="9" a="1"/>
  <c r="C70" i="9" s="1"/>
  <c r="F70" i="9" a="1"/>
  <c r="F70" i="9" s="1"/>
  <c r="C71" i="9" l="1" a="1"/>
  <c r="C71" i="9" s="1"/>
  <c r="F71" i="9" a="1"/>
  <c r="F71" i="9" s="1"/>
  <c r="A70" i="9" a="1"/>
  <c r="A70" i="9" s="1"/>
  <c r="D70" i="9" a="1"/>
  <c r="D70" i="9" s="1"/>
  <c r="B73" i="9" a="1"/>
  <c r="B73" i="9" s="1"/>
  <c r="E73" i="9" a="1"/>
  <c r="E73" i="9" s="1"/>
  <c r="B74" i="9" l="1" a="1"/>
  <c r="B74" i="9" s="1"/>
  <c r="E74" i="9" a="1"/>
  <c r="E74" i="9" s="1"/>
  <c r="A71" i="9" a="1"/>
  <c r="A71" i="9" s="1"/>
  <c r="D71" i="9" a="1"/>
  <c r="D71" i="9" s="1"/>
  <c r="C72" i="9" a="1"/>
  <c r="C72" i="9" s="1"/>
  <c r="F72" i="9" a="1"/>
  <c r="F72" i="9" s="1"/>
  <c r="A72" i="9" l="1" a="1"/>
  <c r="A72" i="9" s="1"/>
  <c r="D72" i="9" a="1"/>
  <c r="D72" i="9" s="1"/>
  <c r="C73" i="9" a="1"/>
  <c r="C73" i="9" s="1"/>
  <c r="F73" i="9" a="1"/>
  <c r="F73" i="9" s="1"/>
  <c r="B75" i="9" a="1"/>
  <c r="B75" i="9" s="1"/>
  <c r="E75" i="9" a="1"/>
  <c r="E75" i="9" s="1"/>
  <c r="C74" i="9" l="1" a="1"/>
  <c r="C74" i="9" s="1"/>
  <c r="F74" i="9" a="1"/>
  <c r="F74" i="9" s="1"/>
  <c r="B76" i="9" a="1"/>
  <c r="B76" i="9" s="1"/>
  <c r="E76" i="9" a="1"/>
  <c r="E76" i="9" s="1"/>
  <c r="A73" i="9" a="1"/>
  <c r="A73" i="9" s="1"/>
  <c r="D73" i="9" a="1"/>
  <c r="D73" i="9" s="1"/>
  <c r="A74" i="9" l="1" a="1"/>
  <c r="A74" i="9" s="1"/>
  <c r="D74" i="9" a="1"/>
  <c r="D74" i="9" s="1"/>
  <c r="B77" i="9" a="1"/>
  <c r="B77" i="9" s="1"/>
  <c r="E77" i="9" a="1"/>
  <c r="E77" i="9" s="1"/>
  <c r="C75" i="9" a="1"/>
  <c r="C75" i="9" s="1"/>
  <c r="F75" i="9" a="1"/>
  <c r="F75" i="9" s="1"/>
  <c r="B78" i="9" l="1" a="1"/>
  <c r="B78" i="9" s="1"/>
  <c r="E78" i="9" a="1"/>
  <c r="E78" i="9" s="1"/>
  <c r="C76" i="9" a="1"/>
  <c r="C76" i="9" s="1"/>
  <c r="F76" i="9" a="1"/>
  <c r="F76" i="9" s="1"/>
  <c r="A75" i="9" a="1"/>
  <c r="A75" i="9" s="1"/>
  <c r="D75" i="9" a="1"/>
  <c r="D75" i="9" s="1"/>
  <c r="C77" i="9" l="1" a="1"/>
  <c r="C77" i="9" s="1"/>
  <c r="F77" i="9" a="1"/>
  <c r="F77" i="9" s="1"/>
  <c r="A76" i="9" a="1"/>
  <c r="A76" i="9" s="1"/>
  <c r="D76" i="9" a="1"/>
  <c r="D76" i="9" s="1"/>
  <c r="B79" i="9" a="1"/>
  <c r="B79" i="9" s="1"/>
  <c r="E79" i="9" a="1"/>
  <c r="E79" i="9" s="1"/>
  <c r="B80" i="9" l="1" a="1"/>
  <c r="B80" i="9" s="1"/>
  <c r="E80" i="9" a="1"/>
  <c r="E80" i="9" s="1"/>
  <c r="A77" i="9" a="1"/>
  <c r="A77" i="9" s="1"/>
  <c r="D77" i="9" a="1"/>
  <c r="D77" i="9" s="1"/>
  <c r="C78" i="9" a="1"/>
  <c r="C78" i="9" s="1"/>
  <c r="F78" i="9" a="1"/>
  <c r="F78" i="9" s="1"/>
  <c r="C79" i="9" l="1" a="1"/>
  <c r="C79" i="9" s="1"/>
  <c r="F79" i="9" a="1"/>
  <c r="F79" i="9" s="1"/>
  <c r="A78" i="9" a="1"/>
  <c r="A78" i="9" s="1"/>
  <c r="D78" i="9" a="1"/>
  <c r="D78" i="9" s="1"/>
  <c r="B81" i="9" a="1"/>
  <c r="B81" i="9" s="1"/>
  <c r="E81" i="9" a="1"/>
  <c r="E81" i="9" s="1"/>
  <c r="B82" i="9" l="1" a="1"/>
  <c r="B82" i="9" s="1"/>
  <c r="E82" i="9" a="1"/>
  <c r="E82" i="9" s="1"/>
  <c r="A79" i="9" a="1"/>
  <c r="A79" i="9" s="1"/>
  <c r="D79" i="9" a="1"/>
  <c r="D79" i="9" s="1"/>
  <c r="C80" i="9" a="1"/>
  <c r="C80" i="9" s="1"/>
  <c r="F80" i="9" a="1"/>
  <c r="F80" i="9" s="1"/>
  <c r="C81" i="9" l="1" a="1"/>
  <c r="C81" i="9" s="1"/>
  <c r="F81" i="9" a="1"/>
  <c r="F81" i="9" s="1"/>
  <c r="A80" i="9" a="1"/>
  <c r="A80" i="9" s="1"/>
  <c r="D80" i="9" a="1"/>
  <c r="D80" i="9" s="1"/>
  <c r="B83" i="9" a="1"/>
  <c r="B83" i="9" s="1"/>
  <c r="E83" i="9" a="1"/>
  <c r="E83" i="9" s="1"/>
  <c r="B84" i="9" l="1" a="1"/>
  <c r="B84" i="9" s="1"/>
  <c r="E84" i="9" a="1"/>
  <c r="E84" i="9" s="1"/>
  <c r="A81" i="9" a="1"/>
  <c r="A81" i="9" s="1"/>
  <c r="D81" i="9" a="1"/>
  <c r="D81" i="9" s="1"/>
  <c r="C82" i="9" a="1"/>
  <c r="C82" i="9" s="1"/>
  <c r="F82" i="9" a="1"/>
  <c r="F82" i="9" s="1"/>
  <c r="C83" i="9" l="1" a="1"/>
  <c r="C83" i="9" s="1"/>
  <c r="F83" i="9" a="1"/>
  <c r="F83" i="9" s="1"/>
  <c r="A82" i="9" a="1"/>
  <c r="A82" i="9" s="1"/>
  <c r="D82" i="9" a="1"/>
  <c r="D82" i="9" s="1"/>
  <c r="B85" i="9" a="1"/>
  <c r="B85" i="9" s="1"/>
  <c r="E85" i="9" a="1"/>
  <c r="E85" i="9" s="1"/>
  <c r="B86" i="9" l="1" a="1"/>
  <c r="B86" i="9" s="1"/>
  <c r="E86" i="9" a="1"/>
  <c r="E86" i="9" s="1"/>
  <c r="A83" i="9" a="1"/>
  <c r="A83" i="9" s="1"/>
  <c r="D83" i="9" a="1"/>
  <c r="D83" i="9" s="1"/>
  <c r="C84" i="9" a="1"/>
  <c r="C84" i="9" s="1"/>
  <c r="F84" i="9" a="1"/>
  <c r="F84" i="9" s="1"/>
  <c r="A84" i="9" l="1" a="1"/>
  <c r="A84" i="9" s="1"/>
  <c r="D84" i="9" a="1"/>
  <c r="D84" i="9" s="1"/>
  <c r="C85" i="9" a="1"/>
  <c r="C85" i="9" s="1"/>
  <c r="F85" i="9" a="1"/>
  <c r="F85" i="9" s="1"/>
  <c r="B87" i="9" a="1"/>
  <c r="B87" i="9" s="1"/>
  <c r="E87" i="9" a="1"/>
  <c r="E87" i="9" s="1"/>
  <c r="C86" i="9" l="1" a="1"/>
  <c r="C86" i="9" s="1"/>
  <c r="F86" i="9" a="1"/>
  <c r="F86" i="9" s="1"/>
  <c r="B88" i="9" a="1"/>
  <c r="B88" i="9" s="1"/>
  <c r="E88" i="9" a="1"/>
  <c r="E88" i="9" s="1"/>
  <c r="A85" i="9" a="1"/>
  <c r="A85" i="9" s="1"/>
  <c r="D85" i="9" a="1"/>
  <c r="D85" i="9" s="1"/>
  <c r="A86" i="9" l="1" a="1"/>
  <c r="A86" i="9" s="1"/>
  <c r="D86" i="9" a="1"/>
  <c r="D86" i="9" s="1"/>
  <c r="B89" i="9" a="1"/>
  <c r="B89" i="9" s="1"/>
  <c r="E89" i="9" a="1"/>
  <c r="E89" i="9" s="1"/>
  <c r="C87" i="9" a="1"/>
  <c r="C87" i="9" s="1"/>
  <c r="F87" i="9" a="1"/>
  <c r="F87" i="9" s="1"/>
  <c r="B90" i="9" l="1" a="1"/>
  <c r="B90" i="9" s="1"/>
  <c r="E90" i="9" a="1"/>
  <c r="E90" i="9" s="1"/>
  <c r="C88" i="9" a="1"/>
  <c r="C88" i="9" s="1"/>
  <c r="F88" i="9" a="1"/>
  <c r="F88" i="9" s="1"/>
  <c r="A87" i="9" a="1"/>
  <c r="A87" i="9" s="1"/>
  <c r="D87" i="9" a="1"/>
  <c r="D87" i="9" s="1"/>
  <c r="C89" i="9" l="1" a="1"/>
  <c r="C89" i="9" s="1"/>
  <c r="F89" i="9" a="1"/>
  <c r="F89" i="9" s="1"/>
  <c r="A88" i="9" a="1"/>
  <c r="A88" i="9" s="1"/>
  <c r="D88" i="9" a="1"/>
  <c r="D88" i="9" s="1"/>
  <c r="B91" i="9" a="1"/>
  <c r="B91" i="9" s="1"/>
  <c r="E91" i="9" a="1"/>
  <c r="E91" i="9" s="1"/>
  <c r="B92" i="9" l="1" a="1"/>
  <c r="B92" i="9" s="1"/>
  <c r="E92" i="9" a="1"/>
  <c r="E92" i="9" s="1"/>
  <c r="A89" i="9" a="1"/>
  <c r="A89" i="9" s="1"/>
  <c r="D89" i="9" a="1"/>
  <c r="D89" i="9" s="1"/>
  <c r="C90" i="9" a="1"/>
  <c r="C90" i="9" s="1"/>
  <c r="F90" i="9" a="1"/>
  <c r="F90" i="9" s="1"/>
  <c r="C91" i="9" l="1" a="1"/>
  <c r="C91" i="9" s="1"/>
  <c r="F91" i="9" a="1"/>
  <c r="F91" i="9" s="1"/>
  <c r="A90" i="9" a="1"/>
  <c r="A90" i="9" s="1"/>
  <c r="D90" i="9" a="1"/>
  <c r="D90" i="9" s="1"/>
  <c r="B93" i="9" a="1"/>
  <c r="B93" i="9" s="1"/>
  <c r="E93" i="9" a="1"/>
  <c r="E93" i="9" s="1"/>
  <c r="B94" i="9" l="1" a="1"/>
  <c r="B94" i="9" s="1"/>
  <c r="E94" i="9" a="1"/>
  <c r="E94" i="9" s="1"/>
  <c r="A91" i="9" a="1"/>
  <c r="A91" i="9" s="1"/>
  <c r="D91" i="9" a="1"/>
  <c r="D91" i="9" s="1"/>
  <c r="C92" i="9" a="1"/>
  <c r="C92" i="9" s="1"/>
  <c r="F92" i="9" a="1"/>
  <c r="F92" i="9" s="1"/>
  <c r="C93" i="9" l="1" a="1"/>
  <c r="C93" i="9" s="1"/>
  <c r="F93" i="9" a="1"/>
  <c r="F93" i="9" s="1"/>
  <c r="A92" i="9" a="1"/>
  <c r="A92" i="9" s="1"/>
  <c r="D92" i="9" a="1"/>
  <c r="D92" i="9" s="1"/>
  <c r="B95" i="9" a="1"/>
  <c r="B95" i="9" s="1"/>
  <c r="E95" i="9" a="1"/>
  <c r="E95" i="9" s="1"/>
  <c r="B96" i="9" l="1" a="1"/>
  <c r="B96" i="9" s="1"/>
  <c r="E96" i="9" a="1"/>
  <c r="E96" i="9" s="1"/>
  <c r="A93" i="9" a="1"/>
  <c r="A93" i="9" s="1"/>
  <c r="D93" i="9" a="1"/>
  <c r="D93" i="9" s="1"/>
  <c r="C94" i="9" a="1"/>
  <c r="C94" i="9" s="1"/>
  <c r="F94" i="9" a="1"/>
  <c r="F94" i="9" s="1"/>
  <c r="C95" i="9" l="1" a="1"/>
  <c r="C95" i="9" s="1"/>
  <c r="F95" i="9" a="1"/>
  <c r="F95" i="9" s="1"/>
  <c r="A94" i="9" a="1"/>
  <c r="A94" i="9" s="1"/>
  <c r="D94" i="9" a="1"/>
  <c r="D94" i="9" s="1"/>
  <c r="B97" i="9" a="1"/>
  <c r="B97" i="9" s="1"/>
  <c r="E97" i="9" a="1"/>
  <c r="E97" i="9" s="1"/>
  <c r="B98" i="9" l="1" a="1"/>
  <c r="B98" i="9" s="1"/>
  <c r="E98" i="9" a="1"/>
  <c r="E98" i="9" s="1"/>
  <c r="A95" i="9" a="1"/>
  <c r="A95" i="9" s="1"/>
  <c r="D95" i="9" a="1"/>
  <c r="D95" i="9" s="1"/>
  <c r="C96" i="9" a="1"/>
  <c r="C96" i="9" s="1"/>
  <c r="F96" i="9" a="1"/>
  <c r="F96" i="9" s="1"/>
  <c r="C97" i="9" l="1" a="1"/>
  <c r="C97" i="9" s="1"/>
  <c r="F97" i="9" a="1"/>
  <c r="F97" i="9" s="1"/>
  <c r="A96" i="9" a="1"/>
  <c r="A96" i="9" s="1"/>
  <c r="D96" i="9" a="1"/>
  <c r="D96" i="9" s="1"/>
  <c r="B99" i="9" a="1"/>
  <c r="B99" i="9" s="1"/>
  <c r="E99" i="9" a="1"/>
  <c r="E99" i="9" s="1"/>
  <c r="B100" i="9" l="1" a="1"/>
  <c r="B100" i="9" s="1"/>
  <c r="E100" i="9" a="1"/>
  <c r="E100" i="9" s="1"/>
  <c r="A97" i="9" a="1"/>
  <c r="A97" i="9" s="1"/>
  <c r="D97" i="9" a="1"/>
  <c r="D97" i="9" s="1"/>
  <c r="C98" i="9" a="1"/>
  <c r="C98" i="9" s="1"/>
  <c r="F98" i="9" a="1"/>
  <c r="F98" i="9" s="1"/>
  <c r="C99" i="9" l="1" a="1"/>
  <c r="C99" i="9" s="1"/>
  <c r="F99" i="9" a="1"/>
  <c r="F99" i="9" s="1"/>
  <c r="A98" i="9" a="1"/>
  <c r="A98" i="9" s="1"/>
  <c r="D98" i="9" a="1"/>
  <c r="D98" i="9" s="1"/>
  <c r="B101" i="9" a="1"/>
  <c r="B101" i="9" s="1"/>
  <c r="E101" i="9" a="1"/>
  <c r="E101" i="9" s="1"/>
  <c r="B102" i="9" l="1" a="1"/>
  <c r="B102" i="9" s="1"/>
  <c r="E102" i="9" a="1"/>
  <c r="E102" i="9" s="1"/>
  <c r="A99" i="9" a="1"/>
  <c r="A99" i="9" s="1"/>
  <c r="D99" i="9" a="1"/>
  <c r="D99" i="9" s="1"/>
  <c r="C100" i="9" a="1"/>
  <c r="C100" i="9" s="1"/>
  <c r="F100" i="9" a="1"/>
  <c r="F100" i="9" s="1"/>
  <c r="C101" i="9" l="1" a="1"/>
  <c r="C101" i="9" s="1"/>
  <c r="F101" i="9" a="1"/>
  <c r="F101" i="9" s="1"/>
  <c r="A100" i="9" a="1"/>
  <c r="A100" i="9" s="1"/>
  <c r="D100" i="9" a="1"/>
  <c r="D100" i="9" s="1"/>
  <c r="B103" i="9" a="1"/>
  <c r="B103" i="9" s="1"/>
  <c r="E103" i="9" a="1"/>
  <c r="E103" i="9" s="1"/>
  <c r="B104" i="9" l="1" a="1"/>
  <c r="B104" i="9" s="1"/>
  <c r="E104" i="9" a="1"/>
  <c r="E104" i="9" s="1"/>
  <c r="A101" i="9" a="1"/>
  <c r="A101" i="9" s="1"/>
  <c r="D101" i="9" a="1"/>
  <c r="D101" i="9" s="1"/>
  <c r="C102" i="9" a="1"/>
  <c r="C102" i="9" s="1"/>
  <c r="F102" i="9" a="1"/>
  <c r="F102" i="9" s="1"/>
  <c r="C103" i="9" l="1" a="1"/>
  <c r="C103" i="9" s="1"/>
  <c r="F103" i="9" a="1"/>
  <c r="F103" i="9" s="1"/>
  <c r="A102" i="9" a="1"/>
  <c r="A102" i="9" s="1"/>
  <c r="D102" i="9" a="1"/>
  <c r="D102" i="9" s="1"/>
  <c r="B105" i="9" a="1"/>
  <c r="B105" i="9" s="1"/>
  <c r="E105" i="9" a="1"/>
  <c r="E105" i="9" s="1"/>
  <c r="B106" i="9" l="1" a="1"/>
  <c r="B106" i="9" s="1"/>
  <c r="E106" i="9" a="1"/>
  <c r="E106" i="9" s="1"/>
  <c r="A103" i="9" a="1"/>
  <c r="A103" i="9" s="1"/>
  <c r="D103" i="9" a="1"/>
  <c r="D103" i="9" s="1"/>
  <c r="C104" i="9" a="1"/>
  <c r="C104" i="9" s="1"/>
  <c r="F104" i="9" a="1"/>
  <c r="F104" i="9" s="1"/>
  <c r="C105" i="9" l="1" a="1"/>
  <c r="C105" i="9" s="1"/>
  <c r="F105" i="9" a="1"/>
  <c r="F105" i="9" s="1"/>
  <c r="A104" i="9" a="1"/>
  <c r="A104" i="9" s="1"/>
  <c r="D104" i="9" a="1"/>
  <c r="D104" i="9" s="1"/>
  <c r="B107" i="9" a="1"/>
  <c r="B107" i="9" s="1"/>
  <c r="E107" i="9" a="1"/>
  <c r="E107" i="9" s="1"/>
  <c r="B108" i="9" l="1" a="1"/>
  <c r="B108" i="9" s="1"/>
  <c r="E108" i="9" a="1"/>
  <c r="E108" i="9" s="1"/>
  <c r="A105" i="9" a="1"/>
  <c r="A105" i="9" s="1"/>
  <c r="D105" i="9" a="1"/>
  <c r="D105" i="9" s="1"/>
  <c r="C106" i="9" a="1"/>
  <c r="C106" i="9" s="1"/>
  <c r="F106" i="9" a="1"/>
  <c r="F106" i="9" s="1"/>
  <c r="C107" i="9" l="1" a="1"/>
  <c r="C107" i="9" s="1"/>
  <c r="F107" i="9" a="1"/>
  <c r="F107" i="9" s="1"/>
  <c r="A106" i="9" a="1"/>
  <c r="A106" i="9" s="1"/>
  <c r="D106" i="9" a="1"/>
  <c r="D106" i="9" s="1"/>
  <c r="B109" i="9" a="1"/>
  <c r="B109" i="9" s="1"/>
  <c r="E109" i="9" a="1"/>
  <c r="E109" i="9" s="1"/>
  <c r="B110" i="9" l="1" a="1"/>
  <c r="B110" i="9" s="1"/>
  <c r="E110" i="9" a="1"/>
  <c r="E110" i="9" s="1"/>
  <c r="A107" i="9" a="1"/>
  <c r="A107" i="9" s="1"/>
  <c r="D107" i="9" a="1"/>
  <c r="D107" i="9" s="1"/>
  <c r="C108" i="9" a="1"/>
  <c r="C108" i="9" s="1"/>
  <c r="F108" i="9" a="1"/>
  <c r="F108" i="9" s="1"/>
  <c r="C109" i="9" l="1" a="1"/>
  <c r="C109" i="9" s="1"/>
  <c r="F109" i="9" a="1"/>
  <c r="F109" i="9" s="1"/>
  <c r="A108" i="9" a="1"/>
  <c r="A108" i="9" s="1"/>
  <c r="D108" i="9" a="1"/>
  <c r="D108" i="9" s="1"/>
  <c r="B111" i="9" a="1"/>
  <c r="B111" i="9" s="1"/>
  <c r="E111" i="9" a="1"/>
  <c r="E111" i="9" s="1"/>
  <c r="B112" i="9" l="1" a="1"/>
  <c r="B112" i="9" s="1"/>
  <c r="E112" i="9" a="1"/>
  <c r="E112" i="9" s="1"/>
  <c r="A109" i="9" a="1"/>
  <c r="A109" i="9" s="1"/>
  <c r="D109" i="9" a="1"/>
  <c r="D109" i="9" s="1"/>
  <c r="C110" i="9" a="1"/>
  <c r="C110" i="9" s="1"/>
  <c r="F110" i="9" a="1"/>
  <c r="F110" i="9" s="1"/>
  <c r="C111" i="9" l="1" a="1"/>
  <c r="C111" i="9" s="1"/>
  <c r="F111" i="9" a="1"/>
  <c r="F111" i="9" s="1"/>
  <c r="A110" i="9" a="1"/>
  <c r="A110" i="9" s="1"/>
  <c r="D110" i="9" a="1"/>
  <c r="D110" i="9" s="1"/>
  <c r="B113" i="9" a="1"/>
  <c r="B113" i="9" s="1"/>
  <c r="E113" i="9" a="1"/>
  <c r="E113" i="9" s="1"/>
  <c r="B114" i="9" l="1" a="1"/>
  <c r="B114" i="9" s="1"/>
  <c r="E114" i="9" a="1"/>
  <c r="E114" i="9" s="1"/>
  <c r="A111" i="9" a="1"/>
  <c r="A111" i="9" s="1"/>
  <c r="D111" i="9" a="1"/>
  <c r="D111" i="9" s="1"/>
  <c r="C112" i="9" a="1"/>
  <c r="C112" i="9" s="1"/>
  <c r="F112" i="9" a="1"/>
  <c r="F112" i="9" s="1"/>
  <c r="C113" i="9" l="1" a="1"/>
  <c r="C113" i="9" s="1"/>
  <c r="F113" i="9" a="1"/>
  <c r="F113" i="9" s="1"/>
  <c r="A112" i="9" a="1"/>
  <c r="A112" i="9" s="1"/>
  <c r="D112" i="9" a="1"/>
  <c r="D112" i="9" s="1"/>
  <c r="B115" i="9" a="1"/>
  <c r="B115" i="9" s="1"/>
  <c r="E115" i="9" a="1"/>
  <c r="E115" i="9" s="1"/>
  <c r="B116" i="9" l="1" a="1"/>
  <c r="B116" i="9" s="1"/>
  <c r="E116" i="9" a="1"/>
  <c r="E116" i="9" s="1"/>
  <c r="A113" i="9" a="1"/>
  <c r="A113" i="9" s="1"/>
  <c r="D113" i="9" a="1"/>
  <c r="D113" i="9" s="1"/>
  <c r="C114" i="9" a="1"/>
  <c r="C114" i="9" s="1"/>
  <c r="F114" i="9" a="1"/>
  <c r="F114" i="9" s="1"/>
  <c r="C115" i="9" l="1" a="1"/>
  <c r="C115" i="9" s="1"/>
  <c r="F115" i="9" a="1"/>
  <c r="F115" i="9" s="1"/>
  <c r="A114" i="9" a="1"/>
  <c r="A114" i="9" s="1"/>
  <c r="D114" i="9" a="1"/>
  <c r="D114" i="9" s="1"/>
  <c r="B117" i="9" a="1"/>
  <c r="B117" i="9" s="1"/>
  <c r="E117" i="9" a="1"/>
  <c r="E117" i="9" s="1"/>
  <c r="B118" i="9" l="1" a="1"/>
  <c r="B118" i="9" s="1"/>
  <c r="E118" i="9" a="1"/>
  <c r="E118" i="9" s="1"/>
  <c r="A115" i="9" a="1"/>
  <c r="A115" i="9" s="1"/>
  <c r="D115" i="9" a="1"/>
  <c r="D115" i="9" s="1"/>
  <c r="C116" i="9" a="1"/>
  <c r="C116" i="9" s="1"/>
  <c r="F116" i="9" a="1"/>
  <c r="F116" i="9" s="1"/>
  <c r="C117" i="9" l="1" a="1"/>
  <c r="C117" i="9" s="1"/>
  <c r="F117" i="9" a="1"/>
  <c r="F117" i="9" s="1"/>
  <c r="A116" i="9" a="1"/>
  <c r="A116" i="9" s="1"/>
  <c r="D116" i="9" a="1"/>
  <c r="D116" i="9" s="1"/>
  <c r="B119" i="9" a="1"/>
  <c r="B119" i="9" s="1"/>
  <c r="E119" i="9" a="1"/>
  <c r="E119" i="9" s="1"/>
  <c r="B120" i="9" l="1" a="1"/>
  <c r="B120" i="9" s="1"/>
  <c r="E120" i="9" a="1"/>
  <c r="E120" i="9" s="1"/>
  <c r="A117" i="9" a="1"/>
  <c r="A117" i="9" s="1"/>
  <c r="D117" i="9" a="1"/>
  <c r="D117" i="9" s="1"/>
  <c r="C118" i="9" a="1"/>
  <c r="C118" i="9" s="1"/>
  <c r="F118" i="9" a="1"/>
  <c r="F118" i="9" s="1"/>
  <c r="C119" i="9" l="1" a="1"/>
  <c r="C119" i="9" s="1"/>
  <c r="F119" i="9" a="1"/>
  <c r="F119" i="9" s="1"/>
  <c r="A118" i="9" a="1"/>
  <c r="A118" i="9" s="1"/>
  <c r="D118" i="9" a="1"/>
  <c r="D118" i="9" s="1"/>
  <c r="B121" i="9" a="1"/>
  <c r="B121" i="9" s="1"/>
  <c r="E121" i="9" a="1"/>
  <c r="E121" i="9" s="1"/>
  <c r="A119" i="9" l="1" a="1"/>
  <c r="A119" i="9" s="1"/>
  <c r="D119" i="9" a="1"/>
  <c r="D119" i="9" s="1"/>
  <c r="B122" i="9" a="1"/>
  <c r="B122" i="9" s="1"/>
  <c r="E122" i="9" a="1"/>
  <c r="E122" i="9" s="1"/>
  <c r="C120" i="9" a="1"/>
  <c r="C120" i="9" s="1"/>
  <c r="F120" i="9" a="1"/>
  <c r="F120" i="9" s="1"/>
  <c r="B123" i="9" l="1" a="1"/>
  <c r="B123" i="9" s="1"/>
  <c r="E123" i="9" a="1"/>
  <c r="E123" i="9" s="1"/>
  <c r="C121" i="9" a="1"/>
  <c r="C121" i="9" s="1"/>
  <c r="F121" i="9" a="1"/>
  <c r="F121" i="9" s="1"/>
  <c r="A120" i="9" a="1"/>
  <c r="A120" i="9" s="1"/>
  <c r="D120" i="9" a="1"/>
  <c r="D120" i="9" s="1"/>
  <c r="C122" i="9" l="1" a="1"/>
  <c r="C122" i="9" s="1"/>
  <c r="F122" i="9" a="1"/>
  <c r="F122" i="9" s="1"/>
  <c r="A121" i="9" a="1"/>
  <c r="A121" i="9" s="1"/>
  <c r="D121" i="9" a="1"/>
  <c r="D121" i="9" s="1"/>
  <c r="B124" i="9" a="1"/>
  <c r="B124" i="9" s="1"/>
  <c r="E124" i="9" a="1"/>
  <c r="E124" i="9" s="1"/>
  <c r="B125" i="9" l="1" a="1"/>
  <c r="B125" i="9" s="1"/>
  <c r="E125" i="9" a="1"/>
  <c r="E125" i="9" s="1"/>
  <c r="A122" i="9" a="1"/>
  <c r="A122" i="9" s="1"/>
  <c r="D122" i="9" a="1"/>
  <c r="D122" i="9" s="1"/>
  <c r="C123" i="9" a="1"/>
  <c r="C123" i="9" s="1"/>
  <c r="F123" i="9" a="1"/>
  <c r="F123" i="9" s="1"/>
  <c r="C124" i="9" l="1" a="1"/>
  <c r="C124" i="9" s="1"/>
  <c r="F124" i="9" a="1"/>
  <c r="F124" i="9" s="1"/>
  <c r="A123" i="9" a="1"/>
  <c r="A123" i="9" s="1"/>
  <c r="D123" i="9" a="1"/>
  <c r="D123" i="9" s="1"/>
  <c r="B126" i="9" a="1"/>
  <c r="B126" i="9" s="1"/>
  <c r="E126" i="9" a="1"/>
  <c r="E126" i="9" s="1"/>
  <c r="B127" i="9" l="1" a="1"/>
  <c r="B127" i="9" s="1"/>
  <c r="E127" i="9" a="1"/>
  <c r="E127" i="9" s="1"/>
  <c r="A124" i="9" a="1"/>
  <c r="A124" i="9" s="1"/>
  <c r="D124" i="9" a="1"/>
  <c r="D124" i="9" s="1"/>
  <c r="C125" i="9" a="1"/>
  <c r="C125" i="9" s="1"/>
  <c r="F125" i="9" a="1"/>
  <c r="F125" i="9" s="1"/>
  <c r="C126" i="9" l="1" a="1"/>
  <c r="C126" i="9" s="1"/>
  <c r="F126" i="9" a="1"/>
  <c r="F126" i="9" s="1"/>
  <c r="A125" i="9" a="1"/>
  <c r="A125" i="9" s="1"/>
  <c r="D125" i="9" a="1"/>
  <c r="D125" i="9" s="1"/>
  <c r="B128" i="9" a="1"/>
  <c r="B128" i="9" s="1"/>
  <c r="E128" i="9" a="1"/>
  <c r="E128" i="9" s="1"/>
  <c r="B129" i="9" l="1" a="1"/>
  <c r="B129" i="9" s="1"/>
  <c r="E129" i="9" a="1"/>
  <c r="E129" i="9" s="1"/>
  <c r="A126" i="9" a="1"/>
  <c r="A126" i="9" s="1"/>
  <c r="D126" i="9" a="1"/>
  <c r="D126" i="9" s="1"/>
  <c r="C127" i="9" a="1"/>
  <c r="C127" i="9" s="1"/>
  <c r="F127" i="9" a="1"/>
  <c r="F127" i="9" s="1"/>
  <c r="C128" i="9" l="1" a="1"/>
  <c r="C128" i="9" s="1"/>
  <c r="F128" i="9" a="1"/>
  <c r="F128" i="9" s="1"/>
  <c r="A127" i="9" a="1"/>
  <c r="A127" i="9" s="1"/>
  <c r="D127" i="9" a="1"/>
  <c r="D127" i="9" s="1"/>
  <c r="B130" i="9" a="1"/>
  <c r="B130" i="9" s="1"/>
  <c r="E130" i="9" a="1"/>
  <c r="E130" i="9" s="1"/>
  <c r="B131" i="9" l="1" a="1"/>
  <c r="B131" i="9" s="1"/>
  <c r="E131" i="9" a="1"/>
  <c r="E131" i="9" s="1"/>
  <c r="A128" i="9" a="1"/>
  <c r="A128" i="9" s="1"/>
  <c r="D128" i="9" a="1"/>
  <c r="D128" i="9" s="1"/>
  <c r="C129" i="9" a="1"/>
  <c r="C129" i="9" s="1"/>
  <c r="F129" i="9" a="1"/>
  <c r="F129" i="9" s="1"/>
  <c r="C130" i="9" l="1" a="1"/>
  <c r="C130" i="9" s="1"/>
  <c r="F130" i="9" a="1"/>
  <c r="F130" i="9" s="1"/>
  <c r="A129" i="9" a="1"/>
  <c r="A129" i="9" s="1"/>
  <c r="D129" i="9" a="1"/>
  <c r="D129" i="9" s="1"/>
  <c r="B132" i="9" a="1"/>
  <c r="B132" i="9" s="1"/>
  <c r="E132" i="9" a="1"/>
  <c r="E132" i="9" s="1"/>
  <c r="B133" i="9" l="1" a="1"/>
  <c r="B133" i="9" s="1"/>
  <c r="E133" i="9" a="1"/>
  <c r="E133" i="9" s="1"/>
  <c r="A130" i="9" a="1"/>
  <c r="A130" i="9" s="1"/>
  <c r="D130" i="9" a="1"/>
  <c r="D130" i="9" s="1"/>
  <c r="C131" i="9" a="1"/>
  <c r="C131" i="9" s="1"/>
  <c r="F131" i="9" a="1"/>
  <c r="F131" i="9" s="1"/>
  <c r="C132" i="9" l="1" a="1"/>
  <c r="C132" i="9" s="1"/>
  <c r="F132" i="9" a="1"/>
  <c r="F132" i="9" s="1"/>
  <c r="A131" i="9" a="1"/>
  <c r="A131" i="9" s="1"/>
  <c r="D131" i="9" a="1"/>
  <c r="D131" i="9" s="1"/>
  <c r="B134" i="9" a="1"/>
  <c r="B134" i="9" s="1"/>
  <c r="E134" i="9" a="1"/>
  <c r="E134" i="9" s="1"/>
  <c r="B135" i="9" l="1" a="1"/>
  <c r="B135" i="9" s="1"/>
  <c r="E135" i="9" a="1"/>
  <c r="E135" i="9" s="1"/>
  <c r="A132" i="9" a="1"/>
  <c r="A132" i="9" s="1"/>
  <c r="D132" i="9" a="1"/>
  <c r="D132" i="9" s="1"/>
  <c r="C133" i="9" a="1"/>
  <c r="C133" i="9" s="1"/>
  <c r="F133" i="9" a="1"/>
  <c r="F133" i="9" s="1"/>
  <c r="C134" i="9" l="1" a="1"/>
  <c r="C134" i="9" s="1"/>
  <c r="F134" i="9" a="1"/>
  <c r="F134" i="9" s="1"/>
  <c r="A133" i="9" a="1"/>
  <c r="A133" i="9" s="1"/>
  <c r="D133" i="9" a="1"/>
  <c r="D133" i="9" s="1"/>
  <c r="B136" i="9" a="1"/>
  <c r="B136" i="9" s="1"/>
  <c r="E136" i="9" a="1"/>
  <c r="E136" i="9" s="1"/>
  <c r="B137" i="9" l="1" a="1"/>
  <c r="B137" i="9" s="1"/>
  <c r="E137" i="9" a="1"/>
  <c r="E137" i="9" s="1"/>
  <c r="A134" i="9" a="1"/>
  <c r="A134" i="9" s="1"/>
  <c r="D134" i="9" a="1"/>
  <c r="D134" i="9" s="1"/>
  <c r="C135" i="9" a="1"/>
  <c r="C135" i="9" s="1"/>
  <c r="F135" i="9" a="1"/>
  <c r="F135" i="9" s="1"/>
  <c r="C136" i="9" l="1" a="1"/>
  <c r="C136" i="9" s="1"/>
  <c r="F136" i="9" a="1"/>
  <c r="F136" i="9" s="1"/>
  <c r="A135" i="9" a="1"/>
  <c r="A135" i="9" s="1"/>
  <c r="D135" i="9" a="1"/>
  <c r="D135" i="9" s="1"/>
  <c r="B138" i="9" a="1"/>
  <c r="B138" i="9" s="1"/>
  <c r="E138" i="9" a="1"/>
  <c r="E138" i="9" s="1"/>
  <c r="B139" i="9" l="1" a="1"/>
  <c r="B139" i="9" s="1"/>
  <c r="E139" i="9" a="1"/>
  <c r="E139" i="9" s="1"/>
  <c r="A136" i="9" a="1"/>
  <c r="A136" i="9" s="1"/>
  <c r="D136" i="9" a="1"/>
  <c r="D136" i="9" s="1"/>
  <c r="C137" i="9" a="1"/>
  <c r="C137" i="9" s="1"/>
  <c r="F137" i="9" a="1"/>
  <c r="F137" i="9" s="1"/>
  <c r="C138" i="9" l="1" a="1"/>
  <c r="C138" i="9" s="1"/>
  <c r="F138" i="9" a="1"/>
  <c r="F138" i="9" s="1"/>
  <c r="A137" i="9" a="1"/>
  <c r="A137" i="9" s="1"/>
  <c r="D137" i="9" a="1"/>
  <c r="D137" i="9" s="1"/>
  <c r="B140" i="9" a="1"/>
  <c r="B140" i="9" s="1"/>
  <c r="E140" i="9" a="1"/>
  <c r="E140" i="9" s="1"/>
  <c r="B141" i="9" l="1" a="1"/>
  <c r="B141" i="9" s="1"/>
  <c r="E141" i="9" a="1"/>
  <c r="E141" i="9" s="1"/>
  <c r="A138" i="9" a="1"/>
  <c r="A138" i="9" s="1"/>
  <c r="D138" i="9" a="1"/>
  <c r="D138" i="9" s="1"/>
  <c r="C139" i="9" a="1"/>
  <c r="C139" i="9" s="1"/>
  <c r="F139" i="9" a="1"/>
  <c r="F139" i="9" s="1"/>
  <c r="C140" i="9" l="1" a="1"/>
  <c r="C140" i="9" s="1"/>
  <c r="F140" i="9" a="1"/>
  <c r="F140" i="9" s="1"/>
  <c r="A139" i="9" a="1"/>
  <c r="A139" i="9" s="1"/>
  <c r="D139" i="9" a="1"/>
  <c r="D139" i="9" s="1"/>
  <c r="B142" i="9" a="1"/>
  <c r="B142" i="9" s="1"/>
  <c r="E142" i="9" a="1"/>
  <c r="E142" i="9" s="1"/>
  <c r="B143" i="9" l="1" a="1"/>
  <c r="B143" i="9" s="1"/>
  <c r="E143" i="9" a="1"/>
  <c r="E143" i="9" s="1"/>
  <c r="A140" i="9" a="1"/>
  <c r="A140" i="9" s="1"/>
  <c r="D140" i="9" a="1"/>
  <c r="D140" i="9" s="1"/>
  <c r="C141" i="9" a="1"/>
  <c r="C141" i="9" s="1"/>
  <c r="F141" i="9" a="1"/>
  <c r="F141" i="9" s="1"/>
  <c r="C142" i="9" l="1" a="1"/>
  <c r="C142" i="9" s="1"/>
  <c r="F142" i="9" a="1"/>
  <c r="F142" i="9" s="1"/>
  <c r="A141" i="9" a="1"/>
  <c r="A141" i="9" s="1"/>
  <c r="D141" i="9" a="1"/>
  <c r="D141" i="9" s="1"/>
  <c r="B144" i="9" a="1"/>
  <c r="B144" i="9" s="1"/>
  <c r="E144" i="9" a="1"/>
  <c r="E144" i="9" s="1"/>
  <c r="B145" i="9" l="1" a="1"/>
  <c r="B145" i="9" s="1"/>
  <c r="E145" i="9" a="1"/>
  <c r="E145" i="9" s="1"/>
  <c r="A142" i="9" a="1"/>
  <c r="A142" i="9" s="1"/>
  <c r="D142" i="9" a="1"/>
  <c r="D142" i="9" s="1"/>
  <c r="C143" i="9" a="1"/>
  <c r="C143" i="9" s="1"/>
  <c r="F143" i="9" a="1"/>
  <c r="F143" i="9" s="1"/>
  <c r="C144" i="9" l="1" a="1"/>
  <c r="C144" i="9" s="1"/>
  <c r="F144" i="9" a="1"/>
  <c r="F144" i="9" s="1"/>
  <c r="A143" i="9" a="1"/>
  <c r="A143" i="9" s="1"/>
  <c r="D143" i="9" a="1"/>
  <c r="D143" i="9" s="1"/>
  <c r="B146" i="9" a="1"/>
  <c r="B146" i="9" s="1"/>
  <c r="E146" i="9" a="1"/>
  <c r="E146" i="9" s="1"/>
  <c r="A144" i="9" l="1" a="1"/>
  <c r="A144" i="9" s="1"/>
  <c r="D144" i="9" a="1"/>
  <c r="D144" i="9" s="1"/>
  <c r="B147" i="9" a="1"/>
  <c r="B147" i="9" s="1"/>
  <c r="E147" i="9" a="1"/>
  <c r="E147" i="9" s="1"/>
  <c r="C145" i="9" a="1"/>
  <c r="C145" i="9" s="1"/>
  <c r="F145" i="9" a="1"/>
  <c r="F145" i="9" s="1"/>
  <c r="B148" i="9" l="1" a="1"/>
  <c r="B148" i="9" s="1"/>
  <c r="E148" i="9" a="1"/>
  <c r="E148" i="9" s="1"/>
  <c r="C146" i="9" a="1"/>
  <c r="C146" i="9" s="1"/>
  <c r="F146" i="9" a="1"/>
  <c r="F146" i="9" s="1"/>
  <c r="A145" i="9" a="1"/>
  <c r="A145" i="9" s="1"/>
  <c r="D145" i="9" a="1"/>
  <c r="D145" i="9" s="1"/>
  <c r="A146" i="9" l="1" a="1"/>
  <c r="A146" i="9" s="1"/>
  <c r="D146" i="9" a="1"/>
  <c r="D146" i="9" s="1"/>
  <c r="C147" i="9" a="1"/>
  <c r="C147" i="9" s="1"/>
  <c r="F147" i="9" a="1"/>
  <c r="F147" i="9" s="1"/>
  <c r="B149" i="9" a="1"/>
  <c r="B149" i="9" s="1"/>
  <c r="E149" i="9" a="1"/>
  <c r="E149" i="9" s="1"/>
  <c r="C148" i="9" l="1" a="1"/>
  <c r="C148" i="9" s="1"/>
  <c r="F148" i="9" a="1"/>
  <c r="F148" i="9" s="1"/>
  <c r="B150" i="9" a="1"/>
  <c r="B150" i="9" s="1"/>
  <c r="E150" i="9" a="1"/>
  <c r="E150" i="9" s="1"/>
  <c r="A147" i="9" a="1"/>
  <c r="A147" i="9" s="1"/>
  <c r="D147" i="9" a="1"/>
  <c r="D147" i="9" s="1"/>
  <c r="B151" i="9" l="1" a="1"/>
  <c r="B151" i="9" s="1"/>
  <c r="E151" i="9" a="1"/>
  <c r="E151" i="9" s="1"/>
  <c r="A148" i="9" a="1"/>
  <c r="A148" i="9" s="1"/>
  <c r="D148" i="9" a="1"/>
  <c r="D148" i="9" s="1"/>
  <c r="C149" i="9" a="1"/>
  <c r="C149" i="9" s="1"/>
  <c r="F149" i="9" a="1"/>
  <c r="F149" i="9" s="1"/>
  <c r="A149" i="9" l="1" a="1"/>
  <c r="A149" i="9" s="1"/>
  <c r="D149" i="9" a="1"/>
  <c r="D149" i="9" s="1"/>
  <c r="C150" i="9" a="1"/>
  <c r="C150" i="9" s="1"/>
  <c r="F150" i="9" a="1"/>
  <c r="F150" i="9" s="1"/>
  <c r="B152" i="9" a="1"/>
  <c r="B152" i="9" s="1"/>
  <c r="E152" i="9" a="1"/>
  <c r="E152" i="9" s="1"/>
  <c r="A150" i="9" l="1" a="1"/>
  <c r="A150" i="9" s="1"/>
  <c r="D150" i="9" a="1"/>
  <c r="D150" i="9" s="1"/>
  <c r="C151" i="9" a="1"/>
  <c r="C151" i="9" s="1"/>
  <c r="F151" i="9" a="1"/>
  <c r="F151" i="9" s="1"/>
  <c r="B153" i="9" a="1"/>
  <c r="B153" i="9" s="1"/>
  <c r="E153" i="9" a="1"/>
  <c r="E153" i="9" s="1"/>
  <c r="C152" i="9" l="1" a="1"/>
  <c r="C152" i="9" s="1"/>
  <c r="F152" i="9" a="1"/>
  <c r="F152" i="9" s="1"/>
  <c r="B154" i="9" a="1"/>
  <c r="B154" i="9" s="1"/>
  <c r="E154" i="9" a="1"/>
  <c r="E154" i="9" s="1"/>
  <c r="A151" i="9" a="1"/>
  <c r="A151" i="9" s="1"/>
  <c r="D151" i="9" a="1"/>
  <c r="D151" i="9" s="1"/>
  <c r="B155" i="9" l="1" a="1"/>
  <c r="B155" i="9" s="1"/>
  <c r="E155" i="9" a="1"/>
  <c r="E155" i="9" s="1"/>
  <c r="A152" i="9" a="1"/>
  <c r="A152" i="9" s="1"/>
  <c r="D152" i="9" a="1"/>
  <c r="D152" i="9" s="1"/>
  <c r="C153" i="9" a="1"/>
  <c r="C153" i="9" s="1"/>
  <c r="F153" i="9" a="1"/>
  <c r="F153" i="9" s="1"/>
  <c r="A153" i="9" l="1" a="1"/>
  <c r="A153" i="9" s="1"/>
  <c r="D153" i="9" a="1"/>
  <c r="D153" i="9" s="1"/>
  <c r="C154" i="9" a="1"/>
  <c r="C154" i="9" s="1"/>
  <c r="F154" i="9" a="1"/>
  <c r="F154" i="9" s="1"/>
  <c r="B156" i="9" a="1"/>
  <c r="B156" i="9" s="1"/>
  <c r="E156" i="9" a="1"/>
  <c r="E156" i="9" s="1"/>
  <c r="C155" i="9" l="1" a="1"/>
  <c r="C155" i="9" s="1"/>
  <c r="F155" i="9" a="1"/>
  <c r="F155" i="9" s="1"/>
  <c r="B157" i="9" a="1"/>
  <c r="B157" i="9" s="1"/>
  <c r="E157" i="9" a="1"/>
  <c r="E157" i="9" s="1"/>
  <c r="A154" i="9" a="1"/>
  <c r="A154" i="9" s="1"/>
  <c r="D154" i="9" a="1"/>
  <c r="D154" i="9" s="1"/>
  <c r="B158" i="9" l="1" a="1"/>
  <c r="B158" i="9" s="1"/>
  <c r="E158" i="9" a="1"/>
  <c r="E158" i="9" s="1"/>
  <c r="A155" i="9" a="1"/>
  <c r="A155" i="9" s="1"/>
  <c r="D155" i="9" a="1"/>
  <c r="D155" i="9" s="1"/>
  <c r="C156" i="9" a="1"/>
  <c r="C156" i="9" s="1"/>
  <c r="F156" i="9" a="1"/>
  <c r="F156" i="9" s="1"/>
  <c r="C157" i="9" l="1" a="1"/>
  <c r="C157" i="9" s="1"/>
  <c r="F157" i="9" a="1"/>
  <c r="F157" i="9" s="1"/>
  <c r="A156" i="9" a="1"/>
  <c r="A156" i="9" s="1"/>
  <c r="D156" i="9" a="1"/>
  <c r="D156" i="9" s="1"/>
  <c r="B159" i="9" a="1"/>
  <c r="B159" i="9" s="1"/>
  <c r="E159" i="9" a="1"/>
  <c r="E159" i="9" s="1"/>
  <c r="B160" i="9" l="1" a="1"/>
  <c r="B160" i="9" s="1"/>
  <c r="E160" i="9" a="1"/>
  <c r="E160" i="9" s="1"/>
  <c r="A157" i="9" a="1"/>
  <c r="A157" i="9" s="1"/>
  <c r="D157" i="9" a="1"/>
  <c r="D157" i="9" s="1"/>
  <c r="C158" i="9" a="1"/>
  <c r="C158" i="9" s="1"/>
  <c r="F158" i="9" a="1"/>
  <c r="F158" i="9" s="1"/>
  <c r="C159" i="9" l="1" a="1"/>
  <c r="C159" i="9" s="1"/>
  <c r="F159" i="9" a="1"/>
  <c r="F159" i="9" s="1"/>
  <c r="A158" i="9" a="1"/>
  <c r="A158" i="9" s="1"/>
  <c r="D158" i="9" a="1"/>
  <c r="D158" i="9" s="1"/>
  <c r="B161" i="9" a="1"/>
  <c r="B161" i="9" s="1"/>
  <c r="E161" i="9" a="1"/>
  <c r="E161" i="9" s="1"/>
  <c r="B162" i="9" l="1" a="1"/>
  <c r="B162" i="9" s="1"/>
  <c r="E162" i="9" a="1"/>
  <c r="E162" i="9" s="1"/>
  <c r="A159" i="9" a="1"/>
  <c r="A159" i="9" s="1"/>
  <c r="D159" i="9" a="1"/>
  <c r="D159" i="9" s="1"/>
  <c r="C160" i="9" a="1"/>
  <c r="C160" i="9" s="1"/>
  <c r="F160" i="9" a="1"/>
  <c r="F160" i="9" s="1"/>
  <c r="C161" i="9" l="1" a="1"/>
  <c r="C161" i="9" s="1"/>
  <c r="F161" i="9" a="1"/>
  <c r="F161" i="9" s="1"/>
  <c r="A160" i="9" a="1"/>
  <c r="A160" i="9" s="1"/>
  <c r="D160" i="9" a="1"/>
  <c r="D160" i="9" s="1"/>
  <c r="B163" i="9" a="1"/>
  <c r="B163" i="9" s="1"/>
  <c r="E163" i="9" a="1"/>
  <c r="E163" i="9" s="1"/>
  <c r="B164" i="9" l="1" a="1"/>
  <c r="B164" i="9" s="1"/>
  <c r="E164" i="9" a="1"/>
  <c r="E164" i="9" s="1"/>
  <c r="A161" i="9" a="1"/>
  <c r="A161" i="9" s="1"/>
  <c r="D161" i="9" a="1"/>
  <c r="D161" i="9" s="1"/>
  <c r="C162" i="9" a="1"/>
  <c r="C162" i="9" s="1"/>
  <c r="F162" i="9" a="1"/>
  <c r="F162" i="9" s="1"/>
  <c r="C163" i="9" l="1" a="1"/>
  <c r="C163" i="9" s="1"/>
  <c r="F163" i="9" a="1"/>
  <c r="F163" i="9" s="1"/>
  <c r="A162" i="9" a="1"/>
  <c r="A162" i="9" s="1"/>
  <c r="D162" i="9" a="1"/>
  <c r="D162" i="9" s="1"/>
  <c r="B165" i="9" a="1"/>
  <c r="B165" i="9" s="1"/>
  <c r="E165" i="9" a="1"/>
  <c r="E165" i="9" s="1"/>
  <c r="B166" i="9" l="1" a="1"/>
  <c r="B166" i="9" s="1"/>
  <c r="E166" i="9" a="1"/>
  <c r="E166" i="9" s="1"/>
  <c r="A163" i="9" a="1"/>
  <c r="A163" i="9" s="1"/>
  <c r="D163" i="9" a="1"/>
  <c r="D163" i="9" s="1"/>
  <c r="C164" i="9" a="1"/>
  <c r="C164" i="9" s="1"/>
  <c r="F164" i="9" a="1"/>
  <c r="F164" i="9" s="1"/>
  <c r="C165" i="9" l="1" a="1"/>
  <c r="C165" i="9" s="1"/>
  <c r="F165" i="9" a="1"/>
  <c r="F165" i="9" s="1"/>
  <c r="A164" i="9" a="1"/>
  <c r="A164" i="9" s="1"/>
  <c r="D164" i="9" a="1"/>
  <c r="D164" i="9" s="1"/>
  <c r="B167" i="9" a="1"/>
  <c r="B167" i="9" s="1"/>
  <c r="E167" i="9" a="1"/>
  <c r="E167" i="9" s="1"/>
  <c r="B168" i="9" l="1" a="1"/>
  <c r="B168" i="9" s="1"/>
  <c r="E168" i="9" a="1"/>
  <c r="E168" i="9" s="1"/>
  <c r="A165" i="9" a="1"/>
  <c r="A165" i="9" s="1"/>
  <c r="D165" i="9" a="1"/>
  <c r="D165" i="9" s="1"/>
  <c r="C166" i="9" a="1"/>
  <c r="C166" i="9" s="1"/>
  <c r="F166" i="9" a="1"/>
  <c r="F166" i="9" s="1"/>
  <c r="C167" i="9" l="1" a="1"/>
  <c r="C167" i="9" s="1"/>
  <c r="F167" i="9" a="1"/>
  <c r="F167" i="9" s="1"/>
  <c r="A166" i="9" a="1"/>
  <c r="A166" i="9" s="1"/>
  <c r="D166" i="9" a="1"/>
  <c r="D166" i="9" s="1"/>
  <c r="B169" i="9" a="1"/>
  <c r="B169" i="9" s="1"/>
  <c r="E169" i="9" a="1"/>
  <c r="E169" i="9" s="1"/>
  <c r="B170" i="9" l="1" a="1"/>
  <c r="B170" i="9" s="1"/>
  <c r="E170" i="9" a="1"/>
  <c r="E170" i="9" s="1"/>
  <c r="A167" i="9" a="1"/>
  <c r="A167" i="9" s="1"/>
  <c r="D167" i="9" a="1"/>
  <c r="D167" i="9" s="1"/>
  <c r="C168" i="9" a="1"/>
  <c r="C168" i="9" s="1"/>
  <c r="F168" i="9" a="1"/>
  <c r="F168" i="9" s="1"/>
  <c r="C169" i="9" l="1" a="1"/>
  <c r="C169" i="9" s="1"/>
  <c r="F169" i="9" a="1"/>
  <c r="F169" i="9" s="1"/>
  <c r="A168" i="9" a="1"/>
  <c r="A168" i="9" s="1"/>
  <c r="D168" i="9" a="1"/>
  <c r="D168" i="9" s="1"/>
  <c r="B171" i="9" a="1"/>
  <c r="B171" i="9" s="1"/>
  <c r="E171" i="9" a="1"/>
  <c r="E171" i="9" s="1"/>
  <c r="B172" i="9" l="1" a="1"/>
  <c r="B172" i="9" s="1"/>
  <c r="E172" i="9" a="1"/>
  <c r="E172" i="9" s="1"/>
  <c r="A169" i="9" a="1"/>
  <c r="A169" i="9" s="1"/>
  <c r="D169" i="9" a="1"/>
  <c r="D169" i="9" s="1"/>
  <c r="C170" i="9" a="1"/>
  <c r="C170" i="9" s="1"/>
  <c r="F170" i="9" a="1"/>
  <c r="F170" i="9" s="1"/>
  <c r="C171" i="9" l="1" a="1"/>
  <c r="C171" i="9" s="1"/>
  <c r="F171" i="9" a="1"/>
  <c r="F171" i="9" s="1"/>
  <c r="A170" i="9" a="1"/>
  <c r="A170" i="9" s="1"/>
  <c r="D170" i="9" a="1"/>
  <c r="D170" i="9" s="1"/>
  <c r="B173" i="9" a="1"/>
  <c r="B173" i="9" s="1"/>
  <c r="E173" i="9" a="1"/>
  <c r="E173" i="9" s="1"/>
  <c r="B174" i="9" l="1" a="1"/>
  <c r="B174" i="9" s="1"/>
  <c r="E174" i="9" a="1"/>
  <c r="E174" i="9" s="1"/>
  <c r="A171" i="9" a="1"/>
  <c r="A171" i="9" s="1"/>
  <c r="D171" i="9" a="1"/>
  <c r="D171" i="9" s="1"/>
  <c r="C172" i="9" a="1"/>
  <c r="C172" i="9" s="1"/>
  <c r="F172" i="9" a="1"/>
  <c r="F172" i="9" s="1"/>
  <c r="C173" i="9" l="1" a="1"/>
  <c r="C173" i="9" s="1"/>
  <c r="F173" i="9" a="1"/>
  <c r="F173" i="9" s="1"/>
  <c r="A172" i="9" a="1"/>
  <c r="A172" i="9" s="1"/>
  <c r="D172" i="9" a="1"/>
  <c r="D172" i="9" s="1"/>
  <c r="B175" i="9" a="1"/>
  <c r="B175" i="9" s="1"/>
  <c r="E175" i="9" a="1"/>
  <c r="E175" i="9" s="1"/>
  <c r="B176" i="9" l="1" a="1"/>
  <c r="B176" i="9" s="1"/>
  <c r="E176" i="9" a="1"/>
  <c r="E176" i="9" s="1"/>
  <c r="A173" i="9" a="1"/>
  <c r="A173" i="9" s="1"/>
  <c r="D173" i="9" a="1"/>
  <c r="D173" i="9" s="1"/>
  <c r="C174" i="9" a="1"/>
  <c r="C174" i="9" s="1"/>
  <c r="F174" i="9" a="1"/>
  <c r="F174" i="9" s="1"/>
  <c r="C175" i="9" l="1" a="1"/>
  <c r="C175" i="9" s="1"/>
  <c r="F175" i="9" a="1"/>
  <c r="F175" i="9" s="1"/>
  <c r="A174" i="9" a="1"/>
  <c r="A174" i="9" s="1"/>
  <c r="D174" i="9" a="1"/>
  <c r="D174" i="9" s="1"/>
  <c r="B177" i="9" a="1"/>
  <c r="B177" i="9" s="1"/>
  <c r="E177" i="9" a="1"/>
  <c r="E177" i="9" s="1"/>
  <c r="B178" i="9" l="1" a="1"/>
  <c r="B178" i="9" s="1"/>
  <c r="E178" i="9" a="1"/>
  <c r="E178" i="9" s="1"/>
  <c r="A175" i="9" a="1"/>
  <c r="A175" i="9" s="1"/>
  <c r="D175" i="9" a="1"/>
  <c r="D175" i="9" s="1"/>
  <c r="C176" i="9" a="1"/>
  <c r="C176" i="9" s="1"/>
  <c r="F176" i="9" a="1"/>
  <c r="F176" i="9" s="1"/>
  <c r="C177" i="9" l="1" a="1"/>
  <c r="C177" i="9" s="1"/>
  <c r="F177" i="9" a="1"/>
  <c r="F177" i="9" s="1"/>
  <c r="A176" i="9" a="1"/>
  <c r="A176" i="9" s="1"/>
  <c r="D176" i="9" a="1"/>
  <c r="D176" i="9" s="1"/>
  <c r="B179" i="9" a="1"/>
  <c r="B179" i="9" s="1"/>
  <c r="E179" i="9" a="1"/>
  <c r="E179" i="9" s="1"/>
  <c r="B180" i="9" l="1" a="1"/>
  <c r="B180" i="9" s="1"/>
  <c r="E180" i="9" a="1"/>
  <c r="E180" i="9" s="1"/>
  <c r="A177" i="9" a="1"/>
  <c r="A177" i="9" s="1"/>
  <c r="D177" i="9" a="1"/>
  <c r="D177" i="9" s="1"/>
  <c r="C178" i="9" a="1"/>
  <c r="C178" i="9" s="1"/>
  <c r="F178" i="9" a="1"/>
  <c r="F178" i="9" s="1"/>
  <c r="A178" i="9" l="1" a="1"/>
  <c r="A178" i="9" s="1"/>
  <c r="D178" i="9" a="1"/>
  <c r="D178" i="9" s="1"/>
  <c r="C179" i="9" a="1"/>
  <c r="C179" i="9" s="1"/>
  <c r="F179" i="9" a="1"/>
  <c r="F179" i="9" s="1"/>
  <c r="B181" i="9" a="1"/>
  <c r="B181" i="9" s="1"/>
  <c r="E181" i="9" a="1"/>
  <c r="E181" i="9" s="1"/>
  <c r="C180" i="9" l="1" a="1"/>
  <c r="C180" i="9" s="1"/>
  <c r="F180" i="9" a="1"/>
  <c r="F180" i="9" s="1"/>
  <c r="B182" i="9" a="1"/>
  <c r="B182" i="9" s="1"/>
  <c r="E182" i="9" a="1"/>
  <c r="E182" i="9" s="1"/>
  <c r="A179" i="9" a="1"/>
  <c r="A179" i="9" s="1"/>
  <c r="D179" i="9" a="1"/>
  <c r="D179" i="9" s="1"/>
  <c r="B183" i="9" l="1" a="1"/>
  <c r="B183" i="9" s="1"/>
  <c r="E183" i="9" a="1"/>
  <c r="E183" i="9" s="1"/>
  <c r="A180" i="9" a="1"/>
  <c r="A180" i="9" s="1"/>
  <c r="D180" i="9" a="1"/>
  <c r="D180" i="9" s="1"/>
  <c r="C181" i="9" a="1"/>
  <c r="C181" i="9" s="1"/>
  <c r="F181" i="9" a="1"/>
  <c r="F181" i="9" s="1"/>
  <c r="C182" i="9" l="1" a="1"/>
  <c r="C182" i="9" s="1"/>
  <c r="F182" i="9" a="1"/>
  <c r="F182" i="9" s="1"/>
  <c r="A181" i="9" a="1"/>
  <c r="A181" i="9" s="1"/>
  <c r="D181" i="9" a="1"/>
  <c r="D181" i="9" s="1"/>
  <c r="B184" i="9" a="1"/>
  <c r="B184" i="9" s="1"/>
  <c r="E184" i="9" a="1"/>
  <c r="E184" i="9" s="1"/>
  <c r="B185" i="9" l="1" a="1"/>
  <c r="B185" i="9" s="1"/>
  <c r="E185" i="9" a="1"/>
  <c r="E185" i="9" s="1"/>
  <c r="A182" i="9" a="1"/>
  <c r="A182" i="9" s="1"/>
  <c r="D182" i="9" a="1"/>
  <c r="D182" i="9" s="1"/>
  <c r="C183" i="9" a="1"/>
  <c r="C183" i="9" s="1"/>
  <c r="F183" i="9" a="1"/>
  <c r="F183" i="9" s="1"/>
  <c r="C184" i="9" l="1" a="1"/>
  <c r="C184" i="9" s="1"/>
  <c r="F184" i="9" a="1"/>
  <c r="F184" i="9" s="1"/>
  <c r="A183" i="9" a="1"/>
  <c r="A183" i="9" s="1"/>
  <c r="D183" i="9" a="1"/>
  <c r="D183" i="9" s="1"/>
  <c r="B186" i="9" a="1"/>
  <c r="B186" i="9" s="1"/>
  <c r="E186" i="9" a="1"/>
  <c r="E186" i="9" s="1"/>
  <c r="B187" i="9" l="1" a="1"/>
  <c r="B187" i="9" s="1"/>
  <c r="E187" i="9" a="1"/>
  <c r="E187" i="9" s="1"/>
  <c r="A184" i="9" a="1"/>
  <c r="A184" i="9" s="1"/>
  <c r="D184" i="9" a="1"/>
  <c r="D184" i="9" s="1"/>
  <c r="C185" i="9" a="1"/>
  <c r="C185" i="9" s="1"/>
  <c r="F185" i="9" a="1"/>
  <c r="F185" i="9" s="1"/>
  <c r="C186" i="9" l="1" a="1"/>
  <c r="C186" i="9" s="1"/>
  <c r="F186" i="9" a="1"/>
  <c r="F186" i="9" s="1"/>
  <c r="A185" i="9" a="1"/>
  <c r="A185" i="9" s="1"/>
  <c r="D185" i="9" a="1"/>
  <c r="D185" i="9" s="1"/>
  <c r="B188" i="9" a="1"/>
  <c r="B188" i="9" s="1"/>
  <c r="E188" i="9" a="1"/>
  <c r="E188" i="9" s="1"/>
  <c r="B189" i="9" l="1" a="1"/>
  <c r="B189" i="9" s="1"/>
  <c r="E189" i="9" a="1"/>
  <c r="E189" i="9" s="1"/>
  <c r="A186" i="9" a="1"/>
  <c r="A186" i="9" s="1"/>
  <c r="D186" i="9" a="1"/>
  <c r="D186" i="9" s="1"/>
  <c r="C187" i="9" a="1"/>
  <c r="C187" i="9" s="1"/>
  <c r="F187" i="9" a="1"/>
  <c r="F187" i="9" s="1"/>
  <c r="C188" i="9" l="1" a="1"/>
  <c r="C188" i="9" s="1"/>
  <c r="F188" i="9" a="1"/>
  <c r="F188" i="9" s="1"/>
  <c r="A187" i="9" a="1"/>
  <c r="A187" i="9" s="1"/>
  <c r="D187" i="9" a="1"/>
  <c r="D187" i="9" s="1"/>
  <c r="B190" i="9" a="1"/>
  <c r="B190" i="9" s="1"/>
  <c r="E190" i="9" a="1"/>
  <c r="E190" i="9" s="1"/>
  <c r="B191" i="9" l="1" a="1"/>
  <c r="B191" i="9" s="1"/>
  <c r="E191" i="9" a="1"/>
  <c r="E191" i="9" s="1"/>
  <c r="A188" i="9" a="1"/>
  <c r="A188" i="9" s="1"/>
  <c r="D188" i="9" a="1"/>
  <c r="D188" i="9" s="1"/>
  <c r="C189" i="9" a="1"/>
  <c r="C189" i="9" s="1"/>
  <c r="F189" i="9" a="1"/>
  <c r="F189" i="9" s="1"/>
  <c r="C190" i="9" l="1" a="1"/>
  <c r="C190" i="9" s="1"/>
  <c r="F190" i="9" a="1"/>
  <c r="F190" i="9" s="1"/>
  <c r="A189" i="9" a="1"/>
  <c r="A189" i="9" s="1"/>
  <c r="D189" i="9" a="1"/>
  <c r="D189" i="9" s="1"/>
  <c r="B192" i="9" a="1"/>
  <c r="B192" i="9" s="1"/>
  <c r="E192" i="9" a="1"/>
  <c r="E192" i="9" s="1"/>
  <c r="B193" i="9" l="1" a="1"/>
  <c r="B193" i="9" s="1"/>
  <c r="E193" i="9" a="1"/>
  <c r="E193" i="9" s="1"/>
  <c r="A190" i="9" a="1"/>
  <c r="A190" i="9" s="1"/>
  <c r="D190" i="9" a="1"/>
  <c r="D190" i="9" s="1"/>
  <c r="C191" i="9" a="1"/>
  <c r="C191" i="9" s="1"/>
  <c r="F191" i="9" a="1"/>
  <c r="F191" i="9" s="1"/>
  <c r="C192" i="9" l="1" a="1"/>
  <c r="C192" i="9" s="1"/>
  <c r="F192" i="9" a="1"/>
  <c r="F192" i="9" s="1"/>
  <c r="A191" i="9" a="1"/>
  <c r="A191" i="9" s="1"/>
  <c r="D191" i="9" a="1"/>
  <c r="D191" i="9" s="1"/>
  <c r="B194" i="9" a="1"/>
  <c r="B194" i="9" s="1"/>
  <c r="E194" i="9" a="1"/>
  <c r="E194" i="9" s="1"/>
  <c r="B195" i="9" l="1" a="1"/>
  <c r="B195" i="9" s="1"/>
  <c r="E195" i="9" a="1"/>
  <c r="E195" i="9" s="1"/>
  <c r="A192" i="9" a="1"/>
  <c r="A192" i="9" s="1"/>
  <c r="D192" i="9" a="1"/>
  <c r="D192" i="9" s="1"/>
  <c r="C193" i="9" a="1"/>
  <c r="C193" i="9" s="1"/>
  <c r="F193" i="9" a="1"/>
  <c r="F193" i="9" s="1"/>
  <c r="C194" i="9" l="1" a="1"/>
  <c r="C194" i="9" s="1"/>
  <c r="F194" i="9" a="1"/>
  <c r="F194" i="9" s="1"/>
  <c r="A193" i="9" a="1"/>
  <c r="A193" i="9" s="1"/>
  <c r="D193" i="9" a="1"/>
  <c r="D193" i="9" s="1"/>
  <c r="B196" i="9" a="1"/>
  <c r="B196" i="9" s="1"/>
  <c r="E196" i="9" a="1"/>
  <c r="E196" i="9" s="1"/>
  <c r="B197" i="9" l="1" a="1"/>
  <c r="B197" i="9" s="1"/>
  <c r="E197" i="9" a="1"/>
  <c r="E197" i="9" s="1"/>
  <c r="A194" i="9" a="1"/>
  <c r="A194" i="9" s="1"/>
  <c r="D194" i="9" a="1"/>
  <c r="D194" i="9" s="1"/>
  <c r="C195" i="9" a="1"/>
  <c r="C195" i="9" s="1"/>
  <c r="F195" i="9" a="1"/>
  <c r="F195" i="9" s="1"/>
  <c r="C196" i="9" l="1" a="1"/>
  <c r="C196" i="9" s="1"/>
  <c r="F196" i="9" a="1"/>
  <c r="F196" i="9" s="1"/>
  <c r="A195" i="9" a="1"/>
  <c r="A195" i="9" s="1"/>
  <c r="D195" i="9" a="1"/>
  <c r="D195" i="9" s="1"/>
  <c r="B198" i="9" a="1"/>
  <c r="B198" i="9" s="1"/>
  <c r="E198" i="9" a="1"/>
  <c r="E198" i="9" s="1"/>
  <c r="B199" i="9" l="1" a="1"/>
  <c r="B199" i="9" s="1"/>
  <c r="E199" i="9" a="1"/>
  <c r="E199" i="9" s="1"/>
  <c r="A196" i="9" a="1"/>
  <c r="A196" i="9" s="1"/>
  <c r="D196" i="9" a="1"/>
  <c r="D196" i="9" s="1"/>
  <c r="C197" i="9" a="1"/>
  <c r="C197" i="9" s="1"/>
  <c r="F197" i="9" a="1"/>
  <c r="F197" i="9" s="1"/>
  <c r="C198" i="9" l="1" a="1"/>
  <c r="C198" i="9" s="1"/>
  <c r="F198" i="9" a="1"/>
  <c r="F198" i="9" s="1"/>
  <c r="A197" i="9" a="1"/>
  <c r="A197" i="9" s="1"/>
  <c r="D197" i="9" a="1"/>
  <c r="D197" i="9" s="1"/>
  <c r="B200" i="9" a="1"/>
  <c r="B200" i="9" s="1"/>
  <c r="E200" i="9" a="1"/>
  <c r="E200" i="9" s="1"/>
  <c r="B201" i="9" l="1" a="1"/>
  <c r="B201" i="9" s="1"/>
  <c r="E201" i="9" a="1"/>
  <c r="E201" i="9" s="1"/>
  <c r="A198" i="9" a="1"/>
  <c r="A198" i="9" s="1"/>
  <c r="D198" i="9" a="1"/>
  <c r="D198" i="9" s="1"/>
  <c r="C199" i="9" a="1"/>
  <c r="C199" i="9" s="1"/>
  <c r="F199" i="9" a="1"/>
  <c r="F199" i="9" s="1"/>
  <c r="C200" i="9" l="1" a="1"/>
  <c r="C200" i="9" s="1"/>
  <c r="F200" i="9" a="1"/>
  <c r="F200" i="9" s="1"/>
  <c r="A199" i="9" a="1"/>
  <c r="A199" i="9" s="1"/>
  <c r="D199" i="9" a="1"/>
  <c r="D199" i="9" s="1"/>
  <c r="B202" i="9" a="1"/>
  <c r="B202" i="9" s="1"/>
  <c r="E202" i="9" a="1"/>
  <c r="E202" i="9" s="1"/>
  <c r="B203" i="9" l="1" a="1"/>
  <c r="B203" i="9" s="1"/>
  <c r="E203" i="9" a="1"/>
  <c r="E203" i="9" s="1"/>
  <c r="A200" i="9" a="1"/>
  <c r="A200" i="9" s="1"/>
  <c r="D200" i="9" a="1"/>
  <c r="D200" i="9" s="1"/>
  <c r="C201" i="9" a="1"/>
  <c r="C201" i="9" s="1"/>
  <c r="F201" i="9" a="1"/>
  <c r="F201" i="9" s="1"/>
  <c r="C202" i="9" l="1" a="1"/>
  <c r="C202" i="9" s="1"/>
  <c r="F202" i="9" a="1"/>
  <c r="F202" i="9" s="1"/>
  <c r="A201" i="9" a="1"/>
  <c r="A201" i="9" s="1"/>
  <c r="D201" i="9" a="1"/>
  <c r="D201" i="9" s="1"/>
  <c r="B204" i="9" a="1"/>
  <c r="B204" i="9" s="1"/>
  <c r="E204" i="9" a="1"/>
  <c r="E204" i="9" s="1"/>
  <c r="B205" i="9" l="1" a="1"/>
  <c r="B205" i="9" s="1"/>
  <c r="E205" i="9" a="1"/>
  <c r="E205" i="9" s="1"/>
  <c r="A202" i="9" a="1"/>
  <c r="A202" i="9" s="1"/>
  <c r="D202" i="9" a="1"/>
  <c r="D202" i="9" s="1"/>
  <c r="C203" i="9" a="1"/>
  <c r="C203" i="9" s="1"/>
  <c r="F203" i="9" a="1"/>
  <c r="F203" i="9" s="1"/>
  <c r="C204" i="9" l="1" a="1"/>
  <c r="C204" i="9" s="1"/>
  <c r="F204" i="9" a="1"/>
  <c r="F204" i="9" s="1"/>
  <c r="A203" i="9" a="1"/>
  <c r="A203" i="9" s="1"/>
  <c r="D203" i="9" a="1"/>
  <c r="D203" i="9" s="1"/>
  <c r="B206" i="9" a="1"/>
  <c r="B206" i="9" s="1"/>
  <c r="E206" i="9" a="1"/>
  <c r="E206" i="9" s="1"/>
  <c r="B207" i="9" l="1" a="1"/>
  <c r="B207" i="9" s="1"/>
  <c r="E207" i="9" a="1"/>
  <c r="E207" i="9" s="1"/>
  <c r="A204" i="9" a="1"/>
  <c r="A204" i="9" s="1"/>
  <c r="D204" i="9" a="1"/>
  <c r="D204" i="9" s="1"/>
  <c r="C205" i="9" a="1"/>
  <c r="C205" i="9" s="1"/>
  <c r="F205" i="9" a="1"/>
  <c r="F205" i="9" s="1"/>
  <c r="C206" i="9" l="1" a="1"/>
  <c r="C206" i="9" s="1"/>
  <c r="F206" i="9" a="1"/>
  <c r="F206" i="9" s="1"/>
  <c r="A205" i="9" a="1"/>
  <c r="A205" i="9" s="1"/>
  <c r="D205" i="9" a="1"/>
  <c r="D205" i="9" s="1"/>
  <c r="B208" i="9" a="1"/>
  <c r="B208" i="9" s="1"/>
  <c r="E208" i="9" a="1"/>
  <c r="E208" i="9" s="1"/>
  <c r="B209" i="9" l="1" a="1"/>
  <c r="B209" i="9" s="1"/>
  <c r="E209" i="9" a="1"/>
  <c r="E209" i="9" s="1"/>
  <c r="A206" i="9" a="1"/>
  <c r="A206" i="9" s="1"/>
  <c r="D206" i="9" a="1"/>
  <c r="D206" i="9" s="1"/>
  <c r="C207" i="9" a="1"/>
  <c r="C207" i="9" s="1"/>
  <c r="F207" i="9" a="1"/>
  <c r="F207" i="9" s="1"/>
  <c r="C208" i="9" l="1" a="1"/>
  <c r="C208" i="9" s="1"/>
  <c r="F208" i="9" a="1"/>
  <c r="F208" i="9" s="1"/>
  <c r="A207" i="9" a="1"/>
  <c r="A207" i="9" s="1"/>
  <c r="D207" i="9" a="1"/>
  <c r="D207" i="9" s="1"/>
  <c r="B210" i="9" a="1"/>
  <c r="B210" i="9" s="1"/>
  <c r="E210" i="9" a="1"/>
  <c r="E210" i="9" s="1"/>
  <c r="B211" i="9" l="1" a="1"/>
  <c r="B211" i="9" s="1"/>
  <c r="E211" i="9" a="1"/>
  <c r="E211" i="9" s="1"/>
  <c r="A208" i="9" a="1"/>
  <c r="A208" i="9" s="1"/>
  <c r="D208" i="9" a="1"/>
  <c r="D208" i="9" s="1"/>
  <c r="C209" i="9" a="1"/>
  <c r="C209" i="9" s="1"/>
  <c r="F209" i="9" a="1"/>
  <c r="F209" i="9" s="1"/>
  <c r="C210" i="9" l="1" a="1"/>
  <c r="C210" i="9" s="1"/>
  <c r="F210" i="9" a="1"/>
  <c r="F210" i="9" s="1"/>
  <c r="A209" i="9" a="1"/>
  <c r="A209" i="9" s="1"/>
  <c r="D209" i="9" a="1"/>
  <c r="D209" i="9" s="1"/>
  <c r="B212" i="9" a="1"/>
  <c r="B212" i="9" s="1"/>
  <c r="E212" i="9" a="1"/>
  <c r="E212" i="9" s="1"/>
  <c r="B213" i="9" l="1" a="1"/>
  <c r="B213" i="9" s="1"/>
  <c r="E213" i="9" a="1"/>
  <c r="E213" i="9" s="1"/>
  <c r="A210" i="9" a="1"/>
  <c r="A210" i="9" s="1"/>
  <c r="D210" i="9" a="1"/>
  <c r="D210" i="9" s="1"/>
  <c r="C211" i="9" a="1"/>
  <c r="C211" i="9" s="1"/>
  <c r="F211" i="9" a="1"/>
  <c r="F211" i="9" s="1"/>
  <c r="C212" i="9" l="1" a="1"/>
  <c r="C212" i="9" s="1"/>
  <c r="F212" i="9" a="1"/>
  <c r="F212" i="9" s="1"/>
  <c r="A211" i="9" a="1"/>
  <c r="A211" i="9" s="1"/>
  <c r="D211" i="9" a="1"/>
  <c r="D211" i="9" s="1"/>
  <c r="B214" i="9" a="1"/>
  <c r="B214" i="9" s="1"/>
  <c r="E214" i="9" a="1"/>
  <c r="E214" i="9" s="1"/>
  <c r="B215" i="9" l="1" a="1"/>
  <c r="B215" i="9" s="1"/>
  <c r="E215" i="9" a="1"/>
  <c r="E215" i="9" s="1"/>
  <c r="A212" i="9" a="1"/>
  <c r="A212" i="9" s="1"/>
  <c r="D212" i="9" a="1"/>
  <c r="D212" i="9" s="1"/>
  <c r="C213" i="9" a="1"/>
  <c r="C213" i="9" s="1"/>
  <c r="F213" i="9" a="1"/>
  <c r="F213" i="9" s="1"/>
  <c r="C214" i="9" l="1" a="1"/>
  <c r="C214" i="9" s="1"/>
  <c r="F214" i="9" a="1"/>
  <c r="F214" i="9" s="1"/>
  <c r="A213" i="9" a="1"/>
  <c r="A213" i="9" s="1"/>
  <c r="D213" i="9" a="1"/>
  <c r="D213" i="9" s="1"/>
  <c r="B216" i="9" a="1"/>
  <c r="B216" i="9" s="1"/>
  <c r="E216" i="9" a="1"/>
  <c r="E216" i="9" s="1"/>
  <c r="B217" i="9" l="1" a="1"/>
  <c r="B217" i="9" s="1"/>
  <c r="E217" i="9" a="1"/>
  <c r="E217" i="9" s="1"/>
  <c r="A214" i="9" a="1"/>
  <c r="A214" i="9" s="1"/>
  <c r="D214" i="9" a="1"/>
  <c r="D214" i="9" s="1"/>
  <c r="C215" i="9" a="1"/>
  <c r="C215" i="9" s="1"/>
  <c r="F215" i="9" a="1"/>
  <c r="F215" i="9" s="1"/>
  <c r="C216" i="9" l="1" a="1"/>
  <c r="C216" i="9" s="1"/>
  <c r="F216" i="9" a="1"/>
  <c r="F216" i="9" s="1"/>
  <c r="A215" i="9" a="1"/>
  <c r="A215" i="9" s="1"/>
  <c r="D215" i="9" a="1"/>
  <c r="D215" i="9" s="1"/>
  <c r="B218" i="9" a="1"/>
  <c r="B218" i="9" s="1"/>
  <c r="E218" i="9" a="1"/>
  <c r="E218" i="9" s="1"/>
  <c r="B219" i="9" l="1" a="1"/>
  <c r="B219" i="9" s="1"/>
  <c r="E219" i="9" a="1"/>
  <c r="E219" i="9" s="1"/>
  <c r="A216" i="9" a="1"/>
  <c r="A216" i="9" s="1"/>
  <c r="D216" i="9" a="1"/>
  <c r="D216" i="9" s="1"/>
  <c r="C217" i="9" a="1"/>
  <c r="C217" i="9" s="1"/>
  <c r="F217" i="9" a="1"/>
  <c r="F217" i="9" s="1"/>
  <c r="C218" i="9" l="1" a="1"/>
  <c r="C218" i="9" s="1"/>
  <c r="F218" i="9" a="1"/>
  <c r="F218" i="9" s="1"/>
  <c r="A217" i="9" a="1"/>
  <c r="A217" i="9" s="1"/>
  <c r="D217" i="9" a="1"/>
  <c r="D217" i="9" s="1"/>
  <c r="B220" i="9" a="1"/>
  <c r="B220" i="9" s="1"/>
  <c r="E220" i="9" a="1"/>
  <c r="E220" i="9" s="1"/>
  <c r="B221" i="9" l="1" a="1"/>
  <c r="B221" i="9" s="1"/>
  <c r="E221" i="9" a="1"/>
  <c r="E221" i="9" s="1"/>
  <c r="A218" i="9" a="1"/>
  <c r="A218" i="9" s="1"/>
  <c r="D218" i="9" a="1"/>
  <c r="D218" i="9" s="1"/>
  <c r="C219" i="9" a="1"/>
  <c r="C219" i="9" s="1"/>
  <c r="F219" i="9" a="1"/>
  <c r="F219" i="9" s="1"/>
  <c r="C220" i="9" l="1" a="1"/>
  <c r="C220" i="9" s="1"/>
  <c r="F220" i="9" a="1"/>
  <c r="F220" i="9" s="1"/>
  <c r="A219" i="9" a="1"/>
  <c r="A219" i="9" s="1"/>
  <c r="D219" i="9" a="1"/>
  <c r="D219" i="9" s="1"/>
  <c r="B222" i="9" a="1"/>
  <c r="B222" i="9" s="1"/>
  <c r="E222" i="9" a="1"/>
  <c r="E222" i="9" s="1"/>
  <c r="B223" i="9" l="1" a="1"/>
  <c r="B223" i="9" s="1"/>
  <c r="E223" i="9" a="1"/>
  <c r="E223" i="9" s="1"/>
  <c r="A220" i="9" a="1"/>
  <c r="A220" i="9" s="1"/>
  <c r="D220" i="9" a="1"/>
  <c r="D220" i="9" s="1"/>
  <c r="C221" i="9" a="1"/>
  <c r="C221" i="9" s="1"/>
  <c r="F221" i="9" a="1"/>
  <c r="F221" i="9" s="1"/>
  <c r="C222" i="9" l="1" a="1"/>
  <c r="C222" i="9" s="1"/>
  <c r="F222" i="9" a="1"/>
  <c r="F222" i="9" s="1"/>
  <c r="A221" i="9" a="1"/>
  <c r="A221" i="9" s="1"/>
  <c r="D221" i="9" a="1"/>
  <c r="D221" i="9" s="1"/>
  <c r="B224" i="9" a="1"/>
  <c r="B224" i="9" s="1"/>
  <c r="E224" i="9" a="1"/>
  <c r="E224" i="9" s="1"/>
  <c r="B225" i="9" l="1" a="1"/>
  <c r="B225" i="9" s="1"/>
  <c r="E225" i="9" a="1"/>
  <c r="E225" i="9" s="1"/>
  <c r="A222" i="9" a="1"/>
  <c r="A222" i="9" s="1"/>
  <c r="D222" i="9" a="1"/>
  <c r="D222" i="9" s="1"/>
  <c r="C223" i="9" a="1"/>
  <c r="C223" i="9" s="1"/>
  <c r="F223" i="9" a="1"/>
  <c r="F223" i="9" s="1"/>
  <c r="C224" i="9" l="1" a="1"/>
  <c r="C224" i="9" s="1"/>
  <c r="F224" i="9" a="1"/>
  <c r="F224" i="9" s="1"/>
  <c r="A223" i="9" a="1"/>
  <c r="A223" i="9" s="1"/>
  <c r="D223" i="9" a="1"/>
  <c r="D223" i="9" s="1"/>
  <c r="B226" i="9" a="1"/>
  <c r="B226" i="9" s="1"/>
  <c r="E226" i="9" a="1"/>
  <c r="E226" i="9" s="1"/>
  <c r="B227" i="9" l="1" a="1"/>
  <c r="B227" i="9" s="1"/>
  <c r="E227" i="9" a="1"/>
  <c r="E227" i="9" s="1"/>
  <c r="A224" i="9" a="1"/>
  <c r="A224" i="9" s="1"/>
  <c r="D224" i="9" a="1"/>
  <c r="D224" i="9" s="1"/>
  <c r="C225" i="9" a="1"/>
  <c r="C225" i="9" s="1"/>
  <c r="F225" i="9" a="1"/>
  <c r="F225" i="9" s="1"/>
  <c r="C226" i="9" l="1" a="1"/>
  <c r="C226" i="9" s="1"/>
  <c r="F226" i="9" a="1"/>
  <c r="F226" i="9" s="1"/>
  <c r="A225" i="9" a="1"/>
  <c r="A225" i="9" s="1"/>
  <c r="D225" i="9" a="1"/>
  <c r="D225" i="9" s="1"/>
  <c r="B228" i="9" a="1"/>
  <c r="B228" i="9" s="1"/>
  <c r="E228" i="9" a="1"/>
  <c r="E228" i="9" s="1"/>
  <c r="B229" i="9" l="1" a="1"/>
  <c r="B229" i="9" s="1"/>
  <c r="E229" i="9" a="1"/>
  <c r="E229" i="9" s="1"/>
  <c r="A226" i="9" a="1"/>
  <c r="A226" i="9" s="1"/>
  <c r="D226" i="9" a="1"/>
  <c r="D226" i="9" s="1"/>
  <c r="C227" i="9" a="1"/>
  <c r="C227" i="9" s="1"/>
  <c r="F227" i="9" a="1"/>
  <c r="F227" i="9" s="1"/>
  <c r="C228" i="9" l="1" a="1"/>
  <c r="C228" i="9" s="1"/>
  <c r="F228" i="9" a="1"/>
  <c r="F228" i="9" s="1"/>
  <c r="A227" i="9" a="1"/>
  <c r="A227" i="9" s="1"/>
  <c r="D227" i="9" a="1"/>
  <c r="D227" i="9" s="1"/>
  <c r="B230" i="9" a="1"/>
  <c r="B230" i="9" s="1"/>
  <c r="E230" i="9" a="1"/>
  <c r="E230" i="9" s="1"/>
  <c r="B231" i="9" l="1" a="1"/>
  <c r="B231" i="9" s="1"/>
  <c r="E231" i="9" a="1"/>
  <c r="E231" i="9" s="1"/>
  <c r="A228" i="9" a="1"/>
  <c r="A228" i="9" s="1"/>
  <c r="D228" i="9" a="1"/>
  <c r="D228" i="9" s="1"/>
  <c r="C229" i="9" a="1"/>
  <c r="C229" i="9" s="1"/>
  <c r="F229" i="9" a="1"/>
  <c r="F229" i="9" s="1"/>
  <c r="C230" i="9" l="1" a="1"/>
  <c r="C230" i="9" s="1"/>
  <c r="F230" i="9" a="1"/>
  <c r="F230" i="9" s="1"/>
  <c r="A229" i="9" a="1"/>
  <c r="A229" i="9" s="1"/>
  <c r="D229" i="9" a="1"/>
  <c r="D229" i="9" s="1"/>
  <c r="B232" i="9" a="1"/>
  <c r="B232" i="9" s="1"/>
  <c r="E232" i="9" a="1"/>
  <c r="E232" i="9" s="1"/>
  <c r="B233" i="9" l="1" a="1"/>
  <c r="B233" i="9" s="1"/>
  <c r="E233" i="9" a="1"/>
  <c r="E233" i="9" s="1"/>
  <c r="A230" i="9" a="1"/>
  <c r="A230" i="9" s="1"/>
  <c r="D230" i="9" a="1"/>
  <c r="D230" i="9" s="1"/>
  <c r="C231" i="9" a="1"/>
  <c r="C231" i="9" s="1"/>
  <c r="F231" i="9" a="1"/>
  <c r="F231" i="9" s="1"/>
  <c r="C232" i="9" l="1" a="1"/>
  <c r="C232" i="9" s="1"/>
  <c r="F232" i="9" a="1"/>
  <c r="F232" i="9" s="1"/>
  <c r="A231" i="9" a="1"/>
  <c r="A231" i="9" s="1"/>
  <c r="D231" i="9" a="1"/>
  <c r="D231" i="9" s="1"/>
  <c r="B234" i="9" a="1"/>
  <c r="B234" i="9" s="1"/>
  <c r="E234" i="9" a="1"/>
  <c r="E234" i="9" s="1"/>
  <c r="B235" i="9" l="1" a="1"/>
  <c r="B235" i="9" s="1"/>
  <c r="E235" i="9" a="1"/>
  <c r="E235" i="9" s="1"/>
  <c r="A232" i="9" a="1"/>
  <c r="A232" i="9" s="1"/>
  <c r="D232" i="9" a="1"/>
  <c r="D232" i="9" s="1"/>
  <c r="C233" i="9" a="1"/>
  <c r="C233" i="9" s="1"/>
  <c r="F233" i="9" a="1"/>
  <c r="F233" i="9" s="1"/>
  <c r="C234" i="9" l="1" a="1"/>
  <c r="C234" i="9" s="1"/>
  <c r="F234" i="9" a="1"/>
  <c r="F234" i="9" s="1"/>
  <c r="A233" i="9" a="1"/>
  <c r="A233" i="9" s="1"/>
  <c r="D233" i="9" a="1"/>
  <c r="D233" i="9" s="1"/>
  <c r="B236" i="9" a="1"/>
  <c r="B236" i="9" s="1"/>
  <c r="E236" i="9" a="1"/>
  <c r="E236" i="9" s="1"/>
  <c r="B237" i="9" l="1" a="1"/>
  <c r="B237" i="9" s="1"/>
  <c r="E237" i="9" a="1"/>
  <c r="E237" i="9" s="1"/>
  <c r="A234" i="9" a="1"/>
  <c r="A234" i="9" s="1"/>
  <c r="D234" i="9" a="1"/>
  <c r="D234" i="9" s="1"/>
  <c r="C235" i="9" a="1"/>
  <c r="C235" i="9" s="1"/>
  <c r="F235" i="9" a="1"/>
  <c r="F235" i="9" s="1"/>
  <c r="C236" i="9" l="1" a="1"/>
  <c r="C236" i="9" s="1"/>
  <c r="F236" i="9" a="1"/>
  <c r="F236" i="9" s="1"/>
  <c r="A235" i="9" a="1"/>
  <c r="A235" i="9" s="1"/>
  <c r="D235" i="9" a="1"/>
  <c r="D235" i="9" s="1"/>
  <c r="B238" i="9" a="1"/>
  <c r="B238" i="9" s="1"/>
  <c r="E238" i="9" a="1"/>
  <c r="E238" i="9" s="1"/>
  <c r="B239" i="9" l="1" a="1"/>
  <c r="B239" i="9" s="1"/>
  <c r="E239" i="9" a="1"/>
  <c r="E239" i="9" s="1"/>
  <c r="A236" i="9" a="1"/>
  <c r="A236" i="9" s="1"/>
  <c r="D236" i="9" a="1"/>
  <c r="D236" i="9" s="1"/>
  <c r="C237" i="9" a="1"/>
  <c r="C237" i="9" s="1"/>
  <c r="F237" i="9" a="1"/>
  <c r="F237" i="9" s="1"/>
  <c r="C238" i="9" l="1" a="1"/>
  <c r="C238" i="9" s="1"/>
  <c r="F238" i="9" a="1"/>
  <c r="F238" i="9" s="1"/>
  <c r="A237" i="9" a="1"/>
  <c r="A237" i="9" s="1"/>
  <c r="D237" i="9" a="1"/>
  <c r="D237" i="9" s="1"/>
  <c r="B240" i="9" a="1"/>
  <c r="B240" i="9" s="1"/>
  <c r="E240" i="9" a="1"/>
  <c r="E240" i="9" s="1"/>
  <c r="B241" i="9" l="1" a="1"/>
  <c r="B241" i="9" s="1"/>
  <c r="E241" i="9" a="1"/>
  <c r="E241" i="9" s="1"/>
  <c r="A238" i="9" a="1"/>
  <c r="A238" i="9" s="1"/>
  <c r="D238" i="9" a="1"/>
  <c r="D238" i="9" s="1"/>
  <c r="C239" i="9" a="1"/>
  <c r="C239" i="9" s="1"/>
  <c r="F239" i="9" a="1"/>
  <c r="F239" i="9" s="1"/>
  <c r="C240" i="9" l="1" a="1"/>
  <c r="C240" i="9" s="1"/>
  <c r="F240" i="9" a="1"/>
  <c r="F240" i="9" s="1"/>
  <c r="A239" i="9" a="1"/>
  <c r="A239" i="9" s="1"/>
  <c r="D239" i="9" a="1"/>
  <c r="D239" i="9" s="1"/>
  <c r="B242" i="9" a="1"/>
  <c r="B242" i="9" s="1"/>
  <c r="E242" i="9" a="1"/>
  <c r="E242" i="9" s="1"/>
  <c r="B243" i="9" l="1" a="1"/>
  <c r="B243" i="9" s="1"/>
  <c r="E243" i="9" a="1"/>
  <c r="E243" i="9" s="1"/>
  <c r="A240" i="9" a="1"/>
  <c r="A240" i="9" s="1"/>
  <c r="D240" i="9" a="1"/>
  <c r="D240" i="9" s="1"/>
  <c r="C241" i="9" a="1"/>
  <c r="C241" i="9" s="1"/>
  <c r="F241" i="9" a="1"/>
  <c r="F241" i="9" s="1"/>
  <c r="C242" i="9" l="1" a="1"/>
  <c r="C242" i="9" s="1"/>
  <c r="F242" i="9" a="1"/>
  <c r="F242" i="9" s="1"/>
  <c r="A241" i="9" a="1"/>
  <c r="A241" i="9" s="1"/>
  <c r="D241" i="9" a="1"/>
  <c r="D241" i="9" s="1"/>
  <c r="B244" i="9" a="1"/>
  <c r="B244" i="9" s="1"/>
  <c r="E244" i="9" a="1"/>
  <c r="E244" i="9" s="1"/>
  <c r="B245" i="9" l="1" a="1"/>
  <c r="B245" i="9" s="1"/>
  <c r="E245" i="9" a="1"/>
  <c r="E245" i="9" s="1"/>
  <c r="A242" i="9" a="1"/>
  <c r="A242" i="9" s="1"/>
  <c r="D242" i="9" a="1"/>
  <c r="D242" i="9" s="1"/>
  <c r="C243" i="9" a="1"/>
  <c r="C243" i="9" s="1"/>
  <c r="F243" i="9" a="1"/>
  <c r="F243" i="9" s="1"/>
  <c r="C244" i="9" l="1" a="1"/>
  <c r="C244" i="9" s="1"/>
  <c r="F244" i="9" a="1"/>
  <c r="F244" i="9" s="1"/>
  <c r="A243" i="9" a="1"/>
  <c r="A243" i="9" s="1"/>
  <c r="D243" i="9" a="1"/>
  <c r="D243" i="9" s="1"/>
  <c r="B246" i="9" a="1"/>
  <c r="B246" i="9" s="1"/>
  <c r="E246" i="9" a="1"/>
  <c r="E246" i="9" s="1"/>
  <c r="B247" i="9" l="1" a="1"/>
  <c r="B247" i="9" s="1"/>
  <c r="E247" i="9" a="1"/>
  <c r="E247" i="9" s="1"/>
  <c r="A244" i="9" a="1"/>
  <c r="A244" i="9" s="1"/>
  <c r="D244" i="9" a="1"/>
  <c r="D244" i="9" s="1"/>
  <c r="C245" i="9" a="1"/>
  <c r="C245" i="9" s="1"/>
  <c r="F245" i="9" a="1"/>
  <c r="F245" i="9" s="1"/>
  <c r="C246" i="9" l="1" a="1"/>
  <c r="C246" i="9" s="1"/>
  <c r="F246" i="9" a="1"/>
  <c r="F246" i="9" s="1"/>
  <c r="A245" i="9" a="1"/>
  <c r="A245" i="9" s="1"/>
  <c r="D245" i="9" a="1"/>
  <c r="D245" i="9" s="1"/>
  <c r="B248" i="9" a="1"/>
  <c r="B248" i="9" s="1"/>
  <c r="E248" i="9" a="1"/>
  <c r="E248" i="9" s="1"/>
  <c r="B249" i="9" l="1" a="1"/>
  <c r="B249" i="9" s="1"/>
  <c r="E249" i="9" a="1"/>
  <c r="E249" i="9" s="1"/>
  <c r="A246" i="9" a="1"/>
  <c r="A246" i="9" s="1"/>
  <c r="D246" i="9" a="1"/>
  <c r="D246" i="9" s="1"/>
  <c r="C247" i="9" a="1"/>
  <c r="C247" i="9" s="1"/>
  <c r="F247" i="9" a="1"/>
  <c r="F247" i="9" s="1"/>
  <c r="A247" i="9" l="1" a="1"/>
  <c r="A247" i="9" s="1"/>
  <c r="D247" i="9" a="1"/>
  <c r="D247" i="9" s="1"/>
  <c r="C248" i="9" a="1"/>
  <c r="C248" i="9" s="1"/>
  <c r="F248" i="9" a="1"/>
  <c r="F248" i="9" s="1"/>
  <c r="B250" i="9" a="1"/>
  <c r="B250" i="9" s="1"/>
  <c r="E250" i="9" a="1"/>
  <c r="E250" i="9" s="1"/>
  <c r="C249" i="9" l="1" a="1"/>
  <c r="C249" i="9" s="1"/>
  <c r="F249" i="9" a="1"/>
  <c r="F249" i="9" s="1"/>
  <c r="B251" i="9" a="1"/>
  <c r="B251" i="9" s="1"/>
  <c r="E251" i="9" a="1"/>
  <c r="E251" i="9" s="1"/>
  <c r="A248" i="9" a="1"/>
  <c r="A248" i="9" s="1"/>
  <c r="D248" i="9" a="1"/>
  <c r="D248" i="9" s="1"/>
  <c r="B252" i="9" l="1" a="1"/>
  <c r="B252" i="9" s="1"/>
  <c r="E252" i="9" a="1"/>
  <c r="E252" i="9" s="1"/>
  <c r="A249" i="9" a="1"/>
  <c r="A249" i="9" s="1"/>
  <c r="D249" i="9" a="1"/>
  <c r="D249" i="9" s="1"/>
  <c r="C250" i="9" a="1"/>
  <c r="C250" i="9" s="1"/>
  <c r="F250" i="9" a="1"/>
  <c r="F250" i="9" s="1"/>
  <c r="C251" i="9" l="1" a="1"/>
  <c r="C251" i="9" s="1"/>
  <c r="F251" i="9" a="1"/>
  <c r="F251" i="9" s="1"/>
  <c r="A250" i="9" a="1"/>
  <c r="A250" i="9" s="1"/>
  <c r="D250" i="9" a="1"/>
  <c r="D250" i="9" s="1"/>
  <c r="B253" i="9" a="1"/>
  <c r="B253" i="9" s="1"/>
  <c r="E253" i="9" a="1"/>
  <c r="E253" i="9" s="1"/>
  <c r="A251" i="9" l="1" a="1"/>
  <c r="A251" i="9" s="1"/>
  <c r="D251" i="9" a="1"/>
  <c r="D251" i="9" s="1"/>
  <c r="B254" i="9" a="1"/>
  <c r="B254" i="9" s="1"/>
  <c r="E254" i="9" a="1"/>
  <c r="E254" i="9" s="1"/>
  <c r="C252" i="9" a="1"/>
  <c r="C252" i="9" s="1"/>
  <c r="F252" i="9" a="1"/>
  <c r="F252" i="9" s="1"/>
  <c r="B255" i="9" l="1" a="1"/>
  <c r="B255" i="9" s="1"/>
  <c r="E255" i="9" a="1"/>
  <c r="E255" i="9" s="1"/>
  <c r="C253" i="9" a="1"/>
  <c r="C253" i="9" s="1"/>
  <c r="F253" i="9" a="1"/>
  <c r="F253" i="9" s="1"/>
  <c r="A252" i="9" a="1"/>
  <c r="A252" i="9" s="1"/>
  <c r="D252" i="9" a="1"/>
  <c r="D252" i="9" s="1"/>
  <c r="A253" i="9" l="1" a="1"/>
  <c r="A253" i="9" s="1"/>
  <c r="D253" i="9" a="1"/>
  <c r="D253" i="9" s="1"/>
  <c r="C254" i="9" a="1"/>
  <c r="C254" i="9" s="1"/>
  <c r="F254" i="9" a="1"/>
  <c r="F254" i="9" s="1"/>
  <c r="B256" i="9" a="1"/>
  <c r="B256" i="9" s="1"/>
  <c r="E256" i="9" a="1"/>
  <c r="E256" i="9" s="1"/>
  <c r="C255" i="9" l="1" a="1"/>
  <c r="C255" i="9" s="1"/>
  <c r="F255" i="9" a="1"/>
  <c r="F255" i="9" s="1"/>
  <c r="B257" i="9" a="1"/>
  <c r="B257" i="9" s="1"/>
  <c r="E257" i="9" a="1"/>
  <c r="E257" i="9" s="1"/>
  <c r="A254" i="9" a="1"/>
  <c r="A254" i="9" s="1"/>
  <c r="D254" i="9" a="1"/>
  <c r="D254" i="9" s="1"/>
  <c r="A255" i="9" l="1" a="1"/>
  <c r="A255" i="9" s="1"/>
  <c r="D255" i="9" a="1"/>
  <c r="D255" i="9" s="1"/>
  <c r="B258" i="9" a="1"/>
  <c r="B258" i="9" s="1"/>
  <c r="E258" i="9" a="1"/>
  <c r="E258" i="9" s="1"/>
  <c r="F256" i="9" a="1"/>
  <c r="F256" i="9" s="1"/>
  <c r="C256" i="9" a="1"/>
  <c r="C256" i="9" s="1"/>
  <c r="F257" i="9" l="1" a="1"/>
  <c r="F257" i="9" s="1"/>
  <c r="C257" i="9" a="1"/>
  <c r="C257" i="9" s="1"/>
  <c r="B259" i="9" a="1"/>
  <c r="B259" i="9" s="1"/>
  <c r="E259" i="9" a="1"/>
  <c r="E259" i="9" s="1"/>
  <c r="A256" i="9" a="1"/>
  <c r="A256" i="9" s="1"/>
  <c r="D256" i="9" a="1"/>
  <c r="D256" i="9" s="1"/>
  <c r="A257" i="9" l="1" a="1"/>
  <c r="A257" i="9" s="1"/>
  <c r="D257" i="9" a="1"/>
  <c r="D257" i="9" s="1"/>
  <c r="B260" i="9" a="1"/>
  <c r="B260" i="9" s="1"/>
  <c r="E260" i="9" a="1"/>
  <c r="E260" i="9" s="1"/>
  <c r="F258" i="9" a="1"/>
  <c r="F258" i="9" s="1"/>
  <c r="C258" i="9" a="1"/>
  <c r="C258" i="9" s="1"/>
  <c r="B261" i="9" l="1" a="1"/>
  <c r="B261" i="9" s="1"/>
  <c r="E261" i="9" a="1"/>
  <c r="E261" i="9" s="1"/>
  <c r="F259" i="9" a="1"/>
  <c r="F259" i="9" s="1"/>
  <c r="C259" i="9" a="1"/>
  <c r="C259" i="9" s="1"/>
  <c r="A258" i="9" a="1"/>
  <c r="A258" i="9" s="1"/>
  <c r="D258" i="9" a="1"/>
  <c r="D258" i="9" s="1"/>
  <c r="F260" i="9" l="1" a="1"/>
  <c r="F260" i="9" s="1"/>
  <c r="C260" i="9" a="1"/>
  <c r="C260" i="9" s="1"/>
  <c r="A259" i="9" a="1"/>
  <c r="A259" i="9" s="1"/>
  <c r="D259" i="9" a="1"/>
  <c r="D259" i="9" s="1"/>
  <c r="B262" i="9" a="1"/>
  <c r="B262" i="9" s="1"/>
  <c r="E262" i="9" a="1"/>
  <c r="E262" i="9" s="1"/>
  <c r="B263" i="9" l="1" a="1"/>
  <c r="B263" i="9" s="1"/>
  <c r="E263" i="9" a="1"/>
  <c r="E263" i="9" s="1"/>
  <c r="A260" i="9" a="1"/>
  <c r="A260" i="9" s="1"/>
  <c r="D260" i="9" a="1"/>
  <c r="D260" i="9" s="1"/>
  <c r="F261" i="9" a="1"/>
  <c r="F261" i="9" s="1"/>
  <c r="C261" i="9" a="1"/>
  <c r="C261" i="9" s="1"/>
  <c r="F262" i="9" l="1" a="1"/>
  <c r="F262" i="9" s="1"/>
  <c r="C262" i="9" a="1"/>
  <c r="C262" i="9" s="1"/>
  <c r="A261" i="9" a="1"/>
  <c r="A261" i="9" s="1"/>
  <c r="D261" i="9" a="1"/>
  <c r="D261" i="9" s="1"/>
  <c r="B264" i="9" a="1"/>
  <c r="B264" i="9" s="1"/>
  <c r="E264" i="9" a="1"/>
  <c r="E264" i="9" s="1"/>
  <c r="B265" i="9" l="1" a="1"/>
  <c r="B265" i="9" s="1"/>
  <c r="E265" i="9" a="1"/>
  <c r="E265" i="9" s="1"/>
  <c r="A262" i="9" a="1"/>
  <c r="A262" i="9" s="1"/>
  <c r="D262" i="9" a="1"/>
  <c r="D262" i="9" s="1"/>
  <c r="F263" i="9" a="1"/>
  <c r="F263" i="9" s="1"/>
  <c r="C263" i="9" a="1"/>
  <c r="C263" i="9" s="1"/>
  <c r="A263" i="9" l="1" a="1"/>
  <c r="A263" i="9" s="1"/>
  <c r="D263" i="9" a="1"/>
  <c r="D263" i="9" s="1"/>
  <c r="F264" i="9" a="1"/>
  <c r="F264" i="9" s="1"/>
  <c r="C264" i="9" a="1"/>
  <c r="C264" i="9" s="1"/>
  <c r="B266" i="9" a="1"/>
  <c r="B266" i="9" s="1"/>
  <c r="E266" i="9" a="1"/>
  <c r="E266" i="9" s="1"/>
  <c r="C265" i="9" l="1" a="1"/>
  <c r="C265" i="9" s="1"/>
  <c r="F265" i="9" a="1"/>
  <c r="F265" i="9" s="1"/>
  <c r="B267" i="9" a="1"/>
  <c r="B267" i="9" s="1"/>
  <c r="E267" i="9" a="1"/>
  <c r="E267" i="9" s="1"/>
  <c r="A264" i="9" a="1"/>
  <c r="A264" i="9" s="1"/>
  <c r="D264" i="9" a="1"/>
  <c r="D264" i="9" s="1"/>
  <c r="A265" i="9" l="1" a="1"/>
  <c r="A265" i="9" s="1"/>
  <c r="D265" i="9" a="1"/>
  <c r="D265" i="9" s="1"/>
  <c r="B268" i="9" a="1"/>
  <c r="B268" i="9" s="1"/>
  <c r="E268" i="9" a="1"/>
  <c r="E268" i="9" s="1"/>
  <c r="C266" i="9" a="1"/>
  <c r="C266" i="9" s="1"/>
  <c r="F266" i="9" a="1"/>
  <c r="F266" i="9" s="1"/>
  <c r="B269" i="9" l="1" a="1"/>
  <c r="B269" i="9" s="1"/>
  <c r="E269" i="9" a="1"/>
  <c r="E269" i="9" s="1"/>
  <c r="C267" i="9" a="1"/>
  <c r="C267" i="9" s="1"/>
  <c r="F267" i="9" a="1"/>
  <c r="F267" i="9" s="1"/>
  <c r="A266" i="9" a="1"/>
  <c r="A266" i="9" s="1"/>
  <c r="D266" i="9" a="1"/>
  <c r="D266" i="9" s="1"/>
  <c r="C268" i="9" l="1" a="1"/>
  <c r="C268" i="9" s="1"/>
  <c r="F268" i="9" a="1"/>
  <c r="F268" i="9" s="1"/>
  <c r="A267" i="9" a="1"/>
  <c r="A267" i="9" s="1"/>
  <c r="D267" i="9" a="1"/>
  <c r="D267" i="9" s="1"/>
  <c r="B270" i="9" a="1"/>
  <c r="B270" i="9" s="1"/>
  <c r="E270" i="9" a="1"/>
  <c r="E270" i="9" s="1"/>
  <c r="B271" i="9" l="1" a="1"/>
  <c r="B271" i="9" s="1"/>
  <c r="E271" i="9" a="1"/>
  <c r="E271" i="9" s="1"/>
  <c r="A268" i="9" a="1"/>
  <c r="A268" i="9" s="1"/>
  <c r="D268" i="9" a="1"/>
  <c r="D268" i="9" s="1"/>
  <c r="C269" i="9" a="1"/>
  <c r="C269" i="9" s="1"/>
  <c r="F269" i="9" a="1"/>
  <c r="F269" i="9" s="1"/>
  <c r="C270" i="9" l="1" a="1"/>
  <c r="C270" i="9" s="1"/>
  <c r="F270" i="9" a="1"/>
  <c r="F270" i="9" s="1"/>
  <c r="A269" i="9" a="1"/>
  <c r="A269" i="9" s="1"/>
  <c r="D269" i="9" a="1"/>
  <c r="D269" i="9" s="1"/>
  <c r="B272" i="9" a="1"/>
  <c r="B272" i="9" s="1"/>
  <c r="E272" i="9" a="1"/>
  <c r="E272" i="9" s="1"/>
  <c r="B273" i="9" l="1" a="1"/>
  <c r="B273" i="9" s="1"/>
  <c r="E273" i="9" a="1"/>
  <c r="E273" i="9" s="1"/>
  <c r="A270" i="9" a="1"/>
  <c r="A270" i="9" s="1"/>
  <c r="D270" i="9" a="1"/>
  <c r="D270" i="9" s="1"/>
  <c r="C271" i="9" a="1"/>
  <c r="C271" i="9" s="1"/>
  <c r="F271" i="9" a="1"/>
  <c r="F271" i="9" s="1"/>
  <c r="C272" i="9" l="1" a="1"/>
  <c r="C272" i="9" s="1"/>
  <c r="F272" i="9" a="1"/>
  <c r="F272" i="9" s="1"/>
  <c r="A271" i="9" a="1"/>
  <c r="A271" i="9" s="1"/>
  <c r="D271" i="9" a="1"/>
  <c r="D271" i="9" s="1"/>
  <c r="B274" i="9" a="1"/>
  <c r="B274" i="9" s="1"/>
  <c r="E274" i="9" a="1"/>
  <c r="E274" i="9" s="1"/>
  <c r="A272" i="9" l="1" a="1"/>
  <c r="A272" i="9" s="1"/>
  <c r="D272" i="9" a="1"/>
  <c r="D272" i="9" s="1"/>
  <c r="B275" i="9" a="1"/>
  <c r="B275" i="9" s="1"/>
  <c r="E275" i="9" a="1"/>
  <c r="E275" i="9" s="1"/>
  <c r="C273" i="9" a="1"/>
  <c r="C273" i="9" s="1"/>
  <c r="F273" i="9" a="1"/>
  <c r="F273" i="9" s="1"/>
  <c r="B276" i="9" l="1" a="1"/>
  <c r="B276" i="9" s="1"/>
  <c r="E276" i="9" a="1"/>
  <c r="E276" i="9" s="1"/>
  <c r="C274" i="9" a="1"/>
  <c r="C274" i="9" s="1"/>
  <c r="F274" i="9" a="1"/>
  <c r="F274" i="9" s="1"/>
  <c r="A273" i="9" a="1"/>
  <c r="A273" i="9" s="1"/>
  <c r="D273" i="9" a="1"/>
  <c r="D273" i="9" s="1"/>
  <c r="C275" i="9" l="1" a="1"/>
  <c r="C275" i="9" s="1"/>
  <c r="F275" i="9" a="1"/>
  <c r="F275" i="9" s="1"/>
  <c r="A274" i="9" a="1"/>
  <c r="A274" i="9" s="1"/>
  <c r="D274" i="9" a="1"/>
  <c r="D274" i="9" s="1"/>
  <c r="B277" i="9" a="1"/>
  <c r="B277" i="9" s="1"/>
  <c r="E277" i="9" a="1"/>
  <c r="E277" i="9" s="1"/>
  <c r="B278" i="9" l="1" a="1"/>
  <c r="B278" i="9" s="1"/>
  <c r="E278" i="9" a="1"/>
  <c r="E278" i="9" s="1"/>
  <c r="A275" i="9" a="1"/>
  <c r="A275" i="9" s="1"/>
  <c r="D275" i="9" a="1"/>
  <c r="D275" i="9" s="1"/>
  <c r="C276" i="9" a="1"/>
  <c r="C276" i="9" s="1"/>
  <c r="F276" i="9" a="1"/>
  <c r="F276" i="9" s="1"/>
  <c r="C277" i="9" l="1" a="1"/>
  <c r="C277" i="9" s="1"/>
  <c r="F277" i="9" a="1"/>
  <c r="F277" i="9" s="1"/>
  <c r="A276" i="9" a="1"/>
  <c r="A276" i="9" s="1"/>
  <c r="D276" i="9" a="1"/>
  <c r="D276" i="9" s="1"/>
  <c r="B279" i="9" a="1"/>
  <c r="B279" i="9" s="1"/>
  <c r="E279" i="9" a="1"/>
  <c r="E279" i="9" s="1"/>
  <c r="B280" i="9" l="1" a="1"/>
  <c r="B280" i="9" s="1"/>
  <c r="E280" i="9" a="1"/>
  <c r="E280" i="9" s="1"/>
  <c r="A277" i="9" a="1"/>
  <c r="A277" i="9" s="1"/>
  <c r="D277" i="9" a="1"/>
  <c r="D277" i="9" s="1"/>
  <c r="C278" i="9" a="1"/>
  <c r="C278" i="9" s="1"/>
  <c r="F278" i="9" a="1"/>
  <c r="F278" i="9" s="1"/>
  <c r="C279" i="9" l="1" a="1"/>
  <c r="C279" i="9" s="1"/>
  <c r="F279" i="9" a="1"/>
  <c r="F279" i="9" s="1"/>
  <c r="A278" i="9" a="1"/>
  <c r="A278" i="9" s="1"/>
  <c r="D278" i="9" a="1"/>
  <c r="D278" i="9" s="1"/>
  <c r="B281" i="9" a="1"/>
  <c r="B281" i="9" s="1"/>
  <c r="E281" i="9" a="1"/>
  <c r="E281" i="9" s="1"/>
  <c r="B282" i="9" l="1" a="1"/>
  <c r="B282" i="9" s="1"/>
  <c r="B293" i="9" s="1" a="1"/>
  <c r="B293" i="9" s="1"/>
  <c r="B294" i="9" s="1" a="1"/>
  <c r="B294" i="9" s="1"/>
  <c r="B295" i="9" s="1" a="1"/>
  <c r="B295" i="9" s="1"/>
  <c r="E282" i="9" a="1"/>
  <c r="E282" i="9" s="1"/>
  <c r="A279" i="9" a="1"/>
  <c r="A279" i="9" s="1"/>
  <c r="D279" i="9" a="1"/>
  <c r="D279" i="9" s="1"/>
  <c r="C280" i="9" a="1"/>
  <c r="C280" i="9" s="1"/>
  <c r="F280" i="9" a="1"/>
  <c r="F280" i="9" s="1"/>
  <c r="C281" i="9" l="1" a="1"/>
  <c r="C281" i="9" s="1"/>
  <c r="F281" i="9" a="1"/>
  <c r="F281" i="9" s="1"/>
  <c r="A280" i="9" a="1"/>
  <c r="A280" i="9" s="1"/>
  <c r="D280" i="9" a="1"/>
  <c r="D280" i="9" s="1"/>
  <c r="A281" i="9" l="1" a="1"/>
  <c r="A281" i="9" s="1"/>
  <c r="D281" i="9" a="1"/>
  <c r="D281" i="9" s="1"/>
  <c r="C282" i="9" a="1"/>
  <c r="C282" i="9" s="1"/>
  <c r="C283" i="9" s="1" a="1"/>
  <c r="C283" i="9" s="1"/>
  <c r="C284" i="9" s="1" a="1"/>
  <c r="C284" i="9" s="1"/>
  <c r="C285" i="9" s="1" a="1"/>
  <c r="C285" i="9" s="1"/>
  <c r="C286" i="9" s="1" a="1"/>
  <c r="C286" i="9" s="1"/>
  <c r="C287" i="9" s="1" a="1"/>
  <c r="C287" i="9" s="1"/>
  <c r="C288" i="9" s="1" a="1"/>
  <c r="C288" i="9" s="1"/>
  <c r="C289" i="9" s="1" a="1"/>
  <c r="C289" i="9" s="1"/>
  <c r="C290" i="9" s="1" a="1"/>
  <c r="C290" i="9" s="1"/>
  <c r="F282" i="9" a="1"/>
  <c r="F282" i="9" s="1"/>
  <c r="A282" i="9" l="1" a="1"/>
  <c r="A282" i="9" s="1"/>
  <c r="D282" i="9" a="1"/>
  <c r="D282" i="9" s="1"/>
  <c r="D283" i="9" s="1" a="1"/>
  <c r="D283" i="9" s="1"/>
  <c r="D284" i="9" s="1" a="1"/>
  <c r="D284" i="9" s="1"/>
  <c r="D285" i="9" s="1" a="1"/>
  <c r="D285" i="9" s="1"/>
  <c r="D286" i="9" s="1" a="1"/>
  <c r="D286" i="9" s="1"/>
  <c r="D287" i="9" s="1" a="1"/>
  <c r="D287" i="9" s="1"/>
  <c r="D288" i="9" s="1" a="1"/>
  <c r="D288" i="9" s="1"/>
  <c r="D289" i="9" s="1" a="1"/>
  <c r="D289" i="9" s="1"/>
  <c r="AT49" i="1"/>
  <c r="AT16" i="1"/>
  <c r="AT51" i="1"/>
  <c r="AT46" i="1"/>
  <c r="AT17" i="1"/>
  <c r="AT18" i="1"/>
  <c r="AT29" i="1"/>
  <c r="AT48" i="1"/>
  <c r="AT23" i="1"/>
  <c r="AT30" i="1"/>
  <c r="AT33" i="1"/>
  <c r="AT12" i="1" l="1"/>
  <c r="AT36" i="1"/>
  <c r="AT21" i="1"/>
  <c r="AT28" i="1"/>
  <c r="AT31" i="1"/>
  <c r="AT40" i="1"/>
  <c r="AT37" i="1"/>
  <c r="AT50" i="1"/>
  <c r="AT27" i="1"/>
  <c r="AT19" i="1"/>
  <c r="AT9" i="1"/>
  <c r="AT39" i="1" l="1"/>
  <c r="AT7" i="1" l="1"/>
  <c r="AT35" i="1"/>
  <c r="AT45" i="1"/>
  <c r="AT11" i="1"/>
  <c r="AT13" i="1"/>
  <c r="AT14" i="1"/>
  <c r="AT20" i="1"/>
  <c r="AT8" i="1"/>
  <c r="AT47" i="1"/>
  <c r="AT26" i="1"/>
  <c r="AT25" i="1"/>
  <c r="AT10" i="1"/>
  <c r="AT38" i="1"/>
  <c r="AT42" i="1"/>
  <c r="AT24" i="1"/>
  <c r="AT4" i="1"/>
  <c r="AT43" i="1" l="1"/>
  <c r="AT15" i="1"/>
  <c r="AT6" i="1"/>
  <c r="AT41" i="1"/>
  <c r="AT22" i="1"/>
  <c r="AT32" i="1"/>
  <c r="AT44" i="1"/>
  <c r="AT5" i="1" l="1"/>
  <c r="AT34" i="1"/>
  <c r="AT3" i="1"/>
  <c r="AT2" i="1"/>
  <c r="AU2" i="1" s="1"/>
  <c r="AU3" i="1" l="1"/>
  <c r="AU4" i="1"/>
  <c r="AU5" i="1"/>
  <c r="AV51" i="1" l="1"/>
</calcChain>
</file>

<file path=xl/comments1.xml><?xml version="1.0" encoding="utf-8"?>
<comments xmlns="http://schemas.openxmlformats.org/spreadsheetml/2006/main">
  <authors>
    <author>Singh, Gyan Sagar</author>
  </authors>
  <commentList>
    <comment ref="C12" authorId="0">
      <text>
        <r>
          <rPr>
            <b/>
            <sz val="9"/>
            <color indexed="81"/>
            <rFont val="Tahoma"/>
            <family val="2"/>
          </rPr>
          <t>Singh, Gyan Sagar:</t>
        </r>
        <r>
          <rPr>
            <sz val="9"/>
            <color indexed="81"/>
            <rFont val="Tahoma"/>
            <family val="2"/>
          </rPr>
          <t xml:space="preserve">
D L S  Stands for Day-Light Savings</t>
        </r>
      </text>
    </comment>
  </commentList>
</comments>
</file>

<file path=xl/comments2.xml><?xml version="1.0" encoding="utf-8"?>
<comments xmlns="http://schemas.openxmlformats.org/spreadsheetml/2006/main">
  <authors>
    <author>Gyan</author>
  </authors>
  <commentList>
    <comment ref="AF27" authorId="0">
      <text>
        <r>
          <rPr>
            <b/>
            <sz val="9"/>
            <color indexed="81"/>
            <rFont val="Tahoma"/>
            <family val="2"/>
          </rPr>
          <t xml:space="preserve">Gyan: </t>
        </r>
        <r>
          <rPr>
            <sz val="9"/>
            <color indexed="81"/>
            <rFont val="Tahoma"/>
            <family val="2"/>
          </rPr>
          <t>TIME ZONE</t>
        </r>
      </text>
    </comment>
    <comment ref="AF36" authorId="0">
      <text>
        <r>
          <rPr>
            <b/>
            <sz val="9"/>
            <color indexed="81"/>
            <rFont val="Tahoma"/>
            <family val="2"/>
          </rPr>
          <t xml:space="preserve">Gyan: </t>
        </r>
        <r>
          <rPr>
            <sz val="9"/>
            <color indexed="81"/>
            <rFont val="Tahoma"/>
            <family val="2"/>
          </rPr>
          <t>TIME ZONE</t>
        </r>
      </text>
    </comment>
    <comment ref="AF45" authorId="0">
      <text>
        <r>
          <rPr>
            <b/>
            <sz val="9"/>
            <color indexed="81"/>
            <rFont val="Tahoma"/>
            <family val="2"/>
          </rPr>
          <t xml:space="preserve">Gyan: </t>
        </r>
        <r>
          <rPr>
            <sz val="9"/>
            <color indexed="81"/>
            <rFont val="Tahoma"/>
            <family val="2"/>
          </rPr>
          <t>TIME ZONE</t>
        </r>
      </text>
    </comment>
    <comment ref="AF55" authorId="0">
      <text>
        <r>
          <rPr>
            <b/>
            <sz val="9"/>
            <color indexed="81"/>
            <rFont val="Tahoma"/>
            <family val="2"/>
          </rPr>
          <t xml:space="preserve">Gyan: </t>
        </r>
        <r>
          <rPr>
            <sz val="9"/>
            <color indexed="81"/>
            <rFont val="Tahoma"/>
            <family val="2"/>
          </rPr>
          <t>TIME ZONE</t>
        </r>
      </text>
    </comment>
    <comment ref="AF65" authorId="0">
      <text>
        <r>
          <rPr>
            <b/>
            <sz val="9"/>
            <color indexed="81"/>
            <rFont val="Tahoma"/>
            <family val="2"/>
          </rPr>
          <t xml:space="preserve">Gyan: </t>
        </r>
        <r>
          <rPr>
            <sz val="9"/>
            <color indexed="81"/>
            <rFont val="Tahoma"/>
            <family val="2"/>
          </rPr>
          <t>TIME ZONE</t>
        </r>
      </text>
    </comment>
    <comment ref="AF75" authorId="0">
      <text>
        <r>
          <rPr>
            <b/>
            <sz val="9"/>
            <color indexed="81"/>
            <rFont val="Tahoma"/>
            <family val="2"/>
          </rPr>
          <t xml:space="preserve">Gyan: </t>
        </r>
        <r>
          <rPr>
            <sz val="9"/>
            <color indexed="81"/>
            <rFont val="Tahoma"/>
            <family val="2"/>
          </rPr>
          <t>TIME ZONE</t>
        </r>
      </text>
    </comment>
    <comment ref="AF85" authorId="0">
      <text>
        <r>
          <rPr>
            <b/>
            <sz val="9"/>
            <color indexed="81"/>
            <rFont val="Tahoma"/>
            <family val="2"/>
          </rPr>
          <t xml:space="preserve">Gyan: </t>
        </r>
        <r>
          <rPr>
            <sz val="9"/>
            <color indexed="81"/>
            <rFont val="Tahoma"/>
            <family val="2"/>
          </rPr>
          <t>TIME ZONE</t>
        </r>
      </text>
    </comment>
    <comment ref="AF96" authorId="0">
      <text>
        <r>
          <rPr>
            <b/>
            <sz val="9"/>
            <color indexed="81"/>
            <rFont val="Tahoma"/>
            <family val="2"/>
          </rPr>
          <t xml:space="preserve">Gyan: </t>
        </r>
        <r>
          <rPr>
            <sz val="9"/>
            <color indexed="81"/>
            <rFont val="Tahoma"/>
            <family val="2"/>
          </rPr>
          <t>TIME ZONE</t>
        </r>
      </text>
    </comment>
    <comment ref="AF105" authorId="0">
      <text>
        <r>
          <rPr>
            <b/>
            <sz val="9"/>
            <color indexed="81"/>
            <rFont val="Tahoma"/>
            <family val="2"/>
          </rPr>
          <t xml:space="preserve">Gyan: </t>
        </r>
        <r>
          <rPr>
            <sz val="9"/>
            <color indexed="81"/>
            <rFont val="Tahoma"/>
            <family val="2"/>
          </rPr>
          <t>TIME ZONE</t>
        </r>
      </text>
    </comment>
    <comment ref="AF114" authorId="0">
      <text>
        <r>
          <rPr>
            <b/>
            <sz val="9"/>
            <color indexed="81"/>
            <rFont val="Tahoma"/>
            <family val="2"/>
          </rPr>
          <t xml:space="preserve">Gyan: </t>
        </r>
        <r>
          <rPr>
            <sz val="9"/>
            <color indexed="81"/>
            <rFont val="Tahoma"/>
            <family val="2"/>
          </rPr>
          <t>TIME ZONE</t>
        </r>
      </text>
    </comment>
    <comment ref="AF123" authorId="0">
      <text>
        <r>
          <rPr>
            <b/>
            <sz val="9"/>
            <color indexed="81"/>
            <rFont val="Tahoma"/>
            <family val="2"/>
          </rPr>
          <t xml:space="preserve">Gyan: </t>
        </r>
        <r>
          <rPr>
            <sz val="9"/>
            <color indexed="81"/>
            <rFont val="Tahoma"/>
            <family val="2"/>
          </rPr>
          <t>TIME ZONE</t>
        </r>
      </text>
    </comment>
    <comment ref="AF132" authorId="0">
      <text>
        <r>
          <rPr>
            <b/>
            <sz val="9"/>
            <color indexed="81"/>
            <rFont val="Tahoma"/>
            <family val="2"/>
          </rPr>
          <t xml:space="preserve">Gyan: </t>
        </r>
        <r>
          <rPr>
            <sz val="9"/>
            <color indexed="81"/>
            <rFont val="Tahoma"/>
            <family val="2"/>
          </rPr>
          <t>TIME ZONE</t>
        </r>
      </text>
    </comment>
    <comment ref="AF141" authorId="0">
      <text>
        <r>
          <rPr>
            <b/>
            <sz val="9"/>
            <color indexed="81"/>
            <rFont val="Tahoma"/>
            <family val="2"/>
          </rPr>
          <t xml:space="preserve">Gyan: </t>
        </r>
        <r>
          <rPr>
            <sz val="9"/>
            <color indexed="81"/>
            <rFont val="Tahoma"/>
            <family val="2"/>
          </rPr>
          <t>TIME ZONE</t>
        </r>
      </text>
    </comment>
    <comment ref="AF150" authorId="0">
      <text>
        <r>
          <rPr>
            <b/>
            <sz val="9"/>
            <color indexed="81"/>
            <rFont val="Tahoma"/>
            <family val="2"/>
          </rPr>
          <t xml:space="preserve">Gyan: </t>
        </r>
        <r>
          <rPr>
            <sz val="9"/>
            <color indexed="81"/>
            <rFont val="Tahoma"/>
            <family val="2"/>
          </rPr>
          <t>TIME ZONE</t>
        </r>
      </text>
    </comment>
    <comment ref="AF159" authorId="0">
      <text>
        <r>
          <rPr>
            <b/>
            <sz val="9"/>
            <color indexed="81"/>
            <rFont val="Tahoma"/>
            <family val="2"/>
          </rPr>
          <t xml:space="preserve">Gyan: </t>
        </r>
        <r>
          <rPr>
            <sz val="9"/>
            <color indexed="81"/>
            <rFont val="Tahoma"/>
            <family val="2"/>
          </rPr>
          <t>TIME ZONE</t>
        </r>
      </text>
    </comment>
    <comment ref="AF168" authorId="0">
      <text>
        <r>
          <rPr>
            <b/>
            <sz val="9"/>
            <color indexed="81"/>
            <rFont val="Tahoma"/>
            <family val="2"/>
          </rPr>
          <t xml:space="preserve">Gyan: </t>
        </r>
        <r>
          <rPr>
            <sz val="9"/>
            <color indexed="81"/>
            <rFont val="Tahoma"/>
            <family val="2"/>
          </rPr>
          <t>TIME ZONE</t>
        </r>
      </text>
    </comment>
    <comment ref="AF178" authorId="0">
      <text>
        <r>
          <rPr>
            <b/>
            <sz val="9"/>
            <color indexed="81"/>
            <rFont val="Tahoma"/>
            <family val="2"/>
          </rPr>
          <t xml:space="preserve">Gyan: </t>
        </r>
        <r>
          <rPr>
            <sz val="9"/>
            <color indexed="81"/>
            <rFont val="Tahoma"/>
            <family val="2"/>
          </rPr>
          <t>TIME ZONE</t>
        </r>
      </text>
    </comment>
  </commentList>
</comments>
</file>

<file path=xl/sharedStrings.xml><?xml version="1.0" encoding="utf-8"?>
<sst xmlns="http://schemas.openxmlformats.org/spreadsheetml/2006/main" count="5414" uniqueCount="209">
  <si>
    <t>Emp.Id</t>
  </si>
  <si>
    <t>Reporting To</t>
  </si>
  <si>
    <t>Processor</t>
  </si>
  <si>
    <t>Job Title</t>
  </si>
  <si>
    <t>Tenure M - Y</t>
  </si>
  <si>
    <t>1-Over1 Reporting Manager</t>
  </si>
  <si>
    <t>Gender</t>
  </si>
  <si>
    <t>Date Of Joining</t>
  </si>
  <si>
    <t>Date Of Joining (SS)</t>
  </si>
  <si>
    <t>Date Of Confirmation</t>
  </si>
  <si>
    <t>Date Of Birth</t>
  </si>
  <si>
    <t>Email ID (SS)</t>
  </si>
  <si>
    <t>Present Address</t>
  </si>
  <si>
    <t>Permanent Address</t>
  </si>
  <si>
    <t>Contact No (Mobile)</t>
  </si>
  <si>
    <t>Residence No (LandLine)</t>
  </si>
  <si>
    <t>Emergency Contact No</t>
  </si>
  <si>
    <t>Marital Status</t>
  </si>
  <si>
    <t>Passport No</t>
  </si>
  <si>
    <t>Passport Issue Date</t>
  </si>
  <si>
    <t>Passport Expiry Date</t>
  </si>
  <si>
    <t>Visa Expiry Date</t>
  </si>
  <si>
    <t>Visa Country</t>
  </si>
  <si>
    <t>Graduation</t>
  </si>
  <si>
    <t>Post Graduation</t>
  </si>
  <si>
    <t>Diploma</t>
  </si>
  <si>
    <t>Certification</t>
  </si>
  <si>
    <t>Foreign Language</t>
  </si>
  <si>
    <t>Promotion From</t>
  </si>
  <si>
    <t>Promoted To Level</t>
  </si>
  <si>
    <t>Date Of Promotion</t>
  </si>
  <si>
    <t>Transfer From Process</t>
  </si>
  <si>
    <t>Transfer To Process</t>
  </si>
  <si>
    <t>Date Of Transfer</t>
  </si>
  <si>
    <t>Process</t>
  </si>
  <si>
    <t>Criticality</t>
  </si>
  <si>
    <t>Reviewer 1</t>
  </si>
  <si>
    <t>Reviewer 2</t>
  </si>
  <si>
    <t>Processor-1</t>
  </si>
  <si>
    <t>Processor-2</t>
  </si>
  <si>
    <t>Deadline Missed Comment</t>
  </si>
  <si>
    <t>Activity</t>
  </si>
  <si>
    <t>EST</t>
  </si>
  <si>
    <t>CST</t>
  </si>
  <si>
    <t>Time Zone</t>
  </si>
  <si>
    <t>Status</t>
  </si>
  <si>
    <t>Hour</t>
  </si>
  <si>
    <t>Minutes</t>
  </si>
  <si>
    <t>Difference</t>
  </si>
  <si>
    <t>Time Difference</t>
  </si>
  <si>
    <t>Staff Full Name</t>
  </si>
  <si>
    <t>State street ID (LAN ID)</t>
  </si>
  <si>
    <t>Nortel</t>
  </si>
  <si>
    <t>Reviewer</t>
  </si>
  <si>
    <t>Manager</t>
  </si>
  <si>
    <t>WASATCH</t>
  </si>
  <si>
    <t>IST</t>
  </si>
  <si>
    <t>UK - London</t>
  </si>
  <si>
    <t>Sydney</t>
  </si>
  <si>
    <t>CST - CST</t>
  </si>
  <si>
    <t>EST - CST</t>
  </si>
  <si>
    <t>UK - London - CST</t>
  </si>
  <si>
    <t>Sydney - CST</t>
  </si>
  <si>
    <t>IST - CST</t>
  </si>
  <si>
    <t>CST - EST</t>
  </si>
  <si>
    <t>EST - EST</t>
  </si>
  <si>
    <t>UK - London - EST</t>
  </si>
  <si>
    <t>Sydney - EST</t>
  </si>
  <si>
    <t>IST - EST</t>
  </si>
  <si>
    <t>CST - UK - London</t>
  </si>
  <si>
    <t>EST - UK - London</t>
  </si>
  <si>
    <t>UK - London - UK - London</t>
  </si>
  <si>
    <t>Sydney - UK - London</t>
  </si>
  <si>
    <t>IST - UK - London</t>
  </si>
  <si>
    <t>CST - Sydney</t>
  </si>
  <si>
    <t>EST - Sydney</t>
  </si>
  <si>
    <t>UK - London - Sydney</t>
  </si>
  <si>
    <t>Sydney - Sydney</t>
  </si>
  <si>
    <t>IST - Sydney</t>
  </si>
  <si>
    <t>CST - IST</t>
  </si>
  <si>
    <t>EST - IST</t>
  </si>
  <si>
    <t>UK - London - IST</t>
  </si>
  <si>
    <t>Sydney - IST</t>
  </si>
  <si>
    <t>IST - IST</t>
  </si>
  <si>
    <t>Sr. No.</t>
  </si>
  <si>
    <t>Conversion Rate</t>
  </si>
  <si>
    <t>Converted Delivery Time</t>
  </si>
  <si>
    <t>Client Name</t>
  </si>
  <si>
    <t>Missed</t>
  </si>
  <si>
    <t>Achieved</t>
  </si>
  <si>
    <t>Pending</t>
  </si>
  <si>
    <t>Output by Percentage</t>
  </si>
  <si>
    <t>No. of Deadline Assigned</t>
  </si>
  <si>
    <t>Total Deadlines</t>
  </si>
  <si>
    <t>Manager Names</t>
  </si>
  <si>
    <t>IST (D L S)</t>
  </si>
  <si>
    <t>CST - IST (D L S)</t>
  </si>
  <si>
    <t>EST - IST (D L S)</t>
  </si>
  <si>
    <t>IST (D L S) - CST</t>
  </si>
  <si>
    <t>IST (D L S) - EST</t>
  </si>
  <si>
    <t>IST (D L S) - IST (D L S)</t>
  </si>
  <si>
    <t>IST (D L S) - Sydney</t>
  </si>
  <si>
    <t>IST (D L S) - UK - London</t>
  </si>
  <si>
    <t>Sydney - IST (D L S)</t>
  </si>
  <si>
    <t>UK - London - IST (D L S)</t>
  </si>
  <si>
    <t>IST (D L S) - IST</t>
  </si>
  <si>
    <t>IST - IST (D L S)</t>
  </si>
  <si>
    <t>Available Time Zones</t>
  </si>
  <si>
    <t>Select Time Zone as per Requirement</t>
  </si>
  <si>
    <t>Information About Tracker</t>
  </si>
  <si>
    <t>Converted Deadline Time</t>
  </si>
  <si>
    <t xml:space="preserve">Deadline Time Zone </t>
  </si>
  <si>
    <t>Time Zones</t>
  </si>
  <si>
    <t>Critical</t>
  </si>
  <si>
    <t>Deadline Passed</t>
  </si>
  <si>
    <t>CST 
(UTC : -6:00)</t>
  </si>
  <si>
    <t>EST 
(UTC : -5:00)</t>
  </si>
  <si>
    <t>Sydney 
(UTC : +10:00)</t>
  </si>
  <si>
    <t>UK - London 
(UTC : +00:00)</t>
  </si>
  <si>
    <t>SCOPE</t>
  </si>
  <si>
    <t>"The tracker is designed in such a way that one can have a lookup for all different categories i.e. "Pending", "Achieved" &amp; "Missed" and that too in different colors" 
It gives you an intimation prior to your deadline by highlighting the specific cell/cells whose deadline is going to meet within conditional time frame provided by you.</t>
  </si>
  <si>
    <t>Comment section for missed deadlines has been desined with lot of validations where it will give you entire set of data there only except the comment.</t>
  </si>
  <si>
    <t>Points to validate while using the tracker</t>
  </si>
  <si>
    <t>Selecting other time zones except the initial one is optional and hence it serves as a facilitating factor</t>
  </si>
  <si>
    <t>Providing staff details in its respective tab is must as it is linked with the tracker</t>
  </si>
  <si>
    <t>Choose the initial time zone  as per your PC`s settings for time zone or as applicable to your process</t>
  </si>
  <si>
    <t>Count</t>
  </si>
  <si>
    <t>Count / Percentage calculated for Pending category [Cell (T5 : W5) ] has the "Deadline Passed" category`s Count / Percentage included in it</t>
  </si>
  <si>
    <t>It will also facilitate with the calculation factor for deadlines Achieved, Missed or Pending in percentage or count.
It calculates deadlines by percentage as a whole or even as per the assigned deadlines to managers</t>
  </si>
  <si>
    <t>Client Info tab will seqgregate the unique records of clients and the unique records of deadlines from each tracker. One can tally these records with the tracker and can easily find the duplication of data input if any placed mistakenly in the tracker. At the same time it will also facilitate with the count of clients one is working for.</t>
  </si>
  <si>
    <t>Do not drag the format painter button/command of one column over another. It will give you wrong output.</t>
  </si>
  <si>
    <t>CET (Paris)</t>
  </si>
  <si>
    <t>Frequency</t>
  </si>
  <si>
    <t>Path - 1</t>
  </si>
  <si>
    <t>Path - 2</t>
  </si>
  <si>
    <t>Date</t>
  </si>
  <si>
    <t>Source</t>
  </si>
  <si>
    <t>Path - 3</t>
  </si>
  <si>
    <t>Estimated Dealine Time</t>
  </si>
  <si>
    <t>Actual Delivery Date</t>
  </si>
  <si>
    <t>Actual Delivery Time</t>
  </si>
  <si>
    <t>Activity / Sub-Activity Name</t>
  </si>
  <si>
    <t>Filling all the details in cell (A:F) is must and in other cells too wherever it allows you</t>
  </si>
  <si>
    <r>
      <rPr>
        <b/>
        <sz val="13"/>
        <color rgb="FF008000"/>
        <rFont val="Calibri"/>
        <family val="2"/>
        <scheme val="minor"/>
      </rPr>
      <t>OBJECTIVE OF CREATING THIS TRACKER</t>
    </r>
    <r>
      <rPr>
        <sz val="9"/>
        <color theme="1"/>
        <rFont val="Calibri"/>
        <family val="2"/>
        <scheme val="minor"/>
      </rPr>
      <t xml:space="preserve">
</t>
    </r>
    <r>
      <rPr>
        <sz val="9"/>
        <color theme="5" tint="-0.499984740745262"/>
        <rFont val="Calibri"/>
        <family val="2"/>
        <scheme val="minor"/>
      </rPr>
      <t xml:space="preserve">"NEED TO CATCH THE ATTENTION OF THE ONE WHO IS WATCHING IT &amp; THAT TOO AT A PREDEFINED TIME-FRAME FROM ITS ORIGINAL DEADLINE OF DELIVERY" </t>
    </r>
  </si>
  <si>
    <t>Paris (UTC : + 01:00)</t>
  </si>
  <si>
    <t>IST 
(UTC : + 5:30)</t>
  </si>
  <si>
    <t>IST (D L S) 
(UTC : + 5:30)</t>
  </si>
  <si>
    <t>It gives you an option of conversion  "from one time zone to another time zone",  We have facilitated with a vertical lookup/Horizontal lookup and Vertical as well as Horizontal lookup for the conversion of time. One can proceed with their own need/convenience.</t>
  </si>
  <si>
    <t>Daily</t>
  </si>
  <si>
    <t>Monthly</t>
  </si>
  <si>
    <t>Weekly</t>
  </si>
  <si>
    <t>Gyan Sagar</t>
  </si>
  <si>
    <t>Gyan Deep</t>
  </si>
  <si>
    <t>Ravi</t>
  </si>
  <si>
    <t>Sunny</t>
  </si>
  <si>
    <t>Shalu</t>
  </si>
  <si>
    <t>Gaurav</t>
  </si>
  <si>
    <t>Dhruv</t>
  </si>
  <si>
    <t>Manish</t>
  </si>
  <si>
    <t>Raunak</t>
  </si>
  <si>
    <t>Barclays</t>
  </si>
  <si>
    <t>Merrill Lynch</t>
  </si>
  <si>
    <t>AXA</t>
  </si>
  <si>
    <t>Pinebridge</t>
  </si>
  <si>
    <t>Pinbridge</t>
  </si>
  <si>
    <t>RIMES</t>
  </si>
  <si>
    <t>Bloomberg</t>
  </si>
  <si>
    <t>ROSENBERG</t>
  </si>
  <si>
    <t>Capstock Posting</t>
  </si>
  <si>
    <t>Index Levels Integration</t>
  </si>
  <si>
    <t>NAV Calculation</t>
  </si>
  <si>
    <t>Levels Update</t>
  </si>
  <si>
    <t>AUM Update</t>
  </si>
  <si>
    <t>Holdings Update</t>
  </si>
  <si>
    <t>Index Levels Integration 22183</t>
  </si>
  <si>
    <t>A535769</t>
  </si>
  <si>
    <t>Executive</t>
  </si>
  <si>
    <t>Vipin Jain</t>
  </si>
  <si>
    <t>Gaurav Shah</t>
  </si>
  <si>
    <t>Male</t>
  </si>
  <si>
    <t>GSSingh@Statestreet.com</t>
  </si>
  <si>
    <t>B-40 Ravi Nagar Pauradhar Post Jhimar Dist Anuppur MP 484446</t>
  </si>
  <si>
    <t>33-4895</t>
  </si>
  <si>
    <t>Single</t>
  </si>
  <si>
    <t>Vertical :-  "Performance and Compliance"</t>
  </si>
  <si>
    <t>Process :-  "PARIS - Performance Measurement and Attribution"</t>
  </si>
  <si>
    <t>Client / Fund Group</t>
  </si>
  <si>
    <t>Paris PMA</t>
  </si>
  <si>
    <t>A-208 Wisteria Hou. Soc. Bagh Wasti Patil Nagar Chikhali Pune M.H 412114</t>
  </si>
  <si>
    <t>A525656</t>
  </si>
  <si>
    <t>DATA PROVIDER</t>
  </si>
  <si>
    <t>ACTIVITIES NAME</t>
  </si>
  <si>
    <t>CLIENT NAME</t>
  </si>
  <si>
    <t>CSDCDS</t>
  </si>
  <si>
    <t>DDSDSAA</t>
  </si>
  <si>
    <r>
      <rPr>
        <b/>
        <sz val="18"/>
        <color theme="1"/>
        <rFont val="Broadway"/>
      </rPr>
      <t>Deadlines</t>
    </r>
    <r>
      <rPr>
        <b/>
        <sz val="18"/>
        <color theme="4" tint="0.59999389629810485"/>
        <rFont val="Broadway"/>
      </rPr>
      <t xml:space="preserve">
</t>
    </r>
    <r>
      <rPr>
        <b/>
        <sz val="18"/>
        <color rgb="FF008000"/>
        <rFont val="Broadway"/>
      </rPr>
      <t>"Achieved"</t>
    </r>
  </si>
  <si>
    <r>
      <rPr>
        <b/>
        <sz val="18"/>
        <color theme="1"/>
        <rFont val="Broadway"/>
      </rPr>
      <t>Deadlines</t>
    </r>
    <r>
      <rPr>
        <b/>
        <sz val="18"/>
        <color theme="4" tint="0.59999389629810485"/>
        <rFont val="Broadway"/>
      </rPr>
      <t xml:space="preserve">
</t>
    </r>
    <r>
      <rPr>
        <b/>
        <sz val="18"/>
        <color rgb="FFFF0000"/>
        <rFont val="Broadway"/>
      </rPr>
      <t>"Missed"</t>
    </r>
  </si>
  <si>
    <r>
      <rPr>
        <b/>
        <sz val="18"/>
        <color theme="1"/>
        <rFont val="Broadway"/>
      </rPr>
      <t>Deadlines</t>
    </r>
    <r>
      <rPr>
        <b/>
        <sz val="18"/>
        <color theme="4" tint="0.59999389629810485"/>
        <rFont val="Broadway"/>
      </rPr>
      <t xml:space="preserve">
</t>
    </r>
    <r>
      <rPr>
        <b/>
        <sz val="18"/>
        <color theme="9" tint="-0.499984740745262"/>
        <rFont val="Broadway"/>
      </rPr>
      <t>"Pending</t>
    </r>
    <r>
      <rPr>
        <b/>
        <sz val="18"/>
        <color theme="5" tint="-0.249977111117893"/>
        <rFont val="Broadway"/>
      </rPr>
      <t>"</t>
    </r>
  </si>
  <si>
    <r>
      <rPr>
        <b/>
        <sz val="18"/>
        <color theme="1"/>
        <rFont val="Engravers MT"/>
      </rPr>
      <t>Deadlines</t>
    </r>
    <r>
      <rPr>
        <b/>
        <sz val="18"/>
        <color rgb="FFFF0000"/>
        <rFont val="Engravers MT"/>
      </rPr>
      <t xml:space="preserve"> </t>
    </r>
    <r>
      <rPr>
        <b/>
        <sz val="18"/>
        <color rgb="FF3333FF"/>
        <rFont val="Engravers MT"/>
      </rPr>
      <t>"Elapsed"</t>
    </r>
  </si>
  <si>
    <t>Search</t>
  </si>
  <si>
    <t>Freqency</t>
  </si>
  <si>
    <t>Final List</t>
  </si>
  <si>
    <t>STOP</t>
  </si>
  <si>
    <t/>
  </si>
  <si>
    <t>Sivaji</t>
  </si>
  <si>
    <t>balaji</t>
  </si>
  <si>
    <t>HANUMANJI</t>
  </si>
  <si>
    <t>G</t>
  </si>
  <si>
    <t>I</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</si>
</sst>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quot;$&quot;#,##0.00_);\(&quot;$&quot;#,##0.00\)"/>
    <numFmt numFmtId="165" formatCode="_(&quot;$&quot;* #,##0.00_);_(&quot;$&quot;* \(#,##0.00\);_(&quot;$&quot;* &quot;-&quot;??_);_(@_)"/>
    <numFmt numFmtId="166" formatCode="_(* #,##0.00_);_(* \(#,##0.00\);_(* &quot;-&quot;??_);_(@_)"/>
    <numFmt numFmtId="167" formatCode="[$-409]h:mm\ AM/PM;@"/>
    <numFmt numFmtId="168" formatCode="yy\ &quot;Y&quot;\ \-\ mm\ &quot;M&quot;"/>
    <numFmt numFmtId="169" formatCode="0.000000000000000000000000000000"/>
    <numFmt numFmtId="170" formatCode="0.0000000000000000"/>
    <numFmt numFmtId="171" formatCode="0.000000000000000000000"/>
    <numFmt numFmtId="172" formatCode="0.00000000000000000"/>
    <numFmt numFmtId="173" formatCode="[$-409]d\-mmm\-yy;@"/>
  </numFmts>
  <fonts count="124">
    <font>
      <sz val="11"/>
      <color theme="1"/>
      <name val="Calibri"/>
      <family val="2"/>
      <scheme val="minor"/>
    </font>
    <font>
      <sz val="10"/>
      <color theme="1"/>
      <name val="Calibri"/>
      <family val="2"/>
      <scheme val="minor"/>
    </font>
    <font>
      <b/>
      <sz val="11"/>
      <color theme="1"/>
      <name val="Calibri"/>
      <family val="2"/>
      <scheme val="minor"/>
    </font>
    <font>
      <sz val="10"/>
      <color indexed="8"/>
      <name val="Arial"/>
      <family val="2"/>
    </font>
    <font>
      <sz val="11"/>
      <color indexed="62"/>
      <name val="Calibri"/>
      <family val="2"/>
    </font>
    <font>
      <sz val="11"/>
      <name val="Calibri"/>
      <family val="2"/>
    </font>
    <font>
      <sz val="10"/>
      <name val="MS Sans Serif"/>
      <family val="2"/>
    </font>
    <font>
      <sz val="10"/>
      <name val="Arial"/>
      <family val="2"/>
    </font>
    <font>
      <sz val="10"/>
      <name val="Arial"/>
      <family val="2"/>
    </font>
    <font>
      <sz val="10"/>
      <color indexed="8"/>
      <name val="Calibri"/>
      <family val="2"/>
    </font>
    <font>
      <sz val="10"/>
      <name val="Calibri"/>
      <family val="2"/>
    </font>
    <font>
      <sz val="11"/>
      <color indexed="9"/>
      <name val="Calibri"/>
      <family val="2"/>
    </font>
    <font>
      <u/>
      <sz val="10"/>
      <color theme="10"/>
      <name val="Arial"/>
      <family val="2"/>
    </font>
    <font>
      <sz val="11"/>
      <color theme="1"/>
      <name val="Calibri"/>
      <family val="2"/>
      <scheme val="minor"/>
    </font>
    <font>
      <sz val="11"/>
      <color indexed="8"/>
      <name val="Calibri"/>
      <family val="2"/>
    </font>
    <font>
      <u/>
      <sz val="10"/>
      <color indexed="12"/>
      <name val="Arial"/>
      <family val="2"/>
    </font>
    <font>
      <sz val="8"/>
      <name val="Helv"/>
    </font>
    <font>
      <sz val="11"/>
      <name val="ＭＳ 明朝"/>
      <family val="1"/>
      <charset val="128"/>
    </font>
    <font>
      <sz val="10"/>
      <name val="Arial"/>
      <family val="2"/>
    </font>
    <font>
      <sz val="12"/>
      <name val="Times New Roman"/>
      <family val="1"/>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sz val="8"/>
      <name val="Calibri"/>
      <family val="2"/>
    </font>
    <font>
      <sz val="9"/>
      <color theme="1"/>
      <name val="Calibri"/>
      <family val="2"/>
      <scheme val="minor"/>
    </font>
    <font>
      <b/>
      <sz val="11"/>
      <color rgb="FFFFFF00"/>
      <name val="Britannic Bold"/>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60"/>
      <name val="Calibri"/>
      <family val="2"/>
    </font>
    <font>
      <b/>
      <sz val="11"/>
      <color indexed="63"/>
      <name val="Calibri"/>
      <family val="2"/>
    </font>
    <font>
      <b/>
      <sz val="11"/>
      <color indexed="8"/>
      <name val="Calibri"/>
      <family val="2"/>
    </font>
    <font>
      <sz val="11"/>
      <color indexed="10"/>
      <name val="Calibri"/>
      <family val="2"/>
    </font>
    <font>
      <sz val="10"/>
      <color theme="1"/>
      <name val="Verdana"/>
      <family val="2"/>
    </font>
    <font>
      <sz val="10"/>
      <name val="Arial"/>
      <family val="2"/>
      <charset val="1"/>
    </font>
    <font>
      <sz val="11"/>
      <color indexed="63"/>
      <name val="Century Gothic"/>
      <family val="2"/>
    </font>
    <font>
      <sz val="11"/>
      <color indexed="9"/>
      <name val="Century Gothic"/>
      <family val="2"/>
    </font>
    <font>
      <sz val="11"/>
      <color indexed="36"/>
      <name val="Century Gothic"/>
      <family val="2"/>
    </font>
    <font>
      <b/>
      <sz val="11"/>
      <color indexed="9"/>
      <name val="Century Gothic"/>
      <family val="2"/>
    </font>
    <font>
      <i/>
      <sz val="11"/>
      <color indexed="23"/>
      <name val="Century Gothic"/>
      <family val="2"/>
    </font>
    <font>
      <sz val="11"/>
      <color indexed="17"/>
      <name val="Century Gothic"/>
      <family val="2"/>
    </font>
    <font>
      <b/>
      <sz val="15"/>
      <color indexed="8"/>
      <name val="Century Gothic"/>
      <family val="2"/>
    </font>
    <font>
      <b/>
      <sz val="13"/>
      <color indexed="8"/>
      <name val="Century Gothic"/>
      <family val="2"/>
    </font>
    <font>
      <b/>
      <sz val="11"/>
      <color indexed="8"/>
      <name val="Century Gothic"/>
      <family val="2"/>
    </font>
    <font>
      <sz val="11"/>
      <color indexed="52"/>
      <name val="Century Gothic"/>
      <family val="2"/>
    </font>
    <font>
      <sz val="11"/>
      <color indexed="60"/>
      <name val="Century Gothic"/>
      <family val="2"/>
    </font>
    <font>
      <b/>
      <sz val="18"/>
      <color indexed="8"/>
      <name val="Century Gothic"/>
      <family val="2"/>
    </font>
    <font>
      <sz val="11"/>
      <color indexed="10"/>
      <name val="Century Gothic"/>
      <family val="2"/>
    </font>
    <font>
      <sz val="11"/>
      <color theme="0"/>
      <name val="Calibri"/>
      <family val="2"/>
      <scheme val="minor"/>
    </font>
    <font>
      <sz val="14"/>
      <name val="Broadway"/>
      <family val="5"/>
    </font>
    <font>
      <b/>
      <sz val="12"/>
      <color rgb="FF3333FF"/>
      <name val="Calibri"/>
      <family val="2"/>
    </font>
    <font>
      <b/>
      <sz val="8"/>
      <color theme="5" tint="-0.499984740745262"/>
      <name val="Calibri"/>
      <family val="2"/>
    </font>
    <font>
      <b/>
      <sz val="18"/>
      <color theme="0"/>
      <name val="Georgia"/>
      <family val="1"/>
    </font>
    <font>
      <sz val="8"/>
      <color theme="0"/>
      <name val="Calibri"/>
      <family val="2"/>
    </font>
    <font>
      <b/>
      <sz val="8"/>
      <color rgb="FFFF0000"/>
      <name val="Calibri"/>
      <family val="2"/>
    </font>
    <font>
      <b/>
      <sz val="9"/>
      <color rgb="FF7030A0"/>
      <name val="Calibri"/>
      <family val="2"/>
    </font>
    <font>
      <u/>
      <sz val="11"/>
      <color theme="10"/>
      <name val="Calibri"/>
      <family val="2"/>
      <scheme val="minor"/>
    </font>
    <font>
      <b/>
      <sz val="9"/>
      <color indexed="9"/>
      <name val="Calisto MT"/>
      <family val="1"/>
    </font>
    <font>
      <sz val="9"/>
      <name val="Calisto MT"/>
      <family val="1"/>
    </font>
    <font>
      <sz val="9"/>
      <color indexed="18"/>
      <name val="Calisto MT"/>
      <family val="1"/>
    </font>
    <font>
      <b/>
      <sz val="11"/>
      <color theme="0"/>
      <name val="Calibri"/>
      <family val="2"/>
      <scheme val="minor"/>
    </font>
    <font>
      <sz val="11"/>
      <color rgb="FFFFFF00"/>
      <name val="Calibri"/>
      <family val="2"/>
      <scheme val="minor"/>
    </font>
    <font>
      <b/>
      <sz val="11"/>
      <color theme="0" tint="-4.9989318521683403E-2"/>
      <name val="Calibri"/>
      <family val="2"/>
      <scheme val="minor"/>
    </font>
    <font>
      <b/>
      <sz val="22"/>
      <color theme="0"/>
      <name val="Calibri"/>
      <family val="2"/>
      <scheme val="minor"/>
    </font>
    <font>
      <b/>
      <sz val="12"/>
      <color rgb="FF3333FF"/>
      <name val="Bodoni MT Black"/>
      <family val="1"/>
    </font>
    <font>
      <b/>
      <sz val="9"/>
      <color theme="7" tint="-0.499984740745262"/>
      <name val="Calibri"/>
      <family val="2"/>
    </font>
    <font>
      <b/>
      <sz val="13"/>
      <color theme="0"/>
      <name val="Calibri"/>
      <family val="2"/>
    </font>
    <font>
      <sz val="11"/>
      <color rgb="FF002060"/>
      <name val="Kartika"/>
      <family val="1"/>
    </font>
    <font>
      <b/>
      <sz val="10"/>
      <color rgb="FF3333FF"/>
      <name val="Bodoni MT Black"/>
      <family val="1"/>
    </font>
    <font>
      <b/>
      <sz val="11"/>
      <color rgb="FF002060"/>
      <name val="Calibri"/>
      <family val="2"/>
      <scheme val="minor"/>
    </font>
    <font>
      <sz val="11"/>
      <color rgb="FF002060"/>
      <name val="Calibri"/>
      <family val="2"/>
      <scheme val="minor"/>
    </font>
    <font>
      <sz val="11"/>
      <color theme="4" tint="0.59999389629810485"/>
      <name val="Calibri"/>
      <family val="2"/>
      <scheme val="minor"/>
    </font>
    <font>
      <b/>
      <sz val="22"/>
      <color theme="4" tint="0.59999389629810485"/>
      <name val="Calibri"/>
      <family val="2"/>
      <scheme val="minor"/>
    </font>
    <font>
      <sz val="9"/>
      <color theme="5" tint="-0.499984740745262"/>
      <name val="Calibri"/>
      <family val="2"/>
      <scheme val="minor"/>
    </font>
    <font>
      <b/>
      <sz val="13"/>
      <color rgb="FF008000"/>
      <name val="Calibri"/>
      <family val="2"/>
      <scheme val="minor"/>
    </font>
    <font>
      <b/>
      <sz val="11"/>
      <color rgb="FF3333FF"/>
      <name val="Calibri"/>
      <family val="2"/>
      <scheme val="minor"/>
    </font>
    <font>
      <sz val="9"/>
      <color indexed="81"/>
      <name val="Tahoma"/>
      <family val="2"/>
    </font>
    <font>
      <b/>
      <sz val="9"/>
      <color indexed="81"/>
      <name val="Tahoma"/>
      <family val="2"/>
    </font>
    <font>
      <b/>
      <sz val="28"/>
      <color theme="1"/>
      <name val="Calibri"/>
      <family val="2"/>
      <scheme val="minor"/>
    </font>
    <font>
      <b/>
      <sz val="16"/>
      <color rgb="FF09894C"/>
      <name val="Calibri"/>
      <family val="2"/>
      <scheme val="minor"/>
    </font>
    <font>
      <sz val="10"/>
      <color rgb="FF3333FF"/>
      <name val="Calibri"/>
      <family val="2"/>
      <scheme val="minor"/>
    </font>
    <font>
      <b/>
      <sz val="11"/>
      <color rgb="FFFF0000"/>
      <name val="Calibri"/>
      <family val="2"/>
      <scheme val="minor"/>
    </font>
    <font>
      <sz val="11"/>
      <color theme="1" tint="4.9989318521683403E-2"/>
      <name val="Calibri"/>
      <family val="2"/>
      <scheme val="minor"/>
    </font>
    <font>
      <sz val="13"/>
      <color rgb="FF160652"/>
      <name val="Elephant"/>
      <family val="1"/>
    </font>
    <font>
      <sz val="11"/>
      <color rgb="FF160652"/>
      <name val="Calibri"/>
      <family val="2"/>
    </font>
    <font>
      <b/>
      <sz val="16"/>
      <color rgb="FFFFFF00"/>
      <name val="Aparajita"/>
      <family val="2"/>
    </font>
    <font>
      <sz val="10"/>
      <color rgb="FF002060"/>
      <name val="Kartika"/>
      <family val="1"/>
    </font>
    <font>
      <b/>
      <sz val="18"/>
      <color rgb="FF33CC33"/>
      <name val="Calibri"/>
      <family val="2"/>
    </font>
    <font>
      <b/>
      <sz val="22"/>
      <color rgb="FFFFFF00"/>
      <name val="Calibri"/>
      <family val="2"/>
    </font>
    <font>
      <b/>
      <sz val="18"/>
      <color theme="4" tint="0.59999389629810485"/>
      <name val="Broadway"/>
    </font>
    <font>
      <b/>
      <sz val="18"/>
      <color theme="1"/>
      <name val="Broadway"/>
    </font>
    <font>
      <b/>
      <sz val="18"/>
      <color theme="9" tint="-0.499984740745262"/>
      <name val="Broadway"/>
    </font>
    <font>
      <b/>
      <sz val="18"/>
      <color rgb="FF008000"/>
      <name val="Broadway"/>
    </font>
    <font>
      <b/>
      <sz val="18"/>
      <color rgb="FFFF0000"/>
      <name val="Broadway"/>
    </font>
    <font>
      <b/>
      <sz val="26"/>
      <color rgb="FFDDF648"/>
      <name val="Broadway"/>
    </font>
    <font>
      <b/>
      <sz val="26"/>
      <color rgb="FF008000"/>
      <name val="Broadway"/>
    </font>
    <font>
      <b/>
      <sz val="26"/>
      <color rgb="FFFF0000"/>
      <name val="Broadway"/>
    </font>
    <font>
      <b/>
      <sz val="26"/>
      <color theme="5" tint="-0.249977111117893"/>
      <name val="Broadway"/>
    </font>
    <font>
      <b/>
      <sz val="26"/>
      <color theme="0"/>
      <name val="Broadway"/>
    </font>
    <font>
      <b/>
      <sz val="18"/>
      <color rgb="FFFF0000"/>
      <name val="Engravers MT"/>
    </font>
    <font>
      <b/>
      <sz val="18"/>
      <color theme="1"/>
      <name val="Engravers MT"/>
    </font>
    <font>
      <b/>
      <sz val="18"/>
      <color rgb="FF3333FF"/>
      <name val="Engravers MT"/>
    </font>
    <font>
      <b/>
      <sz val="18"/>
      <color theme="5" tint="-0.249977111117893"/>
      <name val="Broadway"/>
    </font>
    <font>
      <sz val="7"/>
      <color theme="1"/>
      <name val="Calibri"/>
      <family val="2"/>
      <scheme val="minor"/>
    </font>
    <font>
      <sz val="7"/>
      <color theme="0"/>
      <name val="Calibri"/>
      <family val="2"/>
      <scheme val="minor"/>
    </font>
  </fonts>
  <fills count="64">
    <fill>
      <patternFill patternType="none"/>
    </fill>
    <fill>
      <patternFill patternType="gray125"/>
    </fill>
    <fill>
      <patternFill patternType="solid">
        <fgColor theme="4" tint="-0.499984740745262"/>
        <bgColor indexed="64"/>
      </patternFill>
    </fill>
    <fill>
      <patternFill patternType="solid">
        <fgColor indexed="22"/>
      </patternFill>
    </fill>
    <fill>
      <patternFill patternType="mediumGray"/>
    </fill>
    <fill>
      <patternFill patternType="solid">
        <fgColor indexed="26"/>
      </patternFill>
    </fill>
    <fill>
      <patternFill patternType="gray0625">
        <fgColor indexed="10"/>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9"/>
        <bgColor indexed="64"/>
      </patternFill>
    </fill>
    <fill>
      <patternFill patternType="solid">
        <fgColor indexed="43"/>
      </patternFill>
    </fill>
    <fill>
      <patternFill patternType="solid">
        <fgColor theme="0"/>
        <bgColor indexed="64"/>
      </patternFill>
    </fill>
    <fill>
      <patternFill patternType="solid">
        <fgColor rgb="FFFF0000"/>
        <bgColor indexed="64"/>
      </patternFill>
    </fill>
    <fill>
      <patternFill patternType="solid">
        <fgColor theme="2"/>
        <bgColor indexed="64"/>
      </patternFill>
    </fill>
    <fill>
      <patternFill patternType="solid">
        <fgColor indexed="20"/>
      </patternFill>
    </fill>
    <fill>
      <patternFill patternType="solid">
        <fgColor indexed="50"/>
      </patternFill>
    </fill>
    <fill>
      <patternFill patternType="solid">
        <fgColor theme="3" tint="0.79998168889431442"/>
        <bgColor indexed="64"/>
      </patternFill>
    </fill>
    <fill>
      <patternFill patternType="solid">
        <fgColor theme="1" tint="4.9989318521683403E-2"/>
        <bgColor indexed="64"/>
      </patternFill>
    </fill>
    <fill>
      <patternFill patternType="solid">
        <fgColor theme="0" tint="-0.14999847407452621"/>
        <bgColor indexed="64"/>
      </patternFill>
    </fill>
    <fill>
      <patternFill patternType="solid">
        <fgColor theme="3" tint="-0.499984740745262"/>
        <bgColor indexed="64"/>
      </patternFill>
    </fill>
    <fill>
      <patternFill patternType="solid">
        <fgColor theme="6" tint="-0.249977111117893"/>
        <bgColor indexed="64"/>
      </patternFill>
    </fill>
    <fill>
      <patternFill patternType="solid">
        <fgColor theme="2" tint="-0.249977111117893"/>
        <bgColor indexed="64"/>
      </patternFill>
    </fill>
    <fill>
      <patternFill patternType="solid">
        <fgColor theme="3" tint="0.39997558519241921"/>
        <bgColor indexed="64"/>
      </patternFill>
    </fill>
    <fill>
      <patternFill patternType="solid">
        <fgColor theme="5" tint="0.59999389629810485"/>
        <bgColor indexed="64"/>
      </patternFill>
    </fill>
    <fill>
      <patternFill patternType="solid">
        <fgColor theme="9" tint="-0.249977111117893"/>
        <bgColor indexed="64"/>
      </patternFill>
    </fill>
    <fill>
      <patternFill patternType="solid">
        <fgColor theme="7" tint="0.39997558519241921"/>
        <bgColor indexed="64"/>
      </patternFill>
    </fill>
    <fill>
      <patternFill patternType="solid">
        <fgColor theme="6" tint="-0.499984740745262"/>
        <bgColor indexed="64"/>
      </patternFill>
    </fill>
    <fill>
      <patternFill patternType="solid">
        <fgColor rgb="FF00B050"/>
        <bgColor indexed="64"/>
      </patternFill>
    </fill>
    <fill>
      <patternFill patternType="solid">
        <fgColor rgb="FF00B0F0"/>
        <bgColor indexed="64"/>
      </patternFill>
    </fill>
    <fill>
      <patternFill patternType="solid">
        <fgColor rgb="FF3333FF"/>
        <bgColor indexed="64"/>
      </patternFill>
    </fill>
    <fill>
      <patternFill patternType="solid">
        <fgColor theme="1"/>
        <bgColor indexed="64"/>
      </patternFill>
    </fill>
    <fill>
      <patternFill patternType="solid">
        <fgColor rgb="FF7030A0"/>
        <bgColor indexed="64"/>
      </patternFill>
    </fill>
    <fill>
      <patternFill patternType="solid">
        <fgColor theme="5" tint="-0.249977111117893"/>
        <bgColor indexed="64"/>
      </patternFill>
    </fill>
    <fill>
      <patternFill patternType="solid">
        <fgColor rgb="FFFFFF00"/>
        <bgColor indexed="64"/>
      </patternFill>
    </fill>
    <fill>
      <patternFill patternType="solid">
        <fgColor theme="5" tint="-0.499984740745262"/>
        <bgColor indexed="64"/>
      </patternFill>
    </fill>
    <fill>
      <patternFill patternType="solid">
        <fgColor theme="7" tint="0.59999389629810485"/>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2" tint="-0.749992370372631"/>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rgb="FF92D050"/>
        <bgColor indexed="64"/>
      </patternFill>
    </fill>
    <fill>
      <patternFill patternType="solid">
        <fgColor rgb="FF002060"/>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4" tint="-0.249977111117893"/>
        <bgColor indexed="64"/>
      </patternFill>
    </fill>
  </fills>
  <borders count="8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bottom style="thick">
        <color indexed="50"/>
      </bottom>
      <diagonal/>
    </border>
    <border>
      <left/>
      <right/>
      <top/>
      <bottom style="medium">
        <color indexed="50"/>
      </bottom>
      <diagonal/>
    </border>
    <border>
      <left style="thin">
        <color indexed="55"/>
      </left>
      <right style="thin">
        <color indexed="55"/>
      </right>
      <top style="thin">
        <color indexed="55"/>
      </top>
      <bottom style="thin">
        <color indexed="55"/>
      </bottom>
      <diagonal/>
    </border>
    <border>
      <left/>
      <right/>
      <top/>
      <bottom style="thick">
        <color rgb="FFFFFF00"/>
      </bottom>
      <diagonal/>
    </border>
    <border>
      <left style="thick">
        <color rgb="FFFFFF00"/>
      </left>
      <right/>
      <top/>
      <bottom/>
      <diagonal/>
    </border>
    <border>
      <left style="thick">
        <color rgb="FFFFFF00"/>
      </left>
      <right style="thick">
        <color rgb="FFFFFF00"/>
      </right>
      <top style="thick">
        <color rgb="FFFFFF00"/>
      </top>
      <bottom/>
      <diagonal/>
    </border>
    <border>
      <left style="thick">
        <color rgb="FFFFFF00"/>
      </left>
      <right style="thick">
        <color rgb="FFFFFF00"/>
      </right>
      <top/>
      <bottom/>
      <diagonal/>
    </border>
    <border>
      <left style="thick">
        <color rgb="FFFFFF00"/>
      </left>
      <right style="thick">
        <color rgb="FFFFFF00"/>
      </right>
      <top/>
      <bottom style="thick">
        <color rgb="FFFFFF00"/>
      </bottom>
      <diagonal/>
    </border>
    <border>
      <left style="thick">
        <color rgb="FF00B0F0"/>
      </left>
      <right style="thick">
        <color rgb="FF00B0F0"/>
      </right>
      <top style="thick">
        <color rgb="FF00B0F0"/>
      </top>
      <bottom/>
      <diagonal/>
    </border>
    <border>
      <left style="thick">
        <color rgb="FF00B0F0"/>
      </left>
      <right style="thick">
        <color rgb="FF00B0F0"/>
      </right>
      <top/>
      <bottom/>
      <diagonal/>
    </border>
    <border>
      <left style="thick">
        <color rgb="FF00B0F0"/>
      </left>
      <right style="thick">
        <color rgb="FF00B0F0"/>
      </right>
      <top/>
      <bottom style="thick">
        <color rgb="FF00B0F0"/>
      </bottom>
      <diagonal/>
    </border>
    <border>
      <left style="thick">
        <color rgb="FF92D050"/>
      </left>
      <right style="thick">
        <color rgb="FF92D050"/>
      </right>
      <top style="thick">
        <color rgb="FF92D050"/>
      </top>
      <bottom style="thick">
        <color rgb="FF92D050"/>
      </bottom>
      <diagonal/>
    </border>
    <border>
      <left style="thick">
        <color theme="7" tint="0.59999389629810485"/>
      </left>
      <right/>
      <top style="thick">
        <color theme="7" tint="0.59999389629810485"/>
      </top>
      <bottom/>
      <diagonal/>
    </border>
    <border>
      <left/>
      <right/>
      <top style="thick">
        <color theme="7" tint="0.59999389629810485"/>
      </top>
      <bottom/>
      <diagonal/>
    </border>
    <border>
      <left/>
      <right style="thick">
        <color theme="7" tint="0.59999389629810485"/>
      </right>
      <top style="thick">
        <color theme="7" tint="0.59999389629810485"/>
      </top>
      <bottom/>
      <diagonal/>
    </border>
    <border>
      <left style="thick">
        <color theme="7" tint="0.59999389629810485"/>
      </left>
      <right/>
      <top/>
      <bottom/>
      <diagonal/>
    </border>
    <border>
      <left/>
      <right style="thick">
        <color theme="7" tint="0.59999389629810485"/>
      </right>
      <top/>
      <bottom/>
      <diagonal/>
    </border>
    <border>
      <left style="thick">
        <color theme="7" tint="0.59999389629810485"/>
      </left>
      <right/>
      <top/>
      <bottom style="thick">
        <color theme="7" tint="0.59999389629810485"/>
      </bottom>
      <diagonal/>
    </border>
    <border>
      <left/>
      <right/>
      <top/>
      <bottom style="thick">
        <color theme="7" tint="0.59999389629810485"/>
      </bottom>
      <diagonal/>
    </border>
    <border>
      <left/>
      <right style="thick">
        <color theme="7" tint="0.59999389629810485"/>
      </right>
      <top/>
      <bottom style="thick">
        <color theme="7" tint="0.59999389629810485"/>
      </bottom>
      <diagonal/>
    </border>
    <border>
      <left/>
      <right/>
      <top/>
      <bottom style="thick">
        <color rgb="FF7030A0"/>
      </bottom>
      <diagonal/>
    </border>
    <border>
      <left/>
      <right/>
      <top/>
      <bottom style="dotted">
        <color theme="2" tint="-0.749992370372631"/>
      </bottom>
      <diagonal/>
    </border>
    <border>
      <left/>
      <right/>
      <top/>
      <bottom style="double">
        <color rgb="FF3333FF"/>
      </bottom>
      <diagonal/>
    </border>
    <border>
      <left style="double">
        <color rgb="FF3333FF"/>
      </left>
      <right/>
      <top/>
      <bottom/>
      <diagonal/>
    </border>
    <border>
      <left style="double">
        <color rgb="FF3333FF"/>
      </left>
      <right style="double">
        <color rgb="FF3333FF"/>
      </right>
      <top style="double">
        <color rgb="FF3333FF"/>
      </top>
      <bottom style="double">
        <color rgb="FF3333FF"/>
      </bottom>
      <diagonal/>
    </border>
    <border>
      <left/>
      <right/>
      <top style="thick">
        <color rgb="FFFFFF00"/>
      </top>
      <bottom style="double">
        <color theme="5" tint="-0.249977111117893"/>
      </bottom>
      <diagonal/>
    </border>
    <border>
      <left/>
      <right/>
      <top style="double">
        <color theme="5" tint="-0.249977111117893"/>
      </top>
      <bottom/>
      <diagonal/>
    </border>
    <border>
      <left style="double">
        <color theme="5" tint="-0.249977111117893"/>
      </left>
      <right style="double">
        <color rgb="FF3333FF"/>
      </right>
      <top style="double">
        <color theme="5" tint="-0.249977111117893"/>
      </top>
      <bottom/>
      <diagonal/>
    </border>
    <border>
      <left style="thin">
        <color indexed="64"/>
      </left>
      <right style="double">
        <color rgb="FFFF0000"/>
      </right>
      <top style="thin">
        <color indexed="64"/>
      </top>
      <bottom style="double">
        <color rgb="FF7030A0"/>
      </bottom>
      <diagonal/>
    </border>
    <border>
      <left style="thin">
        <color indexed="64"/>
      </left>
      <right style="double">
        <color rgb="FFFF0000"/>
      </right>
      <top style="double">
        <color rgb="FF7030A0"/>
      </top>
      <bottom style="double">
        <color rgb="FF7030A0"/>
      </bottom>
      <diagonal/>
    </border>
    <border>
      <left style="double">
        <color rgb="FF7030A0"/>
      </left>
      <right style="double">
        <color rgb="FFFF0000"/>
      </right>
      <top style="double">
        <color rgb="FF7030A0"/>
      </top>
      <bottom style="double">
        <color rgb="FF7030A0"/>
      </bottom>
      <diagonal/>
    </border>
    <border>
      <left style="double">
        <color rgb="FFFF0000"/>
      </left>
      <right style="double">
        <color rgb="FFFF0000"/>
      </right>
      <top style="thin">
        <color indexed="64"/>
      </top>
      <bottom style="double">
        <color rgb="FF7030A0"/>
      </bottom>
      <diagonal/>
    </border>
    <border>
      <left style="double">
        <color rgb="FFFF0000"/>
      </left>
      <right style="double">
        <color rgb="FFFF0000"/>
      </right>
      <top style="double">
        <color rgb="FF7030A0"/>
      </top>
      <bottom style="double">
        <color rgb="FF7030A0"/>
      </bottom>
      <diagonal/>
    </border>
    <border>
      <left style="medium">
        <color indexed="64"/>
      </left>
      <right/>
      <top style="medium">
        <color indexed="64"/>
      </top>
      <bottom/>
      <diagonal/>
    </border>
    <border>
      <left style="medium">
        <color indexed="64"/>
      </left>
      <right/>
      <top/>
      <bottom style="medium">
        <color indexed="64"/>
      </bottom>
      <diagonal/>
    </border>
    <border>
      <left style="thin">
        <color rgb="FFFFFF00"/>
      </left>
      <right style="thin">
        <color rgb="FFFFFF00"/>
      </right>
      <top style="thin">
        <color rgb="FFFFFF00"/>
      </top>
      <bottom style="thin">
        <color rgb="FFFFFF00"/>
      </bottom>
      <diagonal/>
    </border>
    <border>
      <left/>
      <right/>
      <top style="medium">
        <color indexed="64"/>
      </top>
      <bottom/>
      <diagonal/>
    </border>
    <border>
      <left style="thin">
        <color rgb="FF92D050"/>
      </left>
      <right style="thin">
        <color rgb="FF92D050"/>
      </right>
      <top style="thin">
        <color rgb="FF92D050"/>
      </top>
      <bottom style="thin">
        <color rgb="FF92D050"/>
      </bottom>
      <diagonal/>
    </border>
    <border>
      <left style="thin">
        <color rgb="FFFFFF00"/>
      </left>
      <right/>
      <top style="thin">
        <color rgb="FFFFFF00"/>
      </top>
      <bottom style="thin">
        <color rgb="FFFFFF00"/>
      </bottom>
      <diagonal/>
    </border>
    <border>
      <left style="thin">
        <color rgb="FFFFFF00"/>
      </left>
      <right style="thin">
        <color rgb="FFFFFF00"/>
      </right>
      <top style="thin">
        <color rgb="FFFFFF00"/>
      </top>
      <bottom/>
      <diagonal/>
    </border>
    <border>
      <left style="medium">
        <color rgb="FF92D050"/>
      </left>
      <right style="thin">
        <color rgb="FF92D050"/>
      </right>
      <top style="medium">
        <color rgb="FF92D050"/>
      </top>
      <bottom style="thin">
        <color rgb="FF92D050"/>
      </bottom>
      <diagonal/>
    </border>
    <border>
      <left style="thin">
        <color rgb="FF92D050"/>
      </left>
      <right style="medium">
        <color rgb="FF92D050"/>
      </right>
      <top style="medium">
        <color rgb="FF92D050"/>
      </top>
      <bottom style="thin">
        <color rgb="FF92D050"/>
      </bottom>
      <diagonal/>
    </border>
    <border>
      <left style="medium">
        <color rgb="FF92D050"/>
      </left>
      <right style="thin">
        <color rgb="FF92D050"/>
      </right>
      <top style="thin">
        <color rgb="FF92D050"/>
      </top>
      <bottom style="thin">
        <color rgb="FF92D050"/>
      </bottom>
      <diagonal/>
    </border>
    <border>
      <left style="thin">
        <color rgb="FF92D050"/>
      </left>
      <right style="medium">
        <color rgb="FF92D050"/>
      </right>
      <top style="thin">
        <color rgb="FF92D050"/>
      </top>
      <bottom style="thin">
        <color rgb="FF92D050"/>
      </bottom>
      <diagonal/>
    </border>
    <border>
      <left style="hair">
        <color rgb="FFFFC000"/>
      </left>
      <right style="hair">
        <color rgb="FFFFC000"/>
      </right>
      <top style="hair">
        <color rgb="FFFFC000"/>
      </top>
      <bottom style="hair">
        <color rgb="FFFFC000"/>
      </bottom>
      <diagonal/>
    </border>
    <border>
      <left style="medium">
        <color rgb="FFFFC000"/>
      </left>
      <right style="medium">
        <color rgb="FFFFC000"/>
      </right>
      <top style="medium">
        <color rgb="FFFFC000"/>
      </top>
      <bottom style="medium">
        <color rgb="FFFFC000"/>
      </bottom>
      <diagonal/>
    </border>
    <border>
      <left style="medium">
        <color rgb="FFFFC000"/>
      </left>
      <right/>
      <top style="medium">
        <color rgb="FFFFC000"/>
      </top>
      <bottom style="medium">
        <color rgb="FFFFC000"/>
      </bottom>
      <diagonal/>
    </border>
    <border>
      <left/>
      <right/>
      <top style="medium">
        <color rgb="FFFFC000"/>
      </top>
      <bottom style="medium">
        <color rgb="FFFFC000"/>
      </bottom>
      <diagonal/>
    </border>
    <border>
      <left style="medium">
        <color rgb="FFFFC000"/>
      </left>
      <right style="medium">
        <color rgb="FFFFC000"/>
      </right>
      <top/>
      <bottom style="hair">
        <color rgb="FF3333FF"/>
      </bottom>
      <diagonal/>
    </border>
    <border>
      <left style="medium">
        <color rgb="FFFFC000"/>
      </left>
      <right style="medium">
        <color rgb="FFFFC000"/>
      </right>
      <top/>
      <bottom/>
      <diagonal/>
    </border>
    <border>
      <left style="medium">
        <color rgb="FFFFC000"/>
      </left>
      <right style="medium">
        <color rgb="FFFFC000"/>
      </right>
      <top/>
      <bottom style="medium">
        <color rgb="FFFFC000"/>
      </bottom>
      <diagonal/>
    </border>
    <border>
      <left style="hair">
        <color rgb="FFFFC000"/>
      </left>
      <right/>
      <top style="medium">
        <color rgb="FFFFC000"/>
      </top>
      <bottom style="hair">
        <color rgb="FFFFC000"/>
      </bottom>
      <diagonal/>
    </border>
    <border>
      <left style="medium">
        <color rgb="FFFFC000"/>
      </left>
      <right style="medium">
        <color rgb="FFFFC000"/>
      </right>
      <top style="medium">
        <color rgb="FFFFC000"/>
      </top>
      <bottom style="hair">
        <color rgb="FFFFC000"/>
      </bottom>
      <diagonal/>
    </border>
    <border>
      <left/>
      <right style="medium">
        <color rgb="FFFFC000"/>
      </right>
      <top style="medium">
        <color rgb="FFFFC000"/>
      </top>
      <bottom style="medium">
        <color rgb="FFFFC000"/>
      </bottom>
      <diagonal/>
    </border>
    <border>
      <left/>
      <right/>
      <top style="medium">
        <color rgb="FFFFC000"/>
      </top>
      <bottom/>
      <diagonal/>
    </border>
    <border>
      <left/>
      <right style="medium">
        <color rgb="FFFFC000"/>
      </right>
      <top style="medium">
        <color rgb="FFFFC000"/>
      </top>
      <bottom/>
      <diagonal/>
    </border>
    <border>
      <left/>
      <right style="medium">
        <color rgb="FFFFC000"/>
      </right>
      <top/>
      <bottom style="medium">
        <color rgb="FFFFC000"/>
      </bottom>
      <diagonal/>
    </border>
    <border>
      <left style="medium">
        <color rgb="FFFFC000"/>
      </left>
      <right style="medium">
        <color rgb="FFFFC000"/>
      </right>
      <top style="medium">
        <color rgb="FFFFC000"/>
      </top>
      <bottom/>
      <diagonal/>
    </border>
    <border>
      <left style="thin">
        <color rgb="FFFFFF00"/>
      </left>
      <right/>
      <top/>
      <bottom/>
      <diagonal/>
    </border>
    <border>
      <left/>
      <right/>
      <top style="dotted">
        <color theme="2" tint="-0.749992370372631"/>
      </top>
      <bottom/>
      <diagonal/>
    </border>
    <border>
      <left style="medium">
        <color rgb="FFFFC000"/>
      </left>
      <right/>
      <top/>
      <bottom style="medium">
        <color rgb="FFFFC000"/>
      </bottom>
      <diagonal/>
    </border>
    <border>
      <left style="medium">
        <color rgb="FFFFC000"/>
      </left>
      <right/>
      <top style="medium">
        <color rgb="FFFFC000"/>
      </top>
      <bottom/>
      <diagonal/>
    </border>
    <border>
      <left style="medium">
        <color rgb="FFFFC000"/>
      </left>
      <right/>
      <top/>
      <bottom/>
      <diagonal/>
    </border>
    <border>
      <left style="medium">
        <color rgb="FFDDF648"/>
      </left>
      <right style="medium">
        <color rgb="FFDDF648"/>
      </right>
      <top style="medium">
        <color rgb="FFDDF648"/>
      </top>
      <bottom style="medium">
        <color rgb="FFDDF648"/>
      </bottom>
      <diagonal/>
    </border>
    <border>
      <left/>
      <right style="thick">
        <color rgb="FFFFFF00"/>
      </right>
      <top style="dotted">
        <color theme="2" tint="-0.749992370372631"/>
      </top>
      <bottom style="dotted">
        <color theme="2" tint="-0.749992370372631"/>
      </bottom>
      <diagonal/>
    </border>
    <border>
      <left style="thick">
        <color rgb="FFFFFF00"/>
      </left>
      <right/>
      <top style="thick">
        <color rgb="FFFFFF00"/>
      </top>
      <bottom style="thick">
        <color rgb="FFFFFF00"/>
      </bottom>
      <diagonal/>
    </border>
    <border>
      <left style="thick">
        <color rgb="FF00B0F0"/>
      </left>
      <right style="thick">
        <color rgb="FF00B0F0"/>
      </right>
      <top/>
      <bottom style="thick">
        <color rgb="FF0099FF"/>
      </bottom>
      <diagonal/>
    </border>
    <border>
      <left/>
      <right/>
      <top style="thick">
        <color rgb="FF0099FF"/>
      </top>
      <bottom style="thick">
        <color rgb="FF00B0F0"/>
      </bottom>
      <diagonal/>
    </border>
    <border>
      <left style="thick">
        <color rgb="FF0099FF"/>
      </left>
      <right/>
      <top/>
      <bottom/>
      <diagonal/>
    </border>
    <border>
      <left style="thick">
        <color rgb="FF0099FF"/>
      </left>
      <right style="thick">
        <color rgb="FF0099FF"/>
      </right>
      <top style="thick">
        <color rgb="FF0099FF"/>
      </top>
      <bottom style="thick">
        <color rgb="FF0099FF"/>
      </bottom>
      <diagonal/>
    </border>
    <border>
      <left style="thick">
        <color rgb="FFFFFF00"/>
      </left>
      <right style="thick">
        <color rgb="FFFFFF00"/>
      </right>
      <top style="thick">
        <color rgb="FFFFFF00"/>
      </top>
      <bottom style="thick">
        <color rgb="FFFFFF00"/>
      </bottom>
      <diagonal/>
    </border>
    <border>
      <left/>
      <right/>
      <top style="medium">
        <color rgb="FFFF0000"/>
      </top>
      <bottom/>
      <diagonal/>
    </border>
    <border>
      <left/>
      <right style="medium">
        <color rgb="FFFF0000"/>
      </right>
      <top style="medium">
        <color rgb="FFFF0000"/>
      </top>
      <bottom/>
      <diagonal/>
    </border>
  </borders>
  <cellStyleXfs count="36923">
    <xf numFmtId="0" fontId="0" fillId="0" borderId="0"/>
    <xf numFmtId="0" fontId="3" fillId="0" borderId="0">
      <alignment vertical="top"/>
    </xf>
    <xf numFmtId="0" fontId="6" fillId="0" borderId="0"/>
    <xf numFmtId="0" fontId="6" fillId="0" borderId="0"/>
    <xf numFmtId="0" fontId="6" fillId="0" borderId="0"/>
    <xf numFmtId="0" fontId="6" fillId="0" borderId="0"/>
    <xf numFmtId="0" fontId="7" fillId="0" borderId="0">
      <alignment horizontal="left" wrapText="1"/>
    </xf>
    <xf numFmtId="0" fontId="7" fillId="0" borderId="0">
      <alignment horizontal="left" wrapText="1"/>
    </xf>
    <xf numFmtId="0" fontId="7" fillId="0" borderId="0">
      <alignment horizontal="left" wrapText="1"/>
    </xf>
    <xf numFmtId="0" fontId="6" fillId="0" borderId="0"/>
    <xf numFmtId="0" fontId="6" fillId="0" borderId="0"/>
    <xf numFmtId="0" fontId="6" fillId="0" borderId="0"/>
    <xf numFmtId="0" fontId="6" fillId="0" borderId="0"/>
    <xf numFmtId="0" fontId="6" fillId="0" borderId="0"/>
    <xf numFmtId="0" fontId="6" fillId="0" borderId="0"/>
    <xf numFmtId="0" fontId="3" fillId="0" borderId="0">
      <alignment vertical="top"/>
    </xf>
    <xf numFmtId="0" fontId="3" fillId="0" borderId="0">
      <alignment vertical="top"/>
    </xf>
    <xf numFmtId="0" fontId="7" fillId="0" borderId="0">
      <alignment horizontal="left" wrapText="1"/>
    </xf>
    <xf numFmtId="0" fontId="7" fillId="0" borderId="0">
      <alignment horizontal="left" wrapText="1"/>
    </xf>
    <xf numFmtId="0" fontId="7" fillId="0" borderId="0">
      <alignment horizontal="left" wrapText="1"/>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alignment vertical="top"/>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alignment vertical="top"/>
    </xf>
    <xf numFmtId="0" fontId="3" fillId="0" borderId="0">
      <alignment vertical="top"/>
    </xf>
    <xf numFmtId="0" fontId="3" fillId="0" borderId="0">
      <alignment vertical="top"/>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alignment vertical="top"/>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3" fillId="0" borderId="0">
      <alignment vertical="top"/>
    </xf>
    <xf numFmtId="0" fontId="3" fillId="0" borderId="0">
      <alignment vertical="top"/>
    </xf>
    <xf numFmtId="0" fontId="3" fillId="0" borderId="0">
      <alignment vertical="top"/>
    </xf>
    <xf numFmtId="0" fontId="7" fillId="0" borderId="0"/>
    <xf numFmtId="0" fontId="7" fillId="0" borderId="0"/>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alignment vertical="top"/>
    </xf>
    <xf numFmtId="0" fontId="3" fillId="0" borderId="0">
      <alignment vertical="top"/>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3" fillId="0" borderId="0">
      <alignment vertical="top"/>
    </xf>
    <xf numFmtId="0" fontId="3" fillId="0" borderId="0">
      <alignment vertical="top"/>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3" fillId="0" borderId="0"/>
    <xf numFmtId="0" fontId="3" fillId="0" borderId="0">
      <alignment vertical="top"/>
    </xf>
    <xf numFmtId="0" fontId="7" fillId="0" borderId="0"/>
    <xf numFmtId="0" fontId="3" fillId="0" borderId="0">
      <alignment vertical="top"/>
    </xf>
    <xf numFmtId="0" fontId="3" fillId="0" borderId="0">
      <alignment vertical="top"/>
    </xf>
    <xf numFmtId="0" fontId="3" fillId="0" borderId="0">
      <alignment vertical="top"/>
    </xf>
    <xf numFmtId="0" fontId="7" fillId="0" borderId="0"/>
    <xf numFmtId="0" fontId="3" fillId="0" borderId="0">
      <alignment vertical="top"/>
    </xf>
    <xf numFmtId="0" fontId="3" fillId="0" borderId="0">
      <alignment vertical="top"/>
    </xf>
    <xf numFmtId="0" fontId="7" fillId="0" borderId="0"/>
    <xf numFmtId="9" fontId="14" fillId="0" borderId="0" applyFont="0" applyFill="0" applyBorder="0" applyAlignment="0" applyProtection="0"/>
    <xf numFmtId="0" fontId="13" fillId="0" borderId="0"/>
    <xf numFmtId="0" fontId="3" fillId="0" borderId="0">
      <alignment vertical="top"/>
    </xf>
    <xf numFmtId="0" fontId="7" fillId="0" borderId="0"/>
    <xf numFmtId="0" fontId="7" fillId="0" borderId="0"/>
    <xf numFmtId="0" fontId="3" fillId="0" borderId="0">
      <alignment vertical="top"/>
    </xf>
    <xf numFmtId="0" fontId="7" fillId="0" borderId="0"/>
    <xf numFmtId="0" fontId="7" fillId="0" borderId="0"/>
    <xf numFmtId="0" fontId="7" fillId="0" borderId="0"/>
    <xf numFmtId="0" fontId="7" fillId="0" borderId="0"/>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13" fillId="0" borderId="0"/>
    <xf numFmtId="0" fontId="7" fillId="5" borderId="0" applyNumberFormat="0" applyFont="0" applyBorder="0" applyAlignment="0" applyProtection="0"/>
    <xf numFmtId="0" fontId="3" fillId="0" borderId="0">
      <alignment vertical="top"/>
    </xf>
    <xf numFmtId="0" fontId="3" fillId="0" borderId="0">
      <alignment vertical="top"/>
    </xf>
    <xf numFmtId="0" fontId="7" fillId="0" borderId="0"/>
    <xf numFmtId="0" fontId="13" fillId="0" borderId="0"/>
    <xf numFmtId="0" fontId="16" fillId="4" borderId="0" applyFill="0" applyBorder="0">
      <protection hidden="1"/>
    </xf>
    <xf numFmtId="0" fontId="7" fillId="3" borderId="0" applyNumberFormat="0" applyFont="0" applyBorder="0" applyAlignment="0" applyProtection="0"/>
    <xf numFmtId="165" fontId="7" fillId="0" borderId="0" applyFont="0" applyFill="0" applyBorder="0" applyAlignment="0" applyProtection="0"/>
    <xf numFmtId="164" fontId="16" fillId="6" borderId="1">
      <protection locked="0"/>
    </xf>
    <xf numFmtId="0" fontId="7" fillId="0" borderId="0"/>
    <xf numFmtId="0" fontId="7" fillId="0" borderId="0"/>
    <xf numFmtId="0" fontId="7" fillId="0" borderId="0"/>
    <xf numFmtId="0" fontId="7" fillId="0" borderId="0"/>
    <xf numFmtId="0" fontId="7" fillId="5" borderId="0" applyNumberFormat="0" applyFont="0" applyBorder="0" applyAlignment="0" applyProtection="0"/>
    <xf numFmtId="0" fontId="7" fillId="0" borderId="0"/>
    <xf numFmtId="0" fontId="16" fillId="4" borderId="0" applyFill="0" applyBorder="0">
      <protection hidden="1"/>
    </xf>
    <xf numFmtId="0" fontId="7" fillId="3" borderId="0" applyNumberFormat="0" applyFont="0" applyBorder="0" applyAlignment="0" applyProtection="0"/>
    <xf numFmtId="165" fontId="7" fillId="0" borderId="0" applyFont="0" applyFill="0" applyBorder="0" applyAlignment="0" applyProtection="0"/>
    <xf numFmtId="164" fontId="16" fillId="6" borderId="1">
      <protection locked="0"/>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7" fillId="0" borderId="0"/>
    <xf numFmtId="0" fontId="7" fillId="0" borderId="0"/>
    <xf numFmtId="0" fontId="7" fillId="0" borderId="0"/>
    <xf numFmtId="0" fontId="3" fillId="0" borderId="0">
      <alignment vertical="top"/>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2" fillId="0" borderId="0" applyNumberFormat="0" applyFill="0" applyBorder="0" applyAlignment="0" applyProtection="0"/>
    <xf numFmtId="0" fontId="3" fillId="0" borderId="0">
      <alignment vertical="top"/>
    </xf>
    <xf numFmtId="0" fontId="13" fillId="0" borderId="0"/>
    <xf numFmtId="0" fontId="3" fillId="0" borderId="0">
      <alignment vertical="top"/>
    </xf>
    <xf numFmtId="0" fontId="7" fillId="0" borderId="0"/>
    <xf numFmtId="0" fontId="3" fillId="0" borderId="0">
      <alignment vertical="top"/>
    </xf>
    <xf numFmtId="0" fontId="13" fillId="0" borderId="0"/>
    <xf numFmtId="0" fontId="3" fillId="0" borderId="0">
      <alignment vertical="top"/>
    </xf>
    <xf numFmtId="0" fontId="3" fillId="0" borderId="0">
      <alignment vertical="top"/>
    </xf>
    <xf numFmtId="0" fontId="3" fillId="0" borderId="0">
      <alignment vertical="top"/>
    </xf>
    <xf numFmtId="0" fontId="17" fillId="0" borderId="0"/>
    <xf numFmtId="0" fontId="3" fillId="0" borderId="0">
      <alignment vertical="top"/>
    </xf>
    <xf numFmtId="0" fontId="7" fillId="3" borderId="0" applyNumberFormat="0" applyFont="0" applyBorder="0" applyAlignment="0" applyProtection="0"/>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15" fillId="0" borderId="0" applyNumberFormat="0" applyFill="0" applyBorder="0" applyAlignment="0" applyProtection="0"/>
    <xf numFmtId="0" fontId="3" fillId="0" borderId="0">
      <alignment vertical="top"/>
    </xf>
    <xf numFmtId="0" fontId="13" fillId="0" borderId="0"/>
    <xf numFmtId="0" fontId="7" fillId="0" borderId="0"/>
    <xf numFmtId="0" fontId="7" fillId="0" borderId="0"/>
    <xf numFmtId="0" fontId="13" fillId="0" borderId="0"/>
    <xf numFmtId="0" fontId="13" fillId="0" borderId="0"/>
    <xf numFmtId="0" fontId="3" fillId="0" borderId="0">
      <alignment vertical="top"/>
    </xf>
    <xf numFmtId="0" fontId="3" fillId="0" borderId="0">
      <alignment vertical="top"/>
    </xf>
    <xf numFmtId="0" fontId="3" fillId="0" borderId="0">
      <alignment vertical="top"/>
    </xf>
    <xf numFmtId="0" fontId="7" fillId="0" borderId="0"/>
    <xf numFmtId="0" fontId="13" fillId="0" borderId="0"/>
    <xf numFmtId="0" fontId="7" fillId="3" borderId="0" applyNumberFormat="0" applyFont="0" applyBorder="0" applyAlignment="0" applyProtection="0"/>
    <xf numFmtId="0" fontId="7" fillId="0" borderId="0"/>
    <xf numFmtId="0" fontId="3" fillId="0" borderId="0">
      <alignment vertical="top"/>
    </xf>
    <xf numFmtId="0" fontId="13" fillId="0" borderId="0"/>
    <xf numFmtId="0" fontId="7" fillId="0" borderId="0"/>
    <xf numFmtId="0" fontId="7" fillId="0" borderId="0"/>
    <xf numFmtId="0" fontId="7" fillId="0" borderId="0"/>
    <xf numFmtId="0" fontId="7" fillId="0" borderId="0"/>
    <xf numFmtId="0" fontId="7" fillId="0" borderId="0"/>
    <xf numFmtId="0" fontId="7" fillId="5" borderId="0" applyNumberFormat="0" applyFont="0" applyBorder="0" applyAlignment="0" applyProtection="0"/>
    <xf numFmtId="0" fontId="13" fillId="0" borderId="0"/>
    <xf numFmtId="0" fontId="13" fillId="0" borderId="0"/>
    <xf numFmtId="0" fontId="7" fillId="0" borderId="0"/>
    <xf numFmtId="0" fontId="3" fillId="0" borderId="0">
      <alignment vertical="top"/>
    </xf>
    <xf numFmtId="0" fontId="17" fillId="0" borderId="0"/>
    <xf numFmtId="0" fontId="13" fillId="0" borderId="0"/>
    <xf numFmtId="0" fontId="3" fillId="0" borderId="0">
      <alignment vertical="top"/>
    </xf>
    <xf numFmtId="0" fontId="13" fillId="0" borderId="0"/>
    <xf numFmtId="0" fontId="7" fillId="0" borderId="0"/>
    <xf numFmtId="0" fontId="13" fillId="0" borderId="0"/>
    <xf numFmtId="0" fontId="7" fillId="0" borderId="0"/>
    <xf numFmtId="0" fontId="3" fillId="0" borderId="0">
      <alignment vertical="top"/>
    </xf>
    <xf numFmtId="0" fontId="3" fillId="0" borderId="0">
      <alignment vertical="top"/>
    </xf>
    <xf numFmtId="0" fontId="3" fillId="0" borderId="0">
      <alignment vertical="top"/>
    </xf>
    <xf numFmtId="0" fontId="13" fillId="0" borderId="0"/>
    <xf numFmtId="0" fontId="3" fillId="0" borderId="0">
      <alignment vertical="top"/>
    </xf>
    <xf numFmtId="0" fontId="7" fillId="0" borderId="0"/>
    <xf numFmtId="0" fontId="3" fillId="0" borderId="0">
      <alignment vertical="top"/>
    </xf>
    <xf numFmtId="0" fontId="7" fillId="5" borderId="0" applyNumberFormat="0" applyFont="0" applyBorder="0" applyAlignment="0" applyProtection="0"/>
    <xf numFmtId="0" fontId="3" fillId="0" borderId="0">
      <alignment vertical="top"/>
    </xf>
    <xf numFmtId="0" fontId="13" fillId="0" borderId="0"/>
    <xf numFmtId="0" fontId="13" fillId="0" borderId="0"/>
    <xf numFmtId="0" fontId="3" fillId="0" borderId="0">
      <alignment vertical="top"/>
    </xf>
    <xf numFmtId="0" fontId="7" fillId="0" borderId="0"/>
    <xf numFmtId="0" fontId="13" fillId="0" borderId="0"/>
    <xf numFmtId="0" fontId="3" fillId="0" borderId="0">
      <alignment vertical="top"/>
    </xf>
    <xf numFmtId="0" fontId="13" fillId="0" borderId="0"/>
    <xf numFmtId="0" fontId="3" fillId="0" borderId="0">
      <alignment vertical="top"/>
    </xf>
    <xf numFmtId="0" fontId="7" fillId="0" borderId="0"/>
    <xf numFmtId="0" fontId="3" fillId="0" borderId="0">
      <alignment vertical="top"/>
    </xf>
    <xf numFmtId="0" fontId="3" fillId="0" borderId="0">
      <alignment vertical="top"/>
    </xf>
    <xf numFmtId="0" fontId="13" fillId="0" borderId="0"/>
    <xf numFmtId="0" fontId="13" fillId="0" borderId="0"/>
    <xf numFmtId="0" fontId="3" fillId="0" borderId="0">
      <alignment vertical="top"/>
    </xf>
    <xf numFmtId="0" fontId="3" fillId="0" borderId="0">
      <alignment vertical="top"/>
    </xf>
    <xf numFmtId="0" fontId="13" fillId="0" borderId="0"/>
    <xf numFmtId="0" fontId="7" fillId="3" borderId="0" applyNumberFormat="0" applyFont="0" applyBorder="0" applyAlignment="0" applyProtection="0"/>
    <xf numFmtId="0" fontId="3" fillId="0" borderId="0">
      <alignment vertical="top"/>
    </xf>
    <xf numFmtId="0" fontId="13" fillId="0" borderId="0"/>
    <xf numFmtId="0" fontId="13" fillId="0" borderId="0"/>
    <xf numFmtId="165" fontId="7" fillId="0" borderId="0" applyFont="0" applyFill="0" applyBorder="0" applyAlignment="0" applyProtection="0"/>
    <xf numFmtId="0" fontId="13" fillId="0" borderId="0"/>
    <xf numFmtId="0" fontId="13" fillId="0" borderId="0"/>
    <xf numFmtId="0" fontId="7" fillId="0" borderId="0"/>
    <xf numFmtId="0" fontId="3" fillId="0" borderId="0">
      <alignment vertical="top"/>
    </xf>
    <xf numFmtId="0" fontId="7" fillId="0" borderId="0"/>
    <xf numFmtId="0" fontId="3" fillId="0" borderId="0">
      <alignment vertical="top"/>
    </xf>
    <xf numFmtId="0" fontId="13" fillId="0" borderId="0"/>
    <xf numFmtId="0" fontId="3" fillId="0" borderId="0">
      <alignment vertical="top"/>
    </xf>
    <xf numFmtId="0" fontId="3" fillId="0" borderId="0">
      <alignment vertical="top"/>
    </xf>
    <xf numFmtId="0" fontId="13" fillId="0" borderId="0"/>
    <xf numFmtId="0" fontId="3" fillId="0" borderId="0">
      <alignment vertical="top"/>
    </xf>
    <xf numFmtId="0" fontId="3" fillId="0" borderId="0">
      <alignment vertical="top"/>
    </xf>
    <xf numFmtId="0" fontId="3" fillId="0" borderId="0">
      <alignment vertical="top"/>
    </xf>
    <xf numFmtId="0" fontId="7" fillId="0" borderId="0"/>
    <xf numFmtId="0" fontId="7" fillId="5" borderId="0" applyNumberFormat="0" applyFont="0" applyBorder="0" applyAlignment="0" applyProtection="0"/>
    <xf numFmtId="0" fontId="3" fillId="0" borderId="0">
      <alignment vertical="top"/>
    </xf>
    <xf numFmtId="0" fontId="17" fillId="0" borderId="0"/>
    <xf numFmtId="0" fontId="3" fillId="0" borderId="0">
      <alignment vertical="top"/>
    </xf>
    <xf numFmtId="0" fontId="18" fillId="0" borderId="0"/>
    <xf numFmtId="9" fontId="7" fillId="0" borderId="0" applyFont="0" applyFill="0" applyBorder="0" applyAlignment="0" applyProtection="0"/>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4" fillId="0" borderId="11" applyNumberFormat="0" applyFill="0" applyAlignment="0" applyProtection="0"/>
    <xf numFmtId="0" fontId="3" fillId="0" borderId="0">
      <alignment vertical="top"/>
    </xf>
    <xf numFmtId="0" fontId="3" fillId="0" borderId="0">
      <alignment vertical="top"/>
    </xf>
    <xf numFmtId="0" fontId="3" fillId="0" borderId="0">
      <alignment vertical="top"/>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7" fillId="0" borderId="0">
      <alignment horizontal="left" wrapText="1"/>
    </xf>
    <xf numFmtId="0" fontId="19" fillId="0" borderId="0" applyNumberFormat="0" applyFill="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20" fillId="17" borderId="0" applyNumberFormat="0" applyBorder="0" applyAlignment="0" applyProtection="0"/>
    <xf numFmtId="0" fontId="20" fillId="17"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18"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1" fillId="8" borderId="0" applyNumberFormat="0" applyBorder="0" applyAlignment="0" applyProtection="0"/>
    <xf numFmtId="0" fontId="21" fillId="8" borderId="0" applyNumberFormat="0" applyBorder="0" applyAlignment="0" applyProtection="0"/>
    <xf numFmtId="0" fontId="22" fillId="3" borderId="4" applyNumberFormat="0" applyAlignment="0" applyProtection="0"/>
    <xf numFmtId="0" fontId="22" fillId="3" borderId="4" applyNumberFormat="0" applyAlignment="0" applyProtection="0"/>
    <xf numFmtId="0" fontId="23" fillId="25" borderId="5" applyNumberFormat="0" applyAlignment="0" applyProtection="0"/>
    <xf numFmtId="0" fontId="23" fillId="25" borderId="5" applyNumberFormat="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5" fillId="9" borderId="0" applyNumberFormat="0" applyBorder="0" applyAlignment="0" applyProtection="0"/>
    <xf numFmtId="0" fontId="25" fillId="9" borderId="0" applyNumberFormat="0" applyBorder="0" applyAlignment="0" applyProtection="0"/>
    <xf numFmtId="0" fontId="7" fillId="3" borderId="0" applyNumberFormat="0" applyFont="0" applyBorder="0" applyAlignment="0" applyProtection="0"/>
    <xf numFmtId="0" fontId="7" fillId="3" borderId="0" applyNumberFormat="0" applyFont="0" applyBorder="0" applyAlignment="0" applyProtection="0"/>
    <xf numFmtId="0" fontId="26" fillId="0" borderId="6" applyNumberFormat="0" applyFill="0" applyAlignment="0" applyProtection="0"/>
    <xf numFmtId="0" fontId="26" fillId="0" borderId="6" applyNumberFormat="0" applyFill="0" applyAlignment="0" applyProtection="0"/>
    <xf numFmtId="0" fontId="27" fillId="0" borderId="7" applyNumberFormat="0" applyFill="0" applyAlignment="0" applyProtection="0"/>
    <xf numFmtId="0" fontId="27" fillId="0" borderId="7" applyNumberFormat="0" applyFill="0" applyAlignment="0" applyProtection="0"/>
    <xf numFmtId="0" fontId="28" fillId="0" borderId="8" applyNumberFormat="0" applyFill="0" applyAlignment="0" applyProtection="0"/>
    <xf numFmtId="0" fontId="28" fillId="0" borderId="8" applyNumberFormat="0" applyFill="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9" fillId="12" borderId="4" applyNumberFormat="0" applyAlignment="0" applyProtection="0"/>
    <xf numFmtId="0" fontId="29" fillId="12" borderId="4" applyNumberFormat="0" applyAlignment="0" applyProtection="0"/>
    <xf numFmtId="0" fontId="30" fillId="0" borderId="9" applyNumberFormat="0" applyFill="0" applyAlignment="0" applyProtection="0"/>
    <xf numFmtId="0" fontId="30" fillId="0" borderId="9" applyNumberFormat="0" applyFill="0" applyAlignment="0" applyProtection="0"/>
    <xf numFmtId="0" fontId="6" fillId="26" borderId="0"/>
    <xf numFmtId="0" fontId="31" fillId="27" borderId="0" applyNumberFormat="0" applyBorder="0" applyAlignment="0" applyProtection="0"/>
    <xf numFmtId="0" fontId="31" fillId="27" borderId="0" applyNumberFormat="0" applyBorder="0" applyAlignment="0" applyProtection="0"/>
    <xf numFmtId="0" fontId="7" fillId="0" borderId="0">
      <alignment vertical="top"/>
    </xf>
    <xf numFmtId="0" fontId="7" fillId="0" borderId="0">
      <alignment vertical="top"/>
    </xf>
    <xf numFmtId="0" fontId="7" fillId="0" borderId="0">
      <alignment vertical="top"/>
    </xf>
    <xf numFmtId="0" fontId="13" fillId="0" borderId="0"/>
    <xf numFmtId="0" fontId="13" fillId="0" borderId="0"/>
    <xf numFmtId="0" fontId="13" fillId="0" borderId="0"/>
    <xf numFmtId="0" fontId="7" fillId="5" borderId="3" applyNumberFormat="0" applyFont="0" applyAlignment="0" applyProtection="0"/>
    <xf numFmtId="0" fontId="7" fillId="5" borderId="3" applyNumberFormat="0" applyFont="0" applyAlignment="0" applyProtection="0"/>
    <xf numFmtId="0" fontId="32" fillId="3" borderId="10" applyNumberFormat="0" applyAlignment="0" applyProtection="0"/>
    <xf numFmtId="0" fontId="32" fillId="3" borderId="10" applyNumberFormat="0" applyAlignment="0" applyProtection="0"/>
    <xf numFmtId="0" fontId="3" fillId="0" borderId="0">
      <alignment vertical="top"/>
    </xf>
    <xf numFmtId="0" fontId="6" fillId="0" borderId="0"/>
    <xf numFmtId="0" fontId="33" fillId="0" borderId="0" applyNumberFormat="0" applyFill="0" applyBorder="0" applyAlignment="0" applyProtection="0"/>
    <xf numFmtId="0" fontId="33" fillId="0" borderId="0" applyNumberFormat="0" applyFill="0" applyBorder="0" applyAlignment="0" applyProtection="0"/>
    <xf numFmtId="0" fontId="34" fillId="0" borderId="11" applyNumberFormat="0" applyFill="0" applyAlignment="0" applyProtection="0"/>
    <xf numFmtId="0" fontId="34" fillId="0" borderId="11" applyNumberFormat="0" applyFill="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7" fillId="5" borderId="0" applyNumberFormat="0" applyFont="0" applyBorder="0" applyAlignment="0" applyProtection="0"/>
    <xf numFmtId="0" fontId="7" fillId="5" borderId="0" applyNumberFormat="0" applyFont="0" applyBorder="0" applyAlignment="0" applyProtection="0"/>
    <xf numFmtId="0" fontId="3" fillId="0" borderId="0">
      <alignment vertical="top"/>
    </xf>
    <xf numFmtId="0" fontId="3" fillId="0" borderId="0">
      <alignment vertical="top"/>
    </xf>
    <xf numFmtId="0" fontId="32" fillId="3" borderId="10" applyNumberFormat="0" applyAlignment="0" applyProtection="0"/>
    <xf numFmtId="0" fontId="29" fillId="12" borderId="4" applyNumberFormat="0" applyAlignment="0" applyProtection="0"/>
    <xf numFmtId="0" fontId="7" fillId="0" borderId="0">
      <alignment horizontal="left" wrapText="1"/>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9" fillId="12" borderId="4" applyNumberFormat="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5" borderId="3" applyNumberFormat="0" applyFont="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alignment horizontal="left" wrapText="1"/>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2" fillId="3" borderId="4" applyNumberFormat="0" applyAlignment="0" applyProtection="0"/>
    <xf numFmtId="0" fontId="7" fillId="0" borderId="0"/>
    <xf numFmtId="0" fontId="7" fillId="5" borderId="3" applyNumberFormat="0" applyFont="0" applyAlignment="0" applyProtection="0"/>
    <xf numFmtId="0" fontId="29" fillId="12" borderId="4" applyNumberFormat="0" applyAlignment="0" applyProtection="0"/>
    <xf numFmtId="0" fontId="7" fillId="0" borderId="0"/>
    <xf numFmtId="0" fontId="7" fillId="0" borderId="0">
      <alignment horizontal="left" wrapText="1"/>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9" fillId="12" borderId="4" applyNumberFormat="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alignment horizontal="left" wrapText="1"/>
    </xf>
    <xf numFmtId="0" fontId="7" fillId="0" borderId="0">
      <alignment horizontal="left" wrapText="1"/>
    </xf>
    <xf numFmtId="0" fontId="22" fillId="3" borderId="4" applyNumberFormat="0" applyAlignment="0" applyProtection="0"/>
    <xf numFmtId="0" fontId="7" fillId="5" borderId="3" applyNumberFormat="0" applyFont="0" applyAlignment="0" applyProtection="0"/>
    <xf numFmtId="0" fontId="22" fillId="3" borderId="4" applyNumberFormat="0" applyAlignment="0" applyProtection="0"/>
    <xf numFmtId="0" fontId="7" fillId="0" borderId="0">
      <alignment horizontal="left" wrapText="1"/>
    </xf>
    <xf numFmtId="0" fontId="3" fillId="0" borderId="0">
      <alignment vertical="top"/>
    </xf>
    <xf numFmtId="0" fontId="3" fillId="0" borderId="0">
      <alignment vertical="top"/>
    </xf>
    <xf numFmtId="0" fontId="32" fillId="3" borderId="10" applyNumberFormat="0" applyAlignment="0" applyProtection="0"/>
    <xf numFmtId="0" fontId="7" fillId="5" borderId="3" applyNumberFormat="0" applyFont="0" applyAlignment="0" applyProtection="0"/>
    <xf numFmtId="0" fontId="7" fillId="5" borderId="3" applyNumberFormat="0" applyFont="0" applyAlignment="0" applyProtection="0"/>
    <xf numFmtId="0" fontId="34" fillId="0" borderId="11" applyNumberFormat="0" applyFill="0" applyAlignment="0" applyProtection="0"/>
    <xf numFmtId="0" fontId="7" fillId="5" borderId="3" applyNumberFormat="0" applyFont="0" applyAlignment="0" applyProtection="0"/>
    <xf numFmtId="0" fontId="3" fillId="0" borderId="0">
      <alignment vertical="top"/>
    </xf>
    <xf numFmtId="0" fontId="3" fillId="0" borderId="0">
      <alignment vertical="top"/>
    </xf>
    <xf numFmtId="0" fontId="34" fillId="0" borderId="11" applyNumberFormat="0" applyFill="0" applyAlignment="0" applyProtection="0"/>
    <xf numFmtId="0" fontId="3" fillId="0" borderId="0">
      <alignment vertical="top"/>
    </xf>
    <xf numFmtId="0" fontId="7" fillId="5" borderId="3" applyNumberFormat="0" applyFont="0" applyAlignment="0" applyProtection="0"/>
    <xf numFmtId="0" fontId="18" fillId="0" borderId="0"/>
    <xf numFmtId="0" fontId="29" fillId="12" borderId="4" applyNumberFormat="0" applyAlignment="0" applyProtection="0"/>
    <xf numFmtId="0" fontId="7" fillId="5" borderId="3" applyNumberFormat="0" applyFont="0" applyAlignment="0" applyProtection="0"/>
    <xf numFmtId="0" fontId="7" fillId="5" borderId="3" applyNumberFormat="0" applyFont="0" applyAlignment="0" applyProtection="0"/>
    <xf numFmtId="0" fontId="7" fillId="5" borderId="3" applyNumberFormat="0" applyFont="0" applyAlignment="0" applyProtection="0"/>
    <xf numFmtId="0" fontId="34" fillId="0" borderId="11" applyNumberFormat="0" applyFill="0" applyAlignment="0" applyProtection="0"/>
    <xf numFmtId="0" fontId="3" fillId="0" borderId="0">
      <alignment vertical="top"/>
    </xf>
    <xf numFmtId="0" fontId="13" fillId="0" borderId="0"/>
    <xf numFmtId="0" fontId="7" fillId="5" borderId="3" applyNumberFormat="0" applyFont="0" applyAlignment="0" applyProtection="0"/>
    <xf numFmtId="0" fontId="7" fillId="0" borderId="0">
      <alignment vertical="top"/>
    </xf>
    <xf numFmtId="0" fontId="22" fillId="3" borderId="4" applyNumberFormat="0" applyAlignment="0" applyProtection="0"/>
    <xf numFmtId="0" fontId="7" fillId="0" borderId="0">
      <alignment horizontal="left" wrapText="1"/>
    </xf>
    <xf numFmtId="0" fontId="7" fillId="0" borderId="0">
      <alignment horizontal="left" wrapText="1"/>
    </xf>
    <xf numFmtId="0" fontId="7" fillId="0" borderId="0">
      <alignment horizontal="left" wrapText="1"/>
    </xf>
    <xf numFmtId="0" fontId="3" fillId="0" borderId="0">
      <alignment vertical="top"/>
    </xf>
    <xf numFmtId="0" fontId="3" fillId="0" borderId="0">
      <alignment vertical="top"/>
    </xf>
    <xf numFmtId="0" fontId="34" fillId="0" borderId="11" applyNumberFormat="0" applyFill="0" applyAlignment="0" applyProtection="0"/>
    <xf numFmtId="0" fontId="32" fillId="3" borderId="10" applyNumberFormat="0" applyAlignment="0" applyProtection="0"/>
    <xf numFmtId="0" fontId="3" fillId="0" borderId="0">
      <alignment vertical="top"/>
    </xf>
    <xf numFmtId="0" fontId="29" fillId="12" borderId="4" applyNumberFormat="0" applyAlignment="0" applyProtection="0"/>
    <xf numFmtId="0" fontId="32" fillId="3" borderId="10" applyNumberFormat="0" applyAlignment="0" applyProtection="0"/>
    <xf numFmtId="0" fontId="32" fillId="3" borderId="10" applyNumberFormat="0" applyAlignment="0" applyProtection="0"/>
    <xf numFmtId="0" fontId="7" fillId="5" borderId="3" applyNumberFormat="0" applyFont="0" applyAlignment="0" applyProtection="0"/>
    <xf numFmtId="0" fontId="22" fillId="3" borderId="4" applyNumberFormat="0" applyAlignment="0" applyProtection="0"/>
    <xf numFmtId="0" fontId="32" fillId="3" borderId="10" applyNumberFormat="0" applyAlignment="0" applyProtection="0"/>
    <xf numFmtId="0" fontId="7" fillId="0" borderId="0">
      <alignment horizontal="left" wrapText="1"/>
    </xf>
    <xf numFmtId="0" fontId="7" fillId="0" borderId="0">
      <alignment horizontal="left" wrapText="1"/>
    </xf>
    <xf numFmtId="0" fontId="22" fillId="3" borderId="4" applyNumberFormat="0" applyAlignment="0" applyProtection="0"/>
    <xf numFmtId="0" fontId="34" fillId="0" borderId="11" applyNumberFormat="0" applyFill="0" applyAlignment="0" applyProtection="0"/>
    <xf numFmtId="0" fontId="7" fillId="0" borderId="0">
      <alignment horizontal="left" wrapText="1"/>
    </xf>
    <xf numFmtId="0" fontId="3" fillId="0" borderId="0">
      <alignment vertical="top"/>
    </xf>
    <xf numFmtId="0" fontId="7" fillId="0" borderId="0"/>
    <xf numFmtId="0" fontId="7" fillId="0" borderId="0"/>
    <xf numFmtId="0" fontId="3" fillId="0" borderId="0">
      <alignment vertical="top"/>
    </xf>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12" borderId="0" applyNumberFormat="0" applyBorder="0" applyAlignment="0" applyProtection="0"/>
    <xf numFmtId="0" fontId="14" fillId="13"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0" borderId="0" applyNumberFormat="0" applyBorder="0" applyAlignment="0" applyProtection="0"/>
    <xf numFmtId="0" fontId="14" fillId="13" borderId="0" applyNumberFormat="0" applyBorder="0" applyAlignment="0" applyProtection="0"/>
    <xf numFmtId="0" fontId="14" fillId="16" borderId="0" applyNumberFormat="0" applyBorder="0" applyAlignment="0" applyProtection="0"/>
    <xf numFmtId="0" fontId="11" fillId="17"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4" borderId="0" applyNumberFormat="0" applyBorder="0" applyAlignment="0" applyProtection="0"/>
    <xf numFmtId="0" fontId="39" fillId="8" borderId="0" applyNumberFormat="0" applyBorder="0" applyAlignment="0" applyProtection="0"/>
    <xf numFmtId="0" fontId="40" fillId="3" borderId="4" applyNumberFormat="0" applyAlignment="0" applyProtection="0"/>
    <xf numFmtId="0" fontId="41" fillId="25" borderId="5" applyNumberFormat="0" applyAlignment="0" applyProtection="0"/>
    <xf numFmtId="0" fontId="42" fillId="0" borderId="0" applyNumberFormat="0" applyFill="0" applyBorder="0" applyAlignment="0" applyProtection="0"/>
    <xf numFmtId="0" fontId="43" fillId="9" borderId="0" applyNumberFormat="0" applyBorder="0" applyAlignment="0" applyProtection="0"/>
    <xf numFmtId="0" fontId="44" fillId="0" borderId="6" applyNumberFormat="0" applyFill="0" applyAlignment="0" applyProtection="0"/>
    <xf numFmtId="0" fontId="45" fillId="0" borderId="7" applyNumberFormat="0" applyFill="0" applyAlignment="0" applyProtection="0"/>
    <xf numFmtId="0" fontId="46" fillId="0" borderId="8" applyNumberFormat="0" applyFill="0" applyAlignment="0" applyProtection="0"/>
    <xf numFmtId="0" fontId="46" fillId="0" borderId="0" applyNumberFormat="0" applyFill="0" applyBorder="0" applyAlignment="0" applyProtection="0"/>
    <xf numFmtId="0" fontId="4" fillId="12" borderId="4" applyNumberFormat="0" applyAlignment="0" applyProtection="0"/>
    <xf numFmtId="0" fontId="47" fillId="0" borderId="9" applyNumberFormat="0" applyFill="0" applyAlignment="0" applyProtection="0"/>
    <xf numFmtId="0" fontId="48" fillId="27" borderId="0" applyNumberFormat="0" applyBorder="0" applyAlignment="0" applyProtection="0"/>
    <xf numFmtId="0" fontId="14" fillId="5" borderId="3" applyNumberFormat="0" applyFont="0" applyAlignment="0" applyProtection="0"/>
    <xf numFmtId="0" fontId="49" fillId="3" borderId="10" applyNumberFormat="0" applyAlignment="0" applyProtection="0"/>
    <xf numFmtId="0" fontId="33" fillId="0" borderId="0" applyNumberFormat="0" applyFill="0" applyBorder="0" applyAlignment="0" applyProtection="0"/>
    <xf numFmtId="0" fontId="50" fillId="0" borderId="11" applyNumberFormat="0" applyFill="0" applyAlignment="0" applyProtection="0"/>
    <xf numFmtId="0" fontId="51" fillId="0" borderId="0" applyNumberFormat="0" applyFill="0" applyBorder="0" applyAlignment="0" applyProtection="0"/>
    <xf numFmtId="0" fontId="7" fillId="0" borderId="0">
      <alignment vertical="top"/>
    </xf>
    <xf numFmtId="0" fontId="7" fillId="0" borderId="0">
      <alignment vertical="top"/>
    </xf>
    <xf numFmtId="0" fontId="7" fillId="0" borderId="0">
      <alignment vertical="top"/>
    </xf>
    <xf numFmtId="0" fontId="7" fillId="0" borderId="0">
      <alignment vertical="top"/>
    </xf>
    <xf numFmtId="0" fontId="13" fillId="0" borderId="0"/>
    <xf numFmtId="0" fontId="13" fillId="0" borderId="0"/>
    <xf numFmtId="166" fontId="13" fillId="0" borderId="0" applyFont="0" applyFill="0" applyBorder="0" applyAlignment="0" applyProtection="0"/>
    <xf numFmtId="0" fontId="52" fillId="0" borderId="0"/>
    <xf numFmtId="0" fontId="7" fillId="0" borderId="0">
      <alignment vertical="top"/>
    </xf>
    <xf numFmtId="0" fontId="15" fillId="0" borderId="0" applyNumberFormat="0" applyFill="0" applyBorder="0" applyAlignment="0" applyProtection="0">
      <alignment vertical="top"/>
      <protection locked="0"/>
    </xf>
    <xf numFmtId="0" fontId="7" fillId="0" borderId="0">
      <alignment vertical="top"/>
    </xf>
    <xf numFmtId="0" fontId="7" fillId="0" borderId="0"/>
    <xf numFmtId="0" fontId="7" fillId="0" borderId="0"/>
    <xf numFmtId="0" fontId="7" fillId="0" borderId="0"/>
    <xf numFmtId="0" fontId="7" fillId="0" borderId="0"/>
    <xf numFmtId="0" fontId="7" fillId="0" borderId="0"/>
    <xf numFmtId="0" fontId="7" fillId="0" borderId="0"/>
    <xf numFmtId="0" fontId="52" fillId="0" borderId="0"/>
    <xf numFmtId="0" fontId="7" fillId="0" borderId="0"/>
    <xf numFmtId="0" fontId="7" fillId="0" borderId="0">
      <alignment horizontal="left" wrapText="1"/>
    </xf>
    <xf numFmtId="0" fontId="7" fillId="0" borderId="0">
      <alignment horizontal="left" wrapText="1"/>
    </xf>
    <xf numFmtId="0" fontId="7" fillId="0" borderId="0">
      <alignment horizontal="left" wrapText="1"/>
    </xf>
    <xf numFmtId="0" fontId="52" fillId="0" borderId="0"/>
    <xf numFmtId="0" fontId="13" fillId="0" borderId="0"/>
    <xf numFmtId="0" fontId="53" fillId="0" borderId="0"/>
    <xf numFmtId="0" fontId="7" fillId="0" borderId="0">
      <alignment vertical="top"/>
    </xf>
    <xf numFmtId="0" fontId="7" fillId="0" borderId="0">
      <alignment vertical="top"/>
    </xf>
    <xf numFmtId="0" fontId="7" fillId="0" borderId="0">
      <alignment vertical="top"/>
    </xf>
    <xf numFmtId="0" fontId="7" fillId="0" borderId="0">
      <alignment vertical="top"/>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7" fillId="0" borderId="0">
      <alignment vertical="top"/>
    </xf>
    <xf numFmtId="0" fontId="7" fillId="0" borderId="0">
      <alignment vertical="top"/>
    </xf>
    <xf numFmtId="0" fontId="7" fillId="0" borderId="0">
      <alignment vertical="top"/>
    </xf>
    <xf numFmtId="0" fontId="7" fillId="0" borderId="0">
      <alignment vertical="top"/>
    </xf>
    <xf numFmtId="0" fontId="3" fillId="0" borderId="0">
      <alignment vertical="top"/>
    </xf>
    <xf numFmtId="0" fontId="3" fillId="0" borderId="0">
      <alignment vertical="top"/>
    </xf>
    <xf numFmtId="164" fontId="16" fillId="6" borderId="1">
      <protection locked="0"/>
    </xf>
    <xf numFmtId="0" fontId="13" fillId="0" borderId="0"/>
    <xf numFmtId="0" fontId="40" fillId="3" borderId="4" applyNumberFormat="0" applyAlignment="0" applyProtection="0"/>
    <xf numFmtId="0" fontId="4" fillId="12" borderId="4" applyNumberFormat="0" applyAlignment="0" applyProtection="0"/>
    <xf numFmtId="0" fontId="14" fillId="5" borderId="3" applyNumberFormat="0" applyFont="0" applyAlignment="0" applyProtection="0"/>
    <xf numFmtId="0" fontId="49" fillId="3" borderId="10" applyNumberFormat="0" applyAlignment="0" applyProtection="0"/>
    <xf numFmtId="0" fontId="50" fillId="0" borderId="11" applyNumberFormat="0" applyFill="0" applyAlignment="0" applyProtection="0"/>
    <xf numFmtId="0" fontId="13" fillId="0" borderId="0"/>
    <xf numFmtId="0" fontId="13" fillId="0" borderId="0"/>
    <xf numFmtId="166" fontId="13" fillId="0" borderId="0" applyFont="0" applyFill="0" applyBorder="0" applyAlignment="0" applyProtection="0"/>
    <xf numFmtId="0" fontId="13" fillId="0" borderId="0"/>
    <xf numFmtId="164" fontId="16" fillId="6" borderId="1">
      <protection locked="0"/>
    </xf>
    <xf numFmtId="0" fontId="13" fillId="0" borderId="0"/>
    <xf numFmtId="0" fontId="7" fillId="0" borderId="0"/>
    <xf numFmtId="0" fontId="7" fillId="0" borderId="0">
      <alignment horizontal="left" wrapText="1"/>
    </xf>
    <xf numFmtId="0" fontId="7" fillId="0" borderId="0">
      <alignment horizontal="left" wrapText="1"/>
    </xf>
    <xf numFmtId="0" fontId="14" fillId="7" borderId="0" applyNumberFormat="0" applyBorder="0" applyAlignment="0" applyProtection="0"/>
    <xf numFmtId="0" fontId="14" fillId="7" borderId="0" applyNumberFormat="0" applyBorder="0" applyAlignment="0" applyProtection="0"/>
    <xf numFmtId="0" fontId="14" fillId="7" borderId="0" applyNumberFormat="0" applyBorder="0" applyAlignment="0" applyProtection="0"/>
    <xf numFmtId="0" fontId="14" fillId="7" borderId="0" applyNumberFormat="0" applyBorder="0" applyAlignment="0" applyProtection="0"/>
    <xf numFmtId="0" fontId="54" fillId="23" borderId="0" applyNumberFormat="0" applyBorder="0" applyAlignment="0" applyProtection="0"/>
    <xf numFmtId="0" fontId="14" fillId="8" borderId="0" applyNumberFormat="0" applyBorder="0" applyAlignment="0" applyProtection="0"/>
    <xf numFmtId="0" fontId="14" fillId="8" borderId="0" applyNumberFormat="0" applyBorder="0" applyAlignment="0" applyProtection="0"/>
    <xf numFmtId="0" fontId="14" fillId="8" borderId="0" applyNumberFormat="0" applyBorder="0" applyAlignment="0" applyProtection="0"/>
    <xf numFmtId="0" fontId="14" fillId="8" borderId="0" applyNumberFormat="0" applyBorder="0" applyAlignment="0" applyProtection="0"/>
    <xf numFmtId="0" fontId="54" fillId="31"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54" fillId="31"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54" fillId="31" borderId="0" applyNumberFormat="0" applyBorder="0" applyAlignment="0" applyProtection="0"/>
    <xf numFmtId="0" fontId="54" fillId="31" borderId="0" applyNumberFormat="0" applyBorder="0" applyAlignment="0" applyProtection="0"/>
    <xf numFmtId="0" fontId="14" fillId="11" borderId="0" applyNumberFormat="0" applyBorder="0" applyAlignment="0" applyProtection="0"/>
    <xf numFmtId="0" fontId="54" fillId="31" borderId="0" applyNumberFormat="0" applyBorder="0" applyAlignment="0" applyProtection="0"/>
    <xf numFmtId="0" fontId="14" fillId="12" borderId="0" applyNumberFormat="0" applyBorder="0" applyAlignment="0" applyProtection="0"/>
    <xf numFmtId="0" fontId="54" fillId="23" borderId="0" applyNumberFormat="0" applyBorder="0" applyAlignment="0" applyProtection="0"/>
    <xf numFmtId="0" fontId="14" fillId="13" borderId="0" applyNumberFormat="0" applyBorder="0" applyAlignment="0" applyProtection="0"/>
    <xf numFmtId="0" fontId="54" fillId="32"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54" fillId="31" borderId="0" applyNumberFormat="0" applyBorder="0" applyAlignment="0" applyProtection="0"/>
    <xf numFmtId="0" fontId="54" fillId="31" borderId="0" applyNumberFormat="0" applyBorder="0" applyAlignment="0" applyProtection="0"/>
    <xf numFmtId="0" fontId="14" fillId="10" borderId="0" applyNumberFormat="0" applyBorder="0" applyAlignment="0" applyProtection="0"/>
    <xf numFmtId="0" fontId="54" fillId="31" borderId="0" applyNumberFormat="0" applyBorder="0" applyAlignment="0" applyProtection="0"/>
    <xf numFmtId="0" fontId="14" fillId="13" borderId="0" applyNumberFormat="0" applyBorder="0" applyAlignment="0" applyProtection="0"/>
    <xf numFmtId="0" fontId="54" fillId="3" borderId="0" applyNumberFormat="0" applyBorder="0" applyAlignment="0" applyProtection="0"/>
    <xf numFmtId="0" fontId="14" fillId="16" borderId="0" applyNumberFormat="0" applyBorder="0" applyAlignment="0" applyProtection="0"/>
    <xf numFmtId="0" fontId="55" fillId="32" borderId="0" applyNumberFormat="0" applyBorder="0" applyAlignment="0" applyProtection="0"/>
    <xf numFmtId="0" fontId="11" fillId="17" borderId="0" applyNumberFormat="0" applyBorder="0" applyAlignment="0" applyProtection="0"/>
    <xf numFmtId="0" fontId="55" fillId="32"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55" fillId="19"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55" fillId="3" borderId="0" applyNumberFormat="0" applyBorder="0" applyAlignment="0" applyProtection="0"/>
    <xf numFmtId="0" fontId="55" fillId="32" borderId="0" applyNumberFormat="0" applyBorder="0" applyAlignment="0" applyProtection="0"/>
    <xf numFmtId="0" fontId="11" fillId="21" borderId="0" applyNumberFormat="0" applyBorder="0" applyAlignment="0" applyProtection="0"/>
    <xf numFmtId="0" fontId="55" fillId="32" borderId="0" applyNumberFormat="0" applyBorder="0" applyAlignment="0" applyProtection="0"/>
    <xf numFmtId="0" fontId="11" fillId="22" borderId="0" applyNumberFormat="0" applyBorder="0" applyAlignment="0" applyProtection="0"/>
    <xf numFmtId="0" fontId="55" fillId="19" borderId="0" applyNumberFormat="0" applyBorder="0" applyAlignment="0" applyProtection="0"/>
    <xf numFmtId="0" fontId="11" fillId="23" borderId="0" applyNumberFormat="0" applyBorder="0" applyAlignment="0" applyProtection="0"/>
    <xf numFmtId="0" fontId="55" fillId="19" borderId="0" applyNumberFormat="0" applyBorder="0" applyAlignment="0" applyProtection="0"/>
    <xf numFmtId="0" fontId="11" fillId="18" borderId="0" applyNumberFormat="0" applyBorder="0" applyAlignment="0" applyProtection="0"/>
    <xf numFmtId="0" fontId="55" fillId="21" borderId="0" applyNumberFormat="0" applyBorder="0" applyAlignment="0" applyProtection="0"/>
    <xf numFmtId="0" fontId="11" fillId="19" borderId="0" applyNumberFormat="0" applyBorder="0" applyAlignment="0" applyProtection="0"/>
    <xf numFmtId="0" fontId="55" fillId="25" borderId="0" applyNumberFormat="0" applyBorder="0" applyAlignment="0" applyProtection="0"/>
    <xf numFmtId="0" fontId="11" fillId="24" borderId="0" applyNumberFormat="0" applyBorder="0" applyAlignment="0" applyProtection="0"/>
    <xf numFmtId="0" fontId="56" fillId="8" borderId="0" applyNumberFormat="0" applyBorder="0" applyAlignment="0" applyProtection="0"/>
    <xf numFmtId="0" fontId="39" fillId="8" borderId="0" applyNumberFormat="0" applyBorder="0" applyAlignment="0" applyProtection="0"/>
    <xf numFmtId="0" fontId="40" fillId="3" borderId="4" applyNumberFormat="0" applyAlignment="0" applyProtection="0"/>
    <xf numFmtId="0" fontId="57" fillId="25" borderId="5" applyNumberFormat="0" applyAlignment="0" applyProtection="0"/>
    <xf numFmtId="0" fontId="41" fillId="25" borderId="5" applyNumberFormat="0" applyAlignment="0" applyProtection="0"/>
    <xf numFmtId="0" fontId="58" fillId="0" borderId="0" applyNumberFormat="0" applyFill="0" applyBorder="0" applyAlignment="0" applyProtection="0"/>
    <xf numFmtId="0" fontId="42" fillId="0" borderId="0" applyNumberFormat="0" applyFill="0" applyBorder="0" applyAlignment="0" applyProtection="0"/>
    <xf numFmtId="0" fontId="59" fillId="23" borderId="0" applyNumberFormat="0" applyBorder="0" applyAlignment="0" applyProtection="0"/>
    <xf numFmtId="0" fontId="43" fillId="9" borderId="0" applyNumberFormat="0" applyBorder="0" applyAlignment="0" applyProtection="0"/>
    <xf numFmtId="0" fontId="60" fillId="0" borderId="13" applyNumberFormat="0" applyFill="0" applyAlignment="0" applyProtection="0"/>
    <xf numFmtId="0" fontId="44" fillId="0" borderId="6" applyNumberFormat="0" applyFill="0" applyAlignment="0" applyProtection="0"/>
    <xf numFmtId="0" fontId="61" fillId="0" borderId="13" applyNumberFormat="0" applyFill="0" applyAlignment="0" applyProtection="0"/>
    <xf numFmtId="0" fontId="45" fillId="0" borderId="7" applyNumberFormat="0" applyFill="0" applyAlignment="0" applyProtection="0"/>
    <xf numFmtId="0" fontId="62" fillId="0" borderId="14" applyNumberFormat="0" applyFill="0" applyAlignment="0" applyProtection="0"/>
    <xf numFmtId="0" fontId="46" fillId="0" borderId="8" applyNumberFormat="0" applyFill="0" applyAlignment="0" applyProtection="0"/>
    <xf numFmtId="0" fontId="62" fillId="0" borderId="0" applyNumberFormat="0" applyFill="0" applyBorder="0" applyAlignment="0" applyProtection="0"/>
    <xf numFmtId="0" fontId="46" fillId="0" borderId="0" applyNumberFormat="0" applyFill="0" applyBorder="0" applyAlignment="0" applyProtection="0"/>
    <xf numFmtId="0" fontId="15" fillId="0" borderId="0" applyNumberFormat="0" applyFill="0" applyBorder="0" applyAlignment="0" applyProtection="0">
      <alignment vertical="top"/>
      <protection locked="0"/>
    </xf>
    <xf numFmtId="0" fontId="4" fillId="12" borderId="4" applyNumberFormat="0" applyAlignment="0" applyProtection="0"/>
    <xf numFmtId="0" fontId="63" fillId="0" borderId="9" applyNumberFormat="0" applyFill="0" applyAlignment="0" applyProtection="0"/>
    <xf numFmtId="0" fontId="47" fillId="0" borderId="9" applyNumberFormat="0" applyFill="0" applyAlignment="0" applyProtection="0"/>
    <xf numFmtId="0" fontId="64" fillId="12" borderId="0" applyNumberFormat="0" applyBorder="0" applyAlignment="0" applyProtection="0"/>
    <xf numFmtId="0" fontId="48" fillId="27" borderId="0" applyNumberFormat="0" applyBorder="0" applyAlignment="0" applyProtection="0"/>
    <xf numFmtId="0" fontId="14" fillId="5" borderId="3" applyNumberFormat="0" applyFont="0" applyAlignment="0" applyProtection="0"/>
    <xf numFmtId="0" fontId="14" fillId="5" borderId="3" applyNumberFormat="0" applyFont="0" applyAlignment="0" applyProtection="0"/>
    <xf numFmtId="0" fontId="14" fillId="5" borderId="3" applyNumberFormat="0" applyFont="0" applyAlignment="0" applyProtection="0"/>
    <xf numFmtId="0" fontId="7" fillId="5" borderId="15" applyNumberFormat="0" applyFont="0" applyAlignment="0" applyProtection="0"/>
    <xf numFmtId="0" fontId="7" fillId="5" borderId="15" applyNumberFormat="0" applyFont="0" applyAlignment="0" applyProtection="0"/>
    <xf numFmtId="0" fontId="49" fillId="3" borderId="10" applyNumberFormat="0" applyAlignment="0" applyProtection="0"/>
    <xf numFmtId="0" fontId="65" fillId="0" borderId="0" applyNumberFormat="0" applyFill="0" applyBorder="0" applyAlignment="0" applyProtection="0"/>
    <xf numFmtId="0" fontId="33" fillId="0" borderId="0" applyNumberFormat="0" applyFill="0" applyBorder="0" applyAlignment="0" applyProtection="0"/>
    <xf numFmtId="0" fontId="50" fillId="0" borderId="11" applyNumberFormat="0" applyFill="0" applyAlignment="0" applyProtection="0"/>
    <xf numFmtId="0" fontId="66" fillId="0" borderId="0" applyNumberFormat="0" applyFill="0" applyBorder="0" applyAlignment="0" applyProtection="0"/>
    <xf numFmtId="0" fontId="51"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5" fillId="0" borderId="0" applyNumberFormat="0" applyFill="0" applyBorder="0" applyAlignment="0" applyProtection="0"/>
    <xf numFmtId="9" fontId="13" fillId="0" borderId="0" applyFont="0" applyFill="0" applyBorder="0" applyAlignment="0" applyProtection="0"/>
  </cellStyleXfs>
  <cellXfs count="263">
    <xf numFmtId="0" fontId="0" fillId="0" borderId="0" xfId="0"/>
    <xf numFmtId="0" fontId="5" fillId="0" borderId="0" xfId="0" applyFont="1" applyAlignment="1" applyProtection="1">
      <alignment horizontal="center" vertical="center"/>
    </xf>
    <xf numFmtId="0" fontId="0" fillId="0" borderId="0" xfId="0" applyProtection="1">
      <protection hidden="1"/>
    </xf>
    <xf numFmtId="0" fontId="2" fillId="0" borderId="0" xfId="0" applyFont="1"/>
    <xf numFmtId="0" fontId="36" fillId="0" borderId="0" xfId="0" applyFont="1" applyBorder="1" applyAlignment="1" applyProtection="1">
      <alignment horizontal="left" vertical="center"/>
    </xf>
    <xf numFmtId="0" fontId="36" fillId="0" borderId="0" xfId="0" applyFont="1" applyBorder="1" applyAlignment="1" applyProtection="1">
      <alignment horizontal="center" vertical="center"/>
    </xf>
    <xf numFmtId="0" fontId="68" fillId="0" borderId="0" xfId="0" applyFont="1" applyBorder="1" applyAlignment="1" applyProtection="1">
      <alignment horizontal="center" vertical="center" wrapText="1"/>
    </xf>
    <xf numFmtId="0" fontId="36" fillId="0" borderId="16" xfId="0" applyFont="1" applyBorder="1" applyAlignment="1" applyProtection="1">
      <alignment horizontal="center" vertical="center"/>
    </xf>
    <xf numFmtId="0" fontId="68" fillId="0" borderId="17" xfId="0" applyFont="1" applyBorder="1" applyAlignment="1" applyProtection="1">
      <alignment horizontal="center" vertical="center" wrapText="1"/>
    </xf>
    <xf numFmtId="0" fontId="70" fillId="0" borderId="24" xfId="0" applyFont="1" applyBorder="1" applyAlignment="1" applyProtection="1">
      <alignment horizontal="center" vertical="center"/>
    </xf>
    <xf numFmtId="0" fontId="69" fillId="0" borderId="0" xfId="0" applyFont="1" applyBorder="1" applyAlignment="1" applyProtection="1">
      <alignment vertical="center"/>
    </xf>
    <xf numFmtId="0" fontId="72" fillId="0" borderId="0" xfId="0" applyFont="1" applyBorder="1" applyAlignment="1" applyProtection="1">
      <alignment horizontal="left" vertical="center"/>
    </xf>
    <xf numFmtId="0" fontId="72" fillId="0" borderId="0" xfId="0" applyFont="1" applyBorder="1" applyAlignment="1" applyProtection="1">
      <alignment horizontal="center" vertical="center"/>
    </xf>
    <xf numFmtId="0" fontId="72" fillId="0" borderId="0" xfId="0" applyFont="1" applyBorder="1" applyAlignment="1" applyProtection="1">
      <alignment horizontal="center"/>
    </xf>
    <xf numFmtId="0" fontId="67" fillId="0" borderId="0" xfId="0" applyFont="1"/>
    <xf numFmtId="0" fontId="2" fillId="0" borderId="0" xfId="0" applyFont="1" applyFill="1"/>
    <xf numFmtId="0" fontId="0" fillId="0" borderId="0" xfId="0" applyFill="1"/>
    <xf numFmtId="0" fontId="9" fillId="0" borderId="34" xfId="0" applyFont="1" applyFill="1" applyBorder="1" applyAlignment="1" applyProtection="1">
      <alignment horizontal="center" vertical="center"/>
      <protection locked="0"/>
    </xf>
    <xf numFmtId="0" fontId="9" fillId="0" borderId="34" xfId="0" applyFont="1" applyFill="1" applyBorder="1" applyAlignment="1" applyProtection="1">
      <alignment horizontal="left" vertical="center"/>
      <protection locked="0"/>
    </xf>
    <xf numFmtId="18" fontId="10" fillId="28" borderId="34" xfId="0" applyNumberFormat="1" applyFont="1" applyFill="1" applyBorder="1" applyAlignment="1" applyProtection="1">
      <alignment horizontal="center" vertical="center"/>
      <protection locked="0"/>
    </xf>
    <xf numFmtId="0" fontId="10" fillId="30" borderId="34" xfId="0" applyNumberFormat="1" applyFont="1" applyFill="1" applyBorder="1" applyAlignment="1" applyProtection="1">
      <alignment horizontal="center" vertical="center"/>
      <protection hidden="1"/>
    </xf>
    <xf numFmtId="0" fontId="0" fillId="0" borderId="0" xfId="0" applyProtection="1">
      <protection locked="0"/>
    </xf>
    <xf numFmtId="0" fontId="37" fillId="0" borderId="34" xfId="0" applyFont="1" applyBorder="1" applyAlignment="1" applyProtection="1">
      <alignment horizontal="center" vertical="center"/>
      <protection locked="0"/>
    </xf>
    <xf numFmtId="0" fontId="0" fillId="0" borderId="0" xfId="0" applyAlignment="1" applyProtection="1">
      <alignment horizontal="center"/>
      <protection locked="0"/>
    </xf>
    <xf numFmtId="0" fontId="36" fillId="0" borderId="0" xfId="0" applyFont="1" applyBorder="1" applyAlignment="1" applyProtection="1">
      <alignment horizontal="center" vertical="center"/>
      <protection locked="0"/>
    </xf>
    <xf numFmtId="1" fontId="10" fillId="28" borderId="34" xfId="0" applyNumberFormat="1" applyFont="1" applyFill="1" applyBorder="1" applyAlignment="1" applyProtection="1">
      <alignment horizontal="center" vertical="center"/>
      <protection hidden="1"/>
    </xf>
    <xf numFmtId="0" fontId="0" fillId="0" borderId="34" xfId="0" applyBorder="1" applyAlignment="1" applyProtection="1">
      <alignment horizontal="center"/>
      <protection hidden="1"/>
    </xf>
    <xf numFmtId="0" fontId="0" fillId="0" borderId="0" xfId="0" applyAlignment="1" applyProtection="1">
      <alignment horizontal="center"/>
      <protection hidden="1"/>
    </xf>
    <xf numFmtId="0" fontId="0" fillId="0" borderId="0" xfId="0" applyNumberFormat="1" applyProtection="1">
      <protection locked="0"/>
    </xf>
    <xf numFmtId="1" fontId="0" fillId="0" borderId="0" xfId="0" applyNumberFormat="1" applyProtection="1">
      <protection locked="0" hidden="1"/>
    </xf>
    <xf numFmtId="0" fontId="2" fillId="0" borderId="0" xfId="0" applyFont="1" applyProtection="1"/>
    <xf numFmtId="0" fontId="2" fillId="0" borderId="0" xfId="0" applyFont="1" applyProtection="1">
      <protection locked="0"/>
    </xf>
    <xf numFmtId="0" fontId="2" fillId="0" borderId="0" xfId="0" applyFont="1" applyFill="1" applyProtection="1">
      <protection locked="0"/>
    </xf>
    <xf numFmtId="0" fontId="36" fillId="0" borderId="35" xfId="0" applyFont="1" applyBorder="1" applyAlignment="1" applyProtection="1">
      <alignment horizontal="center" vertical="center"/>
    </xf>
    <xf numFmtId="0" fontId="36" fillId="0" borderId="36" xfId="0" applyFont="1" applyBorder="1" applyAlignment="1" applyProtection="1">
      <alignment horizontal="center" vertical="center"/>
    </xf>
    <xf numFmtId="0" fontId="36" fillId="0" borderId="38" xfId="0" applyFont="1" applyBorder="1" applyAlignment="1" applyProtection="1">
      <alignment horizontal="center" vertical="center"/>
    </xf>
    <xf numFmtId="0" fontId="74" fillId="0" borderId="40" xfId="0" applyFont="1" applyBorder="1" applyAlignment="1" applyProtection="1">
      <alignment horizontal="center" vertical="center"/>
    </xf>
    <xf numFmtId="0" fontId="36" fillId="0" borderId="39" xfId="0" applyFont="1" applyBorder="1" applyAlignment="1" applyProtection="1">
      <alignment horizontal="center" vertical="center"/>
    </xf>
    <xf numFmtId="0" fontId="4" fillId="0" borderId="41" xfId="1" applyFont="1" applyFill="1" applyBorder="1" applyAlignment="1" applyProtection="1">
      <alignment horizontal="center" vertical="center"/>
      <protection locked="0"/>
    </xf>
    <xf numFmtId="0" fontId="4" fillId="0" borderId="42" xfId="1" applyFont="1" applyFill="1" applyBorder="1" applyAlignment="1" applyProtection="1">
      <alignment horizontal="center" vertical="center"/>
      <protection locked="0"/>
    </xf>
    <xf numFmtId="0" fontId="4" fillId="0" borderId="43" xfId="1" applyFont="1" applyFill="1" applyBorder="1" applyAlignment="1" applyProtection="1">
      <alignment horizontal="center" vertical="center"/>
      <protection locked="0"/>
    </xf>
    <xf numFmtId="0" fontId="4" fillId="0" borderId="44" xfId="1" applyFont="1" applyFill="1" applyBorder="1" applyAlignment="1" applyProtection="1">
      <alignment horizontal="center" vertical="center"/>
      <protection locked="0"/>
    </xf>
    <xf numFmtId="0" fontId="4" fillId="0" borderId="45" xfId="1" applyFont="1" applyFill="1" applyBorder="1" applyAlignment="1" applyProtection="1">
      <alignment horizontal="center" vertical="center"/>
      <protection locked="0"/>
    </xf>
    <xf numFmtId="0" fontId="4" fillId="0" borderId="44" xfId="1" applyFont="1" applyFill="1" applyBorder="1" applyAlignment="1" applyProtection="1">
      <alignment horizontal="center" vertical="center" wrapText="1"/>
      <protection locked="0"/>
    </xf>
    <xf numFmtId="0" fontId="4" fillId="0" borderId="45" xfId="1" applyFont="1" applyFill="1" applyBorder="1" applyAlignment="1" applyProtection="1">
      <alignment horizontal="center" vertical="center" wrapText="1"/>
      <protection locked="0"/>
    </xf>
    <xf numFmtId="15" fontId="4" fillId="0" borderId="44" xfId="1" applyNumberFormat="1" applyFont="1" applyFill="1" applyBorder="1" applyAlignment="1" applyProtection="1">
      <alignment horizontal="center" vertical="center"/>
      <protection locked="0"/>
    </xf>
    <xf numFmtId="15" fontId="4" fillId="0" borderId="45" xfId="1" applyNumberFormat="1" applyFont="1" applyFill="1" applyBorder="1" applyAlignment="1" applyProtection="1">
      <alignment horizontal="center" vertical="center"/>
      <protection locked="0"/>
    </xf>
    <xf numFmtId="14" fontId="4" fillId="0" borderId="44" xfId="1" applyNumberFormat="1" applyFont="1" applyFill="1" applyBorder="1" applyAlignment="1" applyProtection="1">
      <alignment horizontal="center" vertical="center"/>
      <protection locked="0"/>
    </xf>
    <xf numFmtId="0" fontId="4" fillId="0" borderId="44" xfId="1" applyFont="1" applyFill="1" applyBorder="1" applyAlignment="1" applyProtection="1">
      <alignment horizontal="left" vertical="center"/>
      <protection locked="0"/>
    </xf>
    <xf numFmtId="0" fontId="4" fillId="0" borderId="45" xfId="1" applyFont="1" applyFill="1" applyBorder="1" applyAlignment="1" applyProtection="1">
      <alignment horizontal="left" vertical="center"/>
      <protection locked="0"/>
    </xf>
    <xf numFmtId="0" fontId="75" fillId="0" borderId="44" xfId="36921" applyFill="1" applyBorder="1" applyAlignment="1" applyProtection="1">
      <alignment horizontal="left" vertical="center"/>
      <protection locked="0"/>
    </xf>
    <xf numFmtId="0" fontId="75" fillId="0" borderId="44" xfId="36921" applyFill="1" applyBorder="1" applyAlignment="1" applyProtection="1">
      <alignment horizontal="left"/>
      <protection locked="0"/>
    </xf>
    <xf numFmtId="14" fontId="4" fillId="0" borderId="45" xfId="1" applyNumberFormat="1" applyFont="1" applyFill="1" applyBorder="1" applyAlignment="1" applyProtection="1">
      <alignment horizontal="center" vertical="center"/>
      <protection locked="0"/>
    </xf>
    <xf numFmtId="0" fontId="77" fillId="0" borderId="0" xfId="0" applyFont="1" applyAlignment="1" applyProtection="1">
      <alignment horizontal="center" vertical="center"/>
    </xf>
    <xf numFmtId="0" fontId="78" fillId="0" borderId="0" xfId="1" applyFont="1" applyFill="1" applyBorder="1" applyAlignment="1" applyProtection="1">
      <alignment horizontal="center" vertical="center"/>
    </xf>
    <xf numFmtId="0" fontId="70" fillId="0" borderId="24" xfId="0" applyFont="1" applyBorder="1" applyAlignment="1" applyProtection="1">
      <alignment horizontal="center" vertical="center"/>
      <protection locked="0"/>
    </xf>
    <xf numFmtId="167" fontId="70" fillId="0" borderId="24" xfId="0" applyNumberFormat="1" applyFont="1" applyBorder="1" applyAlignment="1" applyProtection="1">
      <alignment horizontal="center" vertical="center"/>
      <protection locked="0"/>
    </xf>
    <xf numFmtId="0" fontId="77" fillId="0" borderId="0" xfId="0" applyFont="1" applyAlignment="1" applyProtection="1">
      <alignment horizontal="center" vertical="center"/>
      <protection hidden="1"/>
    </xf>
    <xf numFmtId="0" fontId="5" fillId="0" borderId="0" xfId="0" applyFont="1" applyAlignment="1" applyProtection="1">
      <alignment horizontal="center" vertical="center"/>
      <protection hidden="1"/>
    </xf>
    <xf numFmtId="168" fontId="4" fillId="0" borderId="44" xfId="1" applyNumberFormat="1" applyFont="1" applyFill="1" applyBorder="1" applyAlignment="1" applyProtection="1">
      <alignment horizontal="center" vertical="center"/>
      <protection hidden="1"/>
    </xf>
    <xf numFmtId="168" fontId="7" fillId="0" borderId="0" xfId="28375" applyNumberFormat="1" applyProtection="1">
      <protection hidden="1"/>
    </xf>
    <xf numFmtId="168" fontId="5" fillId="0" borderId="0" xfId="0" applyNumberFormat="1" applyFont="1" applyAlignment="1" applyProtection="1">
      <alignment horizontal="center" vertical="center"/>
      <protection hidden="1"/>
    </xf>
    <xf numFmtId="18" fontId="0" fillId="0" borderId="0" xfId="0" applyNumberFormat="1" applyFill="1"/>
    <xf numFmtId="169" fontId="2" fillId="0" borderId="0" xfId="0" applyNumberFormat="1" applyFont="1" applyFill="1"/>
    <xf numFmtId="169" fontId="0" fillId="0" borderId="0" xfId="0" applyNumberFormat="1" applyFill="1"/>
    <xf numFmtId="169" fontId="0" fillId="0" borderId="0" xfId="0" applyNumberFormat="1" applyFill="1" applyProtection="1">
      <protection locked="0"/>
    </xf>
    <xf numFmtId="0" fontId="0" fillId="0" borderId="0" xfId="0" applyAlignment="1">
      <alignment horizontal="center"/>
    </xf>
    <xf numFmtId="0" fontId="0" fillId="36" borderId="0" xfId="0" applyFill="1" applyAlignment="1" applyProtection="1">
      <alignment horizontal="center"/>
      <protection hidden="1"/>
    </xf>
    <xf numFmtId="0" fontId="0" fillId="36" borderId="0" xfId="0" applyFill="1" applyProtection="1">
      <protection locked="0"/>
    </xf>
    <xf numFmtId="0" fontId="0" fillId="36" borderId="0" xfId="0" applyNumberFormat="1" applyFill="1" applyProtection="1">
      <protection hidden="1"/>
    </xf>
    <xf numFmtId="0" fontId="0" fillId="36" borderId="0" xfId="0" applyFill="1" applyProtection="1">
      <protection hidden="1"/>
    </xf>
    <xf numFmtId="0" fontId="76" fillId="2" borderId="1" xfId="1" applyFont="1" applyFill="1" applyBorder="1" applyAlignment="1" applyProtection="1">
      <alignment horizontal="center" vertical="center"/>
      <protection locked="0"/>
    </xf>
    <xf numFmtId="0" fontId="76" fillId="2" borderId="12" xfId="1" applyFont="1" applyFill="1" applyBorder="1" applyAlignment="1" applyProtection="1">
      <alignment horizontal="center" vertical="center"/>
      <protection locked="0"/>
    </xf>
    <xf numFmtId="0" fontId="7" fillId="0" borderId="0" xfId="28375" applyProtection="1">
      <protection locked="0"/>
    </xf>
    <xf numFmtId="0" fontId="5" fillId="0" borderId="0" xfId="0" applyFont="1" applyAlignment="1" applyProtection="1">
      <alignment horizontal="center" vertical="center"/>
      <protection locked="0"/>
    </xf>
    <xf numFmtId="0" fontId="7" fillId="0" borderId="0" xfId="28375" applyAlignment="1" applyProtection="1">
      <alignment wrapText="1"/>
      <protection locked="0"/>
    </xf>
    <xf numFmtId="0" fontId="5" fillId="0" borderId="0" xfId="0" applyFont="1" applyAlignment="1" applyProtection="1">
      <alignment horizontal="center" vertical="center" wrapText="1"/>
      <protection locked="0"/>
    </xf>
    <xf numFmtId="0" fontId="73" fillId="0" borderId="37" xfId="0" applyFont="1" applyBorder="1" applyAlignment="1" applyProtection="1">
      <alignment horizontal="center" vertical="center"/>
      <protection hidden="1"/>
    </xf>
    <xf numFmtId="0" fontId="0" fillId="0" borderId="0" xfId="0"/>
    <xf numFmtId="0" fontId="0" fillId="0" borderId="0" xfId="0" applyAlignment="1">
      <alignment horizontal="center" vertical="center"/>
    </xf>
    <xf numFmtId="18" fontId="0" fillId="0" borderId="0" xfId="0" applyNumberFormat="1" applyAlignment="1">
      <alignment horizontal="center" vertical="center"/>
    </xf>
    <xf numFmtId="18" fontId="0" fillId="0" borderId="0" xfId="0" applyNumberFormat="1"/>
    <xf numFmtId="167" fontId="67" fillId="49" borderId="0" xfId="0" applyNumberFormat="1" applyFont="1" applyFill="1" applyAlignment="1">
      <alignment horizontal="center" vertical="center"/>
    </xf>
    <xf numFmtId="0" fontId="79" fillId="49" borderId="0" xfId="0" applyFont="1" applyFill="1" applyBorder="1" applyAlignment="1">
      <alignment horizontal="center" vertical="center"/>
    </xf>
    <xf numFmtId="167" fontId="79" fillId="49" borderId="48" xfId="0" applyNumberFormat="1" applyFont="1" applyFill="1" applyBorder="1" applyAlignment="1">
      <alignment horizontal="center" vertical="center"/>
    </xf>
    <xf numFmtId="0" fontId="2" fillId="37" borderId="46" xfId="0" applyFont="1" applyFill="1" applyBorder="1" applyAlignment="1">
      <alignment horizontal="center" vertical="center"/>
    </xf>
    <xf numFmtId="0" fontId="79" fillId="49" borderId="51" xfId="0" applyFont="1" applyFill="1" applyBorder="1" applyAlignment="1">
      <alignment horizontal="center" vertical="center"/>
    </xf>
    <xf numFmtId="0" fontId="79" fillId="49" borderId="52" xfId="0" applyFont="1" applyFill="1" applyBorder="1" applyAlignment="1">
      <alignment horizontal="center" vertical="center"/>
    </xf>
    <xf numFmtId="171" fontId="0" fillId="38" borderId="50" xfId="0" applyNumberFormat="1" applyFill="1" applyBorder="1" applyAlignment="1">
      <alignment horizontal="center" vertical="center"/>
    </xf>
    <xf numFmtId="171" fontId="0" fillId="40" borderId="50" xfId="0" applyNumberFormat="1" applyFill="1" applyBorder="1" applyAlignment="1">
      <alignment horizontal="center" vertical="center"/>
    </xf>
    <xf numFmtId="171" fontId="80" fillId="43" borderId="50" xfId="0" applyNumberFormat="1" applyFont="1" applyFill="1" applyBorder="1" applyAlignment="1">
      <alignment horizontal="center" vertical="center"/>
    </xf>
    <xf numFmtId="171" fontId="0" fillId="41" borderId="50" xfId="0" applyNumberFormat="1" applyFill="1" applyBorder="1" applyAlignment="1">
      <alignment horizontal="center" vertical="center"/>
    </xf>
    <xf numFmtId="171" fontId="0" fillId="39" borderId="50" xfId="0" applyNumberFormat="1" applyFill="1" applyBorder="1" applyAlignment="1">
      <alignment horizontal="center" vertical="center"/>
    </xf>
    <xf numFmtId="171" fontId="0" fillId="42" borderId="50" xfId="0" applyNumberFormat="1" applyFill="1" applyBorder="1" applyAlignment="1">
      <alignment horizontal="center" vertical="center"/>
    </xf>
    <xf numFmtId="171" fontId="0" fillId="44" borderId="50" xfId="0" applyNumberFormat="1" applyFill="1" applyBorder="1" applyAlignment="1">
      <alignment horizontal="center" vertical="center"/>
    </xf>
    <xf numFmtId="171" fontId="81" fillId="46" borderId="50" xfId="0" applyNumberFormat="1" applyFont="1" applyFill="1" applyBorder="1" applyAlignment="1">
      <alignment horizontal="center" vertical="center"/>
    </xf>
    <xf numFmtId="171" fontId="0" fillId="45" borderId="50" xfId="0" applyNumberFormat="1" applyFill="1" applyBorder="1" applyAlignment="1">
      <alignment horizontal="center" vertical="center"/>
    </xf>
    <xf numFmtId="171" fontId="81" fillId="48" borderId="50" xfId="0" applyNumberFormat="1" applyFont="1" applyFill="1" applyBorder="1" applyAlignment="1">
      <alignment horizontal="center" vertical="center"/>
    </xf>
    <xf numFmtId="171" fontId="79" fillId="47" borderId="50" xfId="0" applyNumberFormat="1" applyFont="1" applyFill="1" applyBorder="1" applyAlignment="1">
      <alignment horizontal="center" vertical="center"/>
    </xf>
    <xf numFmtId="0" fontId="0" fillId="0" borderId="53" xfId="0" applyBorder="1" applyAlignment="1">
      <alignment horizontal="left" vertical="center"/>
    </xf>
    <xf numFmtId="172" fontId="0" fillId="0" borderId="54" xfId="0" applyNumberFormat="1" applyBorder="1" applyAlignment="1">
      <alignment horizontal="center" vertical="center"/>
    </xf>
    <xf numFmtId="0" fontId="0" fillId="0" borderId="55" xfId="0" applyBorder="1" applyAlignment="1">
      <alignment horizontal="left" vertical="center"/>
    </xf>
    <xf numFmtId="172" fontId="0" fillId="0" borderId="56" xfId="0" applyNumberFormat="1" applyBorder="1" applyAlignment="1">
      <alignment horizontal="center" vertical="center"/>
    </xf>
    <xf numFmtId="0" fontId="0" fillId="0" borderId="0" xfId="0" quotePrefix="1" applyAlignment="1">
      <alignment horizontal="center" vertical="center"/>
    </xf>
    <xf numFmtId="167" fontId="0" fillId="0" borderId="0" xfId="0" applyNumberFormat="1"/>
    <xf numFmtId="170" fontId="0" fillId="0" borderId="0" xfId="0" applyNumberFormat="1"/>
    <xf numFmtId="0" fontId="79" fillId="36" borderId="0" xfId="0" applyFont="1" applyFill="1" applyAlignment="1" applyProtection="1">
      <alignment horizontal="center" vertical="center"/>
      <protection hidden="1"/>
    </xf>
    <xf numFmtId="0" fontId="83" fillId="0" borderId="0" xfId="0" applyFont="1" applyBorder="1" applyAlignment="1" applyProtection="1">
      <alignment horizontal="center" vertical="center"/>
    </xf>
    <xf numFmtId="0" fontId="86" fillId="0" borderId="61" xfId="0" applyFont="1" applyBorder="1" applyAlignment="1" applyProtection="1">
      <alignment horizontal="left" vertical="center"/>
      <protection hidden="1"/>
    </xf>
    <xf numFmtId="10" fontId="84" fillId="0" borderId="64" xfId="0" applyNumberFormat="1" applyFont="1" applyBorder="1" applyAlignment="1" applyProtection="1">
      <alignment horizontal="center" vertical="center"/>
      <protection hidden="1"/>
    </xf>
    <xf numFmtId="0" fontId="84" fillId="0" borderId="65" xfId="0" applyNumberFormat="1" applyFont="1" applyBorder="1" applyAlignment="1" applyProtection="1">
      <alignment horizontal="center" vertical="center"/>
      <protection hidden="1"/>
    </xf>
    <xf numFmtId="0" fontId="85" fillId="51" borderId="59" xfId="0" applyFont="1" applyFill="1" applyBorder="1" applyAlignment="1" applyProtection="1">
      <alignment horizontal="left" vertical="center"/>
      <protection hidden="1"/>
    </xf>
    <xf numFmtId="0" fontId="85" fillId="51" borderId="59" xfId="0" applyFont="1" applyFill="1" applyBorder="1" applyAlignment="1" applyProtection="1">
      <alignment horizontal="center" vertical="center"/>
      <protection hidden="1"/>
    </xf>
    <xf numFmtId="0" fontId="85" fillId="51" borderId="60" xfId="0" applyFont="1" applyFill="1" applyBorder="1" applyAlignment="1" applyProtection="1">
      <alignment horizontal="center" vertical="center"/>
      <protection hidden="1"/>
    </xf>
    <xf numFmtId="0" fontId="85" fillId="51" borderId="66" xfId="0" applyFont="1" applyFill="1" applyBorder="1" applyAlignment="1" applyProtection="1">
      <alignment horizontal="center" vertical="center"/>
      <protection hidden="1"/>
    </xf>
    <xf numFmtId="0" fontId="79" fillId="49" borderId="71" xfId="0" applyFont="1" applyFill="1" applyBorder="1" applyAlignment="1">
      <alignment horizontal="center" vertical="center"/>
    </xf>
    <xf numFmtId="171" fontId="0" fillId="50" borderId="50" xfId="0" applyNumberFormat="1" applyFill="1" applyBorder="1" applyAlignment="1">
      <alignment horizontal="center" vertical="center"/>
    </xf>
    <xf numFmtId="0" fontId="67" fillId="0" borderId="0" xfId="0" applyFont="1" applyProtection="1">
      <protection locked="0"/>
    </xf>
    <xf numFmtId="0" fontId="0" fillId="0" borderId="0" xfId="0" applyFill="1" applyProtection="1">
      <protection locked="0"/>
    </xf>
    <xf numFmtId="170" fontId="0" fillId="0" borderId="0" xfId="0" applyNumberFormat="1" applyFill="1" applyProtection="1">
      <protection locked="0"/>
    </xf>
    <xf numFmtId="170" fontId="2" fillId="0" borderId="0" xfId="0" applyNumberFormat="1" applyFont="1" applyFill="1" applyProtection="1">
      <protection locked="0"/>
    </xf>
    <xf numFmtId="170" fontId="67" fillId="0" borderId="0" xfId="0" applyNumberFormat="1" applyFont="1" applyFill="1" applyProtection="1">
      <protection locked="0"/>
    </xf>
    <xf numFmtId="0" fontId="83" fillId="0" borderId="58" xfId="0" applyFont="1" applyBorder="1" applyAlignment="1" applyProtection="1">
      <alignment horizontal="center" vertical="center"/>
      <protection locked="0"/>
    </xf>
    <xf numFmtId="171" fontId="0" fillId="53" borderId="50" xfId="0" applyNumberFormat="1" applyFill="1" applyBorder="1" applyAlignment="1">
      <alignment horizontal="center" vertical="center"/>
    </xf>
    <xf numFmtId="171" fontId="88" fillId="52" borderId="50" xfId="0" applyNumberFormat="1" applyFont="1" applyFill="1" applyBorder="1" applyAlignment="1">
      <alignment horizontal="center" vertical="center"/>
    </xf>
    <xf numFmtId="171" fontId="89" fillId="52" borderId="50" xfId="0" applyNumberFormat="1" applyFont="1" applyFill="1" applyBorder="1" applyAlignment="1">
      <alignment horizontal="center" vertical="center"/>
    </xf>
    <xf numFmtId="171" fontId="88" fillId="53" borderId="50" xfId="0" applyNumberFormat="1" applyFont="1" applyFill="1" applyBorder="1" applyAlignment="1">
      <alignment horizontal="center" vertical="center"/>
    </xf>
    <xf numFmtId="171" fontId="0" fillId="54" borderId="50" xfId="0" applyNumberFormat="1" applyFill="1" applyBorder="1" applyAlignment="1">
      <alignment horizontal="center" vertical="center"/>
    </xf>
    <xf numFmtId="171" fontId="88" fillId="54" borderId="50" xfId="0" applyNumberFormat="1" applyFont="1" applyFill="1" applyBorder="1" applyAlignment="1">
      <alignment horizontal="center" vertical="center"/>
    </xf>
    <xf numFmtId="171" fontId="90" fillId="55" borderId="50" xfId="0" applyNumberFormat="1" applyFont="1" applyFill="1" applyBorder="1" applyAlignment="1">
      <alignment horizontal="center" vertical="center"/>
    </xf>
    <xf numFmtId="0" fontId="2" fillId="35" borderId="2" xfId="0" applyFont="1" applyFill="1" applyBorder="1" applyAlignment="1" applyProtection="1">
      <alignment horizontal="center" vertical="center"/>
      <protection locked="0"/>
    </xf>
    <xf numFmtId="0" fontId="37" fillId="0" borderId="57" xfId="0" applyFont="1" applyBorder="1" applyAlignment="1" applyProtection="1">
      <alignment horizontal="left" vertical="center"/>
      <protection hidden="1"/>
    </xf>
    <xf numFmtId="0" fontId="0" fillId="0" borderId="0" xfId="0" applyAlignment="1">
      <alignment vertical="center" wrapText="1"/>
    </xf>
    <xf numFmtId="0" fontId="0" fillId="0" borderId="0" xfId="0" applyAlignment="1">
      <alignment horizontal="center" vertical="center" wrapText="1"/>
    </xf>
    <xf numFmtId="18" fontId="10" fillId="56" borderId="34" xfId="0" applyNumberFormat="1" applyFont="1" applyFill="1" applyBorder="1" applyAlignment="1" applyProtection="1">
      <alignment horizontal="center" vertical="center"/>
      <protection locked="0"/>
    </xf>
    <xf numFmtId="18" fontId="10" fillId="56" borderId="34" xfId="0" applyNumberFormat="1" applyFont="1" applyFill="1" applyBorder="1" applyAlignment="1" applyProtection="1">
      <alignment horizontal="center" vertical="center"/>
      <protection hidden="1"/>
    </xf>
    <xf numFmtId="18" fontId="10" fillId="57" borderId="34" xfId="0" applyNumberFormat="1" applyFont="1" applyFill="1" applyBorder="1" applyAlignment="1" applyProtection="1">
      <alignment horizontal="center" vertical="center"/>
      <protection locked="0"/>
    </xf>
    <xf numFmtId="18" fontId="10" fillId="57" borderId="34" xfId="0" applyNumberFormat="1" applyFont="1" applyFill="1" applyBorder="1" applyAlignment="1" applyProtection="1">
      <alignment horizontal="center" vertical="center"/>
      <protection hidden="1"/>
    </xf>
    <xf numFmtId="0" fontId="10" fillId="60" borderId="34" xfId="0" applyFont="1" applyFill="1" applyBorder="1" applyAlignment="1" applyProtection="1">
      <alignment horizontal="center" vertical="center"/>
      <protection locked="0"/>
    </xf>
    <xf numFmtId="0" fontId="0" fillId="29" borderId="0" xfId="0" applyFill="1" applyAlignment="1">
      <alignment horizontal="center" vertical="center" wrapText="1"/>
    </xf>
    <xf numFmtId="0" fontId="67" fillId="59" borderId="0" xfId="0" applyFont="1" applyFill="1" applyAlignment="1">
      <alignment horizontal="center" vertical="center" wrapText="1"/>
    </xf>
    <xf numFmtId="0" fontId="67" fillId="34" borderId="0" xfId="0" applyFont="1" applyFill="1" applyAlignment="1">
      <alignment horizontal="center" vertical="center" wrapText="1"/>
    </xf>
    <xf numFmtId="0" fontId="0" fillId="58" borderId="72" xfId="0" applyFill="1" applyBorder="1" applyAlignment="1">
      <alignment horizontal="center" vertical="center" wrapText="1"/>
    </xf>
    <xf numFmtId="0" fontId="97" fillId="0" borderId="58" xfId="0" applyFont="1" applyBorder="1" applyAlignment="1">
      <alignment horizontal="center" vertical="center" wrapText="1"/>
    </xf>
    <xf numFmtId="0" fontId="98" fillId="0" borderId="0" xfId="0" applyFont="1" applyAlignment="1">
      <alignment horizontal="center" vertical="center" wrapText="1"/>
    </xf>
    <xf numFmtId="171" fontId="0" fillId="33" borderId="0" xfId="0" applyNumberFormat="1" applyFill="1" applyBorder="1" applyAlignment="1">
      <alignment horizontal="center" vertical="center"/>
    </xf>
    <xf numFmtId="171" fontId="89" fillId="56" borderId="0" xfId="0" applyNumberFormat="1" applyFont="1" applyFill="1" applyBorder="1" applyAlignment="1">
      <alignment horizontal="center" vertical="center"/>
    </xf>
    <xf numFmtId="171" fontId="0" fillId="61" borderId="0" xfId="0" applyNumberFormat="1" applyFill="1" applyBorder="1" applyAlignment="1">
      <alignment horizontal="center" vertical="center"/>
    </xf>
    <xf numFmtId="171" fontId="0" fillId="35" borderId="0" xfId="0" applyNumberFormat="1" applyFill="1" applyBorder="1" applyAlignment="1">
      <alignment horizontal="center" vertical="center"/>
    </xf>
    <xf numFmtId="171" fontId="0" fillId="56" borderId="0" xfId="0" applyNumberFormat="1" applyFill="1" applyBorder="1" applyAlignment="1">
      <alignment horizontal="center" vertical="center"/>
    </xf>
    <xf numFmtId="171" fontId="101" fillId="33" borderId="0" xfId="0" applyNumberFormat="1" applyFont="1" applyFill="1" applyBorder="1" applyAlignment="1">
      <alignment horizontal="center" vertical="center"/>
    </xf>
    <xf numFmtId="171" fontId="101" fillId="56" borderId="0" xfId="0" applyNumberFormat="1" applyFont="1" applyFill="1" applyBorder="1" applyAlignment="1">
      <alignment horizontal="center" vertical="center"/>
    </xf>
    <xf numFmtId="171" fontId="101" fillId="61" borderId="0" xfId="0" applyNumberFormat="1" applyFont="1" applyFill="1" applyBorder="1" applyAlignment="1">
      <alignment horizontal="center" vertical="center"/>
    </xf>
    <xf numFmtId="171" fontId="101" fillId="35" borderId="0" xfId="0" applyNumberFormat="1" applyFont="1" applyFill="1" applyBorder="1" applyAlignment="1">
      <alignment horizontal="center" vertical="center"/>
    </xf>
    <xf numFmtId="171" fontId="101" fillId="40" borderId="0" xfId="0" applyNumberFormat="1" applyFont="1" applyFill="1" applyBorder="1" applyAlignment="1">
      <alignment horizontal="center" vertical="center"/>
    </xf>
    <xf numFmtId="171" fontId="0" fillId="62" borderId="50" xfId="0" applyNumberFormat="1" applyFill="1" applyBorder="1" applyAlignment="1">
      <alignment horizontal="center" vertical="center"/>
    </xf>
    <xf numFmtId="0" fontId="37" fillId="0" borderId="34" xfId="0" applyFont="1" applyBorder="1" applyAlignment="1" applyProtection="1">
      <alignment horizontal="left" vertical="center" wrapText="1"/>
      <protection locked="0"/>
    </xf>
    <xf numFmtId="15" fontId="9" fillId="0" borderId="34" xfId="0" applyNumberFormat="1" applyFont="1" applyFill="1" applyBorder="1" applyAlignment="1" applyProtection="1">
      <alignment horizontal="center" vertical="center" wrapText="1"/>
      <protection locked="0"/>
    </xf>
    <xf numFmtId="15" fontId="0" fillId="0" borderId="0" xfId="0" applyNumberFormat="1" applyAlignment="1" applyProtection="1">
      <alignment horizontal="center"/>
      <protection locked="0"/>
    </xf>
    <xf numFmtId="173" fontId="79" fillId="36" borderId="0" xfId="0" applyNumberFormat="1" applyFont="1" applyFill="1" applyAlignment="1" applyProtection="1">
      <alignment horizontal="center" vertical="center"/>
      <protection hidden="1"/>
    </xf>
    <xf numFmtId="173" fontId="10" fillId="56" borderId="34" xfId="0" applyNumberFormat="1" applyFont="1" applyFill="1" applyBorder="1" applyAlignment="1" applyProtection="1">
      <alignment horizontal="center" vertical="center"/>
      <protection locked="0"/>
    </xf>
    <xf numFmtId="173" fontId="0" fillId="0" borderId="0" xfId="0" applyNumberFormat="1" applyProtection="1">
      <protection locked="0"/>
    </xf>
    <xf numFmtId="15" fontId="10" fillId="28" borderId="34" xfId="0" quotePrefix="1" applyNumberFormat="1" applyFont="1" applyFill="1" applyBorder="1" applyAlignment="1" applyProtection="1">
      <alignment horizontal="center" vertical="center"/>
      <protection hidden="1"/>
    </xf>
    <xf numFmtId="0" fontId="0" fillId="0" borderId="0" xfId="0" applyBorder="1" applyAlignment="1">
      <alignment vertical="center" wrapText="1"/>
    </xf>
    <xf numFmtId="0" fontId="88" fillId="0" borderId="76" xfId="0" applyFont="1" applyBorder="1" applyAlignment="1">
      <alignment horizontal="center" vertical="center" wrapText="1"/>
    </xf>
    <xf numFmtId="0" fontId="87" fillId="0" borderId="68" xfId="0" applyFont="1" applyBorder="1" applyAlignment="1" applyProtection="1">
      <alignment horizontal="center" vertical="center" wrapText="1"/>
      <protection locked="0"/>
    </xf>
    <xf numFmtId="0" fontId="87" fillId="0" borderId="69" xfId="0" applyFont="1" applyBorder="1" applyAlignment="1" applyProtection="1">
      <alignment horizontal="center" vertical="center" wrapText="1"/>
      <protection locked="0"/>
    </xf>
    <xf numFmtId="0" fontId="83" fillId="0" borderId="70" xfId="0" applyFont="1" applyBorder="1" applyAlignment="1" applyProtection="1">
      <alignment horizontal="center" vertical="center"/>
      <protection locked="0"/>
    </xf>
    <xf numFmtId="0" fontId="83" fillId="0" borderId="67" xfId="0" applyFont="1" applyBorder="1" applyAlignment="1" applyProtection="1">
      <alignment horizontal="center" vertical="center"/>
      <protection locked="0"/>
    </xf>
    <xf numFmtId="20" fontId="10" fillId="56" borderId="34" xfId="0" applyNumberFormat="1" applyFont="1" applyFill="1" applyBorder="1" applyAlignment="1" applyProtection="1">
      <alignment horizontal="center" vertical="center"/>
      <protection locked="0"/>
    </xf>
    <xf numFmtId="0" fontId="104" fillId="63" borderId="0" xfId="0" applyFont="1" applyFill="1" applyBorder="1" applyAlignment="1" applyProtection="1">
      <alignment horizontal="center" vertical="center"/>
    </xf>
    <xf numFmtId="0" fontId="105" fillId="0" borderId="61" xfId="0" applyFont="1" applyBorder="1" applyAlignment="1" applyProtection="1">
      <alignment horizontal="left" vertical="center"/>
      <protection hidden="1"/>
    </xf>
    <xf numFmtId="0" fontId="7" fillId="0" borderId="0" xfId="28375" applyAlignment="1" applyProtection="1">
      <alignment horizontal="center"/>
      <protection locked="0"/>
    </xf>
    <xf numFmtId="18" fontId="1" fillId="0" borderId="0" xfId="0" applyNumberFormat="1" applyFont="1" applyAlignment="1" applyProtection="1">
      <alignment horizontal="center" vertical="center"/>
      <protection locked="0" hidden="1"/>
    </xf>
    <xf numFmtId="0" fontId="1" fillId="0" borderId="0" xfId="0" applyFont="1" applyAlignment="1" applyProtection="1">
      <alignment horizontal="center" vertical="center"/>
      <protection locked="0" hidden="1"/>
    </xf>
    <xf numFmtId="0" fontId="36" fillId="0" borderId="0" xfId="0" applyFont="1" applyBorder="1" applyAlignment="1" applyProtection="1">
      <alignment vertical="center"/>
    </xf>
    <xf numFmtId="0" fontId="37" fillId="0" borderId="77" xfId="0" applyFont="1" applyBorder="1" applyAlignment="1" applyProtection="1">
      <alignment horizontal="center" vertical="center"/>
      <protection locked="0"/>
    </xf>
    <xf numFmtId="0" fontId="36" fillId="0" borderId="17" xfId="0" applyFont="1" applyBorder="1" applyAlignment="1" applyProtection="1">
      <alignment horizontal="center" vertical="center"/>
    </xf>
    <xf numFmtId="0" fontId="107" fillId="47" borderId="81" xfId="0" applyFont="1" applyFill="1" applyBorder="1" applyAlignment="1" applyProtection="1">
      <alignment horizontal="center" vertical="center"/>
    </xf>
    <xf numFmtId="0" fontId="36" fillId="0" borderId="80" xfId="0" applyFont="1" applyBorder="1" applyAlignment="1" applyProtection="1">
      <alignment horizontal="center" vertical="center"/>
    </xf>
    <xf numFmtId="0" fontId="36" fillId="0" borderId="81" xfId="0" applyFont="1" applyBorder="1" applyAlignment="1" applyProtection="1">
      <alignment horizontal="center" vertical="center"/>
    </xf>
    <xf numFmtId="10" fontId="106" fillId="47" borderId="82" xfId="36922" applyNumberFormat="1" applyFont="1" applyFill="1" applyBorder="1" applyAlignment="1" applyProtection="1">
      <alignment horizontal="center" vertical="center"/>
    </xf>
    <xf numFmtId="0" fontId="118" fillId="33" borderId="78" xfId="0" applyFont="1" applyFill="1" applyBorder="1" applyAlignment="1" applyProtection="1">
      <alignment horizontal="center" vertical="center"/>
    </xf>
    <xf numFmtId="0" fontId="2" fillId="35" borderId="78" xfId="0" applyFont="1" applyFill="1" applyBorder="1" applyAlignment="1" applyProtection="1">
      <alignment horizontal="center" vertical="center"/>
      <protection locked="0"/>
    </xf>
    <xf numFmtId="167" fontId="102" fillId="36" borderId="84" xfId="0" applyNumberFormat="1" applyFont="1" applyFill="1" applyBorder="1" applyAlignment="1" applyProtection="1">
      <alignment horizontal="center" vertical="center"/>
      <protection hidden="1"/>
    </xf>
    <xf numFmtId="0" fontId="103" fillId="36" borderId="84" xfId="0" applyFont="1" applyFill="1" applyBorder="1" applyAlignment="1" applyProtection="1">
      <alignment horizontal="center" vertical="center"/>
      <protection hidden="1"/>
    </xf>
    <xf numFmtId="0" fontId="103" fillId="36" borderId="85" xfId="0" applyFont="1" applyFill="1" applyBorder="1" applyAlignment="1" applyProtection="1">
      <alignment horizontal="center" vertical="center"/>
      <protection hidden="1"/>
    </xf>
    <xf numFmtId="0" fontId="2" fillId="35" borderId="83" xfId="0" applyFont="1" applyFill="1" applyBorder="1" applyAlignment="1" applyProtection="1">
      <alignment horizontal="center" vertical="center"/>
      <protection locked="0"/>
    </xf>
    <xf numFmtId="15" fontId="2" fillId="35" borderId="83" xfId="0" applyNumberFormat="1" applyFont="1" applyFill="1" applyBorder="1" applyAlignment="1" applyProtection="1">
      <alignment horizontal="center" vertical="center"/>
      <protection locked="0"/>
    </xf>
    <xf numFmtId="0" fontId="94" fillId="54" borderId="83" xfId="0" applyFont="1" applyFill="1" applyBorder="1" applyAlignment="1" applyProtection="1">
      <alignment horizontal="center" vertical="center" wrapText="1"/>
      <protection locked="0"/>
    </xf>
    <xf numFmtId="0" fontId="79" fillId="46" borderId="83" xfId="0" applyFont="1" applyFill="1" applyBorder="1" applyAlignment="1" applyProtection="1">
      <alignment horizontal="center" vertical="center" wrapText="1"/>
      <protection locked="0"/>
    </xf>
    <xf numFmtId="0" fontId="2" fillId="38" borderId="83" xfId="0" applyFont="1" applyFill="1" applyBorder="1" applyAlignment="1" applyProtection="1">
      <alignment horizontal="center" vertical="center" wrapText="1"/>
      <protection locked="0"/>
    </xf>
    <xf numFmtId="0" fontId="2" fillId="38" borderId="83" xfId="0" applyFont="1" applyFill="1" applyBorder="1" applyAlignment="1" applyProtection="1">
      <alignment horizontal="center" vertical="center"/>
      <protection locked="0"/>
    </xf>
    <xf numFmtId="167" fontId="2" fillId="35" borderId="83" xfId="0" applyNumberFormat="1" applyFont="1" applyFill="1" applyBorder="1" applyAlignment="1" applyProtection="1">
      <alignment horizontal="center" vertical="center"/>
      <protection locked="0"/>
    </xf>
    <xf numFmtId="1" fontId="2" fillId="0" borderId="83" xfId="0" applyNumberFormat="1" applyFont="1" applyBorder="1" applyAlignment="1" applyProtection="1">
      <alignment horizontal="center" vertical="center"/>
      <protection locked="0"/>
    </xf>
    <xf numFmtId="0" fontId="38" fillId="29" borderId="83" xfId="0" applyFont="1" applyFill="1" applyBorder="1" applyAlignment="1" applyProtection="1">
      <alignment horizontal="center" vertical="center"/>
      <protection locked="0"/>
    </xf>
    <xf numFmtId="0" fontId="2" fillId="0" borderId="83" xfId="0" applyFont="1" applyBorder="1" applyAlignment="1" applyProtection="1">
      <alignment horizontal="center" vertical="center"/>
      <protection locked="0"/>
    </xf>
    <xf numFmtId="0" fontId="2" fillId="35" borderId="83" xfId="0" applyFont="1" applyFill="1" applyBorder="1" applyAlignment="1" applyProtection="1">
      <alignment horizontal="center" vertical="center" wrapText="1"/>
      <protection locked="0"/>
    </xf>
    <xf numFmtId="0" fontId="82" fillId="36" borderId="83" xfId="0" applyFont="1" applyFill="1" applyBorder="1" applyAlignment="1" applyProtection="1">
      <alignment vertical="center"/>
      <protection locked="0"/>
    </xf>
    <xf numFmtId="0" fontId="82" fillId="36" borderId="83" xfId="0" applyFont="1" applyFill="1" applyBorder="1" applyAlignment="1" applyProtection="1">
      <alignment horizontal="left" vertical="center"/>
      <protection locked="0"/>
    </xf>
    <xf numFmtId="15" fontId="82" fillId="36" borderId="83" xfId="0" applyNumberFormat="1" applyFont="1" applyFill="1" applyBorder="1" applyAlignment="1" applyProtection="1">
      <alignment horizontal="center" vertical="center"/>
      <protection locked="0"/>
    </xf>
    <xf numFmtId="0" fontId="79" fillId="36" borderId="83" xfId="0" applyFont="1" applyFill="1" applyBorder="1" applyAlignment="1" applyProtection="1">
      <alignment horizontal="center" vertical="center"/>
      <protection hidden="1"/>
    </xf>
    <xf numFmtId="0" fontId="76" fillId="2" borderId="1" xfId="1" applyFont="1" applyFill="1" applyBorder="1" applyAlignment="1" applyProtection="1">
      <alignment horizontal="center" vertical="center" wrapText="1"/>
      <protection locked="0"/>
    </xf>
    <xf numFmtId="168" fontId="76" fillId="2" borderId="1" xfId="1" applyNumberFormat="1" applyFont="1" applyFill="1" applyBorder="1" applyAlignment="1" applyProtection="1">
      <alignment horizontal="center" vertical="center"/>
      <protection hidden="1"/>
    </xf>
    <xf numFmtId="0" fontId="122" fillId="0" borderId="0" xfId="0" applyFont="1" applyAlignment="1">
      <alignment horizontal="center" vertical="center"/>
    </xf>
    <xf numFmtId="0" fontId="122" fillId="0" borderId="0" xfId="0" applyFont="1"/>
    <xf numFmtId="0" fontId="123" fillId="0" borderId="0" xfId="0" applyFont="1"/>
    <xf numFmtId="0" fontId="122" fillId="0" borderId="0" xfId="0" applyFont="1" applyProtection="1">
      <protection locked="0"/>
    </xf>
    <xf numFmtId="0" fontId="122" fillId="0" borderId="0" xfId="0" applyFont="1" applyFill="1" applyProtection="1">
      <protection locked="0"/>
    </xf>
    <xf numFmtId="170" fontId="122" fillId="0" borderId="0" xfId="0" applyNumberFormat="1" applyFont="1" applyFill="1" applyProtection="1">
      <protection locked="0"/>
    </xf>
    <xf numFmtId="0" fontId="122" fillId="0" borderId="0" xfId="0" applyFont="1" applyFill="1"/>
    <xf numFmtId="169" fontId="122" fillId="0" borderId="0" xfId="0" applyNumberFormat="1" applyFont="1" applyFill="1"/>
    <xf numFmtId="0" fontId="92" fillId="0" borderId="70" xfId="0" applyFont="1" applyBorder="1" applyAlignment="1">
      <alignment horizontal="left" vertical="center" wrapText="1"/>
    </xf>
    <xf numFmtId="0" fontId="92" fillId="0" borderId="62" xfId="0" applyFont="1" applyBorder="1" applyAlignment="1">
      <alignment horizontal="left" vertical="center" wrapText="1"/>
    </xf>
    <xf numFmtId="0" fontId="92" fillId="0" borderId="63" xfId="0" applyFont="1" applyBorder="1" applyAlignment="1">
      <alignment horizontal="left" vertical="center" wrapText="1"/>
    </xf>
    <xf numFmtId="0" fontId="100" fillId="0" borderId="59" xfId="0" applyFont="1" applyBorder="1" applyAlignment="1">
      <alignment horizontal="center" vertical="center" wrapText="1"/>
    </xf>
    <xf numFmtId="0" fontId="100" fillId="0" borderId="66" xfId="0" applyFont="1" applyBorder="1" applyAlignment="1">
      <alignment horizontal="center" vertical="center" wrapText="1"/>
    </xf>
    <xf numFmtId="0" fontId="99" fillId="0" borderId="60" xfId="0" applyFont="1" applyBorder="1" applyAlignment="1">
      <alignment horizontal="left" vertical="center" wrapText="1"/>
    </xf>
    <xf numFmtId="0" fontId="92" fillId="0" borderId="74" xfId="0" applyFont="1" applyBorder="1" applyAlignment="1">
      <alignment horizontal="left" vertical="center" wrapText="1"/>
    </xf>
    <xf numFmtId="0" fontId="92" fillId="0" borderId="75" xfId="0" applyFont="1" applyBorder="1" applyAlignment="1">
      <alignment horizontal="left" vertical="center" wrapText="1"/>
    </xf>
    <xf numFmtId="0" fontId="92" fillId="0" borderId="73" xfId="0" applyFont="1" applyBorder="1" applyAlignment="1">
      <alignment horizontal="left" vertical="center" wrapText="1"/>
    </xf>
    <xf numFmtId="0" fontId="37" fillId="0" borderId="62" xfId="0" applyFont="1" applyBorder="1" applyAlignment="1">
      <alignment horizontal="left" vertical="center" wrapText="1"/>
    </xf>
    <xf numFmtId="0" fontId="37" fillId="0" borderId="63" xfId="0" applyFont="1" applyBorder="1" applyAlignment="1">
      <alignment horizontal="left" vertical="center" wrapText="1"/>
    </xf>
    <xf numFmtId="0" fontId="37" fillId="0" borderId="70" xfId="0" applyFont="1" applyBorder="1" applyAlignment="1">
      <alignment horizontal="center" vertical="center" wrapText="1"/>
    </xf>
    <xf numFmtId="0" fontId="37" fillId="0" borderId="62" xfId="0" applyFont="1" applyBorder="1" applyAlignment="1">
      <alignment horizontal="center" vertical="center" wrapText="1"/>
    </xf>
    <xf numFmtId="0" fontId="37" fillId="0" borderId="63" xfId="0" applyFont="1" applyBorder="1" applyAlignment="1">
      <alignment horizontal="center" vertical="center" wrapText="1"/>
    </xf>
    <xf numFmtId="0" fontId="88" fillId="0" borderId="76" xfId="0" applyFont="1" applyBorder="1" applyAlignment="1">
      <alignment horizontal="center" vertical="center" wrapText="1"/>
    </xf>
    <xf numFmtId="0" fontId="108" fillId="33" borderId="18" xfId="0" applyFont="1" applyFill="1" applyBorder="1" applyAlignment="1" applyProtection="1">
      <alignment horizontal="center" vertical="center" wrapText="1"/>
    </xf>
    <xf numFmtId="0" fontId="108" fillId="33" borderId="19" xfId="0" applyFont="1" applyFill="1" applyBorder="1" applyAlignment="1" applyProtection="1">
      <alignment horizontal="center" vertical="center" wrapText="1"/>
    </xf>
    <xf numFmtId="0" fontId="108" fillId="33" borderId="20" xfId="0" applyFont="1" applyFill="1" applyBorder="1" applyAlignment="1" applyProtection="1">
      <alignment horizontal="center" vertical="center" wrapText="1"/>
    </xf>
    <xf numFmtId="0" fontId="116" fillId="0" borderId="21" xfId="0" applyFont="1" applyBorder="1" applyAlignment="1" applyProtection="1">
      <alignment horizontal="center" vertical="center" wrapText="1"/>
      <protection hidden="1"/>
    </xf>
    <xf numFmtId="0" fontId="116" fillId="0" borderId="22" xfId="0" applyFont="1" applyBorder="1" applyAlignment="1" applyProtection="1">
      <alignment horizontal="center" vertical="center" wrapText="1"/>
      <protection hidden="1"/>
    </xf>
    <xf numFmtId="0" fontId="116" fillId="0" borderId="79" xfId="0" applyFont="1" applyBorder="1" applyAlignment="1" applyProtection="1">
      <alignment horizontal="center" vertical="center" wrapText="1"/>
      <protection hidden="1"/>
    </xf>
    <xf numFmtId="10" fontId="117" fillId="34" borderId="21" xfId="36922" applyNumberFormat="1" applyFont="1" applyFill="1" applyBorder="1" applyAlignment="1" applyProtection="1">
      <alignment horizontal="center" vertical="center" wrapText="1"/>
      <protection hidden="1"/>
    </xf>
    <xf numFmtId="10" fontId="117" fillId="34" borderId="22" xfId="36922" applyNumberFormat="1" applyFont="1" applyFill="1" applyBorder="1" applyAlignment="1" applyProtection="1">
      <alignment horizontal="center" vertical="center" wrapText="1"/>
      <protection hidden="1"/>
    </xf>
    <xf numFmtId="0" fontId="36" fillId="0" borderId="25" xfId="0" applyFont="1" applyBorder="1" applyAlignment="1" applyProtection="1">
      <alignment horizontal="left" vertical="center" wrapText="1"/>
      <protection locked="0"/>
    </xf>
    <xf numFmtId="0" fontId="36" fillId="0" borderId="26" xfId="0" applyFont="1" applyBorder="1" applyAlignment="1" applyProtection="1">
      <alignment horizontal="left" vertical="center" wrapText="1"/>
      <protection locked="0"/>
    </xf>
    <xf numFmtId="0" fontId="36" fillId="0" borderId="27" xfId="0" applyFont="1" applyBorder="1" applyAlignment="1" applyProtection="1">
      <alignment horizontal="left" vertical="center" wrapText="1"/>
      <protection locked="0"/>
    </xf>
    <xf numFmtId="0" fontId="36" fillId="0" borderId="28" xfId="0" applyFont="1" applyBorder="1" applyAlignment="1" applyProtection="1">
      <alignment horizontal="left" vertical="center" wrapText="1"/>
      <protection locked="0"/>
    </xf>
    <xf numFmtId="0" fontId="36" fillId="0" borderId="0" xfId="0" applyFont="1" applyBorder="1" applyAlignment="1" applyProtection="1">
      <alignment horizontal="left" vertical="center" wrapText="1"/>
      <protection locked="0"/>
    </xf>
    <xf numFmtId="0" fontId="36" fillId="0" borderId="29" xfId="0" applyFont="1" applyBorder="1" applyAlignment="1" applyProtection="1">
      <alignment horizontal="left" vertical="center" wrapText="1"/>
      <protection locked="0"/>
    </xf>
    <xf numFmtId="0" fontId="36" fillId="0" borderId="30" xfId="0" applyFont="1" applyBorder="1" applyAlignment="1" applyProtection="1">
      <alignment horizontal="left" vertical="center" wrapText="1"/>
      <protection locked="0"/>
    </xf>
    <xf numFmtId="0" fontId="36" fillId="0" borderId="31" xfId="0" applyFont="1" applyBorder="1" applyAlignment="1" applyProtection="1">
      <alignment horizontal="left" vertical="center" wrapText="1"/>
      <protection locked="0"/>
    </xf>
    <xf numFmtId="0" fontId="36" fillId="0" borderId="32" xfId="0" applyFont="1" applyBorder="1" applyAlignment="1" applyProtection="1">
      <alignment horizontal="left" vertical="center" wrapText="1"/>
      <protection locked="0"/>
    </xf>
    <xf numFmtId="0" fontId="114" fillId="0" borderId="21" xfId="0" applyFont="1" applyBorder="1" applyAlignment="1" applyProtection="1">
      <alignment horizontal="center" vertical="center" wrapText="1"/>
      <protection hidden="1"/>
    </xf>
    <xf numFmtId="0" fontId="114" fillId="0" borderId="22" xfId="0" applyFont="1" applyBorder="1" applyAlignment="1" applyProtection="1">
      <alignment horizontal="center" vertical="center" wrapText="1"/>
      <protection hidden="1"/>
    </xf>
    <xf numFmtId="0" fontId="114" fillId="0" borderId="23" xfId="0" applyFont="1" applyBorder="1" applyAlignment="1" applyProtection="1">
      <alignment horizontal="center" vertical="center" wrapText="1"/>
      <protection hidden="1"/>
    </xf>
    <xf numFmtId="10" fontId="113" fillId="34" borderId="21" xfId="0" applyNumberFormat="1" applyFont="1" applyFill="1" applyBorder="1" applyAlignment="1" applyProtection="1">
      <alignment horizontal="center" vertical="center" wrapText="1"/>
      <protection hidden="1"/>
    </xf>
    <xf numFmtId="10" fontId="113" fillId="34" borderId="22" xfId="0" applyNumberFormat="1" applyFont="1" applyFill="1" applyBorder="1" applyAlignment="1" applyProtection="1">
      <alignment horizontal="center" vertical="center" wrapText="1"/>
      <protection hidden="1"/>
    </xf>
    <xf numFmtId="10" fontId="113" fillId="34" borderId="23" xfId="0" applyNumberFormat="1" applyFont="1" applyFill="1" applyBorder="1" applyAlignment="1" applyProtection="1">
      <alignment horizontal="center" vertical="center" wrapText="1"/>
      <protection hidden="1"/>
    </xf>
    <xf numFmtId="0" fontId="115" fillId="0" borderId="21" xfId="0" applyFont="1" applyBorder="1" applyAlignment="1" applyProtection="1">
      <alignment horizontal="center" vertical="center" wrapText="1"/>
      <protection hidden="1"/>
    </xf>
    <xf numFmtId="0" fontId="115" fillId="0" borderId="22" xfId="0" applyFont="1" applyBorder="1" applyAlignment="1" applyProtection="1">
      <alignment horizontal="center" vertical="center" wrapText="1"/>
      <protection hidden="1"/>
    </xf>
    <xf numFmtId="0" fontId="115" fillId="0" borderId="23" xfId="0" applyFont="1" applyBorder="1" applyAlignment="1" applyProtection="1">
      <alignment horizontal="center" vertical="center" wrapText="1"/>
      <protection hidden="1"/>
    </xf>
    <xf numFmtId="10" fontId="115" fillId="34" borderId="21" xfId="0" applyNumberFormat="1" applyFont="1" applyFill="1" applyBorder="1" applyAlignment="1" applyProtection="1">
      <alignment horizontal="center" vertical="center" wrapText="1"/>
      <protection hidden="1"/>
    </xf>
    <xf numFmtId="10" fontId="115" fillId="34" borderId="22" xfId="0" applyNumberFormat="1" applyFont="1" applyFill="1" applyBorder="1" applyAlignment="1" applyProtection="1">
      <alignment horizontal="center" vertical="center" wrapText="1"/>
      <protection hidden="1"/>
    </xf>
    <xf numFmtId="10" fontId="115" fillId="34" borderId="23" xfId="0" applyNumberFormat="1" applyFont="1" applyFill="1" applyBorder="1" applyAlignment="1" applyProtection="1">
      <alignment horizontal="center" vertical="center" wrapText="1"/>
      <protection hidden="1"/>
    </xf>
    <xf numFmtId="0" fontId="71" fillId="34" borderId="0" xfId="0" applyFont="1" applyFill="1" applyBorder="1" applyAlignment="1" applyProtection="1">
      <alignment horizontal="center" vertical="center"/>
    </xf>
    <xf numFmtId="0" fontId="71" fillId="34" borderId="33" xfId="0" applyFont="1" applyFill="1" applyBorder="1" applyAlignment="1" applyProtection="1">
      <alignment horizontal="center" vertical="center"/>
    </xf>
    <xf numFmtId="0" fontId="0" fillId="37" borderId="46" xfId="0" applyFill="1" applyBorder="1" applyAlignment="1">
      <alignment horizontal="center" vertical="center"/>
    </xf>
    <xf numFmtId="0" fontId="0" fillId="37" borderId="49" xfId="0" applyFill="1" applyBorder="1" applyAlignment="1">
      <alignment horizontal="center" vertical="center"/>
    </xf>
    <xf numFmtId="0" fontId="0" fillId="37" borderId="47" xfId="0" applyFill="1" applyBorder="1" applyAlignment="1">
      <alignment horizontal="center" vertical="center"/>
    </xf>
    <xf numFmtId="0" fontId="0" fillId="37" borderId="0" xfId="0" applyFill="1" applyBorder="1" applyAlignment="1">
      <alignment horizontal="center" vertical="center"/>
    </xf>
    <xf numFmtId="0" fontId="91" fillId="49" borderId="0" xfId="0" applyFont="1" applyFill="1" applyAlignment="1">
      <alignment horizontal="center" vertical="center" wrapText="1"/>
    </xf>
  </cellXfs>
  <cellStyles count="36923">
    <cellStyle name=" 1" xfId="2"/>
    <cellStyle name=" 1 2" xfId="3"/>
    <cellStyle name=" 2" xfId="4"/>
    <cellStyle name=" 2 2" xfId="5"/>
    <cellStyle name=" 3" xfId="6"/>
    <cellStyle name=" 3 2" xfId="7"/>
    <cellStyle name=" 3_Access Deletion Tracker" xfId="8"/>
    <cellStyle name=" 4" xfId="9"/>
    <cellStyle name=" 4 2" xfId="10"/>
    <cellStyle name=" 5" xfId="11"/>
    <cellStyle name=" 5 2" xfId="12"/>
    <cellStyle name=" 6" xfId="13"/>
    <cellStyle name=" 6 2" xfId="14"/>
    <cellStyle name=" 7" xfId="15"/>
    <cellStyle name=" 7 2" xfId="16"/>
    <cellStyle name=" 8" xfId="17"/>
    <cellStyle name=" 8 2" xfId="18"/>
    <cellStyle name=" 8_Access Deletion Tracker" xfId="19"/>
    <cellStyle name="_x000a_bidires=100_x000d_" xfId="20"/>
    <cellStyle name="_x000a_bidires=100_x000d_ 2" xfId="21"/>
    <cellStyle name="_x000a_bidires=100_x000d__03-15" xfId="22"/>
    <cellStyle name="%" xfId="23"/>
    <cellStyle name="% 2" xfId="24"/>
    <cellStyle name="% 3" xfId="25"/>
    <cellStyle name="% 4" xfId="26"/>
    <cellStyle name="% 5" xfId="28376"/>
    <cellStyle name="%_ANIL" xfId="27"/>
    <cellStyle name="%_Biddeford" xfId="10934"/>
    <cellStyle name="%_BIEBER" xfId="28"/>
    <cellStyle name="%_BIEBER 2" xfId="29"/>
    <cellStyle name="%_BIEBER 2 2" xfId="30"/>
    <cellStyle name="%_BIEBER 2_Chansky" xfId="31"/>
    <cellStyle name="%_BIEBER 2_Forrester" xfId="32"/>
    <cellStyle name="%_BIEBER 2_Fry" xfId="33"/>
    <cellStyle name="%_BIEBER 3" xfId="34"/>
    <cellStyle name="%_Bieber_1" xfId="35"/>
    <cellStyle name="%_Bieber_1_USIS Cash_CoE" xfId="36"/>
    <cellStyle name="%_BIEBER_Bieber" xfId="37"/>
    <cellStyle name="%_BIEBER_Chansky" xfId="38"/>
    <cellStyle name="%_BIEBER_Chansky 2" xfId="39"/>
    <cellStyle name="%_BIEBER_Chansky 3" xfId="40"/>
    <cellStyle name="%_BIEBER_Chansky_1" xfId="41"/>
    <cellStyle name="%_BIEBER_Chansky_Chansky" xfId="42"/>
    <cellStyle name="%_BIEBER_Chansky_Daily Volume" xfId="43"/>
    <cellStyle name="%_BIEBER_Chansky_Forrester" xfId="44"/>
    <cellStyle name="%_BIEBER_Chansky_Fry" xfId="45"/>
    <cellStyle name="%_BIEBER_Chansky_Process Highlights" xfId="46"/>
    <cellStyle name="%_BIEBER_Daily Volume" xfId="47"/>
    <cellStyle name="%_BIEBER_Forrester" xfId="48"/>
    <cellStyle name="%_BIEBER_Fry" xfId="49"/>
    <cellStyle name="%_BIEBER_Fry 2" xfId="50"/>
    <cellStyle name="%_BIEBER_Fry 3" xfId="51"/>
    <cellStyle name="%_BIEBER_Fry_1" xfId="52"/>
    <cellStyle name="%_BIEBER_Fry_Chansky" xfId="53"/>
    <cellStyle name="%_BIEBER_Fry_Daily Volume" xfId="54"/>
    <cellStyle name="%_BIEBER_Fry_Forrester" xfId="55"/>
    <cellStyle name="%_BIEBER_Fry_Fry" xfId="56"/>
    <cellStyle name="%_BIEBER_Fry_Process Highlights" xfId="57"/>
    <cellStyle name="%_BIEBER_Kedia" xfId="58"/>
    <cellStyle name="%_BIEBER_Process Highlights" xfId="59"/>
    <cellStyle name="%_Chansky" xfId="60"/>
    <cellStyle name="%_Chansky 2" xfId="61"/>
    <cellStyle name="%_Chansky 2_USIS Cash_CoE" xfId="62"/>
    <cellStyle name="%_Chansky_Process Highlights" xfId="63"/>
    <cellStyle name="%_Chansky_Process Highlights_1" xfId="64"/>
    <cellStyle name="%_Chansky_Process Highlights_1_Process Highlights" xfId="65"/>
    <cellStyle name="%_Chansky_Process Highlights_2" xfId="66"/>
    <cellStyle name="%_Chansky_Process Highlights_2_Process Highlights" xfId="67"/>
    <cellStyle name="%_Chansky_Process Highlights_3" xfId="68"/>
    <cellStyle name="%_Chansky_Process Highlights_3_Process Highlights" xfId="69"/>
    <cellStyle name="%_Chansky_Process Highlights_4" xfId="70"/>
    <cellStyle name="%_Chansky_USIS Cash_CoE" xfId="71"/>
    <cellStyle name="%_Chansky_USIS Cash_CoE 2" xfId="72"/>
    <cellStyle name="%_Chansky_USIS Cash_CoE_1" xfId="73"/>
    <cellStyle name="%_Chansky_USIS Cash_CoE_2" xfId="74"/>
    <cellStyle name="%_Chansky_USIS Cash_CoE_2_USIS Cash_CoE" xfId="75"/>
    <cellStyle name="%_Chansky_USIS Cash_CoE_3" xfId="76"/>
    <cellStyle name="%_Chansky_USIS Cash_CoE_3_USIS Cash_CoE" xfId="77"/>
    <cellStyle name="%_Chansky_USIS Cash_CoE_4" xfId="78"/>
    <cellStyle name="%_Chansky_USIS Cash_CoE_4_USIS Cash_CoE" xfId="79"/>
    <cellStyle name="%_Chansky_USIS Cash_CoE_5" xfId="80"/>
    <cellStyle name="%_Chansky_USIS Cash_CoE_Process Highlights" xfId="81"/>
    <cellStyle name="%_Chansky_USIS Cash_CoE_Process Highlights_1" xfId="82"/>
    <cellStyle name="%_Chansky_USIS Cash_CoE_Process Highlights_2" xfId="83"/>
    <cellStyle name="%_Chansky_USIS Cash_CoE_Process Highlights_2_Process Highlights" xfId="84"/>
    <cellStyle name="%_Chansky_USIS Cash_CoE_Process Highlights_Process Highlights" xfId="85"/>
    <cellStyle name="%_Chansky_USIS Cash_CoE_USIS Cash_CoE" xfId="86"/>
    <cellStyle name="%_Chansky_USIS Cash_CoE_USIS Cash_CoE_1" xfId="87"/>
    <cellStyle name="%_Chansky_USIS Cash_CoE_USIS Cash_CoE_1 2" xfId="88"/>
    <cellStyle name="%_Chansky_USIS Cash_CoE_USIS Cash_CoE_1 2_USIS Cash_CoE" xfId="89"/>
    <cellStyle name="%_Chansky_USIS Cash_CoE_USIS Cash_CoE_1_Process Highlights" xfId="90"/>
    <cellStyle name="%_Chansky_USIS Cash_CoE_USIS Cash_CoE_1_Process Highlights_1" xfId="91"/>
    <cellStyle name="%_Chansky_USIS Cash_CoE_USIS Cash_CoE_1_USIS Cash_CoE" xfId="92"/>
    <cellStyle name="%_Chansky_USIS Cash_CoE_USIS Cash_CoE_1_USIS Cash_CoE_1" xfId="93"/>
    <cellStyle name="%_Chansky_USIS Cash_CoE_USIS Cash_CoE_1_USIS Cash_CoE_1_USIS Cash_CoE" xfId="94"/>
    <cellStyle name="%_Chansky_USIS Cash_CoE_USIS Cash_CoE_1_USIS Cash_CoE_2" xfId="95"/>
    <cellStyle name="%_Chansky_USIS Cash_CoE_USIS Cash_CoE_1_USIS Cash_CoE_2_USIS Cash_CoE" xfId="96"/>
    <cellStyle name="%_Chansky_USIS Cash_CoE_USIS Cash_CoE_1_USIS Cash_CoE_3" xfId="97"/>
    <cellStyle name="%_Chansky_USIS Cash_CoE_USIS Cash_CoE_1_USIS Cash_CoE_3_USIS Cash_CoE" xfId="98"/>
    <cellStyle name="%_Chansky_USIS Cash_CoE_USIS Cash_CoE_1_USIS Cash_CoE_4" xfId="99"/>
    <cellStyle name="%_Consolidated data" xfId="100"/>
    <cellStyle name="%_ErrorLog - Internal" xfId="101"/>
    <cellStyle name="%_ErrorLog - Internal 2" xfId="102"/>
    <cellStyle name="%_ErrorLog - Internal 3" xfId="103"/>
    <cellStyle name="%_ErrorLog - Internal_1" xfId="104"/>
    <cellStyle name="%_ErrorLog - Internal_1 2" xfId="105"/>
    <cellStyle name="%_ErrorLog - Internal_1 3" xfId="106"/>
    <cellStyle name="%_ErrorLog - Internal_1_Chansky" xfId="107"/>
    <cellStyle name="%_ErrorLog - Internal_1_Daily Volume" xfId="108"/>
    <cellStyle name="%_ErrorLog - Internal_1_ErrorLog - Internal" xfId="109"/>
    <cellStyle name="%_ErrorLog - Internal_1_ErrorLog - Internal 2" xfId="110"/>
    <cellStyle name="%_ErrorLog - Internal_1_ErrorLog - Internal 3" xfId="111"/>
    <cellStyle name="%_ErrorLog - Internal_1_ErrorLog - Internal_Chansky" xfId="112"/>
    <cellStyle name="%_ErrorLog - Internal_1_ErrorLog - Internal_Daily Volume" xfId="113"/>
    <cellStyle name="%_ErrorLog - Internal_1_ErrorLog - Internal_Forrester" xfId="114"/>
    <cellStyle name="%_ErrorLog - Internal_1_ErrorLog - Internal_Fry" xfId="115"/>
    <cellStyle name="%_ErrorLog - Internal_1_ErrorLog - Internal_Process Highlights" xfId="116"/>
    <cellStyle name="%_ErrorLog - Internal_1_Forrester" xfId="117"/>
    <cellStyle name="%_ErrorLog - Internal_1_Fry" xfId="118"/>
    <cellStyle name="%_ErrorLog - Internal_1_Process Highlights" xfId="119"/>
    <cellStyle name="%_ErrorLog - Internal_2" xfId="120"/>
    <cellStyle name="%_ErrorLog - Internal_2 2" xfId="121"/>
    <cellStyle name="%_ErrorLog - Internal_2 3" xfId="122"/>
    <cellStyle name="%_ErrorLog - Internal_2_Chansky" xfId="123"/>
    <cellStyle name="%_ErrorLog - Internal_2_Daily Volume" xfId="124"/>
    <cellStyle name="%_ErrorLog - Internal_2_ErrorLog - Internal" xfId="125"/>
    <cellStyle name="%_ErrorLog - Internal_2_ErrorLog - Internal 2" xfId="126"/>
    <cellStyle name="%_ErrorLog - Internal_2_ErrorLog - Internal 3" xfId="127"/>
    <cellStyle name="%_ErrorLog - Internal_2_ErrorLog - Internal_Chansky" xfId="128"/>
    <cellStyle name="%_ErrorLog - Internal_2_ErrorLog - Internal_Daily Volume" xfId="129"/>
    <cellStyle name="%_ErrorLog - Internal_2_ErrorLog - Internal_Forrester" xfId="130"/>
    <cellStyle name="%_ErrorLog - Internal_2_ErrorLog - Internal_Fry" xfId="131"/>
    <cellStyle name="%_ErrorLog - Internal_2_ErrorLog - Internal_Process Highlights" xfId="132"/>
    <cellStyle name="%_ErrorLog - Internal_2_Forrester" xfId="133"/>
    <cellStyle name="%_ErrorLog - Internal_2_Fry" xfId="134"/>
    <cellStyle name="%_ErrorLog - Internal_2_Process Highlights" xfId="135"/>
    <cellStyle name="%_ErrorLog - Internal_3" xfId="136"/>
    <cellStyle name="%_ErrorLog - Internal_3 2" xfId="137"/>
    <cellStyle name="%_ErrorLog - Internal_3 3" xfId="138"/>
    <cellStyle name="%_ErrorLog - Internal_3_Chansky" xfId="139"/>
    <cellStyle name="%_ErrorLog - Internal_3_Daily Volume" xfId="140"/>
    <cellStyle name="%_ErrorLog - Internal_3_ErrorLog - Internal" xfId="141"/>
    <cellStyle name="%_ErrorLog - Internal_3_ErrorLog - Internal 2" xfId="142"/>
    <cellStyle name="%_ErrorLog - Internal_3_ErrorLog - Internal 3" xfId="143"/>
    <cellStyle name="%_ErrorLog - Internal_3_ErrorLog - Internal_Chansky" xfId="144"/>
    <cellStyle name="%_ErrorLog - Internal_3_ErrorLog - Internal_Daily Volume" xfId="145"/>
    <cellStyle name="%_ErrorLog - Internal_3_ErrorLog - Internal_Forrester" xfId="146"/>
    <cellStyle name="%_ErrorLog - Internal_3_ErrorLog - Internal_Fry" xfId="147"/>
    <cellStyle name="%_ErrorLog - Internal_3_ErrorLog - Internal_Process Highlights" xfId="148"/>
    <cellStyle name="%_ErrorLog - Internal_3_Forrester" xfId="149"/>
    <cellStyle name="%_ErrorLog - Internal_3_Fry" xfId="150"/>
    <cellStyle name="%_ErrorLog - Internal_3_Process Highlights" xfId="151"/>
    <cellStyle name="%_ErrorLog - Internal_4" xfId="152"/>
    <cellStyle name="%_ErrorLog - Internal_4 2" xfId="153"/>
    <cellStyle name="%_ErrorLog - Internal_4 2 2" xfId="154"/>
    <cellStyle name="%_ErrorLog - Internal_4 2_Chansky" xfId="155"/>
    <cellStyle name="%_ErrorLog - Internal_4 2_Forrester" xfId="156"/>
    <cellStyle name="%_ErrorLog - Internal_4 2_Fry" xfId="157"/>
    <cellStyle name="%_ErrorLog - Internal_4 3" xfId="158"/>
    <cellStyle name="%_ErrorLog - Internal_4 3_USIS Cash_CoE" xfId="159"/>
    <cellStyle name="%_ErrorLog - Internal_4 4" xfId="160"/>
    <cellStyle name="%_ErrorLog - Internal_4_Bieber" xfId="161"/>
    <cellStyle name="%_ErrorLog - Internal_4_Bieber_USIS Cash_CoE" xfId="162"/>
    <cellStyle name="%_ErrorLog - Internal_4_Chansky" xfId="163"/>
    <cellStyle name="%_ErrorLog - Internal_4_Chansky 2" xfId="164"/>
    <cellStyle name="%_ErrorLog - Internal_4_Chansky 3" xfId="165"/>
    <cellStyle name="%_ErrorLog - Internal_4_Chansky 3_USIS Cash_CoE" xfId="166"/>
    <cellStyle name="%_ErrorLog - Internal_4_Chansky 4" xfId="167"/>
    <cellStyle name="%_ErrorLog - Internal_4_Chansky_1" xfId="168"/>
    <cellStyle name="%_ErrorLog - Internal_4_Chansky_Bieber" xfId="169"/>
    <cellStyle name="%_ErrorLog - Internal_4_Chansky_Bieber_USIS Cash_CoE" xfId="170"/>
    <cellStyle name="%_ErrorLog - Internal_4_Chansky_Chansky" xfId="171"/>
    <cellStyle name="%_ErrorLog - Internal_4_Chansky_Forrester" xfId="172"/>
    <cellStyle name="%_ErrorLog - Internal_4_Chansky_Fry" xfId="173"/>
    <cellStyle name="%_ErrorLog - Internal_4_Chansky_Process Highlights" xfId="174"/>
    <cellStyle name="%_ErrorLog - Internal_4_Chansky_Process Highlights_1" xfId="175"/>
    <cellStyle name="%_ErrorLog - Internal_4_Chansky_Process Highlights_1_Process Highlights" xfId="176"/>
    <cellStyle name="%_ErrorLog - Internal_4_Chansky_Process Highlights_2" xfId="177"/>
    <cellStyle name="%_ErrorLog - Internal_4_Chansky_Process Highlights_2_Process Highlights" xfId="178"/>
    <cellStyle name="%_ErrorLog - Internal_4_Chansky_Process Highlights_3" xfId="179"/>
    <cellStyle name="%_ErrorLog - Internal_4_Chansky_Process Highlights_3_Process Highlights" xfId="180"/>
    <cellStyle name="%_ErrorLog - Internal_4_Chansky_Process Highlights_4" xfId="181"/>
    <cellStyle name="%_ErrorLog - Internal_4_Chansky_USIS Cash_CoE" xfId="182"/>
    <cellStyle name="%_ErrorLog - Internal_4_Chansky_USIS Cash_CoE 2" xfId="183"/>
    <cellStyle name="%_ErrorLog - Internal_4_Chansky_USIS Cash_CoE_1" xfId="184"/>
    <cellStyle name="%_ErrorLog - Internal_4_Chansky_USIS Cash_CoE_2" xfId="185"/>
    <cellStyle name="%_ErrorLog - Internal_4_Chansky_USIS Cash_CoE_2_USIS Cash_CoE" xfId="186"/>
    <cellStyle name="%_ErrorLog - Internal_4_Chansky_USIS Cash_CoE_3" xfId="187"/>
    <cellStyle name="%_ErrorLog - Internal_4_Chansky_USIS Cash_CoE_3_USIS Cash_CoE" xfId="188"/>
    <cellStyle name="%_ErrorLog - Internal_4_Chansky_USIS Cash_CoE_4" xfId="189"/>
    <cellStyle name="%_ErrorLog - Internal_4_Chansky_USIS Cash_CoE_4_USIS Cash_CoE" xfId="190"/>
    <cellStyle name="%_ErrorLog - Internal_4_Chansky_USIS Cash_CoE_5" xfId="191"/>
    <cellStyle name="%_ErrorLog - Internal_4_Chansky_USIS Cash_CoE_Process Highlights" xfId="192"/>
    <cellStyle name="%_ErrorLog - Internal_4_Chansky_USIS Cash_CoE_Process Highlights_1" xfId="193"/>
    <cellStyle name="%_ErrorLog - Internal_4_Chansky_USIS Cash_CoE_Process Highlights_2" xfId="194"/>
    <cellStyle name="%_ErrorLog - Internal_4_Chansky_USIS Cash_CoE_Process Highlights_2_Process Highlights" xfId="195"/>
    <cellStyle name="%_ErrorLog - Internal_4_Chansky_USIS Cash_CoE_Process Highlights_Process Highlights" xfId="196"/>
    <cellStyle name="%_ErrorLog - Internal_4_Chansky_USIS Cash_CoE_USIS Cash_CoE" xfId="197"/>
    <cellStyle name="%_ErrorLog - Internal_4_Chansky_USIS Cash_CoE_USIS Cash_CoE_1" xfId="198"/>
    <cellStyle name="%_ErrorLog - Internal_4_Chansky_USIS Cash_CoE_USIS Cash_CoE_1 2" xfId="199"/>
    <cellStyle name="%_ErrorLog - Internal_4_Chansky_USIS Cash_CoE_USIS Cash_CoE_1 2_USIS Cash_CoE" xfId="200"/>
    <cellStyle name="%_ErrorLog - Internal_4_Chansky_USIS Cash_CoE_USIS Cash_CoE_1_Process Highlights" xfId="201"/>
    <cellStyle name="%_ErrorLog - Internal_4_Chansky_USIS Cash_CoE_USIS Cash_CoE_1_Process Highlights_1" xfId="202"/>
    <cellStyle name="%_ErrorLog - Internal_4_Chansky_USIS Cash_CoE_USIS Cash_CoE_1_USIS Cash_CoE" xfId="203"/>
    <cellStyle name="%_ErrorLog - Internal_4_Chansky_USIS Cash_CoE_USIS Cash_CoE_1_USIS Cash_CoE_1" xfId="204"/>
    <cellStyle name="%_ErrorLog - Internal_4_Chansky_USIS Cash_CoE_USIS Cash_CoE_1_USIS Cash_CoE_1_USIS Cash_CoE" xfId="205"/>
    <cellStyle name="%_ErrorLog - Internal_4_Chansky_USIS Cash_CoE_USIS Cash_CoE_1_USIS Cash_CoE_2" xfId="206"/>
    <cellStyle name="%_ErrorLog - Internal_4_Chansky_USIS Cash_CoE_USIS Cash_CoE_1_USIS Cash_CoE_2_USIS Cash_CoE" xfId="207"/>
    <cellStyle name="%_ErrorLog - Internal_4_Chansky_USIS Cash_CoE_USIS Cash_CoE_1_USIS Cash_CoE_3" xfId="208"/>
    <cellStyle name="%_ErrorLog - Internal_4_Chansky_USIS Cash_CoE_USIS Cash_CoE_1_USIS Cash_CoE_3_USIS Cash_CoE" xfId="209"/>
    <cellStyle name="%_ErrorLog - Internal_4_Chansky_USIS Cash_CoE_USIS Cash_CoE_1_USIS Cash_CoE_4" xfId="210"/>
    <cellStyle name="%_ErrorLog - Internal_4_Forrester" xfId="211"/>
    <cellStyle name="%_ErrorLog - Internal_4_Fry" xfId="212"/>
    <cellStyle name="%_ErrorLog - Internal_4_Fry 2" xfId="213"/>
    <cellStyle name="%_ErrorLog - Internal_4_Fry 3" xfId="214"/>
    <cellStyle name="%_ErrorLog - Internal_4_Fry_1" xfId="215"/>
    <cellStyle name="%_ErrorLog - Internal_4_Fry_1 2" xfId="216"/>
    <cellStyle name="%_ErrorLog - Internal_4_Fry_1 2_USIS Cash_CoE" xfId="217"/>
    <cellStyle name="%_ErrorLog - Internal_4_Fry_1_Process Highlights" xfId="218"/>
    <cellStyle name="%_ErrorLog - Internal_4_Fry_1_Process Highlights_1" xfId="219"/>
    <cellStyle name="%_ErrorLog - Internal_4_Fry_1_USIS Cash_CoE" xfId="220"/>
    <cellStyle name="%_ErrorLog - Internal_4_Fry_1_USIS Cash_CoE_1" xfId="221"/>
    <cellStyle name="%_ErrorLog - Internal_4_Fry_1_USIS Cash_CoE_1_USIS Cash_CoE" xfId="222"/>
    <cellStyle name="%_ErrorLog - Internal_4_Fry_1_USIS Cash_CoE_2" xfId="223"/>
    <cellStyle name="%_ErrorLog - Internal_4_Fry_1_USIS Cash_CoE_2_USIS Cash_CoE" xfId="224"/>
    <cellStyle name="%_ErrorLog - Internal_4_Fry_1_USIS Cash_CoE_3" xfId="225"/>
    <cellStyle name="%_ErrorLog - Internal_4_Fry_1_USIS Cash_CoE_3_USIS Cash_CoE" xfId="226"/>
    <cellStyle name="%_ErrorLog - Internal_4_Fry_1_USIS Cash_CoE_4" xfId="227"/>
    <cellStyle name="%_ErrorLog - Internal_4_Fry_Chansky" xfId="228"/>
    <cellStyle name="%_ErrorLog - Internal_4_Fry_Daily Volume" xfId="229"/>
    <cellStyle name="%_ErrorLog - Internal_4_Fry_Forrester" xfId="230"/>
    <cellStyle name="%_ErrorLog - Internal_4_Fry_Fry" xfId="231"/>
    <cellStyle name="%_ErrorLog - Internal_4_Fry_Process Highlights" xfId="232"/>
    <cellStyle name="%_ErrorLog - Internal_4_Kedia" xfId="233"/>
    <cellStyle name="%_ErrorLog - Internal_4_Kedia 2" xfId="234"/>
    <cellStyle name="%_ErrorLog - Internal_4_Kedia 2_USIS Cash_CoE" xfId="235"/>
    <cellStyle name="%_ErrorLog - Internal_4_Kedia_Process Highlights" xfId="236"/>
    <cellStyle name="%_ErrorLog - Internal_4_Kedia_Process Highlights_1" xfId="237"/>
    <cellStyle name="%_ErrorLog - Internal_4_Kedia_Process Highlights_1_Process Highlights" xfId="238"/>
    <cellStyle name="%_ErrorLog - Internal_4_Kedia_Process Highlights_2" xfId="239"/>
    <cellStyle name="%_ErrorLog - Internal_4_Kedia_Process Highlights_2_Process Highlights" xfId="240"/>
    <cellStyle name="%_ErrorLog - Internal_4_Kedia_Process Highlights_3" xfId="241"/>
    <cellStyle name="%_ErrorLog - Internal_4_Kedia_Process Highlights_3_Process Highlights" xfId="242"/>
    <cellStyle name="%_ErrorLog - Internal_4_Kedia_Process Highlights_4" xfId="243"/>
    <cellStyle name="%_ErrorLog - Internal_4_Kedia_Process Highlights_4_Process Highlights" xfId="244"/>
    <cellStyle name="%_ErrorLog - Internal_4_Kedia_Process Highlights_5" xfId="245"/>
    <cellStyle name="%_ErrorLog - Internal_4_Kedia_USIS Cash_CoE" xfId="246"/>
    <cellStyle name="%_ErrorLog - Internal_4_Kedia_USIS Cash_CoE 2" xfId="247"/>
    <cellStyle name="%_ErrorLog - Internal_4_Kedia_USIS Cash_CoE_1" xfId="248"/>
    <cellStyle name="%_ErrorLog - Internal_4_Kedia_USIS Cash_CoE_2" xfId="249"/>
    <cellStyle name="%_ErrorLog - Internal_4_Kedia_USIS Cash_CoE_2_USIS Cash_CoE" xfId="250"/>
    <cellStyle name="%_ErrorLog - Internal_4_Kedia_USIS Cash_CoE_3" xfId="251"/>
    <cellStyle name="%_ErrorLog - Internal_4_Kedia_USIS Cash_CoE_3_USIS Cash_CoE" xfId="252"/>
    <cellStyle name="%_ErrorLog - Internal_4_Kedia_USIS Cash_CoE_4" xfId="253"/>
    <cellStyle name="%_ErrorLog - Internal_4_Kedia_USIS Cash_CoE_4_USIS Cash_CoE" xfId="254"/>
    <cellStyle name="%_ErrorLog - Internal_4_Kedia_USIS Cash_CoE_5" xfId="255"/>
    <cellStyle name="%_ErrorLog - Internal_4_Kedia_USIS Cash_CoE_Process Highlights" xfId="256"/>
    <cellStyle name="%_ErrorLog - Internal_4_Kedia_USIS Cash_CoE_Process Highlights_1" xfId="257"/>
    <cellStyle name="%_ErrorLog - Internal_4_Kedia_USIS Cash_CoE_Process Highlights_2" xfId="258"/>
    <cellStyle name="%_ErrorLog - Internal_4_Kedia_USIS Cash_CoE_Process Highlights_2_Process Highlights" xfId="259"/>
    <cellStyle name="%_ErrorLog - Internal_4_Kedia_USIS Cash_CoE_Process Highlights_Process Highlights" xfId="260"/>
    <cellStyle name="%_ErrorLog - Internal_4_Kedia_USIS Cash_CoE_USIS Cash_CoE" xfId="261"/>
    <cellStyle name="%_ErrorLog - Internal_4_Kedia_USIS Cash_CoE_USIS Cash_CoE_1" xfId="262"/>
    <cellStyle name="%_ErrorLog - Internal_4_Kedia_USIS Cash_CoE_USIS Cash_CoE_1 2" xfId="263"/>
    <cellStyle name="%_ErrorLog - Internal_4_Kedia_USIS Cash_CoE_USIS Cash_CoE_1 2_USIS Cash_CoE" xfId="264"/>
    <cellStyle name="%_ErrorLog - Internal_4_Kedia_USIS Cash_CoE_USIS Cash_CoE_1_Process Highlights" xfId="265"/>
    <cellStyle name="%_ErrorLog - Internal_4_Kedia_USIS Cash_CoE_USIS Cash_CoE_1_Process Highlights_1" xfId="266"/>
    <cellStyle name="%_ErrorLog - Internal_4_Kedia_USIS Cash_CoE_USIS Cash_CoE_1_USIS Cash_CoE" xfId="267"/>
    <cellStyle name="%_ErrorLog - Internal_4_Kedia_USIS Cash_CoE_USIS Cash_CoE_1_USIS Cash_CoE_1" xfId="268"/>
    <cellStyle name="%_ErrorLog - Internal_4_Kedia_USIS Cash_CoE_USIS Cash_CoE_1_USIS Cash_CoE_1_USIS Cash_CoE" xfId="269"/>
    <cellStyle name="%_ErrorLog - Internal_4_Kedia_USIS Cash_CoE_USIS Cash_CoE_1_USIS Cash_CoE_2" xfId="270"/>
    <cellStyle name="%_ErrorLog - Internal_4_Kedia_USIS Cash_CoE_USIS Cash_CoE_1_USIS Cash_CoE_2_USIS Cash_CoE" xfId="271"/>
    <cellStyle name="%_ErrorLog - Internal_4_Kedia_USIS Cash_CoE_USIS Cash_CoE_1_USIS Cash_CoE_3" xfId="272"/>
    <cellStyle name="%_ErrorLog - Internal_4_Kedia_USIS Cash_CoE_USIS Cash_CoE_1_USIS Cash_CoE_3_USIS Cash_CoE" xfId="273"/>
    <cellStyle name="%_ErrorLog - Internal_4_Kedia_USIS Cash_CoE_USIS Cash_CoE_1_USIS Cash_CoE_4" xfId="274"/>
    <cellStyle name="%_ErrorLog - Internal_4_Process Highlights" xfId="275"/>
    <cellStyle name="%_ErrorLog - Internal_4_Process Highlights_1" xfId="276"/>
    <cellStyle name="%_ErrorLog - Internal_4_Process Highlights_1_Process Highlights" xfId="277"/>
    <cellStyle name="%_ErrorLog - Internal_4_Process Highlights_2" xfId="278"/>
    <cellStyle name="%_ErrorLog - Internal_4_Process Highlights_2_Process Highlights" xfId="279"/>
    <cellStyle name="%_ErrorLog - Internal_4_Process Highlights_3" xfId="280"/>
    <cellStyle name="%_ErrorLog - Internal_4_Process Highlights_3_Process Highlights" xfId="281"/>
    <cellStyle name="%_ErrorLog - Internal_4_Process Highlights_4" xfId="282"/>
    <cellStyle name="%_ErrorLog - Internal_4_Process Highlights_4_Process Highlights" xfId="283"/>
    <cellStyle name="%_ErrorLog - Internal_4_Process Highlights_5" xfId="284"/>
    <cellStyle name="%_ErrorLog - Internal_4_Process Highlights_Daily Volume" xfId="285"/>
    <cellStyle name="%_ErrorLog - Internal_4_Process Highlights_Process Highlights" xfId="286"/>
    <cellStyle name="%_ErrorLog - Internal_4_USIS Cash_CoE" xfId="287"/>
    <cellStyle name="%_ErrorLog - Internal_4_USIS Cash_CoE 2" xfId="288"/>
    <cellStyle name="%_ErrorLog - Internal_4_USIS Cash_CoE 3" xfId="289"/>
    <cellStyle name="%_ErrorLog - Internal_4_USIS Cash_CoE_1" xfId="290"/>
    <cellStyle name="%_ErrorLog - Internal_4_USIS Cash_CoE_1 2" xfId="291"/>
    <cellStyle name="%_ErrorLog - Internal_4_USIS Cash_CoE_1_Process Highlights" xfId="292"/>
    <cellStyle name="%_ErrorLog - Internal_4_USIS Cash_CoE_1_Process Highlights_1" xfId="293"/>
    <cellStyle name="%_ErrorLog - Internal_4_USIS Cash_CoE_1_Process Highlights_2" xfId="294"/>
    <cellStyle name="%_ErrorLog - Internal_4_USIS Cash_CoE_1_Process Highlights_2_Process Highlights" xfId="295"/>
    <cellStyle name="%_ErrorLog - Internal_4_USIS Cash_CoE_1_Process Highlights_Process Highlights" xfId="296"/>
    <cellStyle name="%_ErrorLog - Internal_4_USIS Cash_CoE_1_USIS Cash_CoE" xfId="297"/>
    <cellStyle name="%_ErrorLog - Internal_4_USIS Cash_CoE_1_USIS Cash_CoE_1" xfId="298"/>
    <cellStyle name="%_ErrorLog - Internal_4_USIS Cash_CoE_1_USIS Cash_CoE_1 2" xfId="299"/>
    <cellStyle name="%_ErrorLog - Internal_4_USIS Cash_CoE_1_USIS Cash_CoE_1 2_USIS Cash_CoE" xfId="300"/>
    <cellStyle name="%_ErrorLog - Internal_4_USIS Cash_CoE_1_USIS Cash_CoE_1_Process Highlights" xfId="301"/>
    <cellStyle name="%_ErrorLog - Internal_4_USIS Cash_CoE_1_USIS Cash_CoE_1_Process Highlights_1" xfId="302"/>
    <cellStyle name="%_ErrorLog - Internal_4_USIS Cash_CoE_1_USIS Cash_CoE_1_USIS Cash_CoE" xfId="303"/>
    <cellStyle name="%_ErrorLog - Internal_4_USIS Cash_CoE_1_USIS Cash_CoE_1_USIS Cash_CoE_1" xfId="304"/>
    <cellStyle name="%_ErrorLog - Internal_4_USIS Cash_CoE_1_USIS Cash_CoE_1_USIS Cash_CoE_1_USIS Cash_CoE" xfId="305"/>
    <cellStyle name="%_ErrorLog - Internal_4_USIS Cash_CoE_1_USIS Cash_CoE_1_USIS Cash_CoE_2" xfId="306"/>
    <cellStyle name="%_ErrorLog - Internal_4_USIS Cash_CoE_1_USIS Cash_CoE_1_USIS Cash_CoE_2_USIS Cash_CoE" xfId="307"/>
    <cellStyle name="%_ErrorLog - Internal_4_USIS Cash_CoE_1_USIS Cash_CoE_1_USIS Cash_CoE_3" xfId="308"/>
    <cellStyle name="%_ErrorLog - Internal_4_USIS Cash_CoE_1_USIS Cash_CoE_1_USIS Cash_CoE_3_USIS Cash_CoE" xfId="309"/>
    <cellStyle name="%_ErrorLog - Internal_4_USIS Cash_CoE_1_USIS Cash_CoE_1_USIS Cash_CoE_4" xfId="310"/>
    <cellStyle name="%_ErrorLog - Internal_4_USIS Cash_CoE_2" xfId="311"/>
    <cellStyle name="%_ErrorLog - Internal_4_USIS Cash_CoE_2_USIS Cash_CoE" xfId="312"/>
    <cellStyle name="%_ErrorLog - Internal_4_USIS Cash_CoE_3" xfId="313"/>
    <cellStyle name="%_ErrorLog - Internal_4_USIS Cash_CoE_3_USIS Cash_CoE" xfId="314"/>
    <cellStyle name="%_ErrorLog - Internal_4_USIS Cash_CoE_4" xfId="315"/>
    <cellStyle name="%_ErrorLog - Internal_4_USIS Cash_CoE_4_USIS Cash_CoE" xfId="316"/>
    <cellStyle name="%_ErrorLog - Internal_4_USIS Cash_CoE_5" xfId="317"/>
    <cellStyle name="%_ErrorLog - Internal_4_USIS Cash_CoE_5_USIS Cash_CoE" xfId="318"/>
    <cellStyle name="%_ErrorLog - Internal_4_USIS Cash_CoE_6" xfId="319"/>
    <cellStyle name="%_ErrorLog - Internal_4_USIS Cash_CoE_Chansky" xfId="320"/>
    <cellStyle name="%_ErrorLog - Internal_4_USIS Cash_CoE_Daily Volume" xfId="321"/>
    <cellStyle name="%_ErrorLog - Internal_4_USIS Cash_CoE_Forrester" xfId="322"/>
    <cellStyle name="%_ErrorLog - Internal_4_USIS Cash_CoE_Fry" xfId="323"/>
    <cellStyle name="%_ErrorLog - Internal_4_USIS Cash_CoE_Process Highlights" xfId="324"/>
    <cellStyle name="%_ErrorLog - Internal_Chansky" xfId="325"/>
    <cellStyle name="%_ErrorLog - Internal_Daily Volume" xfId="326"/>
    <cellStyle name="%_ErrorLog - Internal_ErrorLog - Internal" xfId="327"/>
    <cellStyle name="%_ErrorLog - Internal_ErrorLog - Internal 2" xfId="328"/>
    <cellStyle name="%_ErrorLog - Internal_ErrorLog - Internal 2 2" xfId="329"/>
    <cellStyle name="%_ErrorLog - Internal_ErrorLog - Internal 2_Chansky" xfId="330"/>
    <cellStyle name="%_ErrorLog - Internal_ErrorLog - Internal 2_Forrester" xfId="331"/>
    <cellStyle name="%_ErrorLog - Internal_ErrorLog - Internal 2_Fry" xfId="332"/>
    <cellStyle name="%_ErrorLog - Internal_ErrorLog - Internal 3" xfId="333"/>
    <cellStyle name="%_ErrorLog - Internal_ErrorLog - Internal 3_USIS Cash_CoE" xfId="334"/>
    <cellStyle name="%_ErrorLog - Internal_ErrorLog - Internal 4" xfId="335"/>
    <cellStyle name="%_ErrorLog - Internal_ErrorLog - Internal_1" xfId="336"/>
    <cellStyle name="%_ErrorLog - Internal_ErrorLog - Internal_1 2" xfId="337"/>
    <cellStyle name="%_ErrorLog - Internal_ErrorLog - Internal_1 3" xfId="338"/>
    <cellStyle name="%_ErrorLog - Internal_ErrorLog - Internal_1_Chansky" xfId="339"/>
    <cellStyle name="%_ErrorLog - Internal_ErrorLog - Internal_1_Daily Volume" xfId="340"/>
    <cellStyle name="%_ErrorLog - Internal_ErrorLog - Internal_1_Forrester" xfId="341"/>
    <cellStyle name="%_ErrorLog - Internal_ErrorLog - Internal_1_Fry" xfId="342"/>
    <cellStyle name="%_ErrorLog - Internal_ErrorLog - Internal_1_Process Highlights" xfId="343"/>
    <cellStyle name="%_ErrorLog - Internal_ErrorLog - Internal_Bieber" xfId="344"/>
    <cellStyle name="%_ErrorLog - Internal_ErrorLog - Internal_Bieber_USIS Cash_CoE" xfId="345"/>
    <cellStyle name="%_ErrorLog - Internal_ErrorLog - Internal_Chansky" xfId="346"/>
    <cellStyle name="%_ErrorLog - Internal_ErrorLog - Internal_Chansky 2" xfId="347"/>
    <cellStyle name="%_ErrorLog - Internal_ErrorLog - Internal_Chansky 3" xfId="348"/>
    <cellStyle name="%_ErrorLog - Internal_ErrorLog - Internal_Chansky 3_USIS Cash_CoE" xfId="349"/>
    <cellStyle name="%_ErrorLog - Internal_ErrorLog - Internal_Chansky 4" xfId="350"/>
    <cellStyle name="%_ErrorLog - Internal_ErrorLog - Internal_Chansky_1" xfId="351"/>
    <cellStyle name="%_ErrorLog - Internal_ErrorLog - Internal_Chansky_Bieber" xfId="352"/>
    <cellStyle name="%_ErrorLog - Internal_ErrorLog - Internal_Chansky_Bieber_USIS Cash_CoE" xfId="353"/>
    <cellStyle name="%_ErrorLog - Internal_ErrorLog - Internal_Chansky_Chansky" xfId="354"/>
    <cellStyle name="%_ErrorLog - Internal_ErrorLog - Internal_Chansky_Forrester" xfId="355"/>
    <cellStyle name="%_ErrorLog - Internal_ErrorLog - Internal_Chansky_Fry" xfId="356"/>
    <cellStyle name="%_ErrorLog - Internal_ErrorLog - Internal_Chansky_Process Highlights" xfId="357"/>
    <cellStyle name="%_ErrorLog - Internal_ErrorLog - Internal_Chansky_Process Highlights_1" xfId="358"/>
    <cellStyle name="%_ErrorLog - Internal_ErrorLog - Internal_Chansky_Process Highlights_1_Process Highlights" xfId="359"/>
    <cellStyle name="%_ErrorLog - Internal_ErrorLog - Internal_Chansky_Process Highlights_2" xfId="360"/>
    <cellStyle name="%_ErrorLog - Internal_ErrorLog - Internal_Chansky_Process Highlights_2_Process Highlights" xfId="361"/>
    <cellStyle name="%_ErrorLog - Internal_ErrorLog - Internal_Chansky_Process Highlights_3" xfId="362"/>
    <cellStyle name="%_ErrorLog - Internal_ErrorLog - Internal_Chansky_Process Highlights_3_Process Highlights" xfId="363"/>
    <cellStyle name="%_ErrorLog - Internal_ErrorLog - Internal_Chansky_Process Highlights_4" xfId="364"/>
    <cellStyle name="%_ErrorLog - Internal_ErrorLog - Internal_Chansky_USIS Cash_CoE" xfId="365"/>
    <cellStyle name="%_ErrorLog - Internal_ErrorLog - Internal_Chansky_USIS Cash_CoE 2" xfId="366"/>
    <cellStyle name="%_ErrorLog - Internal_ErrorLog - Internal_Chansky_USIS Cash_CoE_1" xfId="367"/>
    <cellStyle name="%_ErrorLog - Internal_ErrorLog - Internal_Chansky_USIS Cash_CoE_2" xfId="368"/>
    <cellStyle name="%_ErrorLog - Internal_ErrorLog - Internal_Chansky_USIS Cash_CoE_2_USIS Cash_CoE" xfId="369"/>
    <cellStyle name="%_ErrorLog - Internal_ErrorLog - Internal_Chansky_USIS Cash_CoE_3" xfId="370"/>
    <cellStyle name="%_ErrorLog - Internal_ErrorLog - Internal_Chansky_USIS Cash_CoE_3_USIS Cash_CoE" xfId="371"/>
    <cellStyle name="%_ErrorLog - Internal_ErrorLog - Internal_Chansky_USIS Cash_CoE_4" xfId="372"/>
    <cellStyle name="%_ErrorLog - Internal_ErrorLog - Internal_Chansky_USIS Cash_CoE_4_USIS Cash_CoE" xfId="373"/>
    <cellStyle name="%_ErrorLog - Internal_ErrorLog - Internal_Chansky_USIS Cash_CoE_5" xfId="374"/>
    <cellStyle name="%_ErrorLog - Internal_ErrorLog - Internal_Chansky_USIS Cash_CoE_Process Highlights" xfId="375"/>
    <cellStyle name="%_ErrorLog - Internal_ErrorLog - Internal_Chansky_USIS Cash_CoE_Process Highlights_1" xfId="376"/>
    <cellStyle name="%_ErrorLog - Internal_ErrorLog - Internal_Chansky_USIS Cash_CoE_Process Highlights_2" xfId="377"/>
    <cellStyle name="%_ErrorLog - Internal_ErrorLog - Internal_Chansky_USIS Cash_CoE_Process Highlights_2_Process Highlights" xfId="378"/>
    <cellStyle name="%_ErrorLog - Internal_ErrorLog - Internal_Chansky_USIS Cash_CoE_Process Highlights_Process Highlights" xfId="379"/>
    <cellStyle name="%_ErrorLog - Internal_ErrorLog - Internal_Chansky_USIS Cash_CoE_USIS Cash_CoE" xfId="380"/>
    <cellStyle name="%_ErrorLog - Internal_ErrorLog - Internal_Chansky_USIS Cash_CoE_USIS Cash_CoE_1" xfId="381"/>
    <cellStyle name="%_ErrorLog - Internal_ErrorLog - Internal_Chansky_USIS Cash_CoE_USIS Cash_CoE_1 2" xfId="382"/>
    <cellStyle name="%_ErrorLog - Internal_ErrorLog - Internal_Chansky_USIS Cash_CoE_USIS Cash_CoE_1 2_USIS Cash_CoE" xfId="383"/>
    <cellStyle name="%_ErrorLog - Internal_ErrorLog - Internal_Chansky_USIS Cash_CoE_USIS Cash_CoE_1_Process Highlights" xfId="384"/>
    <cellStyle name="%_ErrorLog - Internal_ErrorLog - Internal_Chansky_USIS Cash_CoE_USIS Cash_CoE_1_Process Highlights_1" xfId="385"/>
    <cellStyle name="%_ErrorLog - Internal_ErrorLog - Internal_Chansky_USIS Cash_CoE_USIS Cash_CoE_1_USIS Cash_CoE" xfId="386"/>
    <cellStyle name="%_ErrorLog - Internal_ErrorLog - Internal_Chansky_USIS Cash_CoE_USIS Cash_CoE_1_USIS Cash_CoE_1" xfId="387"/>
    <cellStyle name="%_ErrorLog - Internal_ErrorLog - Internal_Chansky_USIS Cash_CoE_USIS Cash_CoE_1_USIS Cash_CoE_1_USIS Cash_CoE" xfId="388"/>
    <cellStyle name="%_ErrorLog - Internal_ErrorLog - Internal_Chansky_USIS Cash_CoE_USIS Cash_CoE_1_USIS Cash_CoE_2" xfId="389"/>
    <cellStyle name="%_ErrorLog - Internal_ErrorLog - Internal_Chansky_USIS Cash_CoE_USIS Cash_CoE_1_USIS Cash_CoE_2_USIS Cash_CoE" xfId="390"/>
    <cellStyle name="%_ErrorLog - Internal_ErrorLog - Internal_Chansky_USIS Cash_CoE_USIS Cash_CoE_1_USIS Cash_CoE_3" xfId="391"/>
    <cellStyle name="%_ErrorLog - Internal_ErrorLog - Internal_Chansky_USIS Cash_CoE_USIS Cash_CoE_1_USIS Cash_CoE_3_USIS Cash_CoE" xfId="392"/>
    <cellStyle name="%_ErrorLog - Internal_ErrorLog - Internal_Chansky_USIS Cash_CoE_USIS Cash_CoE_1_USIS Cash_CoE_4" xfId="393"/>
    <cellStyle name="%_ErrorLog - Internal_ErrorLog - Internal_Forrester" xfId="394"/>
    <cellStyle name="%_ErrorLog - Internal_ErrorLog - Internal_Fry" xfId="395"/>
    <cellStyle name="%_ErrorLog - Internal_ErrorLog - Internal_Fry 2" xfId="396"/>
    <cellStyle name="%_ErrorLog - Internal_ErrorLog - Internal_Fry 3" xfId="397"/>
    <cellStyle name="%_ErrorLog - Internal_ErrorLog - Internal_Fry_1" xfId="398"/>
    <cellStyle name="%_ErrorLog - Internal_ErrorLog - Internal_Fry_1 2" xfId="399"/>
    <cellStyle name="%_ErrorLog - Internal_ErrorLog - Internal_Fry_1 2_USIS Cash_CoE" xfId="400"/>
    <cellStyle name="%_ErrorLog - Internal_ErrorLog - Internal_Fry_1_Process Highlights" xfId="401"/>
    <cellStyle name="%_ErrorLog - Internal_ErrorLog - Internal_Fry_1_Process Highlights_1" xfId="402"/>
    <cellStyle name="%_ErrorLog - Internal_ErrorLog - Internal_Fry_1_USIS Cash_CoE" xfId="403"/>
    <cellStyle name="%_ErrorLog - Internal_ErrorLog - Internal_Fry_1_USIS Cash_CoE_1" xfId="404"/>
    <cellStyle name="%_ErrorLog - Internal_ErrorLog - Internal_Fry_1_USIS Cash_CoE_1_USIS Cash_CoE" xfId="405"/>
    <cellStyle name="%_ErrorLog - Internal_ErrorLog - Internal_Fry_1_USIS Cash_CoE_2" xfId="406"/>
    <cellStyle name="%_ErrorLog - Internal_ErrorLog - Internal_Fry_1_USIS Cash_CoE_2_USIS Cash_CoE" xfId="407"/>
    <cellStyle name="%_ErrorLog - Internal_ErrorLog - Internal_Fry_1_USIS Cash_CoE_3" xfId="408"/>
    <cellStyle name="%_ErrorLog - Internal_ErrorLog - Internal_Fry_1_USIS Cash_CoE_3_USIS Cash_CoE" xfId="409"/>
    <cellStyle name="%_ErrorLog - Internal_ErrorLog - Internal_Fry_1_USIS Cash_CoE_4" xfId="410"/>
    <cellStyle name="%_ErrorLog - Internal_ErrorLog - Internal_Fry_Chansky" xfId="411"/>
    <cellStyle name="%_ErrorLog - Internal_ErrorLog - Internal_Fry_Daily Volume" xfId="412"/>
    <cellStyle name="%_ErrorLog - Internal_ErrorLog - Internal_Fry_Forrester" xfId="413"/>
    <cellStyle name="%_ErrorLog - Internal_ErrorLog - Internal_Fry_Fry" xfId="414"/>
    <cellStyle name="%_ErrorLog - Internal_ErrorLog - Internal_Fry_Process Highlights" xfId="415"/>
    <cellStyle name="%_ErrorLog - Internal_ErrorLog - Internal_Kedia" xfId="416"/>
    <cellStyle name="%_ErrorLog - Internal_ErrorLog - Internal_Kedia 2" xfId="417"/>
    <cellStyle name="%_ErrorLog - Internal_ErrorLog - Internal_Kedia 2_USIS Cash_CoE" xfId="418"/>
    <cellStyle name="%_ErrorLog - Internal_ErrorLog - Internal_Kedia_Process Highlights" xfId="419"/>
    <cellStyle name="%_ErrorLog - Internal_ErrorLog - Internal_Kedia_Process Highlights_1" xfId="420"/>
    <cellStyle name="%_ErrorLog - Internal_ErrorLog - Internal_Kedia_Process Highlights_1_Process Highlights" xfId="421"/>
    <cellStyle name="%_ErrorLog - Internal_ErrorLog - Internal_Kedia_Process Highlights_2" xfId="422"/>
    <cellStyle name="%_ErrorLog - Internal_ErrorLog - Internal_Kedia_Process Highlights_2_Process Highlights" xfId="423"/>
    <cellStyle name="%_ErrorLog - Internal_ErrorLog - Internal_Kedia_Process Highlights_3" xfId="424"/>
    <cellStyle name="%_ErrorLog - Internal_ErrorLog - Internal_Kedia_Process Highlights_3_Process Highlights" xfId="425"/>
    <cellStyle name="%_ErrorLog - Internal_ErrorLog - Internal_Kedia_Process Highlights_4" xfId="426"/>
    <cellStyle name="%_ErrorLog - Internal_ErrorLog - Internal_Kedia_Process Highlights_4_Process Highlights" xfId="427"/>
    <cellStyle name="%_ErrorLog - Internal_ErrorLog - Internal_Kedia_Process Highlights_5" xfId="428"/>
    <cellStyle name="%_ErrorLog - Internal_ErrorLog - Internal_Kedia_USIS Cash_CoE" xfId="429"/>
    <cellStyle name="%_ErrorLog - Internal_ErrorLog - Internal_Kedia_USIS Cash_CoE 2" xfId="430"/>
    <cellStyle name="%_ErrorLog - Internal_ErrorLog - Internal_Kedia_USIS Cash_CoE_1" xfId="431"/>
    <cellStyle name="%_ErrorLog - Internal_ErrorLog - Internal_Kedia_USIS Cash_CoE_2" xfId="432"/>
    <cellStyle name="%_ErrorLog - Internal_ErrorLog - Internal_Kedia_USIS Cash_CoE_2_USIS Cash_CoE" xfId="433"/>
    <cellStyle name="%_ErrorLog - Internal_ErrorLog - Internal_Kedia_USIS Cash_CoE_3" xfId="434"/>
    <cellStyle name="%_ErrorLog - Internal_ErrorLog - Internal_Kedia_USIS Cash_CoE_3_USIS Cash_CoE" xfId="435"/>
    <cellStyle name="%_ErrorLog - Internal_ErrorLog - Internal_Kedia_USIS Cash_CoE_4" xfId="436"/>
    <cellStyle name="%_ErrorLog - Internal_ErrorLog - Internal_Kedia_USIS Cash_CoE_4_USIS Cash_CoE" xfId="437"/>
    <cellStyle name="%_ErrorLog - Internal_ErrorLog - Internal_Kedia_USIS Cash_CoE_5" xfId="438"/>
    <cellStyle name="%_ErrorLog - Internal_ErrorLog - Internal_Kedia_USIS Cash_CoE_Process Highlights" xfId="439"/>
    <cellStyle name="%_ErrorLog - Internal_ErrorLog - Internal_Kedia_USIS Cash_CoE_Process Highlights_1" xfId="440"/>
    <cellStyle name="%_ErrorLog - Internal_ErrorLog - Internal_Kedia_USIS Cash_CoE_Process Highlights_2" xfId="441"/>
    <cellStyle name="%_ErrorLog - Internal_ErrorLog - Internal_Kedia_USIS Cash_CoE_Process Highlights_2_Process Highlights" xfId="442"/>
    <cellStyle name="%_ErrorLog - Internal_ErrorLog - Internal_Kedia_USIS Cash_CoE_Process Highlights_Process Highlights" xfId="443"/>
    <cellStyle name="%_ErrorLog - Internal_ErrorLog - Internal_Kedia_USIS Cash_CoE_USIS Cash_CoE" xfId="444"/>
    <cellStyle name="%_ErrorLog - Internal_ErrorLog - Internal_Kedia_USIS Cash_CoE_USIS Cash_CoE_1" xfId="445"/>
    <cellStyle name="%_ErrorLog - Internal_ErrorLog - Internal_Kedia_USIS Cash_CoE_USIS Cash_CoE_1 2" xfId="446"/>
    <cellStyle name="%_ErrorLog - Internal_ErrorLog - Internal_Kedia_USIS Cash_CoE_USIS Cash_CoE_1 2_USIS Cash_CoE" xfId="447"/>
    <cellStyle name="%_ErrorLog - Internal_ErrorLog - Internal_Kedia_USIS Cash_CoE_USIS Cash_CoE_1_Process Highlights" xfId="448"/>
    <cellStyle name="%_ErrorLog - Internal_ErrorLog - Internal_Kedia_USIS Cash_CoE_USIS Cash_CoE_1_Process Highlights_1" xfId="449"/>
    <cellStyle name="%_ErrorLog - Internal_ErrorLog - Internal_Kedia_USIS Cash_CoE_USIS Cash_CoE_1_USIS Cash_CoE" xfId="450"/>
    <cellStyle name="%_ErrorLog - Internal_ErrorLog - Internal_Kedia_USIS Cash_CoE_USIS Cash_CoE_1_USIS Cash_CoE_1" xfId="451"/>
    <cellStyle name="%_ErrorLog - Internal_ErrorLog - Internal_Kedia_USIS Cash_CoE_USIS Cash_CoE_1_USIS Cash_CoE_1_USIS Cash_CoE" xfId="452"/>
    <cellStyle name="%_ErrorLog - Internal_ErrorLog - Internal_Kedia_USIS Cash_CoE_USIS Cash_CoE_1_USIS Cash_CoE_2" xfId="453"/>
    <cellStyle name="%_ErrorLog - Internal_ErrorLog - Internal_Kedia_USIS Cash_CoE_USIS Cash_CoE_1_USIS Cash_CoE_2_USIS Cash_CoE" xfId="454"/>
    <cellStyle name="%_ErrorLog - Internal_ErrorLog - Internal_Kedia_USIS Cash_CoE_USIS Cash_CoE_1_USIS Cash_CoE_3" xfId="455"/>
    <cellStyle name="%_ErrorLog - Internal_ErrorLog - Internal_Kedia_USIS Cash_CoE_USIS Cash_CoE_1_USIS Cash_CoE_3_USIS Cash_CoE" xfId="456"/>
    <cellStyle name="%_ErrorLog - Internal_ErrorLog - Internal_Kedia_USIS Cash_CoE_USIS Cash_CoE_1_USIS Cash_CoE_4" xfId="457"/>
    <cellStyle name="%_ErrorLog - Internal_ErrorLog - Internal_Process Highlights" xfId="458"/>
    <cellStyle name="%_ErrorLog - Internal_ErrorLog - Internal_Process Highlights_1" xfId="459"/>
    <cellStyle name="%_ErrorLog - Internal_ErrorLog - Internal_Process Highlights_1_Process Highlights" xfId="460"/>
    <cellStyle name="%_ErrorLog - Internal_ErrorLog - Internal_Process Highlights_2" xfId="461"/>
    <cellStyle name="%_ErrorLog - Internal_ErrorLog - Internal_Process Highlights_2_Process Highlights" xfId="462"/>
    <cellStyle name="%_ErrorLog - Internal_ErrorLog - Internal_Process Highlights_3" xfId="463"/>
    <cellStyle name="%_ErrorLog - Internal_ErrorLog - Internal_Process Highlights_3_Process Highlights" xfId="464"/>
    <cellStyle name="%_ErrorLog - Internal_ErrorLog - Internal_Process Highlights_4" xfId="465"/>
    <cellStyle name="%_ErrorLog - Internal_ErrorLog - Internal_Process Highlights_4_Process Highlights" xfId="466"/>
    <cellStyle name="%_ErrorLog - Internal_ErrorLog - Internal_Process Highlights_5" xfId="467"/>
    <cellStyle name="%_ErrorLog - Internal_ErrorLog - Internal_Process Highlights_Daily Volume" xfId="468"/>
    <cellStyle name="%_ErrorLog - Internal_ErrorLog - Internal_Process Highlights_Process Highlights" xfId="469"/>
    <cellStyle name="%_ErrorLog - Internal_ErrorLog - Internal_USIS Cash_CoE" xfId="470"/>
    <cellStyle name="%_ErrorLog - Internal_ErrorLog - Internal_USIS Cash_CoE 2" xfId="471"/>
    <cellStyle name="%_ErrorLog - Internal_ErrorLog - Internal_USIS Cash_CoE 3" xfId="472"/>
    <cellStyle name="%_ErrorLog - Internal_ErrorLog - Internal_USIS Cash_CoE_1" xfId="473"/>
    <cellStyle name="%_ErrorLog - Internal_ErrorLog - Internal_USIS Cash_CoE_1 2" xfId="474"/>
    <cellStyle name="%_ErrorLog - Internal_ErrorLog - Internal_USIS Cash_CoE_1_Process Highlights" xfId="475"/>
    <cellStyle name="%_ErrorLog - Internal_ErrorLog - Internal_USIS Cash_CoE_1_Process Highlights_1" xfId="476"/>
    <cellStyle name="%_ErrorLog - Internal_ErrorLog - Internal_USIS Cash_CoE_1_Process Highlights_2" xfId="477"/>
    <cellStyle name="%_ErrorLog - Internal_ErrorLog - Internal_USIS Cash_CoE_1_Process Highlights_2_Process Highlights" xfId="478"/>
    <cellStyle name="%_ErrorLog - Internal_ErrorLog - Internal_USIS Cash_CoE_1_Process Highlights_Process Highlights" xfId="479"/>
    <cellStyle name="%_ErrorLog - Internal_ErrorLog - Internal_USIS Cash_CoE_1_USIS Cash_CoE" xfId="480"/>
    <cellStyle name="%_ErrorLog - Internal_ErrorLog - Internal_USIS Cash_CoE_1_USIS Cash_CoE_1" xfId="481"/>
    <cellStyle name="%_ErrorLog - Internal_ErrorLog - Internal_USIS Cash_CoE_1_USIS Cash_CoE_1 2" xfId="482"/>
    <cellStyle name="%_ErrorLog - Internal_ErrorLog - Internal_USIS Cash_CoE_1_USIS Cash_CoE_1 2_USIS Cash_CoE" xfId="483"/>
    <cellStyle name="%_ErrorLog - Internal_ErrorLog - Internal_USIS Cash_CoE_1_USIS Cash_CoE_1_Process Highlights" xfId="484"/>
    <cellStyle name="%_ErrorLog - Internal_ErrorLog - Internal_USIS Cash_CoE_1_USIS Cash_CoE_1_Process Highlights_1" xfId="485"/>
    <cellStyle name="%_ErrorLog - Internal_ErrorLog - Internal_USIS Cash_CoE_1_USIS Cash_CoE_1_USIS Cash_CoE" xfId="486"/>
    <cellStyle name="%_ErrorLog - Internal_ErrorLog - Internal_USIS Cash_CoE_1_USIS Cash_CoE_1_USIS Cash_CoE_1" xfId="487"/>
    <cellStyle name="%_ErrorLog - Internal_ErrorLog - Internal_USIS Cash_CoE_1_USIS Cash_CoE_1_USIS Cash_CoE_1_USIS Cash_CoE" xfId="488"/>
    <cellStyle name="%_ErrorLog - Internal_ErrorLog - Internal_USIS Cash_CoE_1_USIS Cash_CoE_1_USIS Cash_CoE_2" xfId="489"/>
    <cellStyle name="%_ErrorLog - Internal_ErrorLog - Internal_USIS Cash_CoE_1_USIS Cash_CoE_1_USIS Cash_CoE_2_USIS Cash_CoE" xfId="490"/>
    <cellStyle name="%_ErrorLog - Internal_ErrorLog - Internal_USIS Cash_CoE_1_USIS Cash_CoE_1_USIS Cash_CoE_3" xfId="491"/>
    <cellStyle name="%_ErrorLog - Internal_ErrorLog - Internal_USIS Cash_CoE_1_USIS Cash_CoE_1_USIS Cash_CoE_3_USIS Cash_CoE" xfId="492"/>
    <cellStyle name="%_ErrorLog - Internal_ErrorLog - Internal_USIS Cash_CoE_1_USIS Cash_CoE_1_USIS Cash_CoE_4" xfId="493"/>
    <cellStyle name="%_ErrorLog - Internal_ErrorLog - Internal_USIS Cash_CoE_2" xfId="494"/>
    <cellStyle name="%_ErrorLog - Internal_ErrorLog - Internal_USIS Cash_CoE_2_USIS Cash_CoE" xfId="495"/>
    <cellStyle name="%_ErrorLog - Internal_ErrorLog - Internal_USIS Cash_CoE_3" xfId="496"/>
    <cellStyle name="%_ErrorLog - Internal_ErrorLog - Internal_USIS Cash_CoE_3_USIS Cash_CoE" xfId="497"/>
    <cellStyle name="%_ErrorLog - Internal_ErrorLog - Internal_USIS Cash_CoE_4" xfId="498"/>
    <cellStyle name="%_ErrorLog - Internal_ErrorLog - Internal_USIS Cash_CoE_4_USIS Cash_CoE" xfId="499"/>
    <cellStyle name="%_ErrorLog - Internal_ErrorLog - Internal_USIS Cash_CoE_5" xfId="500"/>
    <cellStyle name="%_ErrorLog - Internal_ErrorLog - Internal_USIS Cash_CoE_5_USIS Cash_CoE" xfId="501"/>
    <cellStyle name="%_ErrorLog - Internal_ErrorLog - Internal_USIS Cash_CoE_6" xfId="502"/>
    <cellStyle name="%_ErrorLog - Internal_ErrorLog - Internal_USIS Cash_CoE_Chansky" xfId="503"/>
    <cellStyle name="%_ErrorLog - Internal_ErrorLog - Internal_USIS Cash_CoE_Daily Volume" xfId="504"/>
    <cellStyle name="%_ErrorLog - Internal_ErrorLog - Internal_USIS Cash_CoE_Forrester" xfId="505"/>
    <cellStyle name="%_ErrorLog - Internal_ErrorLog - Internal_USIS Cash_CoE_Fry" xfId="506"/>
    <cellStyle name="%_ErrorLog - Internal_ErrorLog - Internal_USIS Cash_CoE_Process Highlights" xfId="507"/>
    <cellStyle name="%_ErrorLog - Internal_Forrester" xfId="508"/>
    <cellStyle name="%_ErrorLog - Internal_Fry" xfId="509"/>
    <cellStyle name="%_ErrorLog - Internal_Process Highlights" xfId="510"/>
    <cellStyle name="%_First Eagle" xfId="10933"/>
    <cellStyle name="%_First Merc" xfId="10932"/>
    <cellStyle name="%_First Merc_1" xfId="10931"/>
    <cellStyle name="%_Forrester" xfId="511"/>
    <cellStyle name="%_Fry" xfId="512"/>
    <cellStyle name="%_Fry 2" xfId="513"/>
    <cellStyle name="%_Fry 2 2" xfId="514"/>
    <cellStyle name="%_Fry 2_Chansky" xfId="515"/>
    <cellStyle name="%_Fry 2_Forrester" xfId="516"/>
    <cellStyle name="%_Fry 2_Fry" xfId="517"/>
    <cellStyle name="%_Fry 3" xfId="518"/>
    <cellStyle name="%_Fry 3_USIS Cash_CoE" xfId="519"/>
    <cellStyle name="%_Fry 4" xfId="520"/>
    <cellStyle name="%_Fry_1" xfId="521"/>
    <cellStyle name="%_Fry_1 2" xfId="522"/>
    <cellStyle name="%_Fry_1 2_USIS Cash_CoE" xfId="523"/>
    <cellStyle name="%_Fry_1_Process Highlights" xfId="524"/>
    <cellStyle name="%_Fry_1_Process Highlights_1" xfId="525"/>
    <cellStyle name="%_Fry_1_USIS Cash_CoE" xfId="526"/>
    <cellStyle name="%_Fry_1_USIS Cash_CoE_1" xfId="527"/>
    <cellStyle name="%_Fry_1_USIS Cash_CoE_1_USIS Cash_CoE" xfId="528"/>
    <cellStyle name="%_Fry_1_USIS Cash_CoE_2" xfId="529"/>
    <cellStyle name="%_Fry_1_USIS Cash_CoE_2_USIS Cash_CoE" xfId="530"/>
    <cellStyle name="%_Fry_1_USIS Cash_CoE_3" xfId="531"/>
    <cellStyle name="%_Fry_1_USIS Cash_CoE_3_USIS Cash_CoE" xfId="532"/>
    <cellStyle name="%_Fry_1_USIS Cash_CoE_4" xfId="533"/>
    <cellStyle name="%_Fry_Bieber" xfId="534"/>
    <cellStyle name="%_Fry_Bieber_USIS Cash_CoE" xfId="535"/>
    <cellStyle name="%_Fry_Chansky" xfId="536"/>
    <cellStyle name="%_Fry_Chansky 2" xfId="537"/>
    <cellStyle name="%_Fry_Chansky 3" xfId="538"/>
    <cellStyle name="%_Fry_Chansky 3_USIS Cash_CoE" xfId="539"/>
    <cellStyle name="%_Fry_Chansky 4" xfId="540"/>
    <cellStyle name="%_Fry_Chansky_1" xfId="541"/>
    <cellStyle name="%_Fry_Chansky_Bieber" xfId="542"/>
    <cellStyle name="%_Fry_Chansky_Bieber_USIS Cash_CoE" xfId="543"/>
    <cellStyle name="%_Fry_Chansky_Chansky" xfId="544"/>
    <cellStyle name="%_Fry_Chansky_Forrester" xfId="545"/>
    <cellStyle name="%_Fry_Chansky_Fry" xfId="546"/>
    <cellStyle name="%_Fry_Chansky_Process Highlights" xfId="547"/>
    <cellStyle name="%_Fry_Chansky_Process Highlights_1" xfId="548"/>
    <cellStyle name="%_Fry_Chansky_Process Highlights_1_Process Highlights" xfId="549"/>
    <cellStyle name="%_Fry_Chansky_Process Highlights_2" xfId="550"/>
    <cellStyle name="%_Fry_Chansky_Process Highlights_2_Process Highlights" xfId="551"/>
    <cellStyle name="%_Fry_Chansky_Process Highlights_3" xfId="552"/>
    <cellStyle name="%_Fry_Chansky_Process Highlights_3_Process Highlights" xfId="553"/>
    <cellStyle name="%_Fry_Chansky_Process Highlights_4" xfId="554"/>
    <cellStyle name="%_Fry_Chansky_USIS Cash_CoE" xfId="555"/>
    <cellStyle name="%_Fry_Chansky_USIS Cash_CoE 2" xfId="556"/>
    <cellStyle name="%_Fry_Chansky_USIS Cash_CoE_1" xfId="557"/>
    <cellStyle name="%_Fry_Chansky_USIS Cash_CoE_2" xfId="558"/>
    <cellStyle name="%_Fry_Chansky_USIS Cash_CoE_2_USIS Cash_CoE" xfId="559"/>
    <cellStyle name="%_Fry_Chansky_USIS Cash_CoE_3" xfId="560"/>
    <cellStyle name="%_Fry_Chansky_USIS Cash_CoE_3_USIS Cash_CoE" xfId="561"/>
    <cellStyle name="%_Fry_Chansky_USIS Cash_CoE_4" xfId="562"/>
    <cellStyle name="%_Fry_Chansky_USIS Cash_CoE_4_USIS Cash_CoE" xfId="563"/>
    <cellStyle name="%_Fry_Chansky_USIS Cash_CoE_5" xfId="564"/>
    <cellStyle name="%_Fry_Chansky_USIS Cash_CoE_Process Highlights" xfId="565"/>
    <cellStyle name="%_Fry_Chansky_USIS Cash_CoE_Process Highlights_1" xfId="566"/>
    <cellStyle name="%_Fry_Chansky_USIS Cash_CoE_Process Highlights_2" xfId="567"/>
    <cellStyle name="%_Fry_Chansky_USIS Cash_CoE_Process Highlights_2_Process Highlights" xfId="568"/>
    <cellStyle name="%_Fry_Chansky_USIS Cash_CoE_Process Highlights_Process Highlights" xfId="569"/>
    <cellStyle name="%_Fry_Chansky_USIS Cash_CoE_USIS Cash_CoE" xfId="570"/>
    <cellStyle name="%_Fry_Chansky_USIS Cash_CoE_USIS Cash_CoE_1" xfId="571"/>
    <cellStyle name="%_Fry_Chansky_USIS Cash_CoE_USIS Cash_CoE_1 2" xfId="572"/>
    <cellStyle name="%_Fry_Chansky_USIS Cash_CoE_USIS Cash_CoE_1 2_USIS Cash_CoE" xfId="573"/>
    <cellStyle name="%_Fry_Chansky_USIS Cash_CoE_USIS Cash_CoE_1_Process Highlights" xfId="574"/>
    <cellStyle name="%_Fry_Chansky_USIS Cash_CoE_USIS Cash_CoE_1_Process Highlights_1" xfId="575"/>
    <cellStyle name="%_Fry_Chansky_USIS Cash_CoE_USIS Cash_CoE_1_USIS Cash_CoE" xfId="576"/>
    <cellStyle name="%_Fry_Chansky_USIS Cash_CoE_USIS Cash_CoE_1_USIS Cash_CoE_1" xfId="577"/>
    <cellStyle name="%_Fry_Chansky_USIS Cash_CoE_USIS Cash_CoE_1_USIS Cash_CoE_1_USIS Cash_CoE" xfId="578"/>
    <cellStyle name="%_Fry_Chansky_USIS Cash_CoE_USIS Cash_CoE_1_USIS Cash_CoE_2" xfId="579"/>
    <cellStyle name="%_Fry_Chansky_USIS Cash_CoE_USIS Cash_CoE_1_USIS Cash_CoE_2_USIS Cash_CoE" xfId="580"/>
    <cellStyle name="%_Fry_Chansky_USIS Cash_CoE_USIS Cash_CoE_1_USIS Cash_CoE_3" xfId="581"/>
    <cellStyle name="%_Fry_Chansky_USIS Cash_CoE_USIS Cash_CoE_1_USIS Cash_CoE_3_USIS Cash_CoE" xfId="582"/>
    <cellStyle name="%_Fry_Chansky_USIS Cash_CoE_USIS Cash_CoE_1_USIS Cash_CoE_4" xfId="583"/>
    <cellStyle name="%_Fry_Forrester" xfId="584"/>
    <cellStyle name="%_Fry_Fry" xfId="585"/>
    <cellStyle name="%_Fry_Fry 2" xfId="586"/>
    <cellStyle name="%_Fry_Fry 3" xfId="587"/>
    <cellStyle name="%_Fry_Fry_1" xfId="588"/>
    <cellStyle name="%_Fry_Fry_1 2" xfId="589"/>
    <cellStyle name="%_Fry_Fry_1 2_USIS Cash_CoE" xfId="590"/>
    <cellStyle name="%_Fry_Fry_1_Process Highlights" xfId="591"/>
    <cellStyle name="%_Fry_Fry_1_Process Highlights_1" xfId="592"/>
    <cellStyle name="%_Fry_Fry_1_USIS Cash_CoE" xfId="593"/>
    <cellStyle name="%_Fry_Fry_1_USIS Cash_CoE_1" xfId="594"/>
    <cellStyle name="%_Fry_Fry_1_USIS Cash_CoE_1_USIS Cash_CoE" xfId="595"/>
    <cellStyle name="%_Fry_Fry_1_USIS Cash_CoE_2" xfId="596"/>
    <cellStyle name="%_Fry_Fry_1_USIS Cash_CoE_2_USIS Cash_CoE" xfId="597"/>
    <cellStyle name="%_Fry_Fry_1_USIS Cash_CoE_3" xfId="598"/>
    <cellStyle name="%_Fry_Fry_1_USIS Cash_CoE_3_USIS Cash_CoE" xfId="599"/>
    <cellStyle name="%_Fry_Fry_1_USIS Cash_CoE_4" xfId="600"/>
    <cellStyle name="%_Fry_Fry_Chansky" xfId="601"/>
    <cellStyle name="%_Fry_Fry_Daily Volume" xfId="602"/>
    <cellStyle name="%_Fry_Fry_Forrester" xfId="603"/>
    <cellStyle name="%_Fry_Fry_Fry" xfId="604"/>
    <cellStyle name="%_Fry_Fry_Process Highlights" xfId="605"/>
    <cellStyle name="%_Fry_Kedia" xfId="606"/>
    <cellStyle name="%_Fry_Process Highlights" xfId="607"/>
    <cellStyle name="%_Fry_Process Highlights_1" xfId="608"/>
    <cellStyle name="%_Fry_Process Highlights_1 2" xfId="609"/>
    <cellStyle name="%_Fry_Process Highlights_1 2_USIS Cash_CoE" xfId="610"/>
    <cellStyle name="%_Fry_Process Highlights_1_Process Highlights" xfId="611"/>
    <cellStyle name="%_Fry_Process Highlights_1_Process Highlights_1" xfId="612"/>
    <cellStyle name="%_Fry_Process Highlights_1_Process Highlights_1_Process Highlights" xfId="613"/>
    <cellStyle name="%_Fry_Process Highlights_1_Process Highlights_2" xfId="614"/>
    <cellStyle name="%_Fry_Process Highlights_1_Process Highlights_2_Process Highlights" xfId="615"/>
    <cellStyle name="%_Fry_Process Highlights_1_Process Highlights_3" xfId="616"/>
    <cellStyle name="%_Fry_Process Highlights_1_Process Highlights_3_Process Highlights" xfId="617"/>
    <cellStyle name="%_Fry_Process Highlights_1_Process Highlights_4" xfId="618"/>
    <cellStyle name="%_Fry_Process Highlights_1_Process Highlights_4_Process Highlights" xfId="619"/>
    <cellStyle name="%_Fry_Process Highlights_1_Process Highlights_5" xfId="620"/>
    <cellStyle name="%_Fry_Process Highlights_1_USIS Cash_CoE" xfId="621"/>
    <cellStyle name="%_Fry_Process Highlights_1_USIS Cash_CoE 2" xfId="622"/>
    <cellStyle name="%_Fry_Process Highlights_1_USIS Cash_CoE_1" xfId="623"/>
    <cellStyle name="%_Fry_Process Highlights_1_USIS Cash_CoE_2" xfId="624"/>
    <cellStyle name="%_Fry_Process Highlights_1_USIS Cash_CoE_2_USIS Cash_CoE" xfId="625"/>
    <cellStyle name="%_Fry_Process Highlights_1_USIS Cash_CoE_3" xfId="626"/>
    <cellStyle name="%_Fry_Process Highlights_1_USIS Cash_CoE_3_USIS Cash_CoE" xfId="627"/>
    <cellStyle name="%_Fry_Process Highlights_1_USIS Cash_CoE_4" xfId="628"/>
    <cellStyle name="%_Fry_Process Highlights_1_USIS Cash_CoE_4_USIS Cash_CoE" xfId="629"/>
    <cellStyle name="%_Fry_Process Highlights_1_USIS Cash_CoE_5" xfId="630"/>
    <cellStyle name="%_Fry_Process Highlights_1_USIS Cash_CoE_Process Highlights" xfId="631"/>
    <cellStyle name="%_Fry_Process Highlights_1_USIS Cash_CoE_Process Highlights_1" xfId="632"/>
    <cellStyle name="%_Fry_Process Highlights_1_USIS Cash_CoE_Process Highlights_2" xfId="633"/>
    <cellStyle name="%_Fry_Process Highlights_1_USIS Cash_CoE_Process Highlights_2_Process Highlights" xfId="634"/>
    <cellStyle name="%_Fry_Process Highlights_1_USIS Cash_CoE_Process Highlights_Process Highlights" xfId="635"/>
    <cellStyle name="%_Fry_Process Highlights_1_USIS Cash_CoE_USIS Cash_CoE" xfId="636"/>
    <cellStyle name="%_Fry_Process Highlights_1_USIS Cash_CoE_USIS Cash_CoE_1" xfId="637"/>
    <cellStyle name="%_Fry_Process Highlights_1_USIS Cash_CoE_USIS Cash_CoE_1 2" xfId="638"/>
    <cellStyle name="%_Fry_Process Highlights_1_USIS Cash_CoE_USIS Cash_CoE_1 2_USIS Cash_CoE" xfId="639"/>
    <cellStyle name="%_Fry_Process Highlights_1_USIS Cash_CoE_USIS Cash_CoE_1_Process Highlights" xfId="640"/>
    <cellStyle name="%_Fry_Process Highlights_1_USIS Cash_CoE_USIS Cash_CoE_1_Process Highlights_1" xfId="641"/>
    <cellStyle name="%_Fry_Process Highlights_1_USIS Cash_CoE_USIS Cash_CoE_1_USIS Cash_CoE" xfId="642"/>
    <cellStyle name="%_Fry_Process Highlights_1_USIS Cash_CoE_USIS Cash_CoE_1_USIS Cash_CoE_1" xfId="643"/>
    <cellStyle name="%_Fry_Process Highlights_1_USIS Cash_CoE_USIS Cash_CoE_1_USIS Cash_CoE_1_USIS Cash_CoE" xfId="644"/>
    <cellStyle name="%_Fry_Process Highlights_1_USIS Cash_CoE_USIS Cash_CoE_1_USIS Cash_CoE_2" xfId="645"/>
    <cellStyle name="%_Fry_Process Highlights_1_USIS Cash_CoE_USIS Cash_CoE_1_USIS Cash_CoE_2_USIS Cash_CoE" xfId="646"/>
    <cellStyle name="%_Fry_Process Highlights_1_USIS Cash_CoE_USIS Cash_CoE_1_USIS Cash_CoE_3" xfId="647"/>
    <cellStyle name="%_Fry_Process Highlights_1_USIS Cash_CoE_USIS Cash_CoE_1_USIS Cash_CoE_3_USIS Cash_CoE" xfId="648"/>
    <cellStyle name="%_Fry_Process Highlights_1_USIS Cash_CoE_USIS Cash_CoE_1_USIS Cash_CoE_4" xfId="649"/>
    <cellStyle name="%_Fry_Process Highlights_2" xfId="650"/>
    <cellStyle name="%_Fry_Process Highlights_2_Process Highlights" xfId="651"/>
    <cellStyle name="%_Fry_Process Highlights_3" xfId="652"/>
    <cellStyle name="%_Fry_Process Highlights_3_Process Highlights" xfId="653"/>
    <cellStyle name="%_Fry_Process Highlights_4" xfId="654"/>
    <cellStyle name="%_Fry_Process Highlights_4_Process Highlights" xfId="655"/>
    <cellStyle name="%_Fry_Process Highlights_5" xfId="656"/>
    <cellStyle name="%_Fry_Process Highlights_Daily Volume" xfId="657"/>
    <cellStyle name="%_Fry_Process Highlights_Process Highlights" xfId="658"/>
    <cellStyle name="%_Fry_USIS Cash_CoE" xfId="659"/>
    <cellStyle name="%_Fry_USIS Cash_CoE_1" xfId="660"/>
    <cellStyle name="%_Fry_USIS Cash_CoE_1 2" xfId="661"/>
    <cellStyle name="%_Fry_USIS Cash_CoE_1_Process Highlights" xfId="662"/>
    <cellStyle name="%_Fry_USIS Cash_CoE_1_Process Highlights_1" xfId="663"/>
    <cellStyle name="%_Fry_USIS Cash_CoE_1_Process Highlights_2" xfId="664"/>
    <cellStyle name="%_Fry_USIS Cash_CoE_1_Process Highlights_2_Process Highlights" xfId="665"/>
    <cellStyle name="%_Fry_USIS Cash_CoE_1_Process Highlights_Process Highlights" xfId="666"/>
    <cellStyle name="%_Fry_USIS Cash_CoE_1_USIS Cash_CoE" xfId="667"/>
    <cellStyle name="%_Fry_USIS Cash_CoE_1_USIS Cash_CoE_1" xfId="668"/>
    <cellStyle name="%_Fry_USIS Cash_CoE_1_USIS Cash_CoE_1 2" xfId="669"/>
    <cellStyle name="%_Fry_USIS Cash_CoE_1_USIS Cash_CoE_1 2_USIS Cash_CoE" xfId="670"/>
    <cellStyle name="%_Fry_USIS Cash_CoE_1_USIS Cash_CoE_1_Process Highlights" xfId="671"/>
    <cellStyle name="%_Fry_USIS Cash_CoE_1_USIS Cash_CoE_1_Process Highlights_1" xfId="672"/>
    <cellStyle name="%_Fry_USIS Cash_CoE_1_USIS Cash_CoE_1_USIS Cash_CoE" xfId="673"/>
    <cellStyle name="%_Fry_USIS Cash_CoE_1_USIS Cash_CoE_1_USIS Cash_CoE_1" xfId="674"/>
    <cellStyle name="%_Fry_USIS Cash_CoE_1_USIS Cash_CoE_1_USIS Cash_CoE_1_USIS Cash_CoE" xfId="675"/>
    <cellStyle name="%_Fry_USIS Cash_CoE_1_USIS Cash_CoE_1_USIS Cash_CoE_2" xfId="676"/>
    <cellStyle name="%_Fry_USIS Cash_CoE_1_USIS Cash_CoE_1_USIS Cash_CoE_2_USIS Cash_CoE" xfId="677"/>
    <cellStyle name="%_Fry_USIS Cash_CoE_1_USIS Cash_CoE_1_USIS Cash_CoE_3" xfId="678"/>
    <cellStyle name="%_Fry_USIS Cash_CoE_1_USIS Cash_CoE_1_USIS Cash_CoE_3_USIS Cash_CoE" xfId="679"/>
    <cellStyle name="%_Fry_USIS Cash_CoE_1_USIS Cash_CoE_1_USIS Cash_CoE_4" xfId="680"/>
    <cellStyle name="%_Fry_USIS Cash_CoE_2" xfId="681"/>
    <cellStyle name="%_Fry_USIS Cash_CoE_2_USIS Cash_CoE" xfId="682"/>
    <cellStyle name="%_Fry_USIS Cash_CoE_3" xfId="683"/>
    <cellStyle name="%_Fry_USIS Cash_CoE_3_USIS Cash_CoE" xfId="684"/>
    <cellStyle name="%_Fry_USIS Cash_CoE_4" xfId="685"/>
    <cellStyle name="%_Fry_USIS Cash_CoE_4_USIS Cash_CoE" xfId="686"/>
    <cellStyle name="%_Fry_USIS Cash_CoE_5" xfId="687"/>
    <cellStyle name="%_Fry_USIS Cash_CoE_5_USIS Cash_CoE" xfId="688"/>
    <cellStyle name="%_Fry_USIS Cash_CoE_6" xfId="689"/>
    <cellStyle name="%_HARSHA" xfId="690"/>
    <cellStyle name="%_Homestead" xfId="10930"/>
    <cellStyle name="%_ICON" xfId="10929"/>
    <cellStyle name="%_Kedia" xfId="691"/>
    <cellStyle name="%_Kedia 2" xfId="692"/>
    <cellStyle name="%_Kedia 2_USIS Cash_CoE" xfId="693"/>
    <cellStyle name="%_Kedia_Process Highlights" xfId="694"/>
    <cellStyle name="%_Kedia_Process Highlights_1" xfId="695"/>
    <cellStyle name="%_Kedia_Process Highlights_1_Process Highlights" xfId="696"/>
    <cellStyle name="%_Kedia_Process Highlights_2" xfId="697"/>
    <cellStyle name="%_Kedia_Process Highlights_2_Process Highlights" xfId="698"/>
    <cellStyle name="%_Kedia_Process Highlights_3" xfId="699"/>
    <cellStyle name="%_Kedia_Process Highlights_3_Process Highlights" xfId="700"/>
    <cellStyle name="%_Kedia_Process Highlights_4" xfId="701"/>
    <cellStyle name="%_Kedia_Process Highlights_4_Process Highlights" xfId="702"/>
    <cellStyle name="%_Kedia_Process Highlights_5" xfId="703"/>
    <cellStyle name="%_Kedia_USIS Cash_CoE" xfId="704"/>
    <cellStyle name="%_Kedia_USIS Cash_CoE 2" xfId="705"/>
    <cellStyle name="%_Kedia_USIS Cash_CoE_1" xfId="706"/>
    <cellStyle name="%_Kedia_USIS Cash_CoE_2" xfId="707"/>
    <cellStyle name="%_Kedia_USIS Cash_CoE_2_USIS Cash_CoE" xfId="708"/>
    <cellStyle name="%_Kedia_USIS Cash_CoE_3" xfId="709"/>
    <cellStyle name="%_Kedia_USIS Cash_CoE_3_USIS Cash_CoE" xfId="710"/>
    <cellStyle name="%_Kedia_USIS Cash_CoE_4" xfId="711"/>
    <cellStyle name="%_Kedia_USIS Cash_CoE_4_USIS Cash_CoE" xfId="712"/>
    <cellStyle name="%_Kedia_USIS Cash_CoE_5" xfId="713"/>
    <cellStyle name="%_Kedia_USIS Cash_CoE_Process Highlights" xfId="714"/>
    <cellStyle name="%_Kedia_USIS Cash_CoE_Process Highlights_1" xfId="715"/>
    <cellStyle name="%_Kedia_USIS Cash_CoE_Process Highlights_2" xfId="716"/>
    <cellStyle name="%_Kedia_USIS Cash_CoE_Process Highlights_2_Process Highlights" xfId="717"/>
    <cellStyle name="%_Kedia_USIS Cash_CoE_Process Highlights_Process Highlights" xfId="718"/>
    <cellStyle name="%_Kedia_USIS Cash_CoE_USIS Cash_CoE" xfId="719"/>
    <cellStyle name="%_Kedia_USIS Cash_CoE_USIS Cash_CoE_1" xfId="720"/>
    <cellStyle name="%_Kedia_USIS Cash_CoE_USIS Cash_CoE_1 2" xfId="721"/>
    <cellStyle name="%_Kedia_USIS Cash_CoE_USIS Cash_CoE_1 2_USIS Cash_CoE" xfId="722"/>
    <cellStyle name="%_Kedia_USIS Cash_CoE_USIS Cash_CoE_1_Process Highlights" xfId="723"/>
    <cellStyle name="%_Kedia_USIS Cash_CoE_USIS Cash_CoE_1_Process Highlights_1" xfId="724"/>
    <cellStyle name="%_Kedia_USIS Cash_CoE_USIS Cash_CoE_1_USIS Cash_CoE" xfId="725"/>
    <cellStyle name="%_Kedia_USIS Cash_CoE_USIS Cash_CoE_1_USIS Cash_CoE_1" xfId="726"/>
    <cellStyle name="%_Kedia_USIS Cash_CoE_USIS Cash_CoE_1_USIS Cash_CoE_1_USIS Cash_CoE" xfId="727"/>
    <cellStyle name="%_Kedia_USIS Cash_CoE_USIS Cash_CoE_1_USIS Cash_CoE_2" xfId="728"/>
    <cellStyle name="%_Kedia_USIS Cash_CoE_USIS Cash_CoE_1_USIS Cash_CoE_2_USIS Cash_CoE" xfId="729"/>
    <cellStyle name="%_Kedia_USIS Cash_CoE_USIS Cash_CoE_1_USIS Cash_CoE_3" xfId="730"/>
    <cellStyle name="%_Kedia_USIS Cash_CoE_USIS Cash_CoE_1_USIS Cash_CoE_3_USIS Cash_CoE" xfId="731"/>
    <cellStyle name="%_Kedia_USIS Cash_CoE_USIS Cash_CoE_1_USIS Cash_CoE_4" xfId="732"/>
    <cellStyle name="%_Madison" xfId="10928"/>
    <cellStyle name="%_Main" xfId="27666"/>
    <cellStyle name="%_OHIO" xfId="10927"/>
    <cellStyle name="%_PA Cash Recon- Mult Fds" xfId="10926"/>
    <cellStyle name="%_Pac Life" xfId="10925"/>
    <cellStyle name="%_Pimco" xfId="10924"/>
    <cellStyle name="%_Process Highlights" xfId="733"/>
    <cellStyle name="%_Process Highlights 2" xfId="734"/>
    <cellStyle name="%_Process Highlights 3" xfId="735"/>
    <cellStyle name="%_Process Highlights_1" xfId="736"/>
    <cellStyle name="%_Process Highlights_1_Process Highlights" xfId="737"/>
    <cellStyle name="%_Process Highlights_2" xfId="738"/>
    <cellStyle name="%_Process Highlights_2_Process Highlights" xfId="739"/>
    <cellStyle name="%_Process Highlights_3" xfId="740"/>
    <cellStyle name="%_Process Highlights_3_Process Highlights" xfId="741"/>
    <cellStyle name="%_Process Highlights_4" xfId="742"/>
    <cellStyle name="%_Process Highlights_4_Process Highlights" xfId="743"/>
    <cellStyle name="%_Process Highlights_5" xfId="744"/>
    <cellStyle name="%_Process Highlights_Chansky" xfId="745"/>
    <cellStyle name="%_Process Highlights_Daily Volume" xfId="746"/>
    <cellStyle name="%_Process Highlights_Forrester" xfId="747"/>
    <cellStyle name="%_Process Highlights_Fry" xfId="748"/>
    <cellStyle name="%_Process Highlights_Process Highlights" xfId="749"/>
    <cellStyle name="%_Quantitative" xfId="10923"/>
    <cellStyle name="%_RECON WITH CONSOL" xfId="750"/>
    <cellStyle name="%_Sentinel" xfId="10922"/>
    <cellStyle name="%_Sheet1" xfId="751"/>
    <cellStyle name="%_Sheet1 2" xfId="752"/>
    <cellStyle name="%_Sheet1 3" xfId="753"/>
    <cellStyle name="%_Sheet1_1" xfId="754"/>
    <cellStyle name="%_Sheet1_1_Main" xfId="10845"/>
    <cellStyle name="%_Sheet1_2" xfId="755"/>
    <cellStyle name="%_Sheet1_ANIL" xfId="756"/>
    <cellStyle name="%_Sheet1_Chansky" xfId="757"/>
    <cellStyle name="%_Sheet1_Consolidated data" xfId="758"/>
    <cellStyle name="%_Sheet1_Daily Volume" xfId="759"/>
    <cellStyle name="%_Sheet1_Forrester" xfId="760"/>
    <cellStyle name="%_Sheet1_Fry" xfId="761"/>
    <cellStyle name="%_Sheet1_HARSHA" xfId="762"/>
    <cellStyle name="%_Sheet1_Main" xfId="27659"/>
    <cellStyle name="%_Sheet1_Process Highlights" xfId="763"/>
    <cellStyle name="%_Sheet1_RECON WITH CONSOL" xfId="764"/>
    <cellStyle name="%_Sheet1_Sheet1" xfId="765"/>
    <cellStyle name="%_Sheet1_Sheet1_1" xfId="766"/>
    <cellStyle name="%_Sheet1_Sheet1_Main" xfId="27661"/>
    <cellStyle name="%_Sheet1_Sheet2" xfId="767"/>
    <cellStyle name="%_Sheet1_Sheet2 2" xfId="768"/>
    <cellStyle name="%_Sheet1_Sheet2 3" xfId="769"/>
    <cellStyle name="%_Sheet1_Sheet2_Chansky" xfId="770"/>
    <cellStyle name="%_Sheet1_Sheet2_Daily Volume" xfId="771"/>
    <cellStyle name="%_Sheet1_Sheet2_Forrester" xfId="772"/>
    <cellStyle name="%_Sheet1_Sheet2_Fry" xfId="773"/>
    <cellStyle name="%_Sheet1_Sheet2_Process Highlights" xfId="774"/>
    <cellStyle name="%_Sheet2" xfId="775"/>
    <cellStyle name="%_Sheet2 2" xfId="776"/>
    <cellStyle name="%_Sheet2 3" xfId="777"/>
    <cellStyle name="%_Sheet2_Chansky" xfId="778"/>
    <cellStyle name="%_Sheet2_Daily Volume" xfId="779"/>
    <cellStyle name="%_Sheet2_Forrester" xfId="780"/>
    <cellStyle name="%_Sheet2_Fry" xfId="781"/>
    <cellStyle name="%_Sheet2_Process Highlights" xfId="782"/>
    <cellStyle name="%_USIS Cash_CoE" xfId="783"/>
    <cellStyle name="%_USIS Cash_CoE 2" xfId="784"/>
    <cellStyle name="%_USIS Cash_CoE 3" xfId="785"/>
    <cellStyle name="%_USIS Cash_CoE_1" xfId="786"/>
    <cellStyle name="%_USIS Cash_CoE_2" xfId="787"/>
    <cellStyle name="%_USIS Cash_CoE_2 2" xfId="788"/>
    <cellStyle name="%_USIS Cash_CoE_2_Process Highlights" xfId="789"/>
    <cellStyle name="%_USIS Cash_CoE_2_Process Highlights_1" xfId="790"/>
    <cellStyle name="%_USIS Cash_CoE_2_Process Highlights_2" xfId="791"/>
    <cellStyle name="%_USIS Cash_CoE_2_Process Highlights_2_Process Highlights" xfId="792"/>
    <cellStyle name="%_USIS Cash_CoE_2_Process Highlights_Process Highlights" xfId="793"/>
    <cellStyle name="%_USIS Cash_CoE_2_USIS Cash_CoE" xfId="794"/>
    <cellStyle name="%_USIS Cash_CoE_2_USIS Cash_CoE_1" xfId="795"/>
    <cellStyle name="%_USIS Cash_CoE_2_USIS Cash_CoE_1 2" xfId="796"/>
    <cellStyle name="%_USIS Cash_CoE_2_USIS Cash_CoE_1 2_USIS Cash_CoE" xfId="797"/>
    <cellStyle name="%_USIS Cash_CoE_2_USIS Cash_CoE_1_Process Highlights" xfId="798"/>
    <cellStyle name="%_USIS Cash_CoE_2_USIS Cash_CoE_1_Process Highlights_1" xfId="799"/>
    <cellStyle name="%_USIS Cash_CoE_2_USIS Cash_CoE_1_USIS Cash_CoE" xfId="800"/>
    <cellStyle name="%_USIS Cash_CoE_2_USIS Cash_CoE_1_USIS Cash_CoE_1" xfId="801"/>
    <cellStyle name="%_USIS Cash_CoE_2_USIS Cash_CoE_1_USIS Cash_CoE_1_USIS Cash_CoE" xfId="802"/>
    <cellStyle name="%_USIS Cash_CoE_2_USIS Cash_CoE_1_USIS Cash_CoE_2" xfId="803"/>
    <cellStyle name="%_USIS Cash_CoE_2_USIS Cash_CoE_1_USIS Cash_CoE_2_USIS Cash_CoE" xfId="804"/>
    <cellStyle name="%_USIS Cash_CoE_2_USIS Cash_CoE_1_USIS Cash_CoE_3" xfId="805"/>
    <cellStyle name="%_USIS Cash_CoE_2_USIS Cash_CoE_1_USIS Cash_CoE_3_USIS Cash_CoE" xfId="806"/>
    <cellStyle name="%_USIS Cash_CoE_2_USIS Cash_CoE_1_USIS Cash_CoE_4" xfId="807"/>
    <cellStyle name="%_USIS Cash_CoE_3" xfId="808"/>
    <cellStyle name="%_USIS Cash_CoE_3_USIS Cash_CoE" xfId="809"/>
    <cellStyle name="%_USIS Cash_CoE_4" xfId="810"/>
    <cellStyle name="%_USIS Cash_CoE_4_USIS Cash_CoE" xfId="811"/>
    <cellStyle name="%_USIS Cash_CoE_5" xfId="812"/>
    <cellStyle name="%_USIS Cash_CoE_5_USIS Cash_CoE" xfId="813"/>
    <cellStyle name="%_USIS Cash_CoE_6" xfId="814"/>
    <cellStyle name="%_USIS Cash_CoE_6_USIS Cash_CoE" xfId="815"/>
    <cellStyle name="%_USIS Cash_CoE_7" xfId="816"/>
    <cellStyle name="%_USIS Cash_CoE_Chansky" xfId="817"/>
    <cellStyle name="%_USIS Cash_CoE_Daily Volume" xfId="818"/>
    <cellStyle name="%_USIS Cash_CoE_Forrester" xfId="819"/>
    <cellStyle name="%_USIS Cash_CoE_Fry" xfId="820"/>
    <cellStyle name="%_USIS Cash_CoE_Process Highlights" xfId="821"/>
    <cellStyle name="%_Van Eck" xfId="10921"/>
    <cellStyle name="%_Wasatch" xfId="10920"/>
    <cellStyle name="%_ZC Resources" xfId="10919"/>
    <cellStyle name="_ Nov11" xfId="822"/>
    <cellStyle name="_2010 Migration Summary - Cash_Shares" xfId="823"/>
    <cellStyle name="_5828" xfId="824"/>
    <cellStyle name="_ABHIJIT" xfId="825"/>
    <cellStyle name="_ABHIJIT 2" xfId="826"/>
    <cellStyle name="_ABHIJIT 2 2" xfId="827"/>
    <cellStyle name="_ABHIJIT 2_Chansky" xfId="828"/>
    <cellStyle name="_ABHIJIT 2_Forrester" xfId="829"/>
    <cellStyle name="_ABHIJIT 2_Fry" xfId="830"/>
    <cellStyle name="_ABHIJIT 3" xfId="831"/>
    <cellStyle name="_ABHIJIT 3_USIS Cash_CoE" xfId="832"/>
    <cellStyle name="_ABHIJIT 4" xfId="833"/>
    <cellStyle name="_ABHIJIT_Bieber" xfId="834"/>
    <cellStyle name="_ABHIJIT_Bieber_USIS Cash_CoE" xfId="835"/>
    <cellStyle name="_ABHIJIT_Call Tree" xfId="28429"/>
    <cellStyle name="_ABHIJIT_Chansky" xfId="836"/>
    <cellStyle name="_ABHIJIT_Chansky 2" xfId="837"/>
    <cellStyle name="_ABHIJIT_Chansky 3" xfId="838"/>
    <cellStyle name="_ABHIJIT_Chansky 3_USIS Cash_CoE" xfId="839"/>
    <cellStyle name="_ABHIJIT_Chansky 4" xfId="840"/>
    <cellStyle name="_ABHIJIT_Chansky_1" xfId="841"/>
    <cellStyle name="_ABHIJIT_Chansky_Bieber" xfId="842"/>
    <cellStyle name="_ABHIJIT_Chansky_Bieber_USIS Cash_CoE" xfId="843"/>
    <cellStyle name="_ABHIJIT_Chansky_Chansky" xfId="844"/>
    <cellStyle name="_ABHIJIT_Chansky_Forrester" xfId="845"/>
    <cellStyle name="_ABHIJIT_Chansky_Fry" xfId="846"/>
    <cellStyle name="_ABHIJIT_Chansky_Process Highlights" xfId="847"/>
    <cellStyle name="_ABHIJIT_Chansky_Process Highlights_1" xfId="848"/>
    <cellStyle name="_ABHIJIT_Chansky_Process Highlights_1_Process Highlights" xfId="849"/>
    <cellStyle name="_ABHIJIT_Chansky_Process Highlights_2" xfId="850"/>
    <cellStyle name="_ABHIJIT_Chansky_Process Highlights_2_Process Highlights" xfId="851"/>
    <cellStyle name="_ABHIJIT_Chansky_Process Highlights_3" xfId="852"/>
    <cellStyle name="_ABHIJIT_Chansky_Process Highlights_3_Process Highlights" xfId="853"/>
    <cellStyle name="_ABHIJIT_Chansky_Process Highlights_4" xfId="854"/>
    <cellStyle name="_ABHIJIT_Chansky_USIS Cash_CoE" xfId="855"/>
    <cellStyle name="_ABHIJIT_Chansky_USIS Cash_CoE 2" xfId="856"/>
    <cellStyle name="_ABHIJIT_Chansky_USIS Cash_CoE_1" xfId="857"/>
    <cellStyle name="_ABHIJIT_Chansky_USIS Cash_CoE_2" xfId="858"/>
    <cellStyle name="_ABHIJIT_Chansky_USIS Cash_CoE_2_USIS Cash_CoE" xfId="859"/>
    <cellStyle name="_ABHIJIT_Chansky_USIS Cash_CoE_3" xfId="860"/>
    <cellStyle name="_ABHIJIT_Chansky_USIS Cash_CoE_3_USIS Cash_CoE" xfId="861"/>
    <cellStyle name="_ABHIJIT_Chansky_USIS Cash_CoE_4" xfId="862"/>
    <cellStyle name="_ABHIJIT_Chansky_USIS Cash_CoE_4_USIS Cash_CoE" xfId="863"/>
    <cellStyle name="_ABHIJIT_Chansky_USIS Cash_CoE_5" xfId="864"/>
    <cellStyle name="_ABHIJIT_Chansky_USIS Cash_CoE_Process Highlights" xfId="865"/>
    <cellStyle name="_ABHIJIT_Chansky_USIS Cash_CoE_Process Highlights_1" xfId="866"/>
    <cellStyle name="_ABHIJIT_Chansky_USIS Cash_CoE_Process Highlights_2" xfId="867"/>
    <cellStyle name="_ABHIJIT_Chansky_USIS Cash_CoE_Process Highlights_2_Process Highlights" xfId="868"/>
    <cellStyle name="_ABHIJIT_Chansky_USIS Cash_CoE_Process Highlights_Process Highlights" xfId="869"/>
    <cellStyle name="_ABHIJIT_Chansky_USIS Cash_CoE_USIS Cash_CoE" xfId="870"/>
    <cellStyle name="_ABHIJIT_Chansky_USIS Cash_CoE_USIS Cash_CoE_1" xfId="871"/>
    <cellStyle name="_ABHIJIT_Chansky_USIS Cash_CoE_USIS Cash_CoE_1 2" xfId="872"/>
    <cellStyle name="_ABHIJIT_Chansky_USIS Cash_CoE_USIS Cash_CoE_1 2_USIS Cash_CoE" xfId="873"/>
    <cellStyle name="_ABHIJIT_Chansky_USIS Cash_CoE_USIS Cash_CoE_1_Process Highlights" xfId="874"/>
    <cellStyle name="_ABHIJIT_Chansky_USIS Cash_CoE_USIS Cash_CoE_1_Process Highlights_1" xfId="875"/>
    <cellStyle name="_ABHIJIT_Chansky_USIS Cash_CoE_USIS Cash_CoE_1_USIS Cash_CoE" xfId="876"/>
    <cellStyle name="_ABHIJIT_Chansky_USIS Cash_CoE_USIS Cash_CoE_1_USIS Cash_CoE_1" xfId="877"/>
    <cellStyle name="_ABHIJIT_Chansky_USIS Cash_CoE_USIS Cash_CoE_1_USIS Cash_CoE_1_USIS Cash_CoE" xfId="878"/>
    <cellStyle name="_ABHIJIT_Chansky_USIS Cash_CoE_USIS Cash_CoE_1_USIS Cash_CoE_2" xfId="879"/>
    <cellStyle name="_ABHIJIT_Chansky_USIS Cash_CoE_USIS Cash_CoE_1_USIS Cash_CoE_2_USIS Cash_CoE" xfId="880"/>
    <cellStyle name="_ABHIJIT_Chansky_USIS Cash_CoE_USIS Cash_CoE_1_USIS Cash_CoE_3" xfId="881"/>
    <cellStyle name="_ABHIJIT_Chansky_USIS Cash_CoE_USIS Cash_CoE_1_USIS Cash_CoE_3_USIS Cash_CoE" xfId="882"/>
    <cellStyle name="_ABHIJIT_Chansky_USIS Cash_CoE_USIS Cash_CoE_1_USIS Cash_CoE_4" xfId="883"/>
    <cellStyle name="_ABHIJIT_Forrester" xfId="884"/>
    <cellStyle name="_ABHIJIT_Fry" xfId="885"/>
    <cellStyle name="_ABHIJIT_Fry 2" xfId="886"/>
    <cellStyle name="_ABHIJIT_Fry 3" xfId="887"/>
    <cellStyle name="_ABHIJIT_Fry_1" xfId="888"/>
    <cellStyle name="_ABHIJIT_Fry_1 2" xfId="889"/>
    <cellStyle name="_ABHIJIT_Fry_1 2_USIS Cash_CoE" xfId="890"/>
    <cellStyle name="_ABHIJIT_Fry_1_Process Highlights" xfId="891"/>
    <cellStyle name="_ABHIJIT_Fry_1_Process Highlights_1" xfId="892"/>
    <cellStyle name="_ABHIJIT_Fry_1_USIS Cash_CoE" xfId="893"/>
    <cellStyle name="_ABHIJIT_Fry_1_USIS Cash_CoE_1" xfId="894"/>
    <cellStyle name="_ABHIJIT_Fry_1_USIS Cash_CoE_1_USIS Cash_CoE" xfId="895"/>
    <cellStyle name="_ABHIJIT_Fry_1_USIS Cash_CoE_2" xfId="896"/>
    <cellStyle name="_ABHIJIT_Fry_1_USIS Cash_CoE_2_USIS Cash_CoE" xfId="897"/>
    <cellStyle name="_ABHIJIT_Fry_1_USIS Cash_CoE_3" xfId="898"/>
    <cellStyle name="_ABHIJIT_Fry_1_USIS Cash_CoE_3_USIS Cash_CoE" xfId="899"/>
    <cellStyle name="_ABHIJIT_Fry_1_USIS Cash_CoE_4" xfId="900"/>
    <cellStyle name="_ABHIJIT_Fry_Chansky" xfId="901"/>
    <cellStyle name="_ABHIJIT_Fry_Daily Volume" xfId="902"/>
    <cellStyle name="_ABHIJIT_Fry_Forrester" xfId="903"/>
    <cellStyle name="_ABHIJIT_Fry_Fry" xfId="904"/>
    <cellStyle name="_ABHIJIT_Fry_Process Highlights" xfId="905"/>
    <cellStyle name="_ABHIJIT_Kedia" xfId="906"/>
    <cellStyle name="_ABHIJIT_Kedia 2" xfId="907"/>
    <cellStyle name="_ABHIJIT_Kedia 2_USIS Cash_CoE" xfId="908"/>
    <cellStyle name="_ABHIJIT_Kedia_Process Highlights" xfId="909"/>
    <cellStyle name="_ABHIJIT_Kedia_Process Highlights_1" xfId="910"/>
    <cellStyle name="_ABHIJIT_Kedia_Process Highlights_1_Process Highlights" xfId="911"/>
    <cellStyle name="_ABHIJIT_Kedia_Process Highlights_2" xfId="912"/>
    <cellStyle name="_ABHIJIT_Kedia_Process Highlights_2_Process Highlights" xfId="913"/>
    <cellStyle name="_ABHIJIT_Kedia_Process Highlights_3" xfId="914"/>
    <cellStyle name="_ABHIJIT_Kedia_Process Highlights_3_Process Highlights" xfId="915"/>
    <cellStyle name="_ABHIJIT_Kedia_Process Highlights_4" xfId="916"/>
    <cellStyle name="_ABHIJIT_Kedia_Process Highlights_4_Process Highlights" xfId="917"/>
    <cellStyle name="_ABHIJIT_Kedia_Process Highlights_5" xfId="918"/>
    <cellStyle name="_ABHIJIT_Kedia_USIS Cash_CoE" xfId="919"/>
    <cellStyle name="_ABHIJIT_Kedia_USIS Cash_CoE 2" xfId="920"/>
    <cellStyle name="_ABHIJIT_Kedia_USIS Cash_CoE_1" xfId="921"/>
    <cellStyle name="_ABHIJIT_Kedia_USIS Cash_CoE_2" xfId="922"/>
    <cellStyle name="_ABHIJIT_Kedia_USIS Cash_CoE_2_USIS Cash_CoE" xfId="923"/>
    <cellStyle name="_ABHIJIT_Kedia_USIS Cash_CoE_3" xfId="924"/>
    <cellStyle name="_ABHIJIT_Kedia_USIS Cash_CoE_3_USIS Cash_CoE" xfId="925"/>
    <cellStyle name="_ABHIJIT_Kedia_USIS Cash_CoE_4" xfId="926"/>
    <cellStyle name="_ABHIJIT_Kedia_USIS Cash_CoE_4_USIS Cash_CoE" xfId="927"/>
    <cellStyle name="_ABHIJIT_Kedia_USIS Cash_CoE_5" xfId="928"/>
    <cellStyle name="_ABHIJIT_Kedia_USIS Cash_CoE_Process Highlights" xfId="929"/>
    <cellStyle name="_ABHIJIT_Kedia_USIS Cash_CoE_Process Highlights_1" xfId="930"/>
    <cellStyle name="_ABHIJIT_Kedia_USIS Cash_CoE_Process Highlights_2" xfId="931"/>
    <cellStyle name="_ABHIJIT_Kedia_USIS Cash_CoE_Process Highlights_2_Process Highlights" xfId="932"/>
    <cellStyle name="_ABHIJIT_Kedia_USIS Cash_CoE_Process Highlights_Process Highlights" xfId="933"/>
    <cellStyle name="_ABHIJIT_Kedia_USIS Cash_CoE_USIS Cash_CoE" xfId="934"/>
    <cellStyle name="_ABHIJIT_Kedia_USIS Cash_CoE_USIS Cash_CoE_1" xfId="935"/>
    <cellStyle name="_ABHIJIT_Kedia_USIS Cash_CoE_USIS Cash_CoE_1 2" xfId="936"/>
    <cellStyle name="_ABHIJIT_Kedia_USIS Cash_CoE_USIS Cash_CoE_1 2_USIS Cash_CoE" xfId="937"/>
    <cellStyle name="_ABHIJIT_Kedia_USIS Cash_CoE_USIS Cash_CoE_1_Process Highlights" xfId="938"/>
    <cellStyle name="_ABHIJIT_Kedia_USIS Cash_CoE_USIS Cash_CoE_1_Process Highlights_1" xfId="939"/>
    <cellStyle name="_ABHIJIT_Kedia_USIS Cash_CoE_USIS Cash_CoE_1_USIS Cash_CoE" xfId="940"/>
    <cellStyle name="_ABHIJIT_Kedia_USIS Cash_CoE_USIS Cash_CoE_1_USIS Cash_CoE_1" xfId="941"/>
    <cellStyle name="_ABHIJIT_Kedia_USIS Cash_CoE_USIS Cash_CoE_1_USIS Cash_CoE_1_USIS Cash_CoE" xfId="942"/>
    <cellStyle name="_ABHIJIT_Kedia_USIS Cash_CoE_USIS Cash_CoE_1_USIS Cash_CoE_2" xfId="943"/>
    <cellStyle name="_ABHIJIT_Kedia_USIS Cash_CoE_USIS Cash_CoE_1_USIS Cash_CoE_2_USIS Cash_CoE" xfId="944"/>
    <cellStyle name="_ABHIJIT_Kedia_USIS Cash_CoE_USIS Cash_CoE_1_USIS Cash_CoE_3" xfId="945"/>
    <cellStyle name="_ABHIJIT_Kedia_USIS Cash_CoE_USIS Cash_CoE_1_USIS Cash_CoE_3_USIS Cash_CoE" xfId="946"/>
    <cellStyle name="_ABHIJIT_Kedia_USIS Cash_CoE_USIS Cash_CoE_1_USIS Cash_CoE_4" xfId="947"/>
    <cellStyle name="_ABHIJIT_Process Highlights" xfId="948"/>
    <cellStyle name="_ABHIJIT_Process Highlights_1" xfId="949"/>
    <cellStyle name="_ABHIJIT_Process Highlights_1_Process Highlights" xfId="950"/>
    <cellStyle name="_ABHIJIT_Process Highlights_2" xfId="951"/>
    <cellStyle name="_ABHIJIT_Process Highlights_2_Process Highlights" xfId="952"/>
    <cellStyle name="_ABHIJIT_Process Highlights_3" xfId="953"/>
    <cellStyle name="_ABHIJIT_Process Highlights_3_Process Highlights" xfId="954"/>
    <cellStyle name="_ABHIJIT_Process Highlights_4" xfId="955"/>
    <cellStyle name="_ABHIJIT_Process Highlights_4_Process Highlights" xfId="956"/>
    <cellStyle name="_ABHIJIT_Process Highlights_5" xfId="957"/>
    <cellStyle name="_ABHIJIT_Process Highlights_Daily Volume" xfId="958"/>
    <cellStyle name="_ABHIJIT_Process Highlights_Process Highlights" xfId="959"/>
    <cellStyle name="_ABHIJIT_USIS Cash_CoE" xfId="960"/>
    <cellStyle name="_ABHIJIT_USIS Cash_CoE 2" xfId="961"/>
    <cellStyle name="_ABHIJIT_USIS Cash_CoE 3" xfId="962"/>
    <cellStyle name="_ABHIJIT_USIS Cash_CoE_1" xfId="963"/>
    <cellStyle name="_ABHIJIT_USIS Cash_CoE_1 2" xfId="964"/>
    <cellStyle name="_ABHIJIT_USIS Cash_CoE_1_Process Highlights" xfId="965"/>
    <cellStyle name="_ABHIJIT_USIS Cash_CoE_1_Process Highlights_1" xfId="966"/>
    <cellStyle name="_ABHIJIT_USIS Cash_CoE_1_Process Highlights_2" xfId="967"/>
    <cellStyle name="_ABHIJIT_USIS Cash_CoE_1_Process Highlights_2_Process Highlights" xfId="968"/>
    <cellStyle name="_ABHIJIT_USIS Cash_CoE_1_Process Highlights_Process Highlights" xfId="969"/>
    <cellStyle name="_ABHIJIT_USIS Cash_CoE_1_USIS Cash_CoE" xfId="970"/>
    <cellStyle name="_ABHIJIT_USIS Cash_CoE_1_USIS Cash_CoE_1" xfId="971"/>
    <cellStyle name="_ABHIJIT_USIS Cash_CoE_1_USIS Cash_CoE_1 2" xfId="972"/>
    <cellStyle name="_ABHIJIT_USIS Cash_CoE_1_USIS Cash_CoE_1 2_USIS Cash_CoE" xfId="973"/>
    <cellStyle name="_ABHIJIT_USIS Cash_CoE_1_USIS Cash_CoE_1_Process Highlights" xfId="974"/>
    <cellStyle name="_ABHIJIT_USIS Cash_CoE_1_USIS Cash_CoE_1_Process Highlights_1" xfId="975"/>
    <cellStyle name="_ABHIJIT_USIS Cash_CoE_1_USIS Cash_CoE_1_USIS Cash_CoE" xfId="976"/>
    <cellStyle name="_ABHIJIT_USIS Cash_CoE_1_USIS Cash_CoE_1_USIS Cash_CoE_1" xfId="977"/>
    <cellStyle name="_ABHIJIT_USIS Cash_CoE_1_USIS Cash_CoE_1_USIS Cash_CoE_1_USIS Cash_CoE" xfId="978"/>
    <cellStyle name="_ABHIJIT_USIS Cash_CoE_1_USIS Cash_CoE_1_USIS Cash_CoE_2" xfId="979"/>
    <cellStyle name="_ABHIJIT_USIS Cash_CoE_1_USIS Cash_CoE_1_USIS Cash_CoE_2_USIS Cash_CoE" xfId="980"/>
    <cellStyle name="_ABHIJIT_USIS Cash_CoE_1_USIS Cash_CoE_1_USIS Cash_CoE_3" xfId="981"/>
    <cellStyle name="_ABHIJIT_USIS Cash_CoE_1_USIS Cash_CoE_1_USIS Cash_CoE_3_USIS Cash_CoE" xfId="982"/>
    <cellStyle name="_ABHIJIT_USIS Cash_CoE_1_USIS Cash_CoE_1_USIS Cash_CoE_4" xfId="983"/>
    <cellStyle name="_ABHIJIT_USIS Cash_CoE_2" xfId="984"/>
    <cellStyle name="_ABHIJIT_USIS Cash_CoE_2_USIS Cash_CoE" xfId="985"/>
    <cellStyle name="_ABHIJIT_USIS Cash_CoE_3" xfId="986"/>
    <cellStyle name="_ABHIJIT_USIS Cash_CoE_3_USIS Cash_CoE" xfId="987"/>
    <cellStyle name="_ABHIJIT_USIS Cash_CoE_4" xfId="988"/>
    <cellStyle name="_ABHIJIT_USIS Cash_CoE_4_USIS Cash_CoE" xfId="989"/>
    <cellStyle name="_ABHIJIT_USIS Cash_CoE_5" xfId="990"/>
    <cellStyle name="_ABHIJIT_USIS Cash_CoE_5_USIS Cash_CoE" xfId="991"/>
    <cellStyle name="_ABHIJIT_USIS Cash_CoE_6" xfId="992"/>
    <cellStyle name="_ABHIJIT_USIS Cash_CoE_Chansky" xfId="993"/>
    <cellStyle name="_ABHIJIT_USIS Cash_CoE_Daily Volume" xfId="994"/>
    <cellStyle name="_ABHIJIT_USIS Cash_CoE_Forrester" xfId="995"/>
    <cellStyle name="_ABHIJIT_USIS Cash_CoE_Fry" xfId="996"/>
    <cellStyle name="_ABHIJIT_USIS Cash_CoE_Process Highlights" xfId="997"/>
    <cellStyle name="_Active" xfId="998"/>
    <cellStyle name="_Active 2" xfId="999"/>
    <cellStyle name="_Active 2_Fund Admin Access Matrix" xfId="1000"/>
    <cellStyle name="_Active_Active" xfId="1001"/>
    <cellStyle name="_Active_Active 2" xfId="1002"/>
    <cellStyle name="_Active_Active 2_Fund Admin Access Matrix" xfId="1003"/>
    <cellStyle name="_Active_Active_1" xfId="1004"/>
    <cellStyle name="_Active_Active_Active" xfId="1005"/>
    <cellStyle name="_Active_Active_Call Tree" xfId="1006"/>
    <cellStyle name="_Active_Active_Call Tree_Call Tree" xfId="1007"/>
    <cellStyle name="_Active_Active_May'13 " xfId="1008"/>
    <cellStyle name="_Active_Active_May'13 _Aug'13" xfId="1009"/>
    <cellStyle name="_Active_Active_Roster Template" xfId="1010"/>
    <cellStyle name="_Active_Active_Roster Template_DEC" xfId="1011"/>
    <cellStyle name="_Active_Active_Roster Template_Dec'2012" xfId="1012"/>
    <cellStyle name="_Active_Active_Roster Template_NOV." xfId="1013"/>
    <cellStyle name="_Active_Active_Roster Template_Sheet1" xfId="1014"/>
    <cellStyle name="_Active_Active_Sheet1" xfId="1015"/>
    <cellStyle name="_Active_Active_Sheet1_Call Tree" xfId="1016"/>
    <cellStyle name="_Active_Active_Sheet1_Fund Admin Access Matrix" xfId="1017"/>
    <cellStyle name="_Active_Call Tree" xfId="1018"/>
    <cellStyle name="_Active_Call Tree_1" xfId="1019"/>
    <cellStyle name="_Active_Call Tree_1_Call Tree" xfId="1020"/>
    <cellStyle name="_Active_May'13 " xfId="1021"/>
    <cellStyle name="_Active_May'13 _Aug'13" xfId="1022"/>
    <cellStyle name="_Active_Roster Template" xfId="1023"/>
    <cellStyle name="_Active_Roster Template_1" xfId="1024"/>
    <cellStyle name="_Active_Roster Template_1_May'13 " xfId="1025"/>
    <cellStyle name="_Active_Roster Template_1_May'13 _Aug'13" xfId="1026"/>
    <cellStyle name="_Active_Roster Template_2" xfId="1027"/>
    <cellStyle name="_Active_Roster Template_2_Aug'13" xfId="1028"/>
    <cellStyle name="_Active_Roster Template_DEC" xfId="1029"/>
    <cellStyle name="_Active_Roster Template_Dec'2012" xfId="1030"/>
    <cellStyle name="_Active_Roster Template_NOV." xfId="1031"/>
    <cellStyle name="_Active_Roster Template_Sheet1" xfId="1032"/>
    <cellStyle name="_Active_Sheet1" xfId="1033"/>
    <cellStyle name="_Active_Sheet1_Call Tree" xfId="1034"/>
    <cellStyle name="_Active_Sheet1_Fund Admin Access Matrix" xfId="1035"/>
    <cellStyle name="_Active_Trainee Nomination" xfId="1036"/>
    <cellStyle name="_Active_Trainee Nomination 2" xfId="1037"/>
    <cellStyle name="_Active_Trainee Nomination 2_Fund Admin Access Matrix" xfId="1038"/>
    <cellStyle name="_Active_Trainee Nomination_Active" xfId="1039"/>
    <cellStyle name="_Active_Trainee Nomination_Call Tree" xfId="1040"/>
    <cellStyle name="_Active_Trainee Nomination_Call Tree_1" xfId="1041"/>
    <cellStyle name="_Active_Trainee Nomination_Call Tree_1_Call Tree" xfId="1042"/>
    <cellStyle name="_Active_Trainee Nomination_May'13 " xfId="1043"/>
    <cellStyle name="_Active_Trainee Nomination_May'13 _Aug'13" xfId="1044"/>
    <cellStyle name="_Active_Trainee Nomination_Roster Template" xfId="1045"/>
    <cellStyle name="_Active_Trainee Nomination_Roster Template_1" xfId="1046"/>
    <cellStyle name="_Active_Trainee Nomination_Roster Template_1_May'13 " xfId="1047"/>
    <cellStyle name="_Active_Trainee Nomination_Roster Template_1_May'13 _Aug'13" xfId="1048"/>
    <cellStyle name="_Active_Trainee Nomination_Roster Template_2" xfId="1049"/>
    <cellStyle name="_Active_Trainee Nomination_Roster Template_2_Aug'13" xfId="1050"/>
    <cellStyle name="_Active_Trainee Nomination_Roster Template_DEC" xfId="1051"/>
    <cellStyle name="_Active_Trainee Nomination_Roster Template_Dec'2012" xfId="1052"/>
    <cellStyle name="_Active_Trainee Nomination_Roster Template_NOV." xfId="1053"/>
    <cellStyle name="_Active_Trainee Nomination_Roster Template_Sheet1" xfId="1054"/>
    <cellStyle name="_Active_Trainee Nomination_Sheet1" xfId="1055"/>
    <cellStyle name="_Active_Trainee Nomination_Sheet1_Call Tree" xfId="1056"/>
    <cellStyle name="_Active_Trainee Nomination_Sheet1_Fund Admin Access Matrix" xfId="1057"/>
    <cellStyle name="_ANUAL HOLDINGS" xfId="1058"/>
    <cellStyle name="_Asset_Recon_Fudn List" xfId="1059"/>
    <cellStyle name="_Attendence- APRIL-MAY  2009 " xfId="1060"/>
    <cellStyle name="_AUDIT" xfId="1061"/>
    <cellStyle name="_AUDIT 2" xfId="1062"/>
    <cellStyle name="_AUDIT 3" xfId="1063"/>
    <cellStyle name="_AUDIT_Active funds" xfId="1064"/>
    <cellStyle name="_AUDIT_Closed funds" xfId="1065"/>
    <cellStyle name="_AUDIT_creu browse key" xfId="1066"/>
    <cellStyle name="_AUDIT_sum worksheet" xfId="1067"/>
    <cellStyle name="_Call Tree" xfId="1068"/>
    <cellStyle name="_Call Tree 2" xfId="28430"/>
    <cellStyle name="_Call Tree_1" xfId="1069"/>
    <cellStyle name="_Call Tree_1 2" xfId="1070"/>
    <cellStyle name="_Call Tree_1_Access Deletion Tracker" xfId="1071"/>
    <cellStyle name="_Call Tree_1_Access Deletion Tracker_1" xfId="1072"/>
    <cellStyle name="_Call Tree_1_Access Deletion Tracker_Access Deletion Tracker" xfId="1073"/>
    <cellStyle name="_Call Tree_1_Access Deletion Tracker_JV WM Data - Access Status" xfId="1074"/>
    <cellStyle name="_Call Tree_1_Access Deletion Tracker_JV WM Data - Access Status_1" xfId="1075"/>
    <cellStyle name="_Call Tree_1_Access Deletion Tracker_JV WM Data - Access Status_Access Deletion Tracker" xfId="1076"/>
    <cellStyle name="_Call Tree_1_Access Deletion Tracker_JV WM Data - Access Status_JV WM Data - Access Status" xfId="1077"/>
    <cellStyle name="_Call Tree_1_Access Deletion Tracker_JV WM Data - Access Status_USIS CMS - Access Status" xfId="1078"/>
    <cellStyle name="_Call Tree_1_Access Deletion Tracker_USIS CMS - Access Status" xfId="1079"/>
    <cellStyle name="_Call Tree_1_ACCESSES" xfId="1080"/>
    <cellStyle name="_Call Tree_1_Call Tree" xfId="1081"/>
    <cellStyle name="_Call Tree_1_Call Tree_Access Deletion Tracker" xfId="1082"/>
    <cellStyle name="_Call Tree_1_Call Tree_Details of the DM and above" xfId="1083"/>
    <cellStyle name="_Call Tree_1_Call Tree_Details of the employees" xfId="1084"/>
    <cellStyle name="_Call Tree_1_Call Tree_USIS CMS - Access Status" xfId="1085"/>
    <cellStyle name="_Call Tree_1_Details of the DM and above" xfId="1086"/>
    <cellStyle name="_Call Tree_1_Details of the employees" xfId="1087"/>
    <cellStyle name="_Call Tree_1_PBI &amp; Babson" xfId="1088"/>
    <cellStyle name="_Call Tree_1_PBI &amp; Babson_Access Deletion Tracker" xfId="1089"/>
    <cellStyle name="_Call Tree_1_PBI &amp; Babson_Details of the DM and above" xfId="1090"/>
    <cellStyle name="_Call Tree_1_PBI &amp; Babson_Details of the employees" xfId="1091"/>
    <cellStyle name="_Call Tree_1_PBI &amp; Babson_USIS CMS - Access Status" xfId="1092"/>
    <cellStyle name="_Call Tree_1_Sheet1" xfId="1093"/>
    <cellStyle name="_Call Tree_1_Sheet1_Access Deletion Tracker" xfId="1094"/>
    <cellStyle name="_Call Tree_1_Sheet1_CMS Toronto &amp; UK CMS" xfId="1095"/>
    <cellStyle name="_Call Tree_1_Sheet1_USIS CMS - Access Status" xfId="1096"/>
    <cellStyle name="_Call Tree_1_US PnA Airoli" xfId="1097"/>
    <cellStyle name="_Call Tree_1_US PNA Airoli_1" xfId="1098"/>
    <cellStyle name="_Call Tree_1_US PnA Airoli_Access Deletion Tracker" xfId="1099"/>
    <cellStyle name="_Call Tree_1_US PnA Airoli_Calling Tree PNC Mumbai April 2013" xfId="1100"/>
    <cellStyle name="_Call Tree_1_US PnA Airoli_Calling Tree PNC Mumbai April 2013_Access Deletion Tracker" xfId="1101"/>
    <cellStyle name="_Call Tree_1_US PnA Airoli_Calling Tree PNC Mumbai April 2013_Details of the DM and above" xfId="1102"/>
    <cellStyle name="_Call Tree_1_US PnA Airoli_Calling Tree PNC Mumbai April 2013_Details of the employees" xfId="1103"/>
    <cellStyle name="_Call Tree_1_US PnA Airoli_Calling Tree PNC Mumbai April 2013_USIS CMS - Access Status" xfId="1104"/>
    <cellStyle name="_Call Tree_1_US PnA Airoli_Details of the DM and above" xfId="1105"/>
    <cellStyle name="_Call Tree_1_US PnA Airoli_Details of the employees" xfId="1106"/>
    <cellStyle name="_Call Tree_1_US PnA Airoli_PBI &amp; Babson" xfId="1107"/>
    <cellStyle name="_Call Tree_1_US PnA Airoli_PBI &amp; Babson_Access Deletion Tracker" xfId="1108"/>
    <cellStyle name="_Call Tree_1_US PnA Airoli_PBI &amp; Babson_Details of the DM and above" xfId="1109"/>
    <cellStyle name="_Call Tree_1_US PnA Airoli_PBI &amp; Babson_Details of the employees" xfId="1110"/>
    <cellStyle name="_Call Tree_1_US PnA Airoli_PBI &amp; Babson_USIS CMS - Access Status" xfId="1111"/>
    <cellStyle name="_Call Tree_1_US PnA Airoli_USIS CMS - Access Status" xfId="1112"/>
    <cellStyle name="_Call Tree_1_US PnA Airoli_WM Company &amp; Zurich PnA" xfId="1113"/>
    <cellStyle name="_Call Tree_1_US PnA Airoli_WM Company &amp; Zurich PnA_Access Deletion Tracker" xfId="1114"/>
    <cellStyle name="_Call Tree_1_US PnA Airoli_WM Company &amp; Zurich PnA_Details of the DM and above" xfId="1115"/>
    <cellStyle name="_Call Tree_1_US PnA Airoli_WM Company &amp; Zurich PnA_Details of the employees" xfId="1116"/>
    <cellStyle name="_Call Tree_1_US PnA Airoli_WM Company &amp; Zurich PnA_USIS CMS - Access Status" xfId="1117"/>
    <cellStyle name="_Call Tree_1_USIS CMS - Access Status" xfId="1118"/>
    <cellStyle name="_Call Tree_1_WM Company &amp; Zurich PnA" xfId="1119"/>
    <cellStyle name="_Call Tree_1_WM Company &amp; Zurich PnA_1" xfId="1120"/>
    <cellStyle name="_Call Tree_1_WM Company &amp; Zurich PnA_1_Access Deletion Tracker" xfId="1121"/>
    <cellStyle name="_Call Tree_1_WM Company &amp; Zurich PnA_1_Details of the DM and above" xfId="1122"/>
    <cellStyle name="_Call Tree_1_WM Company &amp; Zurich PnA_1_Details of the employees" xfId="1123"/>
    <cellStyle name="_Call Tree_1_WM Company &amp; Zurich PnA_1_USIS CMS - Access Status" xfId="1124"/>
    <cellStyle name="_Call Tree_1_WM Company &amp; Zurich PnA_1_WM Company &amp; Zurich PnA" xfId="1125"/>
    <cellStyle name="_Call Tree_1_WM Company &amp; Zurich PnA_1_WM Company &amp; Zurich PnA_Access Deletion Tracker" xfId="1126"/>
    <cellStyle name="_Call Tree_1_WM Company &amp; Zurich PnA_1_WM Company &amp; Zurich PnA_Details of the DM and above" xfId="1127"/>
    <cellStyle name="_Call Tree_1_WM Company &amp; Zurich PnA_1_WM Company &amp; Zurich PnA_Details of the employees" xfId="1128"/>
    <cellStyle name="_Call Tree_1_WM Company &amp; Zurich PnA_1_WM Company &amp; Zurich PnA_USIS CMS - Access Status" xfId="1129"/>
    <cellStyle name="_Call Tree_1_WM Company &amp; Zurich PnA_Access Deletion Tracker" xfId="1130"/>
    <cellStyle name="_Call Tree_1_WM Company &amp; Zurich PnA_Details of the DM and above" xfId="1131"/>
    <cellStyle name="_Call Tree_1_WM Company &amp; Zurich PnA_Details of the employees" xfId="1132"/>
    <cellStyle name="_Call Tree_1_WM Company &amp; Zurich PnA_USIS CMS - Access Status" xfId="1133"/>
    <cellStyle name="_Call Tree_Call Tree" xfId="28431"/>
    <cellStyle name="_Call Tree_Test report" xfId="28432"/>
    <cellStyle name="_Call Tree_WM Company &amp; Zurich PnA" xfId="1134"/>
    <cellStyle name="_Call Tree_WM Company &amp; Zurich PnA_WM Company &amp; Zurich PnA" xfId="1135"/>
    <cellStyle name="_Cash Fund List" xfId="1136"/>
    <cellStyle name="_Charles Trust" xfId="1137"/>
    <cellStyle name="_Charles Trust_Main" xfId="27718"/>
    <cellStyle name="_Charles Trust_RECON WITH CONSOL" xfId="1138"/>
    <cellStyle name="_Control" xfId="1139"/>
    <cellStyle name="_Control_Main" xfId="27716"/>
    <cellStyle name="_Control_RECON WITH CONSOL" xfId="1140"/>
    <cellStyle name="_Control_RECON WITH CONSOL_1" xfId="1141"/>
    <cellStyle name="_Control_RECON WITH CONSOL_Main" xfId="27717"/>
    <cellStyle name="_Control_RECON WITH CONSOL_RECON WITH CONSOL" xfId="1142"/>
    <cellStyle name="_Control_Sheet1" xfId="1143"/>
    <cellStyle name="_Control_Sheet1_Main" xfId="27629"/>
    <cellStyle name="_Control_Sheet1_RECON WITH CONSOL" xfId="1144"/>
    <cellStyle name="_Control_Sheet3" xfId="1145"/>
    <cellStyle name="_Control_Sheet3_Main" xfId="27631"/>
    <cellStyle name="_Control_Sheet3_RECON WITH CONSOL" xfId="1146"/>
    <cellStyle name="_creu browse key" xfId="1147"/>
    <cellStyle name="_Current Day Data" xfId="1148"/>
    <cellStyle name="_Data Sheet" xfId="1149"/>
    <cellStyle name="_Data Sheet 2" xfId="1150"/>
    <cellStyle name="_Data Sheet 2_Access Deletion Tracker" xfId="1151"/>
    <cellStyle name="_Data Sheet 2_Fund Admin Access Matrix" xfId="1152"/>
    <cellStyle name="_Data Sheet 2_Fund Admin Access Matrix_Access Deletion Tracker" xfId="1153"/>
    <cellStyle name="_Data Sheet 2_Fund Admin Access Matrix_USIS CMS - Access Status" xfId="1154"/>
    <cellStyle name="_Data Sheet 2_USIS CMS - Access Status" xfId="1155"/>
    <cellStyle name="_Data Sheet_1" xfId="1156"/>
    <cellStyle name="_Data Sheet_1 2" xfId="1157"/>
    <cellStyle name="_Data Sheet_1 2_Fund Admin Access Matrix" xfId="1158"/>
    <cellStyle name="_Data Sheet_1_Active" xfId="1159"/>
    <cellStyle name="_Data Sheet_1_Call Tree" xfId="1160"/>
    <cellStyle name="_Data Sheet_1_Call Tree_Call Tree" xfId="1161"/>
    <cellStyle name="_Data Sheet_1_May'13 " xfId="1162"/>
    <cellStyle name="_Data Sheet_1_May'13 _Aug'13" xfId="1163"/>
    <cellStyle name="_Data Sheet_1_Roster Template" xfId="1164"/>
    <cellStyle name="_Data Sheet_1_Roster Template_DEC" xfId="1165"/>
    <cellStyle name="_Data Sheet_1_Roster Template_Dec'2012" xfId="1166"/>
    <cellStyle name="_Data Sheet_1_Roster Template_NOV." xfId="1167"/>
    <cellStyle name="_Data Sheet_1_Roster Template_Sheet1" xfId="1168"/>
    <cellStyle name="_Data Sheet_1_Sheet1" xfId="1169"/>
    <cellStyle name="_Data Sheet_1_Sheet1_Call Tree" xfId="1170"/>
    <cellStyle name="_Data Sheet_1_Sheet1_Fund Admin Access Matrix" xfId="1171"/>
    <cellStyle name="_Data Sheet_Access Deletion Tracker" xfId="1172"/>
    <cellStyle name="_Data Sheet_Active" xfId="1173"/>
    <cellStyle name="_Data Sheet_Active_Access Deletion Tracker" xfId="1174"/>
    <cellStyle name="_Data Sheet_Active_USIS CMS - Access Status" xfId="1175"/>
    <cellStyle name="_Data Sheet_Allegro - Pune" xfId="1176"/>
    <cellStyle name="_Data Sheet_Allegro - Pune_Access Deletion Tracker" xfId="1177"/>
    <cellStyle name="_Data Sheet_Allegro - Pune_USIS CMS - Access Status" xfId="1178"/>
    <cellStyle name="_Data Sheet_Aug'13" xfId="1179"/>
    <cellStyle name="_Data Sheet_Aug'13_Access Deletion Tracker" xfId="1180"/>
    <cellStyle name="_Data Sheet_Aug'13_USIS CMS - Access Status" xfId="1181"/>
    <cellStyle name="_Data Sheet_Call Tree" xfId="1182"/>
    <cellStyle name="_Data Sheet_Call Tree_1" xfId="1183"/>
    <cellStyle name="_Data Sheet_Call Tree_1_Access Deletion Tracker" xfId="1184"/>
    <cellStyle name="_Data Sheet_Call Tree_1_USIS CMS - Access Status" xfId="1185"/>
    <cellStyle name="_Data Sheet_Call Tree_2" xfId="1186"/>
    <cellStyle name="_Data Sheet_Call Tree_2_Access Deletion Tracker" xfId="1187"/>
    <cellStyle name="_Data Sheet_Call Tree_2_Call Tree" xfId="1188"/>
    <cellStyle name="_Data Sheet_Call Tree_2_USIS CMS - Access Status" xfId="1189"/>
    <cellStyle name="_Data Sheet_Call Tree_3" xfId="1190"/>
    <cellStyle name="_Data Sheet_Call Tree_Access Deletion Tracker" xfId="1191"/>
    <cellStyle name="_Data Sheet_Call Tree_Call Tree" xfId="1192"/>
    <cellStyle name="_Data Sheet_Call Tree_Call Tree_Access Deletion Tracker" xfId="1193"/>
    <cellStyle name="_Data Sheet_Call Tree_Call Tree_USIS CMS - Access Status" xfId="1194"/>
    <cellStyle name="_Data Sheet_Call Tree_USIS CMS - Access Status" xfId="1195"/>
    <cellStyle name="_Data Sheet_CMS Toronto &amp; UK CMS" xfId="1196"/>
    <cellStyle name="_Data Sheet_DEC" xfId="1197"/>
    <cellStyle name="_Data Sheet_DEC_1" xfId="1198"/>
    <cellStyle name="_Data Sheet_DEC_1_Access Deletion Tracker" xfId="1199"/>
    <cellStyle name="_Data Sheet_DEC_1_USIS CMS - Access Status" xfId="1200"/>
    <cellStyle name="_Data Sheet_DEC_Access Deletion Tracker" xfId="1201"/>
    <cellStyle name="_Data Sheet_DEC_USIS CMS - Access Status" xfId="1202"/>
    <cellStyle name="_Data Sheet_Dec'2012" xfId="1203"/>
    <cellStyle name="_Data Sheet_Dec'2012_1" xfId="1204"/>
    <cellStyle name="_Data Sheet_Dec'2012_1_Access Deletion Tracker" xfId="1205"/>
    <cellStyle name="_Data Sheet_Dec'2012_1_USIS CMS - Access Status" xfId="1206"/>
    <cellStyle name="_Data Sheet_Dec'2012_Access Deletion Tracker" xfId="1207"/>
    <cellStyle name="_Data Sheet_Dec'2012_USIS CMS - Access Status" xfId="1208"/>
    <cellStyle name="_Data Sheet_Fund Admin Access Matrix" xfId="1209"/>
    <cellStyle name="_Data Sheet_Fund Admin Access Matrix_1" xfId="1210"/>
    <cellStyle name="_Data Sheet_Fund Admin Access Matrix_1_Access Deletion Tracker" xfId="1211"/>
    <cellStyle name="_Data Sheet_Fund Admin Access Matrix_1_USIS CMS - Access Status" xfId="1212"/>
    <cellStyle name="_Data Sheet_Fund Admin Access Matrix_Access Deletion Tracker" xfId="1213"/>
    <cellStyle name="_Data Sheet_Fund Admin Access Matrix_Fund Admin Access Matrix" xfId="1214"/>
    <cellStyle name="_Data Sheet_Fund Admin Access Matrix_Fund Admin Access Matrix_Access Deletion Tracker" xfId="1215"/>
    <cellStyle name="_Data Sheet_Fund Admin Access Matrix_Fund Admin Access Matrix_USIS CMS - Access Status" xfId="1216"/>
    <cellStyle name="_Data Sheet_Fund Admin Access Matrix_USIS CMS - Access Status" xfId="1217"/>
    <cellStyle name="_Data Sheet_March'13" xfId="1218"/>
    <cellStyle name="_Data Sheet_March'13_Access Deletion Tracker" xfId="1219"/>
    <cellStyle name="_Data Sheet_March'13_USIS CMS - Access Status" xfId="1220"/>
    <cellStyle name="_Data Sheet_Master file" xfId="1221"/>
    <cellStyle name="_Data Sheet_Master file_Access Deletion Tracker" xfId="1222"/>
    <cellStyle name="_Data Sheet_Master file_USIS CMS - Access Status" xfId="1223"/>
    <cellStyle name="_Data Sheet_NOV." xfId="1224"/>
    <cellStyle name="_Data Sheet_NOV._Access Deletion Tracker" xfId="1225"/>
    <cellStyle name="_Data Sheet_NOV._USIS CMS - Access Status" xfId="1226"/>
    <cellStyle name="_Data Sheet_Sheet1" xfId="1227"/>
    <cellStyle name="_Data Sheet_Sheet1_1" xfId="1228"/>
    <cellStyle name="_Data Sheet_Sheet1_1_Access Deletion Tracker" xfId="1229"/>
    <cellStyle name="_Data Sheet_Sheet1_1_Call Tree" xfId="1230"/>
    <cellStyle name="_Data Sheet_Sheet1_1_Call Tree_Access Deletion Tracker" xfId="1231"/>
    <cellStyle name="_Data Sheet_Sheet1_1_Call Tree_USIS CMS - Access Status" xfId="1232"/>
    <cellStyle name="_Data Sheet_Sheet1_1_Fund Admin Access Matrix" xfId="1233"/>
    <cellStyle name="_Data Sheet_Sheet1_1_Fund Admin Access Matrix_Access Deletion Tracker" xfId="1234"/>
    <cellStyle name="_Data Sheet_Sheet1_1_Fund Admin Access Matrix_USIS CMS - Access Status" xfId="1235"/>
    <cellStyle name="_Data Sheet_Sheet1_1_USIS CMS - Access Status" xfId="1236"/>
    <cellStyle name="_Data Sheet_Sheet1_Access Deletion Tracker" xfId="1237"/>
    <cellStyle name="_Data Sheet_Sheet1_USIS CMS - Access Status" xfId="1238"/>
    <cellStyle name="_Data Sheet_SSIA Data Management" xfId="1239"/>
    <cellStyle name="_Data Sheet_USIS CMS - Access Status" xfId="1240"/>
    <cellStyle name="_DMU" xfId="1241"/>
    <cellStyle name="_DMU_0401" xfId="1242"/>
    <cellStyle name="_DMU_0402" xfId="1243"/>
    <cellStyle name="_DMU_0408" xfId="1244"/>
    <cellStyle name="_DMU_0429" xfId="1245"/>
    <cellStyle name="_DMU_Index Detail" xfId="1246"/>
    <cellStyle name="_DV_INTLDR" xfId="1247"/>
    <cellStyle name="_DV_INTLDR_0401" xfId="1248"/>
    <cellStyle name="_DV_INTLDR_0402" xfId="1249"/>
    <cellStyle name="_DV_INTLDR_0408" xfId="1250"/>
    <cellStyle name="_DV_INTLDR_0429" xfId="1251"/>
    <cellStyle name="_DV_INTLDR_Index Detail" xfId="1252"/>
    <cellStyle name="_Error Log" xfId="1253"/>
    <cellStyle name="_Error Log- 2009(Manish)" xfId="1254"/>
    <cellStyle name="_Error Log- 2009(Manish) 2" xfId="1255"/>
    <cellStyle name="_Error Log- 2009(Manish)_ANIL" xfId="1256"/>
    <cellStyle name="_Error Log- 2009(Manish)_AVAIL" xfId="1257"/>
    <cellStyle name="_Error Log- 2009(Manish)_AVAIL_Sheet1" xfId="27715"/>
    <cellStyle name="_Error Log- 2009(Manish)_BIEBER" xfId="1258"/>
    <cellStyle name="_Error Log- 2009(Manish)_BIEBER 2" xfId="1259"/>
    <cellStyle name="_Error Log- 2009(Manish)_BIEBER_Bieber" xfId="1260"/>
    <cellStyle name="_Error Log- 2009(Manish)_BIEBER_Chansky" xfId="1261"/>
    <cellStyle name="_Error Log- 2009(Manish)_BIEBER_Fry" xfId="1262"/>
    <cellStyle name="_Error Log- 2009(Manish)_BIEBER_Kedia" xfId="1263"/>
    <cellStyle name="_Error Log- 2009(Manish)_BIEBER_USIS Cash_CoE" xfId="1264"/>
    <cellStyle name="_Error Log- 2009(Manish)_CASH" xfId="1265"/>
    <cellStyle name="_Error Log- 2009(Manish)_CASH 2" xfId="1266"/>
    <cellStyle name="_Error Log- 2009(Manish)_Cash Avail consolidated funds" xfId="1267"/>
    <cellStyle name="_Error Log- 2009(Manish)_Cash Avail consolidated funds_Main" xfId="27675"/>
    <cellStyle name="_Error Log- 2009(Manish)_Cash Avail consolidated funds_RECON WITH CONSOL" xfId="1268"/>
    <cellStyle name="_Error Log- 2009(Manish)_Cash Regions" xfId="1269"/>
    <cellStyle name="_Error Log- 2009(Manish)_Cash Regions_Main" xfId="27637"/>
    <cellStyle name="_Error Log- 2009(Manish)_Cash Regions_RECON WITH CONSOL" xfId="1270"/>
    <cellStyle name="_Error Log- 2009(Manish)_CASH WITH CONSOL" xfId="1271"/>
    <cellStyle name="_Error Log- 2009(Manish)_CASH WITH CONSOL_Main" xfId="10842"/>
    <cellStyle name="_Error Log- 2009(Manish)_CASH WITH CONSOL_RECON WITH CONSOL" xfId="1272"/>
    <cellStyle name="_Error Log- 2009(Manish)_CASH_ANIL" xfId="1273"/>
    <cellStyle name="_Error Log- 2009(Manish)_CASH_Consolidated data" xfId="1274"/>
    <cellStyle name="_Error Log- 2009(Manish)_CASH_HARSHA" xfId="1275"/>
    <cellStyle name="_Error Log- 2009(Manish)_CASH_Main" xfId="27667"/>
    <cellStyle name="_Error Log- 2009(Manish)_CASH_RECON WITH CONSOL" xfId="1276"/>
    <cellStyle name="_Error Log- 2009(Manish)_CASH_Sheet1" xfId="1277"/>
    <cellStyle name="_Error Log- 2009(Manish)_CASH_Sheet1_1" xfId="1278"/>
    <cellStyle name="_Error Log- 2009(Manish)_CASH_Sheet1_Main" xfId="10844"/>
    <cellStyle name="_Error Log- 2009(Manish)_CASH_Sheet2" xfId="1279"/>
    <cellStyle name="_Error Log- 2009(Manish)_Consolidated data" xfId="1280"/>
    <cellStyle name="_Error Log- 2009(Manish)_Daily Volume" xfId="1281"/>
    <cellStyle name="_Error Log- 2009(Manish)_Error Details" xfId="1282"/>
    <cellStyle name="_Error Log- 2009(Manish)_ErrorLog - Internal" xfId="1283"/>
    <cellStyle name="_Error Log- 2009(Manish)_ErrorLog - Internal_1" xfId="1284"/>
    <cellStyle name="_Error Log- 2009(Manish)_ErrorLog - Internal_1_ErrorLog - Internal" xfId="1285"/>
    <cellStyle name="_Error Log- 2009(Manish)_ErrorLog - Internal_2" xfId="1286"/>
    <cellStyle name="_Error Log- 2009(Manish)_ErrorLog - Internal_2_ErrorLog - Internal" xfId="1287"/>
    <cellStyle name="_Error Log- 2009(Manish)_ErrorLog - Internal_3" xfId="1288"/>
    <cellStyle name="_Error Log- 2009(Manish)_ErrorLog - Internal_3_ErrorLog - Internal" xfId="1289"/>
    <cellStyle name="_Error Log- 2009(Manish)_ErrorLog - Internal_4" xfId="1290"/>
    <cellStyle name="_Error Log- 2009(Manish)_ErrorLog - Internal_4_ErrorLog - Internal" xfId="1291"/>
    <cellStyle name="_Error Log- 2009(Manish)_ErrorLog - Internal_5" xfId="1292"/>
    <cellStyle name="_Error Log- 2009(Manish)_ErrorLog - Internal_ErrorLog - Internal" xfId="1293"/>
    <cellStyle name="_Error Log- 2009(Manish)_HARSHA" xfId="1294"/>
    <cellStyle name="_Error Log- 2009(Manish)_Internal Error Log_ Fusion" xfId="1295"/>
    <cellStyle name="_Error Log- 2009(Manish)_Main" xfId="27697"/>
    <cellStyle name="_Error Log- 2009(Manish)_Process Highlights" xfId="1296"/>
    <cellStyle name="_Error Log- 2009(Manish)_Process Highlights 2" xfId="1297"/>
    <cellStyle name="_Error Log- 2009(Manish)_Process Highlights_1" xfId="1298"/>
    <cellStyle name="_Error Log- 2009(Manish)_Process Highlights_Daily Volume" xfId="1299"/>
    <cellStyle name="_Error Log- 2009(Manish)_Process Highlights_Process Highlights" xfId="1300"/>
    <cellStyle name="_Error Log- 2009(Manish)_Recon Regions" xfId="1301"/>
    <cellStyle name="_Error Log- 2009(Manish)_Recon Regions_Main" xfId="10851"/>
    <cellStyle name="_Error Log- 2009(Manish)_Recon Regions_RECON WITH CONSOL" xfId="1302"/>
    <cellStyle name="_Error Log- 2009(Manish)_RECON WITH CONSOL" xfId="1303"/>
    <cellStyle name="_Error Log- 2009(Manish)_RECON WITH CONSOL_1" xfId="1304"/>
    <cellStyle name="_Error Log- 2009(Manish)_RECON WITH CONSOL_Main" xfId="27701"/>
    <cellStyle name="_Error Log- 2009(Manish)_RECON WITH CONSOL_RECON WITH CONSOL" xfId="1305"/>
    <cellStyle name="_Error Log- 2009(Manish)_REGIONS" xfId="1306"/>
    <cellStyle name="_Error Log- 2009(Manish)_REGIONS_Main" xfId="10861"/>
    <cellStyle name="_Error Log- 2009(Manish)_Review with Consol fund count" xfId="1307"/>
    <cellStyle name="_Error Log- 2009(Manish)_Review with Consol fund count_Main" xfId="10860"/>
    <cellStyle name="_Error Log- 2009(Manish)_Sheet1" xfId="1308"/>
    <cellStyle name="_Error Log- 2009(Manish)_Sheet1_1" xfId="1309"/>
    <cellStyle name="_Error Log- 2009(Manish)_Sheet1_1_Main" xfId="10862"/>
    <cellStyle name="_Error Log- 2009(Manish)_Sheet1_2" xfId="1310"/>
    <cellStyle name="_Error Log- 2009(Manish)_Sheet1_Consolidated data" xfId="1311"/>
    <cellStyle name="_Error Log- 2009(Manish)_Sheet1_Consolidated data_Main" xfId="27643"/>
    <cellStyle name="_Error Log- 2009(Manish)_Sheet1_Consolidated data_Sheet1" xfId="1312"/>
    <cellStyle name="_Error Log- 2009(Manish)_Sheet1_Consolidated data_Sheet1_Main" xfId="10840"/>
    <cellStyle name="_Error Log- 2009(Manish)_Sheet1_Consolidated data_Sheet3" xfId="1313"/>
    <cellStyle name="_Error Log- 2009(Manish)_Sheet1_Consolidated data_Sheet3_Main" xfId="27698"/>
    <cellStyle name="_Error Log- 2009(Manish)_Sheet1_Main" xfId="27632"/>
    <cellStyle name="_Error Log- 2009(Manish)_Sheet1_RECON WITH CONSOL" xfId="1314"/>
    <cellStyle name="_Error Log- 2009(Manish)_Sheet2" xfId="1315"/>
    <cellStyle name="_Error Log- 2009(Manish)_Sheet3" xfId="1316"/>
    <cellStyle name="_Error Log- 2009(Manish)_Sheet3_Main" xfId="10846"/>
    <cellStyle name="_Error Log- 2009(Manish)_Sheet3_RECON WITH CONSOL" xfId="1317"/>
    <cellStyle name="_Error Log- 2009(Manish)_SOMSHEKAR" xfId="1318"/>
    <cellStyle name="_Error Log- 2009(Manish)_SOMSHEKAR_Main" xfId="10854"/>
    <cellStyle name="_Error Log- 2009(Manish)_SOMSHEKAR_RECON WITH CONSOL" xfId="1319"/>
    <cellStyle name="_Error Log- 2009(Manish)_SOMU" xfId="1320"/>
    <cellStyle name="_Error Log- 2009(Manish)_SOMU_Main" xfId="27640"/>
    <cellStyle name="_Error Log- 2009(Manish)_STOCK" xfId="1321"/>
    <cellStyle name="_Error Log- 2009(Manish)_STOCK 2" xfId="1322"/>
    <cellStyle name="_Error Log- 2009(Manish)_STOCK_ANIL" xfId="1323"/>
    <cellStyle name="_Error Log- 2009(Manish)_STOCK_Consolidated data" xfId="1324"/>
    <cellStyle name="_Error Log- 2009(Manish)_STOCK_HARSHA" xfId="1325"/>
    <cellStyle name="_Error Log- 2009(Manish)_STOCK_Main" xfId="27694"/>
    <cellStyle name="_Error Log- 2009(Manish)_STOCK_RECON WITH CONSOL" xfId="1326"/>
    <cellStyle name="_Error Log- 2009(Manish)_STOCK_Sheet1" xfId="1327"/>
    <cellStyle name="_Error Log- 2009(Manish)_STOCK_Sheet1_1" xfId="1328"/>
    <cellStyle name="_Error Log- 2009(Manish)_STOCK_Sheet1_Main" xfId="27679"/>
    <cellStyle name="_Error Log- 2009(Manish)_STOCK_Sheet2" xfId="1329"/>
    <cellStyle name="_Error Log- 2009(Manish)_USIS Cash_CoE" xfId="1330"/>
    <cellStyle name="_Error Log- 2009(Manish)_USIS Cash_CoE 2" xfId="1331"/>
    <cellStyle name="_Error Log- 2009(Manish)_USIS Cash_CoE_1" xfId="1332"/>
    <cellStyle name="_Error Log- 2009(Manish)_USIS Cash_CoE_1 2" xfId="1333"/>
    <cellStyle name="_Error Log- 2009(Manish)_USIS Cash_CoE_1_USIS Cash_CoE" xfId="1334"/>
    <cellStyle name="_Error Log- 2009(Manish)_USIS Cash_CoE_USIS Cash_CoE" xfId="1335"/>
    <cellStyle name="_Error Log_ErrorLog - Internal" xfId="1336"/>
    <cellStyle name="_Error Log_ErrorLog - Internal_1" xfId="1337"/>
    <cellStyle name="_Error Log_ErrorLog - Internal_1_ErrorLog - Internal" xfId="1338"/>
    <cellStyle name="_Error Log_ErrorLog - Internal_2" xfId="1339"/>
    <cellStyle name="_Error Log_ErrorLog - Internal_2_ErrorLog - Internal" xfId="1340"/>
    <cellStyle name="_Error Log_ErrorLog - Internal_3" xfId="1341"/>
    <cellStyle name="_Error Log_ErrorLog - Internal_3_ErrorLog - Internal" xfId="1342"/>
    <cellStyle name="_Error Log_ErrorLog - Internal_4" xfId="1343"/>
    <cellStyle name="_Error Log_ErrorLog - Internal_4_ErrorLog - Internal" xfId="1344"/>
    <cellStyle name="_Error Log_ErrorLog - Internal_5" xfId="1345"/>
    <cellStyle name="_Error Log_ErrorLog - Internal_ErrorLog - Internal" xfId="1346"/>
    <cellStyle name="_Error Log_Internal Error Log_ Fusion" xfId="1347"/>
    <cellStyle name="_Error Log_Sheet1" xfId="1348"/>
    <cellStyle name="_EXP" xfId="1349"/>
    <cellStyle name="_EXPENSES" xfId="1350"/>
    <cellStyle name="_EXPP" xfId="1351"/>
    <cellStyle name="_EXPP 2" xfId="1352"/>
    <cellStyle name="_EXPP 2 2" xfId="1353"/>
    <cellStyle name="_EXPP 2_Chansky" xfId="1354"/>
    <cellStyle name="_EXPP 2_Forrester" xfId="1355"/>
    <cellStyle name="_EXPP 2_Fry" xfId="1356"/>
    <cellStyle name="_EXPP 3" xfId="1357"/>
    <cellStyle name="_EXPP 3_USIS Cash_CoE" xfId="1358"/>
    <cellStyle name="_EXPP 4" xfId="1359"/>
    <cellStyle name="_EXPP_Bieber" xfId="1360"/>
    <cellStyle name="_EXPP_Bieber_USIS Cash_CoE" xfId="1361"/>
    <cellStyle name="_EXPP_Chansky" xfId="1362"/>
    <cellStyle name="_EXPP_Chansky 2" xfId="1363"/>
    <cellStyle name="_EXPP_Chansky 3" xfId="1364"/>
    <cellStyle name="_EXPP_Chansky 3_USIS Cash_CoE" xfId="1365"/>
    <cellStyle name="_EXPP_Chansky 4" xfId="1366"/>
    <cellStyle name="_EXPP_Chansky_1" xfId="1367"/>
    <cellStyle name="_EXPP_Chansky_Bieber" xfId="1368"/>
    <cellStyle name="_EXPP_Chansky_Bieber_USIS Cash_CoE" xfId="1369"/>
    <cellStyle name="_EXPP_Chansky_Chansky" xfId="1370"/>
    <cellStyle name="_EXPP_Chansky_Forrester" xfId="1371"/>
    <cellStyle name="_EXPP_Chansky_Fry" xfId="1372"/>
    <cellStyle name="_EXPP_Chansky_Process Highlights" xfId="1373"/>
    <cellStyle name="_EXPP_Chansky_Process Highlights_1" xfId="1374"/>
    <cellStyle name="_EXPP_Chansky_Process Highlights_1_Process Highlights" xfId="1375"/>
    <cellStyle name="_EXPP_Chansky_Process Highlights_2" xfId="1376"/>
    <cellStyle name="_EXPP_Chansky_Process Highlights_2_Process Highlights" xfId="1377"/>
    <cellStyle name="_EXPP_Chansky_Process Highlights_3" xfId="1378"/>
    <cellStyle name="_EXPP_Chansky_Process Highlights_3_Process Highlights" xfId="1379"/>
    <cellStyle name="_EXPP_Chansky_Process Highlights_4" xfId="1380"/>
    <cellStyle name="_EXPP_Chansky_USIS Cash_CoE" xfId="1381"/>
    <cellStyle name="_EXPP_Chansky_USIS Cash_CoE 2" xfId="1382"/>
    <cellStyle name="_EXPP_Chansky_USIS Cash_CoE_1" xfId="1383"/>
    <cellStyle name="_EXPP_Chansky_USIS Cash_CoE_2" xfId="1384"/>
    <cellStyle name="_EXPP_Chansky_USIS Cash_CoE_2_USIS Cash_CoE" xfId="1385"/>
    <cellStyle name="_EXPP_Chansky_USIS Cash_CoE_3" xfId="1386"/>
    <cellStyle name="_EXPP_Chansky_USIS Cash_CoE_3_USIS Cash_CoE" xfId="1387"/>
    <cellStyle name="_EXPP_Chansky_USIS Cash_CoE_4" xfId="1388"/>
    <cellStyle name="_EXPP_Chansky_USIS Cash_CoE_4_USIS Cash_CoE" xfId="1389"/>
    <cellStyle name="_EXPP_Chansky_USIS Cash_CoE_5" xfId="1390"/>
    <cellStyle name="_EXPP_Chansky_USIS Cash_CoE_Process Highlights" xfId="1391"/>
    <cellStyle name="_EXPP_Chansky_USIS Cash_CoE_Process Highlights_1" xfId="1392"/>
    <cellStyle name="_EXPP_Chansky_USIS Cash_CoE_Process Highlights_2" xfId="1393"/>
    <cellStyle name="_EXPP_Chansky_USIS Cash_CoE_Process Highlights_2_Process Highlights" xfId="1394"/>
    <cellStyle name="_EXPP_Chansky_USIS Cash_CoE_Process Highlights_Process Highlights" xfId="1395"/>
    <cellStyle name="_EXPP_Chansky_USIS Cash_CoE_USIS Cash_CoE" xfId="1396"/>
    <cellStyle name="_EXPP_Chansky_USIS Cash_CoE_USIS Cash_CoE_1" xfId="1397"/>
    <cellStyle name="_EXPP_Chansky_USIS Cash_CoE_USIS Cash_CoE_1 2" xfId="1398"/>
    <cellStyle name="_EXPP_Chansky_USIS Cash_CoE_USIS Cash_CoE_1 2_USIS Cash_CoE" xfId="1399"/>
    <cellStyle name="_EXPP_Chansky_USIS Cash_CoE_USIS Cash_CoE_1_Process Highlights" xfId="1400"/>
    <cellStyle name="_EXPP_Chansky_USIS Cash_CoE_USIS Cash_CoE_1_Process Highlights_1" xfId="1401"/>
    <cellStyle name="_EXPP_Chansky_USIS Cash_CoE_USIS Cash_CoE_1_USIS Cash_CoE" xfId="1402"/>
    <cellStyle name="_EXPP_Chansky_USIS Cash_CoE_USIS Cash_CoE_1_USIS Cash_CoE_1" xfId="1403"/>
    <cellStyle name="_EXPP_Chansky_USIS Cash_CoE_USIS Cash_CoE_1_USIS Cash_CoE_1_USIS Cash_CoE" xfId="1404"/>
    <cellStyle name="_EXPP_Chansky_USIS Cash_CoE_USIS Cash_CoE_1_USIS Cash_CoE_2" xfId="1405"/>
    <cellStyle name="_EXPP_Chansky_USIS Cash_CoE_USIS Cash_CoE_1_USIS Cash_CoE_2_USIS Cash_CoE" xfId="1406"/>
    <cellStyle name="_EXPP_Chansky_USIS Cash_CoE_USIS Cash_CoE_1_USIS Cash_CoE_3" xfId="1407"/>
    <cellStyle name="_EXPP_Chansky_USIS Cash_CoE_USIS Cash_CoE_1_USIS Cash_CoE_3_USIS Cash_CoE" xfId="1408"/>
    <cellStyle name="_EXPP_Chansky_USIS Cash_CoE_USIS Cash_CoE_1_USIS Cash_CoE_4" xfId="1409"/>
    <cellStyle name="_EXPP_Forrester" xfId="1410"/>
    <cellStyle name="_EXPP_Fry" xfId="1411"/>
    <cellStyle name="_EXPP_Fry 2" xfId="1412"/>
    <cellStyle name="_EXPP_Fry 3" xfId="1413"/>
    <cellStyle name="_EXPP_Fry_1" xfId="1414"/>
    <cellStyle name="_EXPP_Fry_1 2" xfId="1415"/>
    <cellStyle name="_EXPP_Fry_1 2_USIS Cash_CoE" xfId="1416"/>
    <cellStyle name="_EXPP_Fry_1_Process Highlights" xfId="1417"/>
    <cellStyle name="_EXPP_Fry_1_Process Highlights_1" xfId="1418"/>
    <cellStyle name="_EXPP_Fry_1_USIS Cash_CoE" xfId="1419"/>
    <cellStyle name="_EXPP_Fry_1_USIS Cash_CoE_1" xfId="1420"/>
    <cellStyle name="_EXPP_Fry_1_USIS Cash_CoE_1_USIS Cash_CoE" xfId="1421"/>
    <cellStyle name="_EXPP_Fry_1_USIS Cash_CoE_2" xfId="1422"/>
    <cellStyle name="_EXPP_Fry_1_USIS Cash_CoE_2_USIS Cash_CoE" xfId="1423"/>
    <cellStyle name="_EXPP_Fry_1_USIS Cash_CoE_3" xfId="1424"/>
    <cellStyle name="_EXPP_Fry_1_USIS Cash_CoE_3_USIS Cash_CoE" xfId="1425"/>
    <cellStyle name="_EXPP_Fry_1_USIS Cash_CoE_4" xfId="1426"/>
    <cellStyle name="_EXPP_Fry_Chansky" xfId="1427"/>
    <cellStyle name="_EXPP_Fry_Daily Volume" xfId="1428"/>
    <cellStyle name="_EXPP_Fry_Forrester" xfId="1429"/>
    <cellStyle name="_EXPP_Fry_Fry" xfId="1430"/>
    <cellStyle name="_EXPP_Fry_Process Highlights" xfId="1431"/>
    <cellStyle name="_EXPP_Kedia" xfId="1432"/>
    <cellStyle name="_EXPP_Kedia 2" xfId="1433"/>
    <cellStyle name="_EXPP_Kedia 2_USIS Cash_CoE" xfId="1434"/>
    <cellStyle name="_EXPP_Kedia_Process Highlights" xfId="1435"/>
    <cellStyle name="_EXPP_Kedia_Process Highlights_1" xfId="1436"/>
    <cellStyle name="_EXPP_Kedia_Process Highlights_1_Process Highlights" xfId="1437"/>
    <cellStyle name="_EXPP_Kedia_Process Highlights_2" xfId="1438"/>
    <cellStyle name="_EXPP_Kedia_Process Highlights_2_Process Highlights" xfId="1439"/>
    <cellStyle name="_EXPP_Kedia_Process Highlights_3" xfId="1440"/>
    <cellStyle name="_EXPP_Kedia_Process Highlights_3_Process Highlights" xfId="1441"/>
    <cellStyle name="_EXPP_Kedia_Process Highlights_4" xfId="1442"/>
    <cellStyle name="_EXPP_Kedia_Process Highlights_4_Process Highlights" xfId="1443"/>
    <cellStyle name="_EXPP_Kedia_Process Highlights_5" xfId="1444"/>
    <cellStyle name="_EXPP_Kedia_USIS Cash_CoE" xfId="1445"/>
    <cellStyle name="_EXPP_Kedia_USIS Cash_CoE 2" xfId="1446"/>
    <cellStyle name="_EXPP_Kedia_USIS Cash_CoE_1" xfId="1447"/>
    <cellStyle name="_EXPP_Kedia_USIS Cash_CoE_2" xfId="1448"/>
    <cellStyle name="_EXPP_Kedia_USIS Cash_CoE_2_USIS Cash_CoE" xfId="1449"/>
    <cellStyle name="_EXPP_Kedia_USIS Cash_CoE_3" xfId="1450"/>
    <cellStyle name="_EXPP_Kedia_USIS Cash_CoE_3_USIS Cash_CoE" xfId="1451"/>
    <cellStyle name="_EXPP_Kedia_USIS Cash_CoE_4" xfId="1452"/>
    <cellStyle name="_EXPP_Kedia_USIS Cash_CoE_4_USIS Cash_CoE" xfId="1453"/>
    <cellStyle name="_EXPP_Kedia_USIS Cash_CoE_5" xfId="1454"/>
    <cellStyle name="_EXPP_Kedia_USIS Cash_CoE_Process Highlights" xfId="1455"/>
    <cellStyle name="_EXPP_Kedia_USIS Cash_CoE_Process Highlights_1" xfId="1456"/>
    <cellStyle name="_EXPP_Kedia_USIS Cash_CoE_Process Highlights_2" xfId="1457"/>
    <cellStyle name="_EXPP_Kedia_USIS Cash_CoE_Process Highlights_2_Process Highlights" xfId="1458"/>
    <cellStyle name="_EXPP_Kedia_USIS Cash_CoE_Process Highlights_Process Highlights" xfId="1459"/>
    <cellStyle name="_EXPP_Kedia_USIS Cash_CoE_USIS Cash_CoE" xfId="1460"/>
    <cellStyle name="_EXPP_Kedia_USIS Cash_CoE_USIS Cash_CoE_1" xfId="1461"/>
    <cellStyle name="_EXPP_Kedia_USIS Cash_CoE_USIS Cash_CoE_1 2" xfId="1462"/>
    <cellStyle name="_EXPP_Kedia_USIS Cash_CoE_USIS Cash_CoE_1 2_USIS Cash_CoE" xfId="1463"/>
    <cellStyle name="_EXPP_Kedia_USIS Cash_CoE_USIS Cash_CoE_1_Process Highlights" xfId="1464"/>
    <cellStyle name="_EXPP_Kedia_USIS Cash_CoE_USIS Cash_CoE_1_Process Highlights_1" xfId="1465"/>
    <cellStyle name="_EXPP_Kedia_USIS Cash_CoE_USIS Cash_CoE_1_USIS Cash_CoE" xfId="1466"/>
    <cellStyle name="_EXPP_Kedia_USIS Cash_CoE_USIS Cash_CoE_1_USIS Cash_CoE_1" xfId="1467"/>
    <cellStyle name="_EXPP_Kedia_USIS Cash_CoE_USIS Cash_CoE_1_USIS Cash_CoE_1_USIS Cash_CoE" xfId="1468"/>
    <cellStyle name="_EXPP_Kedia_USIS Cash_CoE_USIS Cash_CoE_1_USIS Cash_CoE_2" xfId="1469"/>
    <cellStyle name="_EXPP_Kedia_USIS Cash_CoE_USIS Cash_CoE_1_USIS Cash_CoE_2_USIS Cash_CoE" xfId="1470"/>
    <cellStyle name="_EXPP_Kedia_USIS Cash_CoE_USIS Cash_CoE_1_USIS Cash_CoE_3" xfId="1471"/>
    <cellStyle name="_EXPP_Kedia_USIS Cash_CoE_USIS Cash_CoE_1_USIS Cash_CoE_3_USIS Cash_CoE" xfId="1472"/>
    <cellStyle name="_EXPP_Kedia_USIS Cash_CoE_USIS Cash_CoE_1_USIS Cash_CoE_4" xfId="1473"/>
    <cellStyle name="_EXPP_Process Highlights" xfId="1474"/>
    <cellStyle name="_EXPP_Process Highlights_1" xfId="1475"/>
    <cellStyle name="_EXPP_Process Highlights_1_Process Highlights" xfId="1476"/>
    <cellStyle name="_EXPP_Process Highlights_2" xfId="1477"/>
    <cellStyle name="_EXPP_Process Highlights_2_Process Highlights" xfId="1478"/>
    <cellStyle name="_EXPP_Process Highlights_3" xfId="1479"/>
    <cellStyle name="_EXPP_Process Highlights_3_Process Highlights" xfId="1480"/>
    <cellStyle name="_EXPP_Process Highlights_4" xfId="1481"/>
    <cellStyle name="_EXPP_Process Highlights_4_Process Highlights" xfId="1482"/>
    <cellStyle name="_EXPP_Process Highlights_5" xfId="1483"/>
    <cellStyle name="_EXPP_Process Highlights_Daily Volume" xfId="1484"/>
    <cellStyle name="_EXPP_Process Highlights_Process Highlights" xfId="1485"/>
    <cellStyle name="_EXPP_USIS Cash_CoE" xfId="1486"/>
    <cellStyle name="_EXPP_USIS Cash_CoE 2" xfId="1487"/>
    <cellStyle name="_EXPP_USIS Cash_CoE 3" xfId="1488"/>
    <cellStyle name="_EXPP_USIS Cash_CoE_1" xfId="1489"/>
    <cellStyle name="_EXPP_USIS Cash_CoE_1 2" xfId="1490"/>
    <cellStyle name="_EXPP_USIS Cash_CoE_1_Process Highlights" xfId="1491"/>
    <cellStyle name="_EXPP_USIS Cash_CoE_1_Process Highlights_1" xfId="1492"/>
    <cellStyle name="_EXPP_USIS Cash_CoE_1_Process Highlights_2" xfId="1493"/>
    <cellStyle name="_EXPP_USIS Cash_CoE_1_Process Highlights_2_Process Highlights" xfId="1494"/>
    <cellStyle name="_EXPP_USIS Cash_CoE_1_Process Highlights_Process Highlights" xfId="1495"/>
    <cellStyle name="_EXPP_USIS Cash_CoE_1_USIS Cash_CoE" xfId="1496"/>
    <cellStyle name="_EXPP_USIS Cash_CoE_1_USIS Cash_CoE_1" xfId="1497"/>
    <cellStyle name="_EXPP_USIS Cash_CoE_1_USIS Cash_CoE_1 2" xfId="1498"/>
    <cellStyle name="_EXPP_USIS Cash_CoE_1_USIS Cash_CoE_1 2_USIS Cash_CoE" xfId="1499"/>
    <cellStyle name="_EXPP_USIS Cash_CoE_1_USIS Cash_CoE_1_Process Highlights" xfId="1500"/>
    <cellStyle name="_EXPP_USIS Cash_CoE_1_USIS Cash_CoE_1_Process Highlights_1" xfId="1501"/>
    <cellStyle name="_EXPP_USIS Cash_CoE_1_USIS Cash_CoE_1_USIS Cash_CoE" xfId="1502"/>
    <cellStyle name="_EXPP_USIS Cash_CoE_1_USIS Cash_CoE_1_USIS Cash_CoE_1" xfId="1503"/>
    <cellStyle name="_EXPP_USIS Cash_CoE_1_USIS Cash_CoE_1_USIS Cash_CoE_1_USIS Cash_CoE" xfId="1504"/>
    <cellStyle name="_EXPP_USIS Cash_CoE_1_USIS Cash_CoE_1_USIS Cash_CoE_2" xfId="1505"/>
    <cellStyle name="_EXPP_USIS Cash_CoE_1_USIS Cash_CoE_1_USIS Cash_CoE_2_USIS Cash_CoE" xfId="1506"/>
    <cellStyle name="_EXPP_USIS Cash_CoE_1_USIS Cash_CoE_1_USIS Cash_CoE_3" xfId="1507"/>
    <cellStyle name="_EXPP_USIS Cash_CoE_1_USIS Cash_CoE_1_USIS Cash_CoE_3_USIS Cash_CoE" xfId="1508"/>
    <cellStyle name="_EXPP_USIS Cash_CoE_1_USIS Cash_CoE_1_USIS Cash_CoE_4" xfId="1509"/>
    <cellStyle name="_EXPP_USIS Cash_CoE_2" xfId="1510"/>
    <cellStyle name="_EXPP_USIS Cash_CoE_2_USIS Cash_CoE" xfId="1511"/>
    <cellStyle name="_EXPP_USIS Cash_CoE_3" xfId="1512"/>
    <cellStyle name="_EXPP_USIS Cash_CoE_3_USIS Cash_CoE" xfId="1513"/>
    <cellStyle name="_EXPP_USIS Cash_CoE_4" xfId="1514"/>
    <cellStyle name="_EXPP_USIS Cash_CoE_4_USIS Cash_CoE" xfId="1515"/>
    <cellStyle name="_EXPP_USIS Cash_CoE_5" xfId="1516"/>
    <cellStyle name="_EXPP_USIS Cash_CoE_5_USIS Cash_CoE" xfId="1517"/>
    <cellStyle name="_EXPP_USIS Cash_CoE_6" xfId="1518"/>
    <cellStyle name="_EXPP_USIS Cash_CoE_Chansky" xfId="1519"/>
    <cellStyle name="_EXPP_USIS Cash_CoE_Daily Volume" xfId="1520"/>
    <cellStyle name="_EXPP_USIS Cash_CoE_Forrester" xfId="1521"/>
    <cellStyle name="_EXPP_USIS Cash_CoE_Fry" xfId="1522"/>
    <cellStyle name="_EXPP_USIS Cash_CoE_Process Highlights" xfId="1523"/>
    <cellStyle name="_Fund List Updted for MFS" xfId="1524"/>
    <cellStyle name="_Fund List Updted for MFS 2" xfId="1525"/>
    <cellStyle name="_Fund List Updted for MFS 2 2" xfId="1526"/>
    <cellStyle name="_Fund List Updted for MFS 2_Chansky" xfId="1527"/>
    <cellStyle name="_Fund List Updted for MFS 2_Forrester" xfId="1528"/>
    <cellStyle name="_Fund List Updted for MFS 2_Fry" xfId="1529"/>
    <cellStyle name="_Fund List Updted for MFS 3" xfId="1530"/>
    <cellStyle name="_Fund List Updted for MFS 3_USIS Cash_CoE" xfId="1531"/>
    <cellStyle name="_Fund List Updted for MFS 4" xfId="1532"/>
    <cellStyle name="_Fund List Updted for MFS_Bieber" xfId="1533"/>
    <cellStyle name="_Fund List Updted for MFS_Bieber_USIS Cash_CoE" xfId="1534"/>
    <cellStyle name="_Fund List Updted for MFS_Chansky" xfId="1535"/>
    <cellStyle name="_Fund List Updted for MFS_Chansky 2" xfId="1536"/>
    <cellStyle name="_Fund List Updted for MFS_Chansky 3" xfId="1537"/>
    <cellStyle name="_Fund List Updted for MFS_Chansky 3_USIS Cash_CoE" xfId="1538"/>
    <cellStyle name="_Fund List Updted for MFS_Chansky 4" xfId="1539"/>
    <cellStyle name="_Fund List Updted for MFS_Chansky_1" xfId="1540"/>
    <cellStyle name="_Fund List Updted for MFS_Chansky_Bieber" xfId="1541"/>
    <cellStyle name="_Fund List Updted for MFS_Chansky_Bieber_USIS Cash_CoE" xfId="1542"/>
    <cellStyle name="_Fund List Updted for MFS_Chansky_Chansky" xfId="1543"/>
    <cellStyle name="_Fund List Updted for MFS_Chansky_Forrester" xfId="1544"/>
    <cellStyle name="_Fund List Updted for MFS_Chansky_Fry" xfId="1545"/>
    <cellStyle name="_Fund List Updted for MFS_Chansky_Process Highlights" xfId="1546"/>
    <cellStyle name="_Fund List Updted for MFS_Chansky_Process Highlights_1" xfId="1547"/>
    <cellStyle name="_Fund List Updted for MFS_Chansky_Process Highlights_1_Process Highlights" xfId="1548"/>
    <cellStyle name="_Fund List Updted for MFS_Chansky_Process Highlights_2" xfId="1549"/>
    <cellStyle name="_Fund List Updted for MFS_Chansky_Process Highlights_2_Process Highlights" xfId="1550"/>
    <cellStyle name="_Fund List Updted for MFS_Chansky_Process Highlights_3" xfId="1551"/>
    <cellStyle name="_Fund List Updted for MFS_Chansky_Process Highlights_3_Process Highlights" xfId="1552"/>
    <cellStyle name="_Fund List Updted for MFS_Chansky_Process Highlights_4" xfId="1553"/>
    <cellStyle name="_Fund List Updted for MFS_Chansky_USIS Cash_CoE" xfId="1554"/>
    <cellStyle name="_Fund List Updted for MFS_Chansky_USIS Cash_CoE 2" xfId="1555"/>
    <cellStyle name="_Fund List Updted for MFS_Chansky_USIS Cash_CoE_1" xfId="1556"/>
    <cellStyle name="_Fund List Updted for MFS_Chansky_USIS Cash_CoE_2" xfId="1557"/>
    <cellStyle name="_Fund List Updted for MFS_Chansky_USIS Cash_CoE_2_USIS Cash_CoE" xfId="1558"/>
    <cellStyle name="_Fund List Updted for MFS_Chansky_USIS Cash_CoE_3" xfId="1559"/>
    <cellStyle name="_Fund List Updted for MFS_Chansky_USIS Cash_CoE_3_USIS Cash_CoE" xfId="1560"/>
    <cellStyle name="_Fund List Updted for MFS_Chansky_USIS Cash_CoE_4" xfId="1561"/>
    <cellStyle name="_Fund List Updted for MFS_Chansky_USIS Cash_CoE_4_USIS Cash_CoE" xfId="1562"/>
    <cellStyle name="_Fund List Updted for MFS_Chansky_USIS Cash_CoE_5" xfId="1563"/>
    <cellStyle name="_Fund List Updted for MFS_Chansky_USIS Cash_CoE_Process Highlights" xfId="1564"/>
    <cellStyle name="_Fund List Updted for MFS_Chansky_USIS Cash_CoE_Process Highlights_1" xfId="1565"/>
    <cellStyle name="_Fund List Updted for MFS_Chansky_USIS Cash_CoE_Process Highlights_2" xfId="1566"/>
    <cellStyle name="_Fund List Updted for MFS_Chansky_USIS Cash_CoE_Process Highlights_2_Process Highlights" xfId="1567"/>
    <cellStyle name="_Fund List Updted for MFS_Chansky_USIS Cash_CoE_Process Highlights_Process Highlights" xfId="1568"/>
    <cellStyle name="_Fund List Updted for MFS_Chansky_USIS Cash_CoE_USIS Cash_CoE" xfId="1569"/>
    <cellStyle name="_Fund List Updted for MFS_Chansky_USIS Cash_CoE_USIS Cash_CoE_1" xfId="1570"/>
    <cellStyle name="_Fund List Updted for MFS_Chansky_USIS Cash_CoE_USIS Cash_CoE_1 2" xfId="1571"/>
    <cellStyle name="_Fund List Updted for MFS_Chansky_USIS Cash_CoE_USIS Cash_CoE_1 2_USIS Cash_CoE" xfId="1572"/>
    <cellStyle name="_Fund List Updted for MFS_Chansky_USIS Cash_CoE_USIS Cash_CoE_1_Process Highlights" xfId="1573"/>
    <cellStyle name="_Fund List Updted for MFS_Chansky_USIS Cash_CoE_USIS Cash_CoE_1_Process Highlights_1" xfId="1574"/>
    <cellStyle name="_Fund List Updted for MFS_Chansky_USIS Cash_CoE_USIS Cash_CoE_1_USIS Cash_CoE" xfId="1575"/>
    <cellStyle name="_Fund List Updted for MFS_Chansky_USIS Cash_CoE_USIS Cash_CoE_1_USIS Cash_CoE_1" xfId="1576"/>
    <cellStyle name="_Fund List Updted for MFS_Chansky_USIS Cash_CoE_USIS Cash_CoE_1_USIS Cash_CoE_1_USIS Cash_CoE" xfId="1577"/>
    <cellStyle name="_Fund List Updted for MFS_Chansky_USIS Cash_CoE_USIS Cash_CoE_1_USIS Cash_CoE_2" xfId="1578"/>
    <cellStyle name="_Fund List Updted for MFS_Chansky_USIS Cash_CoE_USIS Cash_CoE_1_USIS Cash_CoE_2_USIS Cash_CoE" xfId="1579"/>
    <cellStyle name="_Fund List Updted for MFS_Chansky_USIS Cash_CoE_USIS Cash_CoE_1_USIS Cash_CoE_3" xfId="1580"/>
    <cellStyle name="_Fund List Updted for MFS_Chansky_USIS Cash_CoE_USIS Cash_CoE_1_USIS Cash_CoE_3_USIS Cash_CoE" xfId="1581"/>
    <cellStyle name="_Fund List Updted for MFS_Chansky_USIS Cash_CoE_USIS Cash_CoE_1_USIS Cash_CoE_4" xfId="1582"/>
    <cellStyle name="_Fund List Updted for MFS_Forrester" xfId="1583"/>
    <cellStyle name="_Fund List Updted for MFS_Fry" xfId="1584"/>
    <cellStyle name="_Fund List Updted for MFS_Fry 2" xfId="1585"/>
    <cellStyle name="_Fund List Updted for MFS_Fry 3" xfId="1586"/>
    <cellStyle name="_Fund List Updted for MFS_Fry_1" xfId="1587"/>
    <cellStyle name="_Fund List Updted for MFS_Fry_1 2" xfId="1588"/>
    <cellStyle name="_Fund List Updted for MFS_Fry_1 2_USIS Cash_CoE" xfId="1589"/>
    <cellStyle name="_Fund List Updted for MFS_Fry_1_Process Highlights" xfId="1590"/>
    <cellStyle name="_Fund List Updted for MFS_Fry_1_Process Highlights_1" xfId="1591"/>
    <cellStyle name="_Fund List Updted for MFS_Fry_1_USIS Cash_CoE" xfId="1592"/>
    <cellStyle name="_Fund List Updted for MFS_Fry_1_USIS Cash_CoE_1" xfId="1593"/>
    <cellStyle name="_Fund List Updted for MFS_Fry_1_USIS Cash_CoE_1_USIS Cash_CoE" xfId="1594"/>
    <cellStyle name="_Fund List Updted for MFS_Fry_1_USIS Cash_CoE_2" xfId="1595"/>
    <cellStyle name="_Fund List Updted for MFS_Fry_1_USIS Cash_CoE_2_USIS Cash_CoE" xfId="1596"/>
    <cellStyle name="_Fund List Updted for MFS_Fry_1_USIS Cash_CoE_3" xfId="1597"/>
    <cellStyle name="_Fund List Updted for MFS_Fry_1_USIS Cash_CoE_3_USIS Cash_CoE" xfId="1598"/>
    <cellStyle name="_Fund List Updted for MFS_Fry_1_USIS Cash_CoE_4" xfId="1599"/>
    <cellStyle name="_Fund List Updted for MFS_Fry_Chansky" xfId="1600"/>
    <cellStyle name="_Fund List Updted for MFS_Fry_Daily Volume" xfId="1601"/>
    <cellStyle name="_Fund List Updted for MFS_Fry_Forrester" xfId="1602"/>
    <cellStyle name="_Fund List Updted for MFS_Fry_Fry" xfId="1603"/>
    <cellStyle name="_Fund List Updted for MFS_Fry_Process Highlights" xfId="1604"/>
    <cellStyle name="_Fund List Updted for MFS_Kedia" xfId="1605"/>
    <cellStyle name="_Fund List Updted for MFS_Kedia 2" xfId="1606"/>
    <cellStyle name="_Fund List Updted for MFS_Kedia 2_USIS Cash_CoE" xfId="1607"/>
    <cellStyle name="_Fund List Updted for MFS_Kedia_Process Highlights" xfId="1608"/>
    <cellStyle name="_Fund List Updted for MFS_Kedia_Process Highlights_1" xfId="1609"/>
    <cellStyle name="_Fund List Updted for MFS_Kedia_Process Highlights_1_Process Highlights" xfId="1610"/>
    <cellStyle name="_Fund List Updted for MFS_Kedia_Process Highlights_2" xfId="1611"/>
    <cellStyle name="_Fund List Updted for MFS_Kedia_Process Highlights_2_Process Highlights" xfId="1612"/>
    <cellStyle name="_Fund List Updted for MFS_Kedia_Process Highlights_3" xfId="1613"/>
    <cellStyle name="_Fund List Updted for MFS_Kedia_Process Highlights_3_Process Highlights" xfId="1614"/>
    <cellStyle name="_Fund List Updted for MFS_Kedia_Process Highlights_4" xfId="1615"/>
    <cellStyle name="_Fund List Updted for MFS_Kedia_Process Highlights_4_Process Highlights" xfId="1616"/>
    <cellStyle name="_Fund List Updted for MFS_Kedia_Process Highlights_5" xfId="1617"/>
    <cellStyle name="_Fund List Updted for MFS_Kedia_USIS Cash_CoE" xfId="1618"/>
    <cellStyle name="_Fund List Updted for MFS_Kedia_USIS Cash_CoE 2" xfId="1619"/>
    <cellStyle name="_Fund List Updted for MFS_Kedia_USIS Cash_CoE_1" xfId="1620"/>
    <cellStyle name="_Fund List Updted for MFS_Kedia_USIS Cash_CoE_2" xfId="1621"/>
    <cellStyle name="_Fund List Updted for MFS_Kedia_USIS Cash_CoE_2_USIS Cash_CoE" xfId="1622"/>
    <cellStyle name="_Fund List Updted for MFS_Kedia_USIS Cash_CoE_3" xfId="1623"/>
    <cellStyle name="_Fund List Updted for MFS_Kedia_USIS Cash_CoE_3_USIS Cash_CoE" xfId="1624"/>
    <cellStyle name="_Fund List Updted for MFS_Kedia_USIS Cash_CoE_4" xfId="1625"/>
    <cellStyle name="_Fund List Updted for MFS_Kedia_USIS Cash_CoE_4_USIS Cash_CoE" xfId="1626"/>
    <cellStyle name="_Fund List Updted for MFS_Kedia_USIS Cash_CoE_5" xfId="1627"/>
    <cellStyle name="_Fund List Updted for MFS_Kedia_USIS Cash_CoE_Process Highlights" xfId="1628"/>
    <cellStyle name="_Fund List Updted for MFS_Kedia_USIS Cash_CoE_Process Highlights_1" xfId="1629"/>
    <cellStyle name="_Fund List Updted for MFS_Kedia_USIS Cash_CoE_Process Highlights_2" xfId="1630"/>
    <cellStyle name="_Fund List Updted for MFS_Kedia_USIS Cash_CoE_Process Highlights_2_Process Highlights" xfId="1631"/>
    <cellStyle name="_Fund List Updted for MFS_Kedia_USIS Cash_CoE_Process Highlights_Process Highlights" xfId="1632"/>
    <cellStyle name="_Fund List Updted for MFS_Kedia_USIS Cash_CoE_USIS Cash_CoE" xfId="1633"/>
    <cellStyle name="_Fund List Updted for MFS_Kedia_USIS Cash_CoE_USIS Cash_CoE_1" xfId="1634"/>
    <cellStyle name="_Fund List Updted for MFS_Kedia_USIS Cash_CoE_USIS Cash_CoE_1 2" xfId="1635"/>
    <cellStyle name="_Fund List Updted for MFS_Kedia_USIS Cash_CoE_USIS Cash_CoE_1 2_USIS Cash_CoE" xfId="1636"/>
    <cellStyle name="_Fund List Updted for MFS_Kedia_USIS Cash_CoE_USIS Cash_CoE_1_Process Highlights" xfId="1637"/>
    <cellStyle name="_Fund List Updted for MFS_Kedia_USIS Cash_CoE_USIS Cash_CoE_1_Process Highlights_1" xfId="1638"/>
    <cellStyle name="_Fund List Updted for MFS_Kedia_USIS Cash_CoE_USIS Cash_CoE_1_USIS Cash_CoE" xfId="1639"/>
    <cellStyle name="_Fund List Updted for MFS_Kedia_USIS Cash_CoE_USIS Cash_CoE_1_USIS Cash_CoE_1" xfId="1640"/>
    <cellStyle name="_Fund List Updted for MFS_Kedia_USIS Cash_CoE_USIS Cash_CoE_1_USIS Cash_CoE_1_USIS Cash_CoE" xfId="1641"/>
    <cellStyle name="_Fund List Updted for MFS_Kedia_USIS Cash_CoE_USIS Cash_CoE_1_USIS Cash_CoE_2" xfId="1642"/>
    <cellStyle name="_Fund List Updted for MFS_Kedia_USIS Cash_CoE_USIS Cash_CoE_1_USIS Cash_CoE_2_USIS Cash_CoE" xfId="1643"/>
    <cellStyle name="_Fund List Updted for MFS_Kedia_USIS Cash_CoE_USIS Cash_CoE_1_USIS Cash_CoE_3" xfId="1644"/>
    <cellStyle name="_Fund List Updted for MFS_Kedia_USIS Cash_CoE_USIS Cash_CoE_1_USIS Cash_CoE_3_USIS Cash_CoE" xfId="1645"/>
    <cellStyle name="_Fund List Updted for MFS_Kedia_USIS Cash_CoE_USIS Cash_CoE_1_USIS Cash_CoE_4" xfId="1646"/>
    <cellStyle name="_Fund List Updted for MFS_Process Highlights" xfId="1647"/>
    <cellStyle name="_Fund List Updted for MFS_Process Highlights_1" xfId="1648"/>
    <cellStyle name="_Fund List Updted for MFS_Process Highlights_1_Process Highlights" xfId="1649"/>
    <cellStyle name="_Fund List Updted for MFS_Process Highlights_2" xfId="1650"/>
    <cellStyle name="_Fund List Updted for MFS_Process Highlights_2_Process Highlights" xfId="1651"/>
    <cellStyle name="_Fund List Updted for MFS_Process Highlights_3" xfId="1652"/>
    <cellStyle name="_Fund List Updted for MFS_Process Highlights_3_Process Highlights" xfId="1653"/>
    <cellStyle name="_Fund List Updted for MFS_Process Highlights_4" xfId="1654"/>
    <cellStyle name="_Fund List Updted for MFS_Process Highlights_4_Process Highlights" xfId="1655"/>
    <cellStyle name="_Fund List Updted for MFS_Process Highlights_5" xfId="1656"/>
    <cellStyle name="_Fund List Updted for MFS_Process Highlights_Daily Volume" xfId="1657"/>
    <cellStyle name="_Fund List Updted for MFS_Process Highlights_Process Highlights" xfId="1658"/>
    <cellStyle name="_Fund List Updted for MFS_USIS Cash_CoE" xfId="1659"/>
    <cellStyle name="_Fund List Updted for MFS_USIS Cash_CoE 2" xfId="1660"/>
    <cellStyle name="_Fund List Updted for MFS_USIS Cash_CoE 3" xfId="1661"/>
    <cellStyle name="_Fund List Updted for MFS_USIS Cash_CoE_1" xfId="1662"/>
    <cellStyle name="_Fund List Updted for MFS_USIS Cash_CoE_1 2" xfId="1663"/>
    <cellStyle name="_Fund List Updted for MFS_USIS Cash_CoE_1_Process Highlights" xfId="1664"/>
    <cellStyle name="_Fund List Updted for MFS_USIS Cash_CoE_1_Process Highlights_1" xfId="1665"/>
    <cellStyle name="_Fund List Updted for MFS_USIS Cash_CoE_1_Process Highlights_2" xfId="1666"/>
    <cellStyle name="_Fund List Updted for MFS_USIS Cash_CoE_1_Process Highlights_2_Process Highlights" xfId="1667"/>
    <cellStyle name="_Fund List Updted for MFS_USIS Cash_CoE_1_Process Highlights_Process Highlights" xfId="1668"/>
    <cellStyle name="_Fund List Updted for MFS_USIS Cash_CoE_1_USIS Cash_CoE" xfId="1669"/>
    <cellStyle name="_Fund List Updted for MFS_USIS Cash_CoE_1_USIS Cash_CoE_1" xfId="1670"/>
    <cellStyle name="_Fund List Updted for MFS_USIS Cash_CoE_1_USIS Cash_CoE_1 2" xfId="1671"/>
    <cellStyle name="_Fund List Updted for MFS_USIS Cash_CoE_1_USIS Cash_CoE_1 2_USIS Cash_CoE" xfId="1672"/>
    <cellStyle name="_Fund List Updted for MFS_USIS Cash_CoE_1_USIS Cash_CoE_1_Process Highlights" xfId="1673"/>
    <cellStyle name="_Fund List Updted for MFS_USIS Cash_CoE_1_USIS Cash_CoE_1_Process Highlights_1" xfId="1674"/>
    <cellStyle name="_Fund List Updted for MFS_USIS Cash_CoE_1_USIS Cash_CoE_1_USIS Cash_CoE" xfId="1675"/>
    <cellStyle name="_Fund List Updted for MFS_USIS Cash_CoE_1_USIS Cash_CoE_1_USIS Cash_CoE_1" xfId="1676"/>
    <cellStyle name="_Fund List Updted for MFS_USIS Cash_CoE_1_USIS Cash_CoE_1_USIS Cash_CoE_1_USIS Cash_CoE" xfId="1677"/>
    <cellStyle name="_Fund List Updted for MFS_USIS Cash_CoE_1_USIS Cash_CoE_1_USIS Cash_CoE_2" xfId="1678"/>
    <cellStyle name="_Fund List Updted for MFS_USIS Cash_CoE_1_USIS Cash_CoE_1_USIS Cash_CoE_2_USIS Cash_CoE" xfId="1679"/>
    <cellStyle name="_Fund List Updted for MFS_USIS Cash_CoE_1_USIS Cash_CoE_1_USIS Cash_CoE_3" xfId="1680"/>
    <cellStyle name="_Fund List Updted for MFS_USIS Cash_CoE_1_USIS Cash_CoE_1_USIS Cash_CoE_3_USIS Cash_CoE" xfId="1681"/>
    <cellStyle name="_Fund List Updted for MFS_USIS Cash_CoE_1_USIS Cash_CoE_1_USIS Cash_CoE_4" xfId="1682"/>
    <cellStyle name="_Fund List Updted for MFS_USIS Cash_CoE_2" xfId="1683"/>
    <cellStyle name="_Fund List Updted for MFS_USIS Cash_CoE_2_USIS Cash_CoE" xfId="1684"/>
    <cellStyle name="_Fund List Updted for MFS_USIS Cash_CoE_3" xfId="1685"/>
    <cellStyle name="_Fund List Updted for MFS_USIS Cash_CoE_3_USIS Cash_CoE" xfId="1686"/>
    <cellStyle name="_Fund List Updted for MFS_USIS Cash_CoE_4" xfId="1687"/>
    <cellStyle name="_Fund List Updted for MFS_USIS Cash_CoE_4_USIS Cash_CoE" xfId="1688"/>
    <cellStyle name="_Fund List Updted for MFS_USIS Cash_CoE_5" xfId="1689"/>
    <cellStyle name="_Fund List Updted for MFS_USIS Cash_CoE_5_USIS Cash_CoE" xfId="1690"/>
    <cellStyle name="_Fund List Updted for MFS_USIS Cash_CoE_6" xfId="1691"/>
    <cellStyle name="_Fund List Updted for MFS_USIS Cash_CoE_Chansky" xfId="1692"/>
    <cellStyle name="_Fund List Updted for MFS_USIS Cash_CoE_Daily Volume" xfId="1693"/>
    <cellStyle name="_Fund List Updted for MFS_USIS Cash_CoE_Forrester" xfId="1694"/>
    <cellStyle name="_Fund List Updted for MFS_USIS Cash_CoE_Fry" xfId="1695"/>
    <cellStyle name="_Fund List Updted for MFS_USIS Cash_CoE_Process Highlights" xfId="1696"/>
    <cellStyle name="_FUND MONITER COMMENT" xfId="1697"/>
    <cellStyle name="_Funds " xfId="1698"/>
    <cellStyle name="_Funds at JV" xfId="1699"/>
    <cellStyle name="_Funds at JV 2" xfId="1700"/>
    <cellStyle name="_Funds at JV 3" xfId="1701"/>
    <cellStyle name="_Funds at JV 3_USIS Cash_CoE" xfId="1702"/>
    <cellStyle name="_Funds at JV 4" xfId="1703"/>
    <cellStyle name="_Funds at JV_ANIL" xfId="1704"/>
    <cellStyle name="_Funds at JV_Biddeford" xfId="10918"/>
    <cellStyle name="_Funds at JV_BIEBER" xfId="1705"/>
    <cellStyle name="_Funds at JV_BIEBER 2" xfId="1706"/>
    <cellStyle name="_Funds at JV_BIEBER 2 2" xfId="1707"/>
    <cellStyle name="_Funds at JV_BIEBER 2_Chansky" xfId="1708"/>
    <cellStyle name="_Funds at JV_BIEBER 2_Forrester" xfId="1709"/>
    <cellStyle name="_Funds at JV_BIEBER 2_Fry" xfId="1710"/>
    <cellStyle name="_Funds at JV_BIEBER 3" xfId="1711"/>
    <cellStyle name="_Funds at JV_Bieber_1" xfId="1712"/>
    <cellStyle name="_Funds at JV_Bieber_1_USIS Cash_CoE" xfId="1713"/>
    <cellStyle name="_Funds at JV_BIEBER_Bieber" xfId="1714"/>
    <cellStyle name="_Funds at JV_BIEBER_Chansky" xfId="1715"/>
    <cellStyle name="_Funds at JV_BIEBER_Chansky 2" xfId="1716"/>
    <cellStyle name="_Funds at JV_BIEBER_Chansky 3" xfId="1717"/>
    <cellStyle name="_Funds at JV_BIEBER_Chansky_1" xfId="1718"/>
    <cellStyle name="_Funds at JV_BIEBER_Chansky_Chansky" xfId="1719"/>
    <cellStyle name="_Funds at JV_BIEBER_Chansky_Daily Volume" xfId="1720"/>
    <cellStyle name="_Funds at JV_BIEBER_Chansky_Forrester" xfId="1721"/>
    <cellStyle name="_Funds at JV_BIEBER_Chansky_Fry" xfId="1722"/>
    <cellStyle name="_Funds at JV_BIEBER_Chansky_Process Highlights" xfId="1723"/>
    <cellStyle name="_Funds at JV_BIEBER_Daily Volume" xfId="1724"/>
    <cellStyle name="_Funds at JV_BIEBER_Forrester" xfId="1725"/>
    <cellStyle name="_Funds at JV_BIEBER_Fry" xfId="1726"/>
    <cellStyle name="_Funds at JV_BIEBER_Fry 2" xfId="1727"/>
    <cellStyle name="_Funds at JV_BIEBER_Fry 3" xfId="1728"/>
    <cellStyle name="_Funds at JV_BIEBER_Fry_1" xfId="1729"/>
    <cellStyle name="_Funds at JV_BIEBER_Fry_Chansky" xfId="1730"/>
    <cellStyle name="_Funds at JV_BIEBER_Fry_Daily Volume" xfId="1731"/>
    <cellStyle name="_Funds at JV_BIEBER_Fry_Forrester" xfId="1732"/>
    <cellStyle name="_Funds at JV_BIEBER_Fry_Fry" xfId="1733"/>
    <cellStyle name="_Funds at JV_BIEBER_Fry_Process Highlights" xfId="1734"/>
    <cellStyle name="_Funds at JV_BIEBER_Kedia" xfId="1735"/>
    <cellStyle name="_Funds at JV_BIEBER_Process Highlights" xfId="1736"/>
    <cellStyle name="_Funds at JV_Chansky" xfId="1737"/>
    <cellStyle name="_Funds at JV_Chansky 2" xfId="1738"/>
    <cellStyle name="_Funds at JV_Chansky 2_USIS Cash_CoE" xfId="1739"/>
    <cellStyle name="_Funds at JV_Chansky_Process Highlights" xfId="1740"/>
    <cellStyle name="_Funds at JV_Chansky_Process Highlights_1" xfId="1741"/>
    <cellStyle name="_Funds at JV_Chansky_Process Highlights_1_Process Highlights" xfId="1742"/>
    <cellStyle name="_Funds at JV_Chansky_Process Highlights_2" xfId="1743"/>
    <cellStyle name="_Funds at JV_Chansky_Process Highlights_2_Process Highlights" xfId="1744"/>
    <cellStyle name="_Funds at JV_Chansky_Process Highlights_3" xfId="1745"/>
    <cellStyle name="_Funds at JV_Chansky_Process Highlights_3_Process Highlights" xfId="1746"/>
    <cellStyle name="_Funds at JV_Chansky_Process Highlights_4" xfId="1747"/>
    <cellStyle name="_Funds at JV_Chansky_USIS Cash_CoE" xfId="1748"/>
    <cellStyle name="_Funds at JV_Chansky_USIS Cash_CoE 2" xfId="1749"/>
    <cellStyle name="_Funds at JV_Chansky_USIS Cash_CoE_1" xfId="1750"/>
    <cellStyle name="_Funds at JV_Chansky_USIS Cash_CoE_2" xfId="1751"/>
    <cellStyle name="_Funds at JV_Chansky_USIS Cash_CoE_2_USIS Cash_CoE" xfId="1752"/>
    <cellStyle name="_Funds at JV_Chansky_USIS Cash_CoE_3" xfId="1753"/>
    <cellStyle name="_Funds at JV_Chansky_USIS Cash_CoE_3_USIS Cash_CoE" xfId="1754"/>
    <cellStyle name="_Funds at JV_Chansky_USIS Cash_CoE_4" xfId="1755"/>
    <cellStyle name="_Funds at JV_Chansky_USIS Cash_CoE_4_USIS Cash_CoE" xfId="1756"/>
    <cellStyle name="_Funds at JV_Chansky_USIS Cash_CoE_5" xfId="1757"/>
    <cellStyle name="_Funds at JV_Chansky_USIS Cash_CoE_Process Highlights" xfId="1758"/>
    <cellStyle name="_Funds at JV_Chansky_USIS Cash_CoE_Process Highlights_1" xfId="1759"/>
    <cellStyle name="_Funds at JV_Chansky_USIS Cash_CoE_Process Highlights_2" xfId="1760"/>
    <cellStyle name="_Funds at JV_Chansky_USIS Cash_CoE_Process Highlights_2_Process Highlights" xfId="1761"/>
    <cellStyle name="_Funds at JV_Chansky_USIS Cash_CoE_Process Highlights_Process Highlights" xfId="1762"/>
    <cellStyle name="_Funds at JV_Chansky_USIS Cash_CoE_USIS Cash_CoE" xfId="1763"/>
    <cellStyle name="_Funds at JV_Chansky_USIS Cash_CoE_USIS Cash_CoE_1" xfId="1764"/>
    <cellStyle name="_Funds at JV_Chansky_USIS Cash_CoE_USIS Cash_CoE_1 2" xfId="1765"/>
    <cellStyle name="_Funds at JV_Chansky_USIS Cash_CoE_USIS Cash_CoE_1 2_USIS Cash_CoE" xfId="1766"/>
    <cellStyle name="_Funds at JV_Chansky_USIS Cash_CoE_USIS Cash_CoE_1_Process Highlights" xfId="1767"/>
    <cellStyle name="_Funds at JV_Chansky_USIS Cash_CoE_USIS Cash_CoE_1_Process Highlights_1" xfId="1768"/>
    <cellStyle name="_Funds at JV_Chansky_USIS Cash_CoE_USIS Cash_CoE_1_USIS Cash_CoE" xfId="1769"/>
    <cellStyle name="_Funds at JV_Chansky_USIS Cash_CoE_USIS Cash_CoE_1_USIS Cash_CoE_1" xfId="1770"/>
    <cellStyle name="_Funds at JV_Chansky_USIS Cash_CoE_USIS Cash_CoE_1_USIS Cash_CoE_1_USIS Cash_CoE" xfId="1771"/>
    <cellStyle name="_Funds at JV_Chansky_USIS Cash_CoE_USIS Cash_CoE_1_USIS Cash_CoE_2" xfId="1772"/>
    <cellStyle name="_Funds at JV_Chansky_USIS Cash_CoE_USIS Cash_CoE_1_USIS Cash_CoE_2_USIS Cash_CoE" xfId="1773"/>
    <cellStyle name="_Funds at JV_Chansky_USIS Cash_CoE_USIS Cash_CoE_1_USIS Cash_CoE_3" xfId="1774"/>
    <cellStyle name="_Funds at JV_Chansky_USIS Cash_CoE_USIS Cash_CoE_1_USIS Cash_CoE_3_USIS Cash_CoE" xfId="1775"/>
    <cellStyle name="_Funds at JV_Chansky_USIS Cash_CoE_USIS Cash_CoE_1_USIS Cash_CoE_4" xfId="1776"/>
    <cellStyle name="_Funds at JV_Consolidated data" xfId="1777"/>
    <cellStyle name="_Funds at JV_First Eagle" xfId="10917"/>
    <cellStyle name="_Funds at JV_First Merc" xfId="10916"/>
    <cellStyle name="_Funds at JV_First Merc_1" xfId="10915"/>
    <cellStyle name="_Funds at JV_Forrester" xfId="1778"/>
    <cellStyle name="_Funds at JV_Fry" xfId="1779"/>
    <cellStyle name="_Funds at JV_Fry 2" xfId="1780"/>
    <cellStyle name="_Funds at JV_Fry 2 2" xfId="1781"/>
    <cellStyle name="_Funds at JV_Fry 2_Chansky" xfId="1782"/>
    <cellStyle name="_Funds at JV_Fry 2_Forrester" xfId="1783"/>
    <cellStyle name="_Funds at JV_Fry 2_Fry" xfId="1784"/>
    <cellStyle name="_Funds at JV_Fry 3" xfId="1785"/>
    <cellStyle name="_Funds at JV_Fry 3_USIS Cash_CoE" xfId="1786"/>
    <cellStyle name="_Funds at JV_Fry 4" xfId="1787"/>
    <cellStyle name="_Funds at JV_Fry_1" xfId="1788"/>
    <cellStyle name="_Funds at JV_Fry_1 2" xfId="1789"/>
    <cellStyle name="_Funds at JV_Fry_1 2_USIS Cash_CoE" xfId="1790"/>
    <cellStyle name="_Funds at JV_Fry_1_Process Highlights" xfId="1791"/>
    <cellStyle name="_Funds at JV_Fry_1_Process Highlights_1" xfId="1792"/>
    <cellStyle name="_Funds at JV_Fry_1_USIS Cash_CoE" xfId="1793"/>
    <cellStyle name="_Funds at JV_Fry_1_USIS Cash_CoE_1" xfId="1794"/>
    <cellStyle name="_Funds at JV_Fry_1_USIS Cash_CoE_1_USIS Cash_CoE" xfId="1795"/>
    <cellStyle name="_Funds at JV_Fry_1_USIS Cash_CoE_2" xfId="1796"/>
    <cellStyle name="_Funds at JV_Fry_1_USIS Cash_CoE_2_USIS Cash_CoE" xfId="1797"/>
    <cellStyle name="_Funds at JV_Fry_1_USIS Cash_CoE_3" xfId="1798"/>
    <cellStyle name="_Funds at JV_Fry_1_USIS Cash_CoE_3_USIS Cash_CoE" xfId="1799"/>
    <cellStyle name="_Funds at JV_Fry_1_USIS Cash_CoE_4" xfId="1800"/>
    <cellStyle name="_Funds at JV_Fry_Bieber" xfId="1801"/>
    <cellStyle name="_Funds at JV_Fry_Bieber_USIS Cash_CoE" xfId="1802"/>
    <cellStyle name="_Funds at JV_Fry_Chansky" xfId="1803"/>
    <cellStyle name="_Funds at JV_Fry_Chansky 2" xfId="1804"/>
    <cellStyle name="_Funds at JV_Fry_Chansky 3" xfId="1805"/>
    <cellStyle name="_Funds at JV_Fry_Chansky 3_USIS Cash_CoE" xfId="1806"/>
    <cellStyle name="_Funds at JV_Fry_Chansky 4" xfId="1807"/>
    <cellStyle name="_Funds at JV_Fry_Chansky_1" xfId="1808"/>
    <cellStyle name="_Funds at JV_Fry_Chansky_Bieber" xfId="1809"/>
    <cellStyle name="_Funds at JV_Fry_Chansky_Bieber_USIS Cash_CoE" xfId="1810"/>
    <cellStyle name="_Funds at JV_Fry_Chansky_Chansky" xfId="1811"/>
    <cellStyle name="_Funds at JV_Fry_Chansky_Forrester" xfId="1812"/>
    <cellStyle name="_Funds at JV_Fry_Chansky_Fry" xfId="1813"/>
    <cellStyle name="_Funds at JV_Fry_Chansky_Process Highlights" xfId="1814"/>
    <cellStyle name="_Funds at JV_Fry_Chansky_Process Highlights_1" xfId="1815"/>
    <cellStyle name="_Funds at JV_Fry_Chansky_Process Highlights_1_Process Highlights" xfId="1816"/>
    <cellStyle name="_Funds at JV_Fry_Chansky_Process Highlights_2" xfId="1817"/>
    <cellStyle name="_Funds at JV_Fry_Chansky_Process Highlights_2_Process Highlights" xfId="1818"/>
    <cellStyle name="_Funds at JV_Fry_Chansky_Process Highlights_3" xfId="1819"/>
    <cellStyle name="_Funds at JV_Fry_Chansky_Process Highlights_3_Process Highlights" xfId="1820"/>
    <cellStyle name="_Funds at JV_Fry_Chansky_Process Highlights_4" xfId="1821"/>
    <cellStyle name="_Funds at JV_Fry_Chansky_USIS Cash_CoE" xfId="1822"/>
    <cellStyle name="_Funds at JV_Fry_Chansky_USIS Cash_CoE 2" xfId="1823"/>
    <cellStyle name="_Funds at JV_Fry_Chansky_USIS Cash_CoE_1" xfId="1824"/>
    <cellStyle name="_Funds at JV_Fry_Chansky_USIS Cash_CoE_2" xfId="1825"/>
    <cellStyle name="_Funds at JV_Fry_Chansky_USIS Cash_CoE_2_USIS Cash_CoE" xfId="1826"/>
    <cellStyle name="_Funds at JV_Fry_Chansky_USIS Cash_CoE_3" xfId="1827"/>
    <cellStyle name="_Funds at JV_Fry_Chansky_USIS Cash_CoE_3_USIS Cash_CoE" xfId="1828"/>
    <cellStyle name="_Funds at JV_Fry_Chansky_USIS Cash_CoE_4" xfId="1829"/>
    <cellStyle name="_Funds at JV_Fry_Chansky_USIS Cash_CoE_4_USIS Cash_CoE" xfId="1830"/>
    <cellStyle name="_Funds at JV_Fry_Chansky_USIS Cash_CoE_5" xfId="1831"/>
    <cellStyle name="_Funds at JV_Fry_Chansky_USIS Cash_CoE_Process Highlights" xfId="1832"/>
    <cellStyle name="_Funds at JV_Fry_Chansky_USIS Cash_CoE_Process Highlights_1" xfId="1833"/>
    <cellStyle name="_Funds at JV_Fry_Chansky_USIS Cash_CoE_Process Highlights_2" xfId="1834"/>
    <cellStyle name="_Funds at JV_Fry_Chansky_USIS Cash_CoE_Process Highlights_2_Process Highlights" xfId="1835"/>
    <cellStyle name="_Funds at JV_Fry_Chansky_USIS Cash_CoE_Process Highlights_Process Highlights" xfId="1836"/>
    <cellStyle name="_Funds at JV_Fry_Chansky_USIS Cash_CoE_USIS Cash_CoE" xfId="1837"/>
    <cellStyle name="_Funds at JV_Fry_Chansky_USIS Cash_CoE_USIS Cash_CoE_1" xfId="1838"/>
    <cellStyle name="_Funds at JV_Fry_Chansky_USIS Cash_CoE_USIS Cash_CoE_1 2" xfId="1839"/>
    <cellStyle name="_Funds at JV_Fry_Chansky_USIS Cash_CoE_USIS Cash_CoE_1 2_USIS Cash_CoE" xfId="1840"/>
    <cellStyle name="_Funds at JV_Fry_Chansky_USIS Cash_CoE_USIS Cash_CoE_1_Process Highlights" xfId="1841"/>
    <cellStyle name="_Funds at JV_Fry_Chansky_USIS Cash_CoE_USIS Cash_CoE_1_Process Highlights_1" xfId="1842"/>
    <cellStyle name="_Funds at JV_Fry_Chansky_USIS Cash_CoE_USIS Cash_CoE_1_USIS Cash_CoE" xfId="1843"/>
    <cellStyle name="_Funds at JV_Fry_Chansky_USIS Cash_CoE_USIS Cash_CoE_1_USIS Cash_CoE_1" xfId="1844"/>
    <cellStyle name="_Funds at JV_Fry_Chansky_USIS Cash_CoE_USIS Cash_CoE_1_USIS Cash_CoE_1_USIS Cash_CoE" xfId="1845"/>
    <cellStyle name="_Funds at JV_Fry_Chansky_USIS Cash_CoE_USIS Cash_CoE_1_USIS Cash_CoE_2" xfId="1846"/>
    <cellStyle name="_Funds at JV_Fry_Chansky_USIS Cash_CoE_USIS Cash_CoE_1_USIS Cash_CoE_2_USIS Cash_CoE" xfId="1847"/>
    <cellStyle name="_Funds at JV_Fry_Chansky_USIS Cash_CoE_USIS Cash_CoE_1_USIS Cash_CoE_3" xfId="1848"/>
    <cellStyle name="_Funds at JV_Fry_Chansky_USIS Cash_CoE_USIS Cash_CoE_1_USIS Cash_CoE_3_USIS Cash_CoE" xfId="1849"/>
    <cellStyle name="_Funds at JV_Fry_Chansky_USIS Cash_CoE_USIS Cash_CoE_1_USIS Cash_CoE_4" xfId="1850"/>
    <cellStyle name="_Funds at JV_Fry_Forrester" xfId="1851"/>
    <cellStyle name="_Funds at JV_Fry_Fry" xfId="1852"/>
    <cellStyle name="_Funds at JV_Fry_Fry 2" xfId="1853"/>
    <cellStyle name="_Funds at JV_Fry_Fry 3" xfId="1854"/>
    <cellStyle name="_Funds at JV_Fry_Fry_1" xfId="1855"/>
    <cellStyle name="_Funds at JV_Fry_Fry_1 2" xfId="1856"/>
    <cellStyle name="_Funds at JV_Fry_Fry_1 2_USIS Cash_CoE" xfId="1857"/>
    <cellStyle name="_Funds at JV_Fry_Fry_1_Process Highlights" xfId="1858"/>
    <cellStyle name="_Funds at JV_Fry_Fry_1_Process Highlights_1" xfId="1859"/>
    <cellStyle name="_Funds at JV_Fry_Fry_1_USIS Cash_CoE" xfId="1860"/>
    <cellStyle name="_Funds at JV_Fry_Fry_1_USIS Cash_CoE_1" xfId="1861"/>
    <cellStyle name="_Funds at JV_Fry_Fry_1_USIS Cash_CoE_1_USIS Cash_CoE" xfId="1862"/>
    <cellStyle name="_Funds at JV_Fry_Fry_1_USIS Cash_CoE_2" xfId="1863"/>
    <cellStyle name="_Funds at JV_Fry_Fry_1_USIS Cash_CoE_2_USIS Cash_CoE" xfId="1864"/>
    <cellStyle name="_Funds at JV_Fry_Fry_1_USIS Cash_CoE_3" xfId="1865"/>
    <cellStyle name="_Funds at JV_Fry_Fry_1_USIS Cash_CoE_3_USIS Cash_CoE" xfId="1866"/>
    <cellStyle name="_Funds at JV_Fry_Fry_1_USIS Cash_CoE_4" xfId="1867"/>
    <cellStyle name="_Funds at JV_Fry_Fry_Chansky" xfId="1868"/>
    <cellStyle name="_Funds at JV_Fry_Fry_Daily Volume" xfId="1869"/>
    <cellStyle name="_Funds at JV_Fry_Fry_Forrester" xfId="1870"/>
    <cellStyle name="_Funds at JV_Fry_Fry_Fry" xfId="1871"/>
    <cellStyle name="_Funds at JV_Fry_Fry_Process Highlights" xfId="1872"/>
    <cellStyle name="_Funds at JV_Fry_Kedia" xfId="1873"/>
    <cellStyle name="_Funds at JV_Fry_Process Highlights" xfId="1874"/>
    <cellStyle name="_Funds at JV_Fry_Process Highlights_1" xfId="1875"/>
    <cellStyle name="_Funds at JV_Fry_Process Highlights_1 2" xfId="1876"/>
    <cellStyle name="_Funds at JV_Fry_Process Highlights_1 2_USIS Cash_CoE" xfId="1877"/>
    <cellStyle name="_Funds at JV_Fry_Process Highlights_1_Process Highlights" xfId="1878"/>
    <cellStyle name="_Funds at JV_Fry_Process Highlights_1_Process Highlights_1" xfId="1879"/>
    <cellStyle name="_Funds at JV_Fry_Process Highlights_1_Process Highlights_1_Process Highlights" xfId="1880"/>
    <cellStyle name="_Funds at JV_Fry_Process Highlights_1_Process Highlights_2" xfId="1881"/>
    <cellStyle name="_Funds at JV_Fry_Process Highlights_1_Process Highlights_2_Process Highlights" xfId="1882"/>
    <cellStyle name="_Funds at JV_Fry_Process Highlights_1_Process Highlights_3" xfId="1883"/>
    <cellStyle name="_Funds at JV_Fry_Process Highlights_1_Process Highlights_3_Process Highlights" xfId="1884"/>
    <cellStyle name="_Funds at JV_Fry_Process Highlights_1_Process Highlights_4" xfId="1885"/>
    <cellStyle name="_Funds at JV_Fry_Process Highlights_1_Process Highlights_4_Process Highlights" xfId="1886"/>
    <cellStyle name="_Funds at JV_Fry_Process Highlights_1_Process Highlights_5" xfId="1887"/>
    <cellStyle name="_Funds at JV_Fry_Process Highlights_1_USIS Cash_CoE" xfId="1888"/>
    <cellStyle name="_Funds at JV_Fry_Process Highlights_1_USIS Cash_CoE 2" xfId="1889"/>
    <cellStyle name="_Funds at JV_Fry_Process Highlights_1_USIS Cash_CoE_1" xfId="1890"/>
    <cellStyle name="_Funds at JV_Fry_Process Highlights_1_USIS Cash_CoE_2" xfId="1891"/>
    <cellStyle name="_Funds at JV_Fry_Process Highlights_1_USIS Cash_CoE_2_USIS Cash_CoE" xfId="1892"/>
    <cellStyle name="_Funds at JV_Fry_Process Highlights_1_USIS Cash_CoE_3" xfId="1893"/>
    <cellStyle name="_Funds at JV_Fry_Process Highlights_1_USIS Cash_CoE_3_USIS Cash_CoE" xfId="1894"/>
    <cellStyle name="_Funds at JV_Fry_Process Highlights_1_USIS Cash_CoE_4" xfId="1895"/>
    <cellStyle name="_Funds at JV_Fry_Process Highlights_1_USIS Cash_CoE_4_USIS Cash_CoE" xfId="1896"/>
    <cellStyle name="_Funds at JV_Fry_Process Highlights_1_USIS Cash_CoE_5" xfId="1897"/>
    <cellStyle name="_Funds at JV_Fry_Process Highlights_1_USIS Cash_CoE_Process Highlights" xfId="1898"/>
    <cellStyle name="_Funds at JV_Fry_Process Highlights_1_USIS Cash_CoE_Process Highlights_1" xfId="1899"/>
    <cellStyle name="_Funds at JV_Fry_Process Highlights_1_USIS Cash_CoE_Process Highlights_2" xfId="1900"/>
    <cellStyle name="_Funds at JV_Fry_Process Highlights_1_USIS Cash_CoE_Process Highlights_2_Process Highlights" xfId="1901"/>
    <cellStyle name="_Funds at JV_Fry_Process Highlights_1_USIS Cash_CoE_Process Highlights_Process Highlights" xfId="1902"/>
    <cellStyle name="_Funds at JV_Fry_Process Highlights_1_USIS Cash_CoE_USIS Cash_CoE" xfId="1903"/>
    <cellStyle name="_Funds at JV_Fry_Process Highlights_1_USIS Cash_CoE_USIS Cash_CoE_1" xfId="1904"/>
    <cellStyle name="_Funds at JV_Fry_Process Highlights_1_USIS Cash_CoE_USIS Cash_CoE_1 2" xfId="1905"/>
    <cellStyle name="_Funds at JV_Fry_Process Highlights_1_USIS Cash_CoE_USIS Cash_CoE_1 2_USIS Cash_CoE" xfId="1906"/>
    <cellStyle name="_Funds at JV_Fry_Process Highlights_1_USIS Cash_CoE_USIS Cash_CoE_1_Process Highlights" xfId="1907"/>
    <cellStyle name="_Funds at JV_Fry_Process Highlights_1_USIS Cash_CoE_USIS Cash_CoE_1_Process Highlights_1" xfId="1908"/>
    <cellStyle name="_Funds at JV_Fry_Process Highlights_1_USIS Cash_CoE_USIS Cash_CoE_1_USIS Cash_CoE" xfId="1909"/>
    <cellStyle name="_Funds at JV_Fry_Process Highlights_1_USIS Cash_CoE_USIS Cash_CoE_1_USIS Cash_CoE_1" xfId="1910"/>
    <cellStyle name="_Funds at JV_Fry_Process Highlights_1_USIS Cash_CoE_USIS Cash_CoE_1_USIS Cash_CoE_1_USIS Cash_CoE" xfId="1911"/>
    <cellStyle name="_Funds at JV_Fry_Process Highlights_1_USIS Cash_CoE_USIS Cash_CoE_1_USIS Cash_CoE_2" xfId="1912"/>
    <cellStyle name="_Funds at JV_Fry_Process Highlights_1_USIS Cash_CoE_USIS Cash_CoE_1_USIS Cash_CoE_2_USIS Cash_CoE" xfId="1913"/>
    <cellStyle name="_Funds at JV_Fry_Process Highlights_1_USIS Cash_CoE_USIS Cash_CoE_1_USIS Cash_CoE_3" xfId="1914"/>
    <cellStyle name="_Funds at JV_Fry_Process Highlights_1_USIS Cash_CoE_USIS Cash_CoE_1_USIS Cash_CoE_3_USIS Cash_CoE" xfId="1915"/>
    <cellStyle name="_Funds at JV_Fry_Process Highlights_1_USIS Cash_CoE_USIS Cash_CoE_1_USIS Cash_CoE_4" xfId="1916"/>
    <cellStyle name="_Funds at JV_Fry_Process Highlights_2" xfId="1917"/>
    <cellStyle name="_Funds at JV_Fry_Process Highlights_2_Process Highlights" xfId="1918"/>
    <cellStyle name="_Funds at JV_Fry_Process Highlights_3" xfId="1919"/>
    <cellStyle name="_Funds at JV_Fry_Process Highlights_3_Process Highlights" xfId="1920"/>
    <cellStyle name="_Funds at JV_Fry_Process Highlights_4" xfId="1921"/>
    <cellStyle name="_Funds at JV_Fry_Process Highlights_4_Process Highlights" xfId="1922"/>
    <cellStyle name="_Funds at JV_Fry_Process Highlights_5" xfId="1923"/>
    <cellStyle name="_Funds at JV_Fry_Process Highlights_Daily Volume" xfId="1924"/>
    <cellStyle name="_Funds at JV_Fry_Process Highlights_Process Highlights" xfId="1925"/>
    <cellStyle name="_Funds at JV_Fry_USIS Cash_CoE" xfId="1926"/>
    <cellStyle name="_Funds at JV_Fry_USIS Cash_CoE_1" xfId="1927"/>
    <cellStyle name="_Funds at JV_Fry_USIS Cash_CoE_1 2" xfId="1928"/>
    <cellStyle name="_Funds at JV_Fry_USIS Cash_CoE_1_Process Highlights" xfId="1929"/>
    <cellStyle name="_Funds at JV_Fry_USIS Cash_CoE_1_Process Highlights_1" xfId="1930"/>
    <cellStyle name="_Funds at JV_Fry_USIS Cash_CoE_1_Process Highlights_2" xfId="1931"/>
    <cellStyle name="_Funds at JV_Fry_USIS Cash_CoE_1_Process Highlights_2_Process Highlights" xfId="1932"/>
    <cellStyle name="_Funds at JV_Fry_USIS Cash_CoE_1_Process Highlights_Process Highlights" xfId="1933"/>
    <cellStyle name="_Funds at JV_Fry_USIS Cash_CoE_1_USIS Cash_CoE" xfId="1934"/>
    <cellStyle name="_Funds at JV_Fry_USIS Cash_CoE_1_USIS Cash_CoE_1" xfId="1935"/>
    <cellStyle name="_Funds at JV_Fry_USIS Cash_CoE_1_USIS Cash_CoE_1 2" xfId="1936"/>
    <cellStyle name="_Funds at JV_Fry_USIS Cash_CoE_1_USIS Cash_CoE_1 2_USIS Cash_CoE" xfId="1937"/>
    <cellStyle name="_Funds at JV_Fry_USIS Cash_CoE_1_USIS Cash_CoE_1_Process Highlights" xfId="1938"/>
    <cellStyle name="_Funds at JV_Fry_USIS Cash_CoE_1_USIS Cash_CoE_1_Process Highlights_1" xfId="1939"/>
    <cellStyle name="_Funds at JV_Fry_USIS Cash_CoE_1_USIS Cash_CoE_1_USIS Cash_CoE" xfId="1940"/>
    <cellStyle name="_Funds at JV_Fry_USIS Cash_CoE_1_USIS Cash_CoE_1_USIS Cash_CoE_1" xfId="1941"/>
    <cellStyle name="_Funds at JV_Fry_USIS Cash_CoE_1_USIS Cash_CoE_1_USIS Cash_CoE_1_USIS Cash_CoE" xfId="1942"/>
    <cellStyle name="_Funds at JV_Fry_USIS Cash_CoE_1_USIS Cash_CoE_1_USIS Cash_CoE_2" xfId="1943"/>
    <cellStyle name="_Funds at JV_Fry_USIS Cash_CoE_1_USIS Cash_CoE_1_USIS Cash_CoE_2_USIS Cash_CoE" xfId="1944"/>
    <cellStyle name="_Funds at JV_Fry_USIS Cash_CoE_1_USIS Cash_CoE_1_USIS Cash_CoE_3" xfId="1945"/>
    <cellStyle name="_Funds at JV_Fry_USIS Cash_CoE_1_USIS Cash_CoE_1_USIS Cash_CoE_3_USIS Cash_CoE" xfId="1946"/>
    <cellStyle name="_Funds at JV_Fry_USIS Cash_CoE_1_USIS Cash_CoE_1_USIS Cash_CoE_4" xfId="1947"/>
    <cellStyle name="_Funds at JV_Fry_USIS Cash_CoE_2" xfId="1948"/>
    <cellStyle name="_Funds at JV_Fry_USIS Cash_CoE_2_USIS Cash_CoE" xfId="1949"/>
    <cellStyle name="_Funds at JV_Fry_USIS Cash_CoE_3" xfId="1950"/>
    <cellStyle name="_Funds at JV_Fry_USIS Cash_CoE_3_USIS Cash_CoE" xfId="1951"/>
    <cellStyle name="_Funds at JV_Fry_USIS Cash_CoE_4" xfId="1952"/>
    <cellStyle name="_Funds at JV_Fry_USIS Cash_CoE_4_USIS Cash_CoE" xfId="1953"/>
    <cellStyle name="_Funds at JV_Fry_USIS Cash_CoE_5" xfId="1954"/>
    <cellStyle name="_Funds at JV_Fry_USIS Cash_CoE_5_USIS Cash_CoE" xfId="1955"/>
    <cellStyle name="_Funds at JV_Fry_USIS Cash_CoE_6" xfId="1956"/>
    <cellStyle name="_Funds at JV_HARSHA" xfId="1957"/>
    <cellStyle name="_Funds at JV_Homestead" xfId="10914"/>
    <cellStyle name="_Funds at JV_ICON" xfId="10913"/>
    <cellStyle name="_Funds at JV_Kedia" xfId="1958"/>
    <cellStyle name="_Funds at JV_Kedia 2" xfId="1959"/>
    <cellStyle name="_Funds at JV_Kedia 2_USIS Cash_CoE" xfId="1960"/>
    <cellStyle name="_Funds at JV_Kedia_Process Highlights" xfId="1961"/>
    <cellStyle name="_Funds at JV_Kedia_Process Highlights_1" xfId="1962"/>
    <cellStyle name="_Funds at JV_Kedia_Process Highlights_1_Process Highlights" xfId="1963"/>
    <cellStyle name="_Funds at JV_Kedia_Process Highlights_2" xfId="1964"/>
    <cellStyle name="_Funds at JV_Kedia_Process Highlights_2_Process Highlights" xfId="1965"/>
    <cellStyle name="_Funds at JV_Kedia_Process Highlights_3" xfId="1966"/>
    <cellStyle name="_Funds at JV_Kedia_Process Highlights_3_Process Highlights" xfId="1967"/>
    <cellStyle name="_Funds at JV_Kedia_Process Highlights_4" xfId="1968"/>
    <cellStyle name="_Funds at JV_Kedia_Process Highlights_4_Process Highlights" xfId="1969"/>
    <cellStyle name="_Funds at JV_Kedia_Process Highlights_5" xfId="1970"/>
    <cellStyle name="_Funds at JV_Kedia_USIS Cash_CoE" xfId="1971"/>
    <cellStyle name="_Funds at JV_Kedia_USIS Cash_CoE 2" xfId="1972"/>
    <cellStyle name="_Funds at JV_Kedia_USIS Cash_CoE_1" xfId="1973"/>
    <cellStyle name="_Funds at JV_Kedia_USIS Cash_CoE_2" xfId="1974"/>
    <cellStyle name="_Funds at JV_Kedia_USIS Cash_CoE_2_USIS Cash_CoE" xfId="1975"/>
    <cellStyle name="_Funds at JV_Kedia_USIS Cash_CoE_3" xfId="1976"/>
    <cellStyle name="_Funds at JV_Kedia_USIS Cash_CoE_3_USIS Cash_CoE" xfId="1977"/>
    <cellStyle name="_Funds at JV_Kedia_USIS Cash_CoE_4" xfId="1978"/>
    <cellStyle name="_Funds at JV_Kedia_USIS Cash_CoE_4_USIS Cash_CoE" xfId="1979"/>
    <cellStyle name="_Funds at JV_Kedia_USIS Cash_CoE_5" xfId="1980"/>
    <cellStyle name="_Funds at JV_Kedia_USIS Cash_CoE_Process Highlights" xfId="1981"/>
    <cellStyle name="_Funds at JV_Kedia_USIS Cash_CoE_Process Highlights_1" xfId="1982"/>
    <cellStyle name="_Funds at JV_Kedia_USIS Cash_CoE_Process Highlights_2" xfId="1983"/>
    <cellStyle name="_Funds at JV_Kedia_USIS Cash_CoE_Process Highlights_2_Process Highlights" xfId="1984"/>
    <cellStyle name="_Funds at JV_Kedia_USIS Cash_CoE_Process Highlights_Process Highlights" xfId="1985"/>
    <cellStyle name="_Funds at JV_Kedia_USIS Cash_CoE_USIS Cash_CoE" xfId="1986"/>
    <cellStyle name="_Funds at JV_Kedia_USIS Cash_CoE_USIS Cash_CoE_1" xfId="1987"/>
    <cellStyle name="_Funds at JV_Kedia_USIS Cash_CoE_USIS Cash_CoE_1 2" xfId="1988"/>
    <cellStyle name="_Funds at JV_Kedia_USIS Cash_CoE_USIS Cash_CoE_1 2_USIS Cash_CoE" xfId="1989"/>
    <cellStyle name="_Funds at JV_Kedia_USIS Cash_CoE_USIS Cash_CoE_1_Process Highlights" xfId="1990"/>
    <cellStyle name="_Funds at JV_Kedia_USIS Cash_CoE_USIS Cash_CoE_1_Process Highlights_1" xfId="1991"/>
    <cellStyle name="_Funds at JV_Kedia_USIS Cash_CoE_USIS Cash_CoE_1_USIS Cash_CoE" xfId="1992"/>
    <cellStyle name="_Funds at JV_Kedia_USIS Cash_CoE_USIS Cash_CoE_1_USIS Cash_CoE_1" xfId="1993"/>
    <cellStyle name="_Funds at JV_Kedia_USIS Cash_CoE_USIS Cash_CoE_1_USIS Cash_CoE_1_USIS Cash_CoE" xfId="1994"/>
    <cellStyle name="_Funds at JV_Kedia_USIS Cash_CoE_USIS Cash_CoE_1_USIS Cash_CoE_2" xfId="1995"/>
    <cellStyle name="_Funds at JV_Kedia_USIS Cash_CoE_USIS Cash_CoE_1_USIS Cash_CoE_2_USIS Cash_CoE" xfId="1996"/>
    <cellStyle name="_Funds at JV_Kedia_USIS Cash_CoE_USIS Cash_CoE_1_USIS Cash_CoE_3" xfId="1997"/>
    <cellStyle name="_Funds at JV_Kedia_USIS Cash_CoE_USIS Cash_CoE_1_USIS Cash_CoE_3_USIS Cash_CoE" xfId="1998"/>
    <cellStyle name="_Funds at JV_Kedia_USIS Cash_CoE_USIS Cash_CoE_1_USIS Cash_CoE_4" xfId="1999"/>
    <cellStyle name="_Funds at JV_Madison" xfId="10912"/>
    <cellStyle name="_Funds at JV_Main" xfId="27645"/>
    <cellStyle name="_Funds at JV_OHIO" xfId="10911"/>
    <cellStyle name="_Funds at JV_PA Cash Recon- Mult Fds" xfId="10910"/>
    <cellStyle name="_Funds at JV_Pac Life" xfId="10909"/>
    <cellStyle name="_Funds at JV_Pimco" xfId="10908"/>
    <cellStyle name="_Funds at JV_Process Highlights" xfId="2000"/>
    <cellStyle name="_Funds at JV_Process Highlights 2" xfId="2001"/>
    <cellStyle name="_Funds at JV_Process Highlights 3" xfId="2002"/>
    <cellStyle name="_Funds at JV_Process Highlights_1" xfId="2003"/>
    <cellStyle name="_Funds at JV_Process Highlights_1_Process Highlights" xfId="2004"/>
    <cellStyle name="_Funds at JV_Process Highlights_2" xfId="2005"/>
    <cellStyle name="_Funds at JV_Process Highlights_2_Process Highlights" xfId="2006"/>
    <cellStyle name="_Funds at JV_Process Highlights_3" xfId="2007"/>
    <cellStyle name="_Funds at JV_Process Highlights_3_Process Highlights" xfId="2008"/>
    <cellStyle name="_Funds at JV_Process Highlights_4" xfId="2009"/>
    <cellStyle name="_Funds at JV_Process Highlights_4_Process Highlights" xfId="2010"/>
    <cellStyle name="_Funds at JV_Process Highlights_5" xfId="2011"/>
    <cellStyle name="_Funds at JV_Process Highlights_Chansky" xfId="2012"/>
    <cellStyle name="_Funds at JV_Process Highlights_Daily Volume" xfId="2013"/>
    <cellStyle name="_Funds at JV_Process Highlights_Forrester" xfId="2014"/>
    <cellStyle name="_Funds at JV_Process Highlights_Fry" xfId="2015"/>
    <cellStyle name="_Funds at JV_Process Highlights_Process Highlights" xfId="2016"/>
    <cellStyle name="_Funds at JV_Quantitative" xfId="10907"/>
    <cellStyle name="_Funds at JV_RECON WITH CONSOL" xfId="2017"/>
    <cellStyle name="_Funds at JV_Sentinel" xfId="10906"/>
    <cellStyle name="_Funds at JV_Sheet1" xfId="2018"/>
    <cellStyle name="_Funds at JV_Sheet1 2" xfId="2019"/>
    <cellStyle name="_Funds at JV_Sheet1 3" xfId="2020"/>
    <cellStyle name="_Funds at JV_Sheet1_1" xfId="2021"/>
    <cellStyle name="_Funds at JV_Sheet1_1_Main" xfId="27652"/>
    <cellStyle name="_Funds at JV_Sheet1_2" xfId="2022"/>
    <cellStyle name="_Funds at JV_Sheet1_ANIL" xfId="2023"/>
    <cellStyle name="_Funds at JV_Sheet1_Chansky" xfId="2024"/>
    <cellStyle name="_Funds at JV_Sheet1_Consolidated data" xfId="2025"/>
    <cellStyle name="_Funds at JV_Sheet1_Daily Volume" xfId="2026"/>
    <cellStyle name="_Funds at JV_Sheet1_Forrester" xfId="2027"/>
    <cellStyle name="_Funds at JV_Sheet1_Fry" xfId="2028"/>
    <cellStyle name="_Funds at JV_Sheet1_HARSHA" xfId="2029"/>
    <cellStyle name="_Funds at JV_Sheet1_Main" xfId="27646"/>
    <cellStyle name="_Funds at JV_Sheet1_Process Highlights" xfId="2030"/>
    <cellStyle name="_Funds at JV_Sheet1_RECON WITH CONSOL" xfId="2031"/>
    <cellStyle name="_Funds at JV_Sheet1_Sheet1" xfId="2032"/>
    <cellStyle name="_Funds at JV_Sheet1_Sheet1_1" xfId="2033"/>
    <cellStyle name="_Funds at JV_Sheet1_Sheet1_Main" xfId="27662"/>
    <cellStyle name="_Funds at JV_Sheet1_Sheet2" xfId="2034"/>
    <cellStyle name="_Funds at JV_Sheet1_Sheet2 2" xfId="2035"/>
    <cellStyle name="_Funds at JV_Sheet1_Sheet2 3" xfId="2036"/>
    <cellStyle name="_Funds at JV_Sheet1_Sheet2_Chansky" xfId="2037"/>
    <cellStyle name="_Funds at JV_Sheet1_Sheet2_Daily Volume" xfId="2038"/>
    <cellStyle name="_Funds at JV_Sheet1_Sheet2_Forrester" xfId="2039"/>
    <cellStyle name="_Funds at JV_Sheet1_Sheet2_Fry" xfId="2040"/>
    <cellStyle name="_Funds at JV_Sheet1_Sheet2_Process Highlights" xfId="2041"/>
    <cellStyle name="_Funds at JV_Sheet2" xfId="2042"/>
    <cellStyle name="_Funds at JV_Sheet2 2" xfId="2043"/>
    <cellStyle name="_Funds at JV_Sheet2 3" xfId="2044"/>
    <cellStyle name="_Funds at JV_Sheet2_Chansky" xfId="2045"/>
    <cellStyle name="_Funds at JV_Sheet2_Daily Volume" xfId="2046"/>
    <cellStyle name="_Funds at JV_Sheet2_Forrester" xfId="2047"/>
    <cellStyle name="_Funds at JV_Sheet2_Fry" xfId="2048"/>
    <cellStyle name="_Funds at JV_Sheet2_Process Highlights" xfId="2049"/>
    <cellStyle name="_Funds at JV_USIS Cash_CoE" xfId="2050"/>
    <cellStyle name="_Funds at JV_USIS Cash_CoE 2" xfId="2051"/>
    <cellStyle name="_Funds at JV_USIS Cash_CoE 3" xfId="2052"/>
    <cellStyle name="_Funds at JV_USIS Cash_CoE_1" xfId="2053"/>
    <cellStyle name="_Funds at JV_USIS Cash_CoE_1 2" xfId="2054"/>
    <cellStyle name="_Funds at JV_USIS Cash_CoE_1_Process Highlights" xfId="2055"/>
    <cellStyle name="_Funds at JV_USIS Cash_CoE_1_Process Highlights_1" xfId="2056"/>
    <cellStyle name="_Funds at JV_USIS Cash_CoE_1_Process Highlights_2" xfId="2057"/>
    <cellStyle name="_Funds at JV_USIS Cash_CoE_1_Process Highlights_2_Process Highlights" xfId="2058"/>
    <cellStyle name="_Funds at JV_USIS Cash_CoE_1_Process Highlights_Process Highlights" xfId="2059"/>
    <cellStyle name="_Funds at JV_USIS Cash_CoE_1_USIS Cash_CoE" xfId="2060"/>
    <cellStyle name="_Funds at JV_USIS Cash_CoE_1_USIS Cash_CoE_1" xfId="2061"/>
    <cellStyle name="_Funds at JV_USIS Cash_CoE_1_USIS Cash_CoE_1 2" xfId="2062"/>
    <cellStyle name="_Funds at JV_USIS Cash_CoE_1_USIS Cash_CoE_1 2_USIS Cash_CoE" xfId="2063"/>
    <cellStyle name="_Funds at JV_USIS Cash_CoE_1_USIS Cash_CoE_1_Process Highlights" xfId="2064"/>
    <cellStyle name="_Funds at JV_USIS Cash_CoE_1_USIS Cash_CoE_1_Process Highlights_1" xfId="2065"/>
    <cellStyle name="_Funds at JV_USIS Cash_CoE_1_USIS Cash_CoE_1_USIS Cash_CoE" xfId="2066"/>
    <cellStyle name="_Funds at JV_USIS Cash_CoE_1_USIS Cash_CoE_1_USIS Cash_CoE_1" xfId="2067"/>
    <cellStyle name="_Funds at JV_USIS Cash_CoE_1_USIS Cash_CoE_1_USIS Cash_CoE_1_USIS Cash_CoE" xfId="2068"/>
    <cellStyle name="_Funds at JV_USIS Cash_CoE_1_USIS Cash_CoE_1_USIS Cash_CoE_2" xfId="2069"/>
    <cellStyle name="_Funds at JV_USIS Cash_CoE_1_USIS Cash_CoE_1_USIS Cash_CoE_2_USIS Cash_CoE" xfId="2070"/>
    <cellStyle name="_Funds at JV_USIS Cash_CoE_1_USIS Cash_CoE_1_USIS Cash_CoE_3" xfId="2071"/>
    <cellStyle name="_Funds at JV_USIS Cash_CoE_1_USIS Cash_CoE_1_USIS Cash_CoE_3_USIS Cash_CoE" xfId="2072"/>
    <cellStyle name="_Funds at JV_USIS Cash_CoE_1_USIS Cash_CoE_1_USIS Cash_CoE_4" xfId="2073"/>
    <cellStyle name="_Funds at JV_USIS Cash_CoE_2" xfId="2074"/>
    <cellStyle name="_Funds at JV_USIS Cash_CoE_2_USIS Cash_CoE" xfId="2075"/>
    <cellStyle name="_Funds at JV_USIS Cash_CoE_3" xfId="2076"/>
    <cellStyle name="_Funds at JV_USIS Cash_CoE_3_USIS Cash_CoE" xfId="2077"/>
    <cellStyle name="_Funds at JV_USIS Cash_CoE_4" xfId="2078"/>
    <cellStyle name="_Funds at JV_USIS Cash_CoE_4_USIS Cash_CoE" xfId="2079"/>
    <cellStyle name="_Funds at JV_USIS Cash_CoE_5" xfId="2080"/>
    <cellStyle name="_Funds at JV_USIS Cash_CoE_5_USIS Cash_CoE" xfId="2081"/>
    <cellStyle name="_Funds at JV_USIS Cash_CoE_6" xfId="2082"/>
    <cellStyle name="_Funds at JV_USIS Cash_CoE_Chansky" xfId="2083"/>
    <cellStyle name="_Funds at JV_USIS Cash_CoE_Daily Volume" xfId="2084"/>
    <cellStyle name="_Funds at JV_USIS Cash_CoE_Forrester" xfId="2085"/>
    <cellStyle name="_Funds at JV_USIS Cash_CoE_Fry" xfId="2086"/>
    <cellStyle name="_Funds at JV_USIS Cash_CoE_Process Highlights" xfId="2087"/>
    <cellStyle name="_Funds at JV_Van Eck" xfId="10905"/>
    <cellStyle name="_Funds at JV_Wasatch" xfId="10904"/>
    <cellStyle name="_Funds at JV_ZC Resources" xfId="10903"/>
    <cellStyle name="_Funds reviewed" xfId="2088"/>
    <cellStyle name="_Funds reviewed 2" xfId="2089"/>
    <cellStyle name="_Funds reviewed 2_Access Deletion Tracker" xfId="2090"/>
    <cellStyle name="_Funds reviewed 2_Fund Admin Access Matrix" xfId="2091"/>
    <cellStyle name="_Funds reviewed 2_Fund Admin Access Matrix_Access Deletion Tracker" xfId="2092"/>
    <cellStyle name="_Funds reviewed 2_Fund Admin Access Matrix_USIS CMS - Access Status" xfId="2093"/>
    <cellStyle name="_Funds reviewed 2_USIS CMS - Access Status" xfId="2094"/>
    <cellStyle name="_Funds reviewed_Access Deletion Tracker" xfId="2095"/>
    <cellStyle name="_Funds reviewed_Active" xfId="2096"/>
    <cellStyle name="_Funds reviewed_Active_Access Deletion Tracker" xfId="2097"/>
    <cellStyle name="_Funds reviewed_Active_USIS CMS - Access Status" xfId="2098"/>
    <cellStyle name="_Funds reviewed_Allegro - Pune" xfId="2099"/>
    <cellStyle name="_Funds reviewed_Allegro - Pune_Access Deletion Tracker" xfId="2100"/>
    <cellStyle name="_Funds reviewed_Allegro - Pune_USIS CMS - Access Status" xfId="2101"/>
    <cellStyle name="_Funds reviewed_Aug'13" xfId="2102"/>
    <cellStyle name="_Funds reviewed_Aug'13_Access Deletion Tracker" xfId="2103"/>
    <cellStyle name="_Funds reviewed_Aug'13_USIS CMS - Access Status" xfId="2104"/>
    <cellStyle name="_Funds reviewed_Call Tree" xfId="2105"/>
    <cellStyle name="_Funds reviewed_Call Tree_1" xfId="2106"/>
    <cellStyle name="_Funds reviewed_Call Tree_1_Access Deletion Tracker" xfId="2107"/>
    <cellStyle name="_Funds reviewed_Call Tree_1_USIS CMS - Access Status" xfId="2108"/>
    <cellStyle name="_Funds reviewed_Call Tree_2" xfId="2109"/>
    <cellStyle name="_Funds reviewed_Call Tree_2_Access Deletion Tracker" xfId="2110"/>
    <cellStyle name="_Funds reviewed_Call Tree_2_Call Tree" xfId="2111"/>
    <cellStyle name="_Funds reviewed_Call Tree_2_USIS CMS - Access Status" xfId="2112"/>
    <cellStyle name="_Funds reviewed_Call Tree_3" xfId="2113"/>
    <cellStyle name="_Funds reviewed_Call Tree_Access Deletion Tracker" xfId="2114"/>
    <cellStyle name="_Funds reviewed_Call Tree_Call Tree" xfId="2115"/>
    <cellStyle name="_Funds reviewed_Call Tree_Call Tree_Access Deletion Tracker" xfId="2116"/>
    <cellStyle name="_Funds reviewed_Call Tree_Call Tree_USIS CMS - Access Status" xfId="2117"/>
    <cellStyle name="_Funds reviewed_Call Tree_USIS CMS - Access Status" xfId="2118"/>
    <cellStyle name="_Funds reviewed_CMS Toronto &amp; UK CMS" xfId="2119"/>
    <cellStyle name="_Funds reviewed_DEC" xfId="2120"/>
    <cellStyle name="_Funds reviewed_DEC_1" xfId="2121"/>
    <cellStyle name="_Funds reviewed_DEC_1_Access Deletion Tracker" xfId="2122"/>
    <cellStyle name="_Funds reviewed_DEC_1_USIS CMS - Access Status" xfId="2123"/>
    <cellStyle name="_Funds reviewed_DEC_Access Deletion Tracker" xfId="2124"/>
    <cellStyle name="_Funds reviewed_DEC_USIS CMS - Access Status" xfId="2125"/>
    <cellStyle name="_Funds reviewed_Dec'2012" xfId="2126"/>
    <cellStyle name="_Funds reviewed_Dec'2012_1" xfId="2127"/>
    <cellStyle name="_Funds reviewed_Dec'2012_1_Access Deletion Tracker" xfId="2128"/>
    <cellStyle name="_Funds reviewed_Dec'2012_1_USIS CMS - Access Status" xfId="2129"/>
    <cellStyle name="_Funds reviewed_Dec'2012_Access Deletion Tracker" xfId="2130"/>
    <cellStyle name="_Funds reviewed_Dec'2012_USIS CMS - Access Status" xfId="2131"/>
    <cellStyle name="_Funds reviewed_Fund Admin Access Matrix" xfId="2132"/>
    <cellStyle name="_Funds reviewed_Fund Admin Access Matrix_1" xfId="2133"/>
    <cellStyle name="_Funds reviewed_Fund Admin Access Matrix_1_Access Deletion Tracker" xfId="2134"/>
    <cellStyle name="_Funds reviewed_Fund Admin Access Matrix_1_USIS CMS - Access Status" xfId="2135"/>
    <cellStyle name="_Funds reviewed_Fund Admin Access Matrix_Access Deletion Tracker" xfId="2136"/>
    <cellStyle name="_Funds reviewed_Fund Admin Access Matrix_Fund Admin Access Matrix" xfId="2137"/>
    <cellStyle name="_Funds reviewed_Fund Admin Access Matrix_Fund Admin Access Matrix_Access Deletion Tracker" xfId="2138"/>
    <cellStyle name="_Funds reviewed_Fund Admin Access Matrix_Fund Admin Access Matrix_USIS CMS - Access Status" xfId="2139"/>
    <cellStyle name="_Funds reviewed_Fund Admin Access Matrix_USIS CMS - Access Status" xfId="2140"/>
    <cellStyle name="_Funds reviewed_March'13" xfId="2141"/>
    <cellStyle name="_Funds reviewed_March'13_Access Deletion Tracker" xfId="2142"/>
    <cellStyle name="_Funds reviewed_March'13_USIS CMS - Access Status" xfId="2143"/>
    <cellStyle name="_Funds reviewed_Master file" xfId="2144"/>
    <cellStyle name="_Funds reviewed_Master file_Access Deletion Tracker" xfId="2145"/>
    <cellStyle name="_Funds reviewed_Master file_USIS CMS - Access Status" xfId="2146"/>
    <cellStyle name="_Funds reviewed_NOV." xfId="2147"/>
    <cellStyle name="_Funds reviewed_NOV._Access Deletion Tracker" xfId="2148"/>
    <cellStyle name="_Funds reviewed_NOV._USIS CMS - Access Status" xfId="2149"/>
    <cellStyle name="_Funds reviewed_Sheet1" xfId="2150"/>
    <cellStyle name="_Funds reviewed_Sheet1_1" xfId="2151"/>
    <cellStyle name="_Funds reviewed_Sheet1_1_Access Deletion Tracker" xfId="2152"/>
    <cellStyle name="_Funds reviewed_Sheet1_1_Call Tree" xfId="2153"/>
    <cellStyle name="_Funds reviewed_Sheet1_1_Call Tree_Access Deletion Tracker" xfId="2154"/>
    <cellStyle name="_Funds reviewed_Sheet1_1_Call Tree_USIS CMS - Access Status" xfId="2155"/>
    <cellStyle name="_Funds reviewed_Sheet1_1_Fund Admin Access Matrix" xfId="2156"/>
    <cellStyle name="_Funds reviewed_Sheet1_1_Fund Admin Access Matrix_Access Deletion Tracker" xfId="2157"/>
    <cellStyle name="_Funds reviewed_Sheet1_1_Fund Admin Access Matrix_USIS CMS - Access Status" xfId="2158"/>
    <cellStyle name="_Funds reviewed_Sheet1_1_USIS CMS - Access Status" xfId="2159"/>
    <cellStyle name="_Funds reviewed_Sheet1_Access Deletion Tracker" xfId="2160"/>
    <cellStyle name="_Funds reviewed_Sheet1_USIS CMS - Access Status" xfId="2161"/>
    <cellStyle name="_Funds reviewed_SSIA Data Management" xfId="2162"/>
    <cellStyle name="_Funds reviewed_USIS CMS - Access Status" xfId="2163"/>
    <cellStyle name="_holding sheet" xfId="2164"/>
    <cellStyle name="_Holdings" xfId="2165"/>
    <cellStyle name="_Income Balance" xfId="2166"/>
    <cellStyle name="_Income Balance 2" xfId="2167"/>
    <cellStyle name="_Income Balance 3" xfId="2168"/>
    <cellStyle name="_Income Balance_creu browse key" xfId="2169"/>
    <cellStyle name="_Income Balance_sum worksheet" xfId="2170"/>
    <cellStyle name="_INCOME BALANCES" xfId="2171"/>
    <cellStyle name="_INCOME BALANCES 10" xfId="2172"/>
    <cellStyle name="_INCOME BALANCES 10 2" xfId="2173"/>
    <cellStyle name="_INCOME BALANCES 11" xfId="2174"/>
    <cellStyle name="_INCOME BALANCES 11 2" xfId="2175"/>
    <cellStyle name="_INCOME BALANCES 12" xfId="2176"/>
    <cellStyle name="_INCOME BALANCES 12 2" xfId="2177"/>
    <cellStyle name="_INCOME BALANCES 13" xfId="2178"/>
    <cellStyle name="_INCOME BALANCES 13 2" xfId="2179"/>
    <cellStyle name="_INCOME BALANCES 14" xfId="2180"/>
    <cellStyle name="_INCOME BALANCES 14 2" xfId="2181"/>
    <cellStyle name="_INCOME BALANCES 15" xfId="2182"/>
    <cellStyle name="_INCOME BALANCES 16" xfId="2183"/>
    <cellStyle name="_INCOME BALANCES 16 2" xfId="2184"/>
    <cellStyle name="_INCOME BALANCES 16_Recon" xfId="2185"/>
    <cellStyle name="_INCOME BALANCES 2" xfId="2186"/>
    <cellStyle name="_INCOME BALANCES 2 2" xfId="2187"/>
    <cellStyle name="_INCOME BALANCES 3" xfId="2188"/>
    <cellStyle name="_INCOME BALANCES 3 2" xfId="2189"/>
    <cellStyle name="_INCOME BALANCES 3 3" xfId="2190"/>
    <cellStyle name="_INCOME BALANCES 3_sum worksheet" xfId="2191"/>
    <cellStyle name="_INCOME BALANCES 4" xfId="2192"/>
    <cellStyle name="_INCOME BALANCES 5" xfId="2193"/>
    <cellStyle name="_INCOME BALANCES 5 2" xfId="2194"/>
    <cellStyle name="_INCOME BALANCES 5_Recon" xfId="2195"/>
    <cellStyle name="_INCOME BALANCES 6" xfId="2196"/>
    <cellStyle name="_INCOME BALANCES 6 2" xfId="2197"/>
    <cellStyle name="_INCOME BALANCES 7" xfId="2198"/>
    <cellStyle name="_INCOME BALANCES 7 2" xfId="2199"/>
    <cellStyle name="_INCOME BALANCES 7_Recon" xfId="2200"/>
    <cellStyle name="_INCOME BALANCES 8" xfId="2201"/>
    <cellStyle name="_INCOME BALANCES 8 2" xfId="2202"/>
    <cellStyle name="_INCOME BALANCES 9" xfId="2203"/>
    <cellStyle name="_INCOME BALANCES 9 2" xfId="2204"/>
    <cellStyle name="_INCOME BALANCES_creu browse key" xfId="2205"/>
    <cellStyle name="_INCOME BALANCES_creu browse key 2" xfId="2206"/>
    <cellStyle name="_INCOME BALANCES_creu browse key_sum worksheet" xfId="2207"/>
    <cellStyle name="_INCOME BALANCES_Hogan to be Updated" xfId="2208"/>
    <cellStyle name="_INCOME BALANCES_Hogan, IBS to be updated" xfId="2209"/>
    <cellStyle name="_INCOME BALANCES_Main" xfId="2210"/>
    <cellStyle name="_INCOME BALANCES_Recon" xfId="2211"/>
    <cellStyle name="_INCOME BALANCES_Recon_1" xfId="2212"/>
    <cellStyle name="_INCOME BALANCES_Recon_1 2" xfId="2213"/>
    <cellStyle name="_INCOME BALANCES_Recon_1_Hogan to be Updated" xfId="2214"/>
    <cellStyle name="_INCOME BALANCES_Recon_1_Recon" xfId="2215"/>
    <cellStyle name="_INCOME BALANCES_Recon_2" xfId="2216"/>
    <cellStyle name="_INCOME BALANCES_Recon_2 2" xfId="2217"/>
    <cellStyle name="_INCOME BALANCES_Recon_2_Hogan to be Updated" xfId="2218"/>
    <cellStyle name="_INCOME BALANCES_Recon_2_Recon" xfId="2219"/>
    <cellStyle name="_INCOME BALANCES_Recon_3" xfId="2220"/>
    <cellStyle name="_INCOME BALANCES_Recon_3 2" xfId="2221"/>
    <cellStyle name="_INCOME BALANCES_Recon_3_Recon" xfId="2222"/>
    <cellStyle name="_INCOME BALANCES_Sheet1" xfId="2223"/>
    <cellStyle name="_INCOME BALANCES_sum worksheet" xfId="2224"/>
    <cellStyle name="_INCOME BALANCES_sum worksheet 2" xfId="2225"/>
    <cellStyle name="_INCOME BALANCES_sum worksheet_sum worksheet" xfId="2226"/>
    <cellStyle name="_Inf. Calc" xfId="2227"/>
    <cellStyle name="_Inf. Calc_ErrorLog - Internal" xfId="2228"/>
    <cellStyle name="_Inf. Calc_ErrorLog - Internal_1" xfId="2229"/>
    <cellStyle name="_Inf. Calc_ErrorLog - Internal_ErrorLog - Internal" xfId="2230"/>
    <cellStyle name="_Internal Error Log_ Fusion" xfId="2231"/>
    <cellStyle name="_Internal Recon 12 -16 Jan" xfId="2232"/>
    <cellStyle name="_Internal Recon 12 -16 Jan 2" xfId="2233"/>
    <cellStyle name="_Internal Recon 12 -16 Jan 2 2" xfId="2234"/>
    <cellStyle name="_Internal Recon 12 -16 Jan 2_Chansky" xfId="2235"/>
    <cellStyle name="_Internal Recon 12 -16 Jan 2_Forrester" xfId="2236"/>
    <cellStyle name="_Internal Recon 12 -16 Jan 2_Fry" xfId="2237"/>
    <cellStyle name="_Internal Recon 12 -16 Jan 3" xfId="2238"/>
    <cellStyle name="_Internal Recon 12 -16 Jan 3_USIS Cash_CoE" xfId="2239"/>
    <cellStyle name="_Internal Recon 12 -16 Jan 4" xfId="2240"/>
    <cellStyle name="_Internal Recon 12 -16 Jan_Bieber" xfId="2241"/>
    <cellStyle name="_Internal Recon 12 -16 Jan_Bieber_USIS Cash_CoE" xfId="2242"/>
    <cellStyle name="_Internal Recon 12 -16 Jan_Call Tree" xfId="28433"/>
    <cellStyle name="_Internal Recon 12 -16 Jan_Chansky" xfId="2243"/>
    <cellStyle name="_Internal Recon 12 -16 Jan_Chansky 2" xfId="2244"/>
    <cellStyle name="_Internal Recon 12 -16 Jan_Chansky 3" xfId="2245"/>
    <cellStyle name="_Internal Recon 12 -16 Jan_Chansky 3_USIS Cash_CoE" xfId="2246"/>
    <cellStyle name="_Internal Recon 12 -16 Jan_Chansky 4" xfId="2247"/>
    <cellStyle name="_Internal Recon 12 -16 Jan_Chansky_1" xfId="2248"/>
    <cellStyle name="_Internal Recon 12 -16 Jan_Chansky_Bieber" xfId="2249"/>
    <cellStyle name="_Internal Recon 12 -16 Jan_Chansky_Bieber_USIS Cash_CoE" xfId="2250"/>
    <cellStyle name="_Internal Recon 12 -16 Jan_Chansky_Chansky" xfId="2251"/>
    <cellStyle name="_Internal Recon 12 -16 Jan_Chansky_Forrester" xfId="2252"/>
    <cellStyle name="_Internal Recon 12 -16 Jan_Chansky_Fry" xfId="2253"/>
    <cellStyle name="_Internal Recon 12 -16 Jan_Chansky_Process Highlights" xfId="2254"/>
    <cellStyle name="_Internal Recon 12 -16 Jan_Chansky_Process Highlights_1" xfId="2255"/>
    <cellStyle name="_Internal Recon 12 -16 Jan_Chansky_Process Highlights_1_Process Highlights" xfId="2256"/>
    <cellStyle name="_Internal Recon 12 -16 Jan_Chansky_Process Highlights_2" xfId="2257"/>
    <cellStyle name="_Internal Recon 12 -16 Jan_Chansky_Process Highlights_2_Process Highlights" xfId="2258"/>
    <cellStyle name="_Internal Recon 12 -16 Jan_Chansky_Process Highlights_3" xfId="2259"/>
    <cellStyle name="_Internal Recon 12 -16 Jan_Chansky_Process Highlights_3_Process Highlights" xfId="2260"/>
    <cellStyle name="_Internal Recon 12 -16 Jan_Chansky_Process Highlights_4" xfId="2261"/>
    <cellStyle name="_Internal Recon 12 -16 Jan_Chansky_USIS Cash_CoE" xfId="2262"/>
    <cellStyle name="_Internal Recon 12 -16 Jan_Chansky_USIS Cash_CoE 2" xfId="2263"/>
    <cellStyle name="_Internal Recon 12 -16 Jan_Chansky_USIS Cash_CoE_1" xfId="2264"/>
    <cellStyle name="_Internal Recon 12 -16 Jan_Chansky_USIS Cash_CoE_2" xfId="2265"/>
    <cellStyle name="_Internal Recon 12 -16 Jan_Chansky_USIS Cash_CoE_2_USIS Cash_CoE" xfId="2266"/>
    <cellStyle name="_Internal Recon 12 -16 Jan_Chansky_USIS Cash_CoE_3" xfId="2267"/>
    <cellStyle name="_Internal Recon 12 -16 Jan_Chansky_USIS Cash_CoE_3_USIS Cash_CoE" xfId="2268"/>
    <cellStyle name="_Internal Recon 12 -16 Jan_Chansky_USIS Cash_CoE_4" xfId="2269"/>
    <cellStyle name="_Internal Recon 12 -16 Jan_Chansky_USIS Cash_CoE_4_USIS Cash_CoE" xfId="2270"/>
    <cellStyle name="_Internal Recon 12 -16 Jan_Chansky_USIS Cash_CoE_5" xfId="2271"/>
    <cellStyle name="_Internal Recon 12 -16 Jan_Chansky_USIS Cash_CoE_Process Highlights" xfId="2272"/>
    <cellStyle name="_Internal Recon 12 -16 Jan_Chansky_USIS Cash_CoE_Process Highlights_1" xfId="2273"/>
    <cellStyle name="_Internal Recon 12 -16 Jan_Chansky_USIS Cash_CoE_Process Highlights_2" xfId="2274"/>
    <cellStyle name="_Internal Recon 12 -16 Jan_Chansky_USIS Cash_CoE_Process Highlights_2_Process Highlights" xfId="2275"/>
    <cellStyle name="_Internal Recon 12 -16 Jan_Chansky_USIS Cash_CoE_Process Highlights_Process Highlights" xfId="2276"/>
    <cellStyle name="_Internal Recon 12 -16 Jan_Chansky_USIS Cash_CoE_USIS Cash_CoE" xfId="2277"/>
    <cellStyle name="_Internal Recon 12 -16 Jan_Chansky_USIS Cash_CoE_USIS Cash_CoE_1" xfId="2278"/>
    <cellStyle name="_Internal Recon 12 -16 Jan_Chansky_USIS Cash_CoE_USIS Cash_CoE_1 2" xfId="2279"/>
    <cellStyle name="_Internal Recon 12 -16 Jan_Chansky_USIS Cash_CoE_USIS Cash_CoE_1 2_USIS Cash_CoE" xfId="2280"/>
    <cellStyle name="_Internal Recon 12 -16 Jan_Chansky_USIS Cash_CoE_USIS Cash_CoE_1_Process Highlights" xfId="2281"/>
    <cellStyle name="_Internal Recon 12 -16 Jan_Chansky_USIS Cash_CoE_USIS Cash_CoE_1_Process Highlights_1" xfId="2282"/>
    <cellStyle name="_Internal Recon 12 -16 Jan_Chansky_USIS Cash_CoE_USIS Cash_CoE_1_USIS Cash_CoE" xfId="2283"/>
    <cellStyle name="_Internal Recon 12 -16 Jan_Chansky_USIS Cash_CoE_USIS Cash_CoE_1_USIS Cash_CoE_1" xfId="2284"/>
    <cellStyle name="_Internal Recon 12 -16 Jan_Chansky_USIS Cash_CoE_USIS Cash_CoE_1_USIS Cash_CoE_1_USIS Cash_CoE" xfId="2285"/>
    <cellStyle name="_Internal Recon 12 -16 Jan_Chansky_USIS Cash_CoE_USIS Cash_CoE_1_USIS Cash_CoE_2" xfId="2286"/>
    <cellStyle name="_Internal Recon 12 -16 Jan_Chansky_USIS Cash_CoE_USIS Cash_CoE_1_USIS Cash_CoE_2_USIS Cash_CoE" xfId="2287"/>
    <cellStyle name="_Internal Recon 12 -16 Jan_Chansky_USIS Cash_CoE_USIS Cash_CoE_1_USIS Cash_CoE_3" xfId="2288"/>
    <cellStyle name="_Internal Recon 12 -16 Jan_Chansky_USIS Cash_CoE_USIS Cash_CoE_1_USIS Cash_CoE_3_USIS Cash_CoE" xfId="2289"/>
    <cellStyle name="_Internal Recon 12 -16 Jan_Chansky_USIS Cash_CoE_USIS Cash_CoE_1_USIS Cash_CoE_4" xfId="2290"/>
    <cellStyle name="_Internal Recon 12 -16 Jan_Forrester" xfId="2291"/>
    <cellStyle name="_Internal Recon 12 -16 Jan_Fry" xfId="2292"/>
    <cellStyle name="_Internal Recon 12 -16 Jan_Fry 2" xfId="2293"/>
    <cellStyle name="_Internal Recon 12 -16 Jan_Fry 3" xfId="2294"/>
    <cellStyle name="_Internal Recon 12 -16 Jan_Fry_1" xfId="2295"/>
    <cellStyle name="_Internal Recon 12 -16 Jan_Fry_1 2" xfId="2296"/>
    <cellStyle name="_Internal Recon 12 -16 Jan_Fry_1 2_USIS Cash_CoE" xfId="2297"/>
    <cellStyle name="_Internal Recon 12 -16 Jan_Fry_1_Process Highlights" xfId="2298"/>
    <cellStyle name="_Internal Recon 12 -16 Jan_Fry_1_Process Highlights_1" xfId="2299"/>
    <cellStyle name="_Internal Recon 12 -16 Jan_Fry_1_USIS Cash_CoE" xfId="2300"/>
    <cellStyle name="_Internal Recon 12 -16 Jan_Fry_1_USIS Cash_CoE_1" xfId="2301"/>
    <cellStyle name="_Internal Recon 12 -16 Jan_Fry_1_USIS Cash_CoE_1_USIS Cash_CoE" xfId="2302"/>
    <cellStyle name="_Internal Recon 12 -16 Jan_Fry_1_USIS Cash_CoE_2" xfId="2303"/>
    <cellStyle name="_Internal Recon 12 -16 Jan_Fry_1_USIS Cash_CoE_2_USIS Cash_CoE" xfId="2304"/>
    <cellStyle name="_Internal Recon 12 -16 Jan_Fry_1_USIS Cash_CoE_3" xfId="2305"/>
    <cellStyle name="_Internal Recon 12 -16 Jan_Fry_1_USIS Cash_CoE_3_USIS Cash_CoE" xfId="2306"/>
    <cellStyle name="_Internal Recon 12 -16 Jan_Fry_1_USIS Cash_CoE_4" xfId="2307"/>
    <cellStyle name="_Internal Recon 12 -16 Jan_Fry_Chansky" xfId="2308"/>
    <cellStyle name="_Internal Recon 12 -16 Jan_Fry_Daily Volume" xfId="2309"/>
    <cellStyle name="_Internal Recon 12 -16 Jan_Fry_Forrester" xfId="2310"/>
    <cellStyle name="_Internal Recon 12 -16 Jan_Fry_Fry" xfId="2311"/>
    <cellStyle name="_Internal Recon 12 -16 Jan_Fry_Process Highlights" xfId="2312"/>
    <cellStyle name="_Internal Recon 12 -16 Jan_Kedia" xfId="2313"/>
    <cellStyle name="_Internal Recon 12 -16 Jan_Kedia 2" xfId="2314"/>
    <cellStyle name="_Internal Recon 12 -16 Jan_Kedia 2_USIS Cash_CoE" xfId="2315"/>
    <cellStyle name="_Internal Recon 12 -16 Jan_Kedia_Process Highlights" xfId="2316"/>
    <cellStyle name="_Internal Recon 12 -16 Jan_Kedia_Process Highlights_1" xfId="2317"/>
    <cellStyle name="_Internal Recon 12 -16 Jan_Kedia_Process Highlights_1_Process Highlights" xfId="2318"/>
    <cellStyle name="_Internal Recon 12 -16 Jan_Kedia_Process Highlights_2" xfId="2319"/>
    <cellStyle name="_Internal Recon 12 -16 Jan_Kedia_Process Highlights_2_Process Highlights" xfId="2320"/>
    <cellStyle name="_Internal Recon 12 -16 Jan_Kedia_Process Highlights_3" xfId="2321"/>
    <cellStyle name="_Internal Recon 12 -16 Jan_Kedia_Process Highlights_3_Process Highlights" xfId="2322"/>
    <cellStyle name="_Internal Recon 12 -16 Jan_Kedia_Process Highlights_4" xfId="2323"/>
    <cellStyle name="_Internal Recon 12 -16 Jan_Kedia_Process Highlights_4_Process Highlights" xfId="2324"/>
    <cellStyle name="_Internal Recon 12 -16 Jan_Kedia_Process Highlights_5" xfId="2325"/>
    <cellStyle name="_Internal Recon 12 -16 Jan_Kedia_USIS Cash_CoE" xfId="2326"/>
    <cellStyle name="_Internal Recon 12 -16 Jan_Kedia_USIS Cash_CoE 2" xfId="2327"/>
    <cellStyle name="_Internal Recon 12 -16 Jan_Kedia_USIS Cash_CoE_1" xfId="2328"/>
    <cellStyle name="_Internal Recon 12 -16 Jan_Kedia_USIS Cash_CoE_2" xfId="2329"/>
    <cellStyle name="_Internal Recon 12 -16 Jan_Kedia_USIS Cash_CoE_2_USIS Cash_CoE" xfId="2330"/>
    <cellStyle name="_Internal Recon 12 -16 Jan_Kedia_USIS Cash_CoE_3" xfId="2331"/>
    <cellStyle name="_Internal Recon 12 -16 Jan_Kedia_USIS Cash_CoE_3_USIS Cash_CoE" xfId="2332"/>
    <cellStyle name="_Internal Recon 12 -16 Jan_Kedia_USIS Cash_CoE_4" xfId="2333"/>
    <cellStyle name="_Internal Recon 12 -16 Jan_Kedia_USIS Cash_CoE_4_USIS Cash_CoE" xfId="2334"/>
    <cellStyle name="_Internal Recon 12 -16 Jan_Kedia_USIS Cash_CoE_5" xfId="2335"/>
    <cellStyle name="_Internal Recon 12 -16 Jan_Kedia_USIS Cash_CoE_Process Highlights" xfId="2336"/>
    <cellStyle name="_Internal Recon 12 -16 Jan_Kedia_USIS Cash_CoE_Process Highlights_1" xfId="2337"/>
    <cellStyle name="_Internal Recon 12 -16 Jan_Kedia_USIS Cash_CoE_Process Highlights_2" xfId="2338"/>
    <cellStyle name="_Internal Recon 12 -16 Jan_Kedia_USIS Cash_CoE_Process Highlights_2_Process Highlights" xfId="2339"/>
    <cellStyle name="_Internal Recon 12 -16 Jan_Kedia_USIS Cash_CoE_Process Highlights_Process Highlights" xfId="2340"/>
    <cellStyle name="_Internal Recon 12 -16 Jan_Kedia_USIS Cash_CoE_USIS Cash_CoE" xfId="2341"/>
    <cellStyle name="_Internal Recon 12 -16 Jan_Kedia_USIS Cash_CoE_USIS Cash_CoE_1" xfId="2342"/>
    <cellStyle name="_Internal Recon 12 -16 Jan_Kedia_USIS Cash_CoE_USIS Cash_CoE_1 2" xfId="2343"/>
    <cellStyle name="_Internal Recon 12 -16 Jan_Kedia_USIS Cash_CoE_USIS Cash_CoE_1 2_USIS Cash_CoE" xfId="2344"/>
    <cellStyle name="_Internal Recon 12 -16 Jan_Kedia_USIS Cash_CoE_USIS Cash_CoE_1_Process Highlights" xfId="2345"/>
    <cellStyle name="_Internal Recon 12 -16 Jan_Kedia_USIS Cash_CoE_USIS Cash_CoE_1_Process Highlights_1" xfId="2346"/>
    <cellStyle name="_Internal Recon 12 -16 Jan_Kedia_USIS Cash_CoE_USIS Cash_CoE_1_USIS Cash_CoE" xfId="2347"/>
    <cellStyle name="_Internal Recon 12 -16 Jan_Kedia_USIS Cash_CoE_USIS Cash_CoE_1_USIS Cash_CoE_1" xfId="2348"/>
    <cellStyle name="_Internal Recon 12 -16 Jan_Kedia_USIS Cash_CoE_USIS Cash_CoE_1_USIS Cash_CoE_1_USIS Cash_CoE" xfId="2349"/>
    <cellStyle name="_Internal Recon 12 -16 Jan_Kedia_USIS Cash_CoE_USIS Cash_CoE_1_USIS Cash_CoE_2" xfId="2350"/>
    <cellStyle name="_Internal Recon 12 -16 Jan_Kedia_USIS Cash_CoE_USIS Cash_CoE_1_USIS Cash_CoE_2_USIS Cash_CoE" xfId="2351"/>
    <cellStyle name="_Internal Recon 12 -16 Jan_Kedia_USIS Cash_CoE_USIS Cash_CoE_1_USIS Cash_CoE_3" xfId="2352"/>
    <cellStyle name="_Internal Recon 12 -16 Jan_Kedia_USIS Cash_CoE_USIS Cash_CoE_1_USIS Cash_CoE_3_USIS Cash_CoE" xfId="2353"/>
    <cellStyle name="_Internal Recon 12 -16 Jan_Kedia_USIS Cash_CoE_USIS Cash_CoE_1_USIS Cash_CoE_4" xfId="2354"/>
    <cellStyle name="_Internal Recon 12 -16 Jan_Process Highlights" xfId="2355"/>
    <cellStyle name="_Internal Recon 12 -16 Jan_Process Highlights_1" xfId="2356"/>
    <cellStyle name="_Internal Recon 12 -16 Jan_Process Highlights_1_Process Highlights" xfId="2357"/>
    <cellStyle name="_Internal Recon 12 -16 Jan_Process Highlights_2" xfId="2358"/>
    <cellStyle name="_Internal Recon 12 -16 Jan_Process Highlights_2_Process Highlights" xfId="2359"/>
    <cellStyle name="_Internal Recon 12 -16 Jan_Process Highlights_3" xfId="2360"/>
    <cellStyle name="_Internal Recon 12 -16 Jan_Process Highlights_3_Process Highlights" xfId="2361"/>
    <cellStyle name="_Internal Recon 12 -16 Jan_Process Highlights_4" xfId="2362"/>
    <cellStyle name="_Internal Recon 12 -16 Jan_Process Highlights_4_Process Highlights" xfId="2363"/>
    <cellStyle name="_Internal Recon 12 -16 Jan_Process Highlights_5" xfId="2364"/>
    <cellStyle name="_Internal Recon 12 -16 Jan_Process Highlights_Daily Volume" xfId="2365"/>
    <cellStyle name="_Internal Recon 12 -16 Jan_Process Highlights_Process Highlights" xfId="2366"/>
    <cellStyle name="_Internal Recon 12 -16 Jan_USIS Cash_CoE" xfId="2367"/>
    <cellStyle name="_Internal Recon 12 -16 Jan_USIS Cash_CoE 2" xfId="2368"/>
    <cellStyle name="_Internal Recon 12 -16 Jan_USIS Cash_CoE 3" xfId="2369"/>
    <cellStyle name="_Internal Recon 12 -16 Jan_USIS Cash_CoE_1" xfId="2370"/>
    <cellStyle name="_Internal Recon 12 -16 Jan_USIS Cash_CoE_1 2" xfId="2371"/>
    <cellStyle name="_Internal Recon 12 -16 Jan_USIS Cash_CoE_1_Process Highlights" xfId="2372"/>
    <cellStyle name="_Internal Recon 12 -16 Jan_USIS Cash_CoE_1_Process Highlights_1" xfId="2373"/>
    <cellStyle name="_Internal Recon 12 -16 Jan_USIS Cash_CoE_1_Process Highlights_2" xfId="2374"/>
    <cellStyle name="_Internal Recon 12 -16 Jan_USIS Cash_CoE_1_Process Highlights_2_Process Highlights" xfId="2375"/>
    <cellStyle name="_Internal Recon 12 -16 Jan_USIS Cash_CoE_1_Process Highlights_Process Highlights" xfId="2376"/>
    <cellStyle name="_Internal Recon 12 -16 Jan_USIS Cash_CoE_1_USIS Cash_CoE" xfId="2377"/>
    <cellStyle name="_Internal Recon 12 -16 Jan_USIS Cash_CoE_1_USIS Cash_CoE_1" xfId="2378"/>
    <cellStyle name="_Internal Recon 12 -16 Jan_USIS Cash_CoE_1_USIS Cash_CoE_1 2" xfId="2379"/>
    <cellStyle name="_Internal Recon 12 -16 Jan_USIS Cash_CoE_1_USIS Cash_CoE_1 2_USIS Cash_CoE" xfId="2380"/>
    <cellStyle name="_Internal Recon 12 -16 Jan_USIS Cash_CoE_1_USIS Cash_CoE_1_Process Highlights" xfId="2381"/>
    <cellStyle name="_Internal Recon 12 -16 Jan_USIS Cash_CoE_1_USIS Cash_CoE_1_Process Highlights_1" xfId="2382"/>
    <cellStyle name="_Internal Recon 12 -16 Jan_USIS Cash_CoE_1_USIS Cash_CoE_1_USIS Cash_CoE" xfId="2383"/>
    <cellStyle name="_Internal Recon 12 -16 Jan_USIS Cash_CoE_1_USIS Cash_CoE_1_USIS Cash_CoE_1" xfId="2384"/>
    <cellStyle name="_Internal Recon 12 -16 Jan_USIS Cash_CoE_1_USIS Cash_CoE_1_USIS Cash_CoE_1_USIS Cash_CoE" xfId="2385"/>
    <cellStyle name="_Internal Recon 12 -16 Jan_USIS Cash_CoE_1_USIS Cash_CoE_1_USIS Cash_CoE_2" xfId="2386"/>
    <cellStyle name="_Internal Recon 12 -16 Jan_USIS Cash_CoE_1_USIS Cash_CoE_1_USIS Cash_CoE_2_USIS Cash_CoE" xfId="2387"/>
    <cellStyle name="_Internal Recon 12 -16 Jan_USIS Cash_CoE_1_USIS Cash_CoE_1_USIS Cash_CoE_3" xfId="2388"/>
    <cellStyle name="_Internal Recon 12 -16 Jan_USIS Cash_CoE_1_USIS Cash_CoE_1_USIS Cash_CoE_3_USIS Cash_CoE" xfId="2389"/>
    <cellStyle name="_Internal Recon 12 -16 Jan_USIS Cash_CoE_1_USIS Cash_CoE_1_USIS Cash_CoE_4" xfId="2390"/>
    <cellStyle name="_Internal Recon 12 -16 Jan_USIS Cash_CoE_2" xfId="2391"/>
    <cellStyle name="_Internal Recon 12 -16 Jan_USIS Cash_CoE_2_USIS Cash_CoE" xfId="2392"/>
    <cellStyle name="_Internal Recon 12 -16 Jan_USIS Cash_CoE_3" xfId="2393"/>
    <cellStyle name="_Internal Recon 12 -16 Jan_USIS Cash_CoE_3_USIS Cash_CoE" xfId="2394"/>
    <cellStyle name="_Internal Recon 12 -16 Jan_USIS Cash_CoE_4" xfId="2395"/>
    <cellStyle name="_Internal Recon 12 -16 Jan_USIS Cash_CoE_4_USIS Cash_CoE" xfId="2396"/>
    <cellStyle name="_Internal Recon 12 -16 Jan_USIS Cash_CoE_5" xfId="2397"/>
    <cellStyle name="_Internal Recon 12 -16 Jan_USIS Cash_CoE_5_USIS Cash_CoE" xfId="2398"/>
    <cellStyle name="_Internal Recon 12 -16 Jan_USIS Cash_CoE_6" xfId="2399"/>
    <cellStyle name="_Internal Recon 12 -16 Jan_USIS Cash_CoE_Chansky" xfId="2400"/>
    <cellStyle name="_Internal Recon 12 -16 Jan_USIS Cash_CoE_Daily Volume" xfId="2401"/>
    <cellStyle name="_Internal Recon 12 -16 Jan_USIS Cash_CoE_Forrester" xfId="2402"/>
    <cellStyle name="_Internal Recon 12 -16 Jan_USIS Cash_CoE_Fry" xfId="2403"/>
    <cellStyle name="_Internal Recon 12 -16 Jan_USIS Cash_CoE_Process Highlights" xfId="2404"/>
    <cellStyle name="_Jan 2011 - MIP" xfId="2405"/>
    <cellStyle name="_Jan 2011 - MIP 2" xfId="2406"/>
    <cellStyle name="_Jan 2011 - MIP 2_Access Deletion Tracker" xfId="2407"/>
    <cellStyle name="_Jan 2011 - MIP 2_USIS CMS - Access Status" xfId="2408"/>
    <cellStyle name="_Jan 2011 - MIP_Access Deletion Tracker" xfId="2409"/>
    <cellStyle name="_Jan 2011 - MIP_USIS CMS - Access Status" xfId="2410"/>
    <cellStyle name="_Mar 30 -Apr 3, 09" xfId="2411"/>
    <cellStyle name="_Mar 30 -Apr 3, 09 2" xfId="2412"/>
    <cellStyle name="_Mar 30 -Apr 3, 09 3" xfId="2413"/>
    <cellStyle name="_Mar 30 -Apr 3, 09_Chansky" xfId="2414"/>
    <cellStyle name="_Mar 30 -Apr 3, 09_Daily Volume" xfId="2415"/>
    <cellStyle name="_Mar 30 -Apr 3, 09_Forrester" xfId="2416"/>
    <cellStyle name="_Mar 30 -Apr 3, 09_Fry" xfId="2417"/>
    <cellStyle name="_Mar 30 -Apr 3, 09_Process Highlights" xfId="2418"/>
    <cellStyle name="_Mar 30 -Apr 3, 09_STAFF DATABASE" xfId="32004"/>
    <cellStyle name="_Matrix" xfId="2419"/>
    <cellStyle name="_Matrix 2" xfId="2420"/>
    <cellStyle name="_Matrix 2_Fund Admin Access Matrix" xfId="2421"/>
    <cellStyle name="_Matrix_Active" xfId="2422"/>
    <cellStyle name="_Matrix_Call Tree" xfId="2423"/>
    <cellStyle name="_Matrix_Call Tree_Call Tree" xfId="2424"/>
    <cellStyle name="_Matrix_May'13 " xfId="2425"/>
    <cellStyle name="_Matrix_May'13 _Aug'13" xfId="2426"/>
    <cellStyle name="_Matrix_Roster Template" xfId="2427"/>
    <cellStyle name="_Matrix_Roster Template_DEC" xfId="2428"/>
    <cellStyle name="_Matrix_Roster Template_Dec'2012" xfId="2429"/>
    <cellStyle name="_Matrix_Roster Template_NOV." xfId="2430"/>
    <cellStyle name="_Matrix_Roster Template_Sheet1" xfId="2431"/>
    <cellStyle name="_Matrix_Sheet1" xfId="2432"/>
    <cellStyle name="_Matrix_Sheet1_Call Tree" xfId="2433"/>
    <cellStyle name="_Matrix_Sheet1_Fund Admin Access Matrix" xfId="2434"/>
    <cellStyle name="_Monthly returns" xfId="2435"/>
    <cellStyle name="_New Custody &amp; CTAS Pivot" xfId="2436"/>
    <cellStyle name="_OPEN INCOME" xfId="2437"/>
    <cellStyle name="_OPEN INCOME 2" xfId="2438"/>
    <cellStyle name="_OPEN INCOME 3" xfId="2439"/>
    <cellStyle name="_OPEN INCOME_creu browse key" xfId="2440"/>
    <cellStyle name="_OPEN INCOME_sum worksheet" xfId="2441"/>
    <cellStyle name="_OPEN INCOMES" xfId="2442"/>
    <cellStyle name="_OPEN INCOMES 10" xfId="2443"/>
    <cellStyle name="_OPEN INCOMES 10 2" xfId="2444"/>
    <cellStyle name="_OPEN INCOMES 11" xfId="2445"/>
    <cellStyle name="_OPEN INCOMES 11 2" xfId="2446"/>
    <cellStyle name="_OPEN INCOMES 12" xfId="2447"/>
    <cellStyle name="_OPEN INCOMES 2" xfId="2448"/>
    <cellStyle name="_OPEN INCOMES 3" xfId="2449"/>
    <cellStyle name="_OPEN INCOMES 3 2" xfId="2450"/>
    <cellStyle name="_OPEN INCOMES 3_Recon" xfId="2451"/>
    <cellStyle name="_OPEN INCOMES 4" xfId="2452"/>
    <cellStyle name="_OPEN INCOMES 4 2" xfId="2453"/>
    <cellStyle name="_OPEN INCOMES 5" xfId="2454"/>
    <cellStyle name="_OPEN INCOMES 5 2" xfId="2455"/>
    <cellStyle name="_OPEN INCOMES 6" xfId="2456"/>
    <cellStyle name="_OPEN INCOMES 6 2" xfId="2457"/>
    <cellStyle name="_OPEN INCOMES 7" xfId="2458"/>
    <cellStyle name="_OPEN INCOMES 7 2" xfId="2459"/>
    <cellStyle name="_OPEN INCOMES 8" xfId="2460"/>
    <cellStyle name="_OPEN INCOMES 8 2" xfId="2461"/>
    <cellStyle name="_OPEN INCOMES 9" xfId="2462"/>
    <cellStyle name="_OPEN INCOMES 9 2" xfId="2463"/>
    <cellStyle name="_OPEN INCOMES_creu browse key" xfId="2464"/>
    <cellStyle name="_OPEN INCOMES_HOGAN TO BE UPDATED" xfId="2465"/>
    <cellStyle name="_OPEN INCOMES_Hogan, IBS to be updated" xfId="2466"/>
    <cellStyle name="_OPEN INCOMES_Hogan, IBS to be updated 10" xfId="2467"/>
    <cellStyle name="_OPEN INCOMES_Hogan, IBS to be updated 10 2" xfId="2468"/>
    <cellStyle name="_OPEN INCOMES_Hogan, IBS to be updated 11" xfId="2469"/>
    <cellStyle name="_OPEN INCOMES_Hogan, IBS to be updated 11 2" xfId="2470"/>
    <cellStyle name="_OPEN INCOMES_Hogan, IBS to be updated 12" xfId="2471"/>
    <cellStyle name="_OPEN INCOMES_Hogan, IBS to be updated 12 2" xfId="2472"/>
    <cellStyle name="_OPEN INCOMES_Hogan, IBS to be updated 13" xfId="2473"/>
    <cellStyle name="_OPEN INCOMES_Hogan, IBS to be updated 13 2" xfId="2474"/>
    <cellStyle name="_OPEN INCOMES_Hogan, IBS to be updated 14" xfId="2475"/>
    <cellStyle name="_OPEN INCOMES_Hogan, IBS to be updated 14 2" xfId="2476"/>
    <cellStyle name="_OPEN INCOMES_Hogan, IBS to be updated 15" xfId="2477"/>
    <cellStyle name="_OPEN INCOMES_Hogan, IBS to be updated 16" xfId="2478"/>
    <cellStyle name="_OPEN INCOMES_Hogan, IBS to be updated 16 2" xfId="2479"/>
    <cellStyle name="_OPEN INCOMES_Hogan, IBS to be updated 16_Recon" xfId="2480"/>
    <cellStyle name="_OPEN INCOMES_Hogan, IBS to be updated 2" xfId="2481"/>
    <cellStyle name="_OPEN INCOMES_Hogan, IBS to be updated 2 2" xfId="2482"/>
    <cellStyle name="_OPEN INCOMES_Hogan, IBS to be updated 3" xfId="2483"/>
    <cellStyle name="_OPEN INCOMES_Hogan, IBS to be updated 3 2" xfId="2484"/>
    <cellStyle name="_OPEN INCOMES_Hogan, IBS to be updated 3 3" xfId="2485"/>
    <cellStyle name="_OPEN INCOMES_Hogan, IBS to be updated 3_sum worksheet" xfId="2486"/>
    <cellStyle name="_OPEN INCOMES_Hogan, IBS to be updated 4" xfId="2487"/>
    <cellStyle name="_OPEN INCOMES_Hogan, IBS to be updated 5" xfId="2488"/>
    <cellStyle name="_OPEN INCOMES_Hogan, IBS to be updated 5 2" xfId="2489"/>
    <cellStyle name="_OPEN INCOMES_Hogan, IBS to be updated 5_Recon" xfId="2490"/>
    <cellStyle name="_OPEN INCOMES_Hogan, IBS to be updated 6" xfId="2491"/>
    <cellStyle name="_OPEN INCOMES_Hogan, IBS to be updated 6 2" xfId="2492"/>
    <cellStyle name="_OPEN INCOMES_Hogan, IBS to be updated 7" xfId="2493"/>
    <cellStyle name="_OPEN INCOMES_Hogan, IBS to be updated 7 2" xfId="2494"/>
    <cellStyle name="_OPEN INCOMES_Hogan, IBS to be updated 7_Recon" xfId="2495"/>
    <cellStyle name="_OPEN INCOMES_Hogan, IBS to be updated 8" xfId="2496"/>
    <cellStyle name="_OPEN INCOMES_Hogan, IBS to be updated 8 2" xfId="2497"/>
    <cellStyle name="_OPEN INCOMES_Hogan, IBS to be updated 9" xfId="2498"/>
    <cellStyle name="_OPEN INCOMES_Hogan, IBS to be updated 9 2" xfId="2499"/>
    <cellStyle name="_OPEN INCOMES_Hogan, IBS to be updated_creu browse key" xfId="2500"/>
    <cellStyle name="_OPEN INCOMES_Hogan, IBS to be updated_creu browse key 2" xfId="2501"/>
    <cellStyle name="_OPEN INCOMES_Hogan, IBS to be updated_creu browse key_sum worksheet" xfId="2502"/>
    <cellStyle name="_OPEN INCOMES_Hogan, IBS to be updated_Hogan to be Updated" xfId="2503"/>
    <cellStyle name="_OPEN INCOMES_Hogan, IBS to be updated_Hogan, IBS to be updated" xfId="2504"/>
    <cellStyle name="_OPEN INCOMES_Hogan, IBS to be updated_Main" xfId="2505"/>
    <cellStyle name="_OPEN INCOMES_Hogan, IBS to be updated_Recon" xfId="2506"/>
    <cellStyle name="_OPEN INCOMES_Hogan, IBS to be updated_Recon_1" xfId="2507"/>
    <cellStyle name="_OPEN INCOMES_Hogan, IBS to be updated_Recon_1 2" xfId="2508"/>
    <cellStyle name="_OPEN INCOMES_Hogan, IBS to be updated_Recon_1_Hogan to be Updated" xfId="2509"/>
    <cellStyle name="_OPEN INCOMES_Hogan, IBS to be updated_Recon_1_Recon" xfId="2510"/>
    <cellStyle name="_OPEN INCOMES_Hogan, IBS to be updated_Recon_2" xfId="2511"/>
    <cellStyle name="_OPEN INCOMES_Hogan, IBS to be updated_Recon_2 2" xfId="2512"/>
    <cellStyle name="_OPEN INCOMES_Hogan, IBS to be updated_Recon_2_Hogan to be Updated" xfId="2513"/>
    <cellStyle name="_OPEN INCOMES_Hogan, IBS to be updated_Recon_2_Recon" xfId="2514"/>
    <cellStyle name="_OPEN INCOMES_Hogan, IBS to be updated_Recon_3" xfId="2515"/>
    <cellStyle name="_OPEN INCOMES_Hogan, IBS to be updated_Recon_3 2" xfId="2516"/>
    <cellStyle name="_OPEN INCOMES_Hogan, IBS to be updated_Recon_3_Recon" xfId="2517"/>
    <cellStyle name="_OPEN INCOMES_Hogan, IBS to be updated_Sheet1" xfId="2518"/>
    <cellStyle name="_OPEN INCOMES_Hogan, IBS to be updated_sum worksheet" xfId="2519"/>
    <cellStyle name="_OPEN INCOMES_Hogan, IBS to be updated_sum worksheet 2" xfId="2520"/>
    <cellStyle name="_OPEN INCOMES_Hogan, IBS to be updated_sum worksheet_sum worksheet" xfId="2521"/>
    <cellStyle name="_OPEN INCOMES_Main" xfId="2522"/>
    <cellStyle name="_OPEN INCOMES_Main 10" xfId="2523"/>
    <cellStyle name="_OPEN INCOMES_Main 10 2" xfId="2524"/>
    <cellStyle name="_OPEN INCOMES_Main 11" xfId="2525"/>
    <cellStyle name="_OPEN INCOMES_Main 11 2" xfId="2526"/>
    <cellStyle name="_OPEN INCOMES_Main 12" xfId="2527"/>
    <cellStyle name="_OPEN INCOMES_Main 12 2" xfId="2528"/>
    <cellStyle name="_OPEN INCOMES_Main 13" xfId="2529"/>
    <cellStyle name="_OPEN INCOMES_Main 13 2" xfId="2530"/>
    <cellStyle name="_OPEN INCOMES_Main 14" xfId="2531"/>
    <cellStyle name="_OPEN INCOMES_Main 14 2" xfId="2532"/>
    <cellStyle name="_OPEN INCOMES_Main 15" xfId="2533"/>
    <cellStyle name="_OPEN INCOMES_Main 16" xfId="2534"/>
    <cellStyle name="_OPEN INCOMES_Main 16 2" xfId="2535"/>
    <cellStyle name="_OPEN INCOMES_Main 16_Recon" xfId="2536"/>
    <cellStyle name="_OPEN INCOMES_Main 2" xfId="2537"/>
    <cellStyle name="_OPEN INCOMES_Main 2 2" xfId="2538"/>
    <cellStyle name="_OPEN INCOMES_Main 3" xfId="2539"/>
    <cellStyle name="_OPEN INCOMES_Main 3 2" xfId="2540"/>
    <cellStyle name="_OPEN INCOMES_Main 3 3" xfId="2541"/>
    <cellStyle name="_OPEN INCOMES_Main 3_sum worksheet" xfId="2542"/>
    <cellStyle name="_OPEN INCOMES_Main 4" xfId="2543"/>
    <cellStyle name="_OPEN INCOMES_Main 5" xfId="2544"/>
    <cellStyle name="_OPEN INCOMES_Main 5 2" xfId="2545"/>
    <cellStyle name="_OPEN INCOMES_Main 5_Recon" xfId="2546"/>
    <cellStyle name="_OPEN INCOMES_Main 6" xfId="2547"/>
    <cellStyle name="_OPEN INCOMES_Main 6 2" xfId="2548"/>
    <cellStyle name="_OPEN INCOMES_Main 7" xfId="2549"/>
    <cellStyle name="_OPEN INCOMES_Main 7 2" xfId="2550"/>
    <cellStyle name="_OPEN INCOMES_Main 7_Recon" xfId="2551"/>
    <cellStyle name="_OPEN INCOMES_Main 8" xfId="2552"/>
    <cellStyle name="_OPEN INCOMES_Main 8 2" xfId="2553"/>
    <cellStyle name="_OPEN INCOMES_Main 9" xfId="2554"/>
    <cellStyle name="_OPEN INCOMES_Main 9 2" xfId="2555"/>
    <cellStyle name="_OPEN INCOMES_Main_creu browse key" xfId="2556"/>
    <cellStyle name="_OPEN INCOMES_Main_creu browse key 2" xfId="2557"/>
    <cellStyle name="_OPEN INCOMES_Main_creu browse key_sum worksheet" xfId="2558"/>
    <cellStyle name="_OPEN INCOMES_Main_Hogan to be Updated" xfId="2559"/>
    <cellStyle name="_OPEN INCOMES_Main_Hogan, IBS to be updated" xfId="2560"/>
    <cellStyle name="_OPEN INCOMES_Main_Main" xfId="2561"/>
    <cellStyle name="_OPEN INCOMES_Main_Recon" xfId="2562"/>
    <cellStyle name="_OPEN INCOMES_Main_Recon_1" xfId="2563"/>
    <cellStyle name="_OPEN INCOMES_Main_Recon_1 2" xfId="2564"/>
    <cellStyle name="_OPEN INCOMES_Main_Recon_1_Hogan to be Updated" xfId="2565"/>
    <cellStyle name="_OPEN INCOMES_Main_Recon_1_Recon" xfId="2566"/>
    <cellStyle name="_OPEN INCOMES_Main_Recon_2" xfId="2567"/>
    <cellStyle name="_OPEN INCOMES_Main_Recon_2 2" xfId="2568"/>
    <cellStyle name="_OPEN INCOMES_Main_Recon_2_Hogan to be Updated" xfId="2569"/>
    <cellStyle name="_OPEN INCOMES_Main_Recon_2_Recon" xfId="2570"/>
    <cellStyle name="_OPEN INCOMES_Main_Recon_3" xfId="2571"/>
    <cellStyle name="_OPEN INCOMES_Main_Recon_3 2" xfId="2572"/>
    <cellStyle name="_OPEN INCOMES_Main_Recon_3_Recon" xfId="2573"/>
    <cellStyle name="_OPEN INCOMES_Main_Sheet1" xfId="2574"/>
    <cellStyle name="_OPEN INCOMES_Main_sum worksheet" xfId="2575"/>
    <cellStyle name="_OPEN INCOMES_Main_sum worksheet 2" xfId="2576"/>
    <cellStyle name="_OPEN INCOMES_Main_sum worksheet_sum worksheet" xfId="2577"/>
    <cellStyle name="_OPEN INCOMES_OPEN FX's" xfId="2578"/>
    <cellStyle name="_OPEN INCOMES_OPEN FX's 2" xfId="2579"/>
    <cellStyle name="_OPEN INCOMES_OPEN FX's 3" xfId="2580"/>
    <cellStyle name="_OPEN INCOMES_OPEN FX's_creu browse key" xfId="2581"/>
    <cellStyle name="_OPEN INCOMES_OPEN FX's_sum worksheet" xfId="2582"/>
    <cellStyle name="_OPEN INCOMES_OPEN INCOME" xfId="2583"/>
    <cellStyle name="_OPEN INCOMES_OPEN INCOME 2" xfId="2584"/>
    <cellStyle name="_OPEN INCOMES_OPEN INCOME 3" xfId="2585"/>
    <cellStyle name="_OPEN INCOMES_OPEN INCOME_creu browse key" xfId="2586"/>
    <cellStyle name="_OPEN INCOMES_OPEN INCOME_sum worksheet" xfId="2587"/>
    <cellStyle name="_OPEN INCOMES_OPEN TRADE" xfId="2588"/>
    <cellStyle name="_OPEN INCOMES_OPEN TRADE 2" xfId="2589"/>
    <cellStyle name="_OPEN INCOMES_OPEN TRADE 3" xfId="2590"/>
    <cellStyle name="_OPEN INCOMES_OPEN TRADE_creu browse key" xfId="2591"/>
    <cellStyle name="_OPEN INCOMES_OPEN TRADE_sum worksheet" xfId="2592"/>
    <cellStyle name="_OPEN INCOMES_Recon" xfId="2593"/>
    <cellStyle name="_OPEN INCOMES_Recon 2" xfId="2594"/>
    <cellStyle name="_OPEN INCOMES_Recon 2 2" xfId="2595"/>
    <cellStyle name="_OPEN INCOMES_Recon 3" xfId="2596"/>
    <cellStyle name="_OPEN INCOMES_Recon 3 2" xfId="2597"/>
    <cellStyle name="_OPEN INCOMES_Recon 3 3" xfId="2598"/>
    <cellStyle name="_OPEN INCOMES_Recon 3_sum worksheet" xfId="2599"/>
    <cellStyle name="_OPEN INCOMES_Recon 4" xfId="2600"/>
    <cellStyle name="_OPEN INCOMES_Recon 4 2" xfId="2601"/>
    <cellStyle name="_OPEN INCOMES_Recon 4_Recon" xfId="2602"/>
    <cellStyle name="_OPEN INCOMES_Recon 5" xfId="2603"/>
    <cellStyle name="_OPEN INCOMES_Recon 5 2" xfId="2604"/>
    <cellStyle name="_OPEN INCOMES_Recon 6" xfId="2605"/>
    <cellStyle name="_OPEN INCOMES_Recon 7" xfId="2606"/>
    <cellStyle name="_OPEN INCOMES_Recon 8" xfId="2607"/>
    <cellStyle name="_OPEN INCOMES_Recon 8 2" xfId="2608"/>
    <cellStyle name="_OPEN INCOMES_Recon 8_Recon" xfId="2609"/>
    <cellStyle name="_OPEN INCOMES_Recon_1" xfId="2610"/>
    <cellStyle name="_OPEN INCOMES_Recon_1 2" xfId="2611"/>
    <cellStyle name="_OPEN INCOMES_Recon_1 3" xfId="2612"/>
    <cellStyle name="_OPEN INCOMES_Recon_1_creu browse key" xfId="2613"/>
    <cellStyle name="_OPEN INCOMES_Recon_1_sum worksheet" xfId="2614"/>
    <cellStyle name="_OPEN INCOMES_Recon_creu browse key" xfId="2615"/>
    <cellStyle name="_OPEN INCOMES_Recon_creu browse key 2" xfId="2616"/>
    <cellStyle name="_OPEN INCOMES_Recon_creu browse key_sum worksheet" xfId="2617"/>
    <cellStyle name="_OPEN INCOMES_Recon_HOGAN TO BE UPDATED" xfId="2618"/>
    <cellStyle name="_OPEN INCOMES_Recon_HOGAN TO BE UPDATED 10" xfId="2619"/>
    <cellStyle name="_OPEN INCOMES_Recon_HOGAN TO BE UPDATED 10 2" xfId="2620"/>
    <cellStyle name="_OPEN INCOMES_Recon_HOGAN TO BE UPDATED 11" xfId="2621"/>
    <cellStyle name="_OPEN INCOMES_Recon_HOGAN TO BE UPDATED 11 2" xfId="2622"/>
    <cellStyle name="_OPEN INCOMES_Recon_HOGAN TO BE UPDATED 12" xfId="2623"/>
    <cellStyle name="_OPEN INCOMES_Recon_HOGAN TO BE UPDATED 13" xfId="2624"/>
    <cellStyle name="_OPEN INCOMES_Recon_HOGAN TO BE UPDATED 13 2" xfId="2625"/>
    <cellStyle name="_OPEN INCOMES_Recon_HOGAN TO BE UPDATED 13_Recon" xfId="2626"/>
    <cellStyle name="_OPEN INCOMES_Recon_HOGAN TO BE UPDATED 2" xfId="2627"/>
    <cellStyle name="_OPEN INCOMES_Recon_HOGAN TO BE UPDATED 3" xfId="2628"/>
    <cellStyle name="_OPEN INCOMES_Recon_HOGAN TO BE UPDATED 3 2" xfId="2629"/>
    <cellStyle name="_OPEN INCOMES_Recon_HOGAN TO BE UPDATED 3_Recon" xfId="2630"/>
    <cellStyle name="_OPEN INCOMES_Recon_HOGAN TO BE UPDATED 4" xfId="2631"/>
    <cellStyle name="_OPEN INCOMES_Recon_HOGAN TO BE UPDATED 4 2" xfId="2632"/>
    <cellStyle name="_OPEN INCOMES_Recon_HOGAN TO BE UPDATED 5" xfId="2633"/>
    <cellStyle name="_OPEN INCOMES_Recon_HOGAN TO BE UPDATED 5 2" xfId="2634"/>
    <cellStyle name="_OPEN INCOMES_Recon_HOGAN TO BE UPDATED 6" xfId="2635"/>
    <cellStyle name="_OPEN INCOMES_Recon_HOGAN TO BE UPDATED 6 2" xfId="2636"/>
    <cellStyle name="_OPEN INCOMES_Recon_HOGAN TO BE UPDATED 7" xfId="2637"/>
    <cellStyle name="_OPEN INCOMES_Recon_HOGAN TO BE UPDATED 7 2" xfId="2638"/>
    <cellStyle name="_OPEN INCOMES_Recon_HOGAN TO BE UPDATED 8" xfId="2639"/>
    <cellStyle name="_OPEN INCOMES_Recon_HOGAN TO BE UPDATED 8 2" xfId="2640"/>
    <cellStyle name="_OPEN INCOMES_Recon_HOGAN TO BE UPDATED 9" xfId="2641"/>
    <cellStyle name="_OPEN INCOMES_Recon_HOGAN TO BE UPDATED 9 2" xfId="2642"/>
    <cellStyle name="_OPEN INCOMES_Recon_Hogan to be Updated_1" xfId="2643"/>
    <cellStyle name="_OPEN INCOMES_Recon_HOGAN TO BE UPDATED_Hogan to be Updated" xfId="2644"/>
    <cellStyle name="_OPEN INCOMES_Recon_HOGAN TO BE UPDATED_Main" xfId="2645"/>
    <cellStyle name="_OPEN INCOMES_Recon_HOGAN TO BE UPDATED_Recon" xfId="2646"/>
    <cellStyle name="_OPEN INCOMES_Recon_HOGAN TO BE UPDATED_Recon_1" xfId="2647"/>
    <cellStyle name="_OPEN INCOMES_Recon_HOGAN TO BE UPDATED_Recon_1 2" xfId="2648"/>
    <cellStyle name="_OPEN INCOMES_Recon_HOGAN TO BE UPDATED_Recon_1_Hogan to be Updated" xfId="2649"/>
    <cellStyle name="_OPEN INCOMES_Recon_HOGAN TO BE UPDATED_Recon_1_Recon" xfId="2650"/>
    <cellStyle name="_OPEN INCOMES_Recon_HOGAN TO BE UPDATED_Recon_2" xfId="2651"/>
    <cellStyle name="_OPEN INCOMES_Recon_HOGAN TO BE UPDATED_Recon_2 2" xfId="2652"/>
    <cellStyle name="_OPEN INCOMES_Recon_HOGAN TO BE UPDATED_Recon_2_Hogan to be Updated" xfId="2653"/>
    <cellStyle name="_OPEN INCOMES_Recon_HOGAN TO BE UPDATED_Recon_2_Recon" xfId="2654"/>
    <cellStyle name="_OPEN INCOMES_Recon_HOGAN TO BE UPDATED_Recon_3" xfId="2655"/>
    <cellStyle name="_OPEN INCOMES_Recon_HOGAN TO BE UPDATED_Recon_3 2" xfId="2656"/>
    <cellStyle name="_OPEN INCOMES_Recon_HOGAN TO BE UPDATED_Recon_3_Recon" xfId="2657"/>
    <cellStyle name="_OPEN INCOMES_Recon_HOGAN TO BE UPDATED_Sheet1" xfId="2658"/>
    <cellStyle name="_OPEN INCOMES_Recon_HOGAN TO BE UPDATED_sum worksheet" xfId="2659"/>
    <cellStyle name="_OPEN INCOMES_Recon_HOGAN TO BE UPDATED_sum worksheet 2" xfId="2660"/>
    <cellStyle name="_OPEN INCOMES_Recon_Hogan, IBS to be updated" xfId="2661"/>
    <cellStyle name="_OPEN INCOMES_Recon_Hogan, IBS to be updated 2" xfId="2662"/>
    <cellStyle name="_OPEN INCOMES_Recon_Hogan, IBS to be updated 3" xfId="2663"/>
    <cellStyle name="_OPEN INCOMES_Recon_Hogan, IBS to be updated_creu browse key" xfId="2664"/>
    <cellStyle name="_OPEN INCOMES_Recon_Hogan, IBS to be updated_sum worksheet" xfId="2665"/>
    <cellStyle name="_OPEN INCOMES_Recon_Main" xfId="2666"/>
    <cellStyle name="_OPEN INCOMES_Recon_Main 2" xfId="2667"/>
    <cellStyle name="_OPEN INCOMES_Recon_Main 3" xfId="2668"/>
    <cellStyle name="_OPEN INCOMES_Recon_Main_creu browse key" xfId="2669"/>
    <cellStyle name="_OPEN INCOMES_Recon_Main_sum worksheet" xfId="2670"/>
    <cellStyle name="_OPEN INCOMES_Recon_OPEN FX's" xfId="2671"/>
    <cellStyle name="_OPEN INCOMES_Recon_OPEN FX's 10" xfId="2672"/>
    <cellStyle name="_OPEN INCOMES_Recon_OPEN FX's 10 2" xfId="2673"/>
    <cellStyle name="_OPEN INCOMES_Recon_OPEN FX's 11" xfId="2674"/>
    <cellStyle name="_OPEN INCOMES_Recon_OPEN FX's 11 2" xfId="2675"/>
    <cellStyle name="_OPEN INCOMES_Recon_OPEN FX's 12" xfId="2676"/>
    <cellStyle name="_OPEN INCOMES_Recon_OPEN FX's 12 2" xfId="2677"/>
    <cellStyle name="_OPEN INCOMES_Recon_OPEN FX's 13" xfId="2678"/>
    <cellStyle name="_OPEN INCOMES_Recon_OPEN FX's 13 2" xfId="2679"/>
    <cellStyle name="_OPEN INCOMES_Recon_OPEN FX's 14" xfId="2680"/>
    <cellStyle name="_OPEN INCOMES_Recon_OPEN FX's 14 2" xfId="2681"/>
    <cellStyle name="_OPEN INCOMES_Recon_OPEN FX's 15" xfId="2682"/>
    <cellStyle name="_OPEN INCOMES_Recon_OPEN FX's 16" xfId="2683"/>
    <cellStyle name="_OPEN INCOMES_Recon_OPEN FX's 16 2" xfId="2684"/>
    <cellStyle name="_OPEN INCOMES_Recon_OPEN FX's 16_Recon" xfId="2685"/>
    <cellStyle name="_OPEN INCOMES_Recon_OPEN FX's 2" xfId="2686"/>
    <cellStyle name="_OPEN INCOMES_Recon_OPEN FX's 2 2" xfId="2687"/>
    <cellStyle name="_OPEN INCOMES_Recon_OPEN FX's 3" xfId="2688"/>
    <cellStyle name="_OPEN INCOMES_Recon_OPEN FX's 3 2" xfId="2689"/>
    <cellStyle name="_OPEN INCOMES_Recon_OPEN FX's 3 3" xfId="2690"/>
    <cellStyle name="_OPEN INCOMES_Recon_OPEN FX's 3_sum worksheet" xfId="2691"/>
    <cellStyle name="_OPEN INCOMES_Recon_OPEN FX's 4" xfId="2692"/>
    <cellStyle name="_OPEN INCOMES_Recon_OPEN FX's 5" xfId="2693"/>
    <cellStyle name="_OPEN INCOMES_Recon_OPEN FX's 5 2" xfId="2694"/>
    <cellStyle name="_OPEN INCOMES_Recon_OPEN FX's 5_Recon" xfId="2695"/>
    <cellStyle name="_OPEN INCOMES_Recon_OPEN FX's 6" xfId="2696"/>
    <cellStyle name="_OPEN INCOMES_Recon_OPEN FX's 6 2" xfId="2697"/>
    <cellStyle name="_OPEN INCOMES_Recon_OPEN FX's 7" xfId="2698"/>
    <cellStyle name="_OPEN INCOMES_Recon_OPEN FX's 7 2" xfId="2699"/>
    <cellStyle name="_OPEN INCOMES_Recon_OPEN FX's 7_Recon" xfId="2700"/>
    <cellStyle name="_OPEN INCOMES_Recon_OPEN FX's 8" xfId="2701"/>
    <cellStyle name="_OPEN INCOMES_Recon_OPEN FX's 8 2" xfId="2702"/>
    <cellStyle name="_OPEN INCOMES_Recon_OPEN FX's 9" xfId="2703"/>
    <cellStyle name="_OPEN INCOMES_Recon_OPEN FX's 9 2" xfId="2704"/>
    <cellStyle name="_OPEN INCOMES_Recon_OPEN FX's_creu browse key" xfId="2705"/>
    <cellStyle name="_OPEN INCOMES_Recon_OPEN FX's_creu browse key 2" xfId="2706"/>
    <cellStyle name="_OPEN INCOMES_Recon_OPEN FX's_creu browse key_sum worksheet" xfId="2707"/>
    <cellStyle name="_OPEN INCOMES_Recon_OPEN FX's_Hogan to be Updated" xfId="2708"/>
    <cellStyle name="_OPEN INCOMES_Recon_OPEN FX's_Hogan, IBS to be updated" xfId="2709"/>
    <cellStyle name="_OPEN INCOMES_Recon_OPEN FX's_Main" xfId="2710"/>
    <cellStyle name="_OPEN INCOMES_Recon_OPEN FX's_Recon" xfId="2711"/>
    <cellStyle name="_OPEN INCOMES_Recon_OPEN FX's_Recon_1" xfId="2712"/>
    <cellStyle name="_OPEN INCOMES_Recon_OPEN FX's_Recon_1 2" xfId="2713"/>
    <cellStyle name="_OPEN INCOMES_Recon_OPEN FX's_Recon_1_Hogan to be Updated" xfId="2714"/>
    <cellStyle name="_OPEN INCOMES_Recon_OPEN FX's_Recon_1_Recon" xfId="2715"/>
    <cellStyle name="_OPEN INCOMES_Recon_OPEN FX's_Recon_2" xfId="2716"/>
    <cellStyle name="_OPEN INCOMES_Recon_OPEN FX's_Recon_2 2" xfId="2717"/>
    <cellStyle name="_OPEN INCOMES_Recon_OPEN FX's_Recon_2_Hogan to be Updated" xfId="2718"/>
    <cellStyle name="_OPEN INCOMES_Recon_OPEN FX's_Recon_2_Recon" xfId="2719"/>
    <cellStyle name="_OPEN INCOMES_Recon_OPEN FX's_Recon_3" xfId="2720"/>
    <cellStyle name="_OPEN INCOMES_Recon_OPEN FX's_Recon_3 2" xfId="2721"/>
    <cellStyle name="_OPEN INCOMES_Recon_OPEN FX's_Recon_3_Recon" xfId="2722"/>
    <cellStyle name="_OPEN INCOMES_Recon_OPEN FX's_Sheet1" xfId="2723"/>
    <cellStyle name="_OPEN INCOMES_Recon_OPEN FX's_sum worksheet" xfId="2724"/>
    <cellStyle name="_OPEN INCOMES_Recon_OPEN FX's_sum worksheet 2" xfId="2725"/>
    <cellStyle name="_OPEN INCOMES_Recon_OPEN FX's_sum worksheet_sum worksheet" xfId="2726"/>
    <cellStyle name="_OPEN INCOMES_Recon_OPEN INCOME" xfId="2727"/>
    <cellStyle name="_OPEN INCOMES_Recon_OPEN INCOME 10" xfId="2728"/>
    <cellStyle name="_OPEN INCOMES_Recon_OPEN INCOME 10 2" xfId="2729"/>
    <cellStyle name="_OPEN INCOMES_Recon_OPEN INCOME 11" xfId="2730"/>
    <cellStyle name="_OPEN INCOMES_Recon_OPEN INCOME 11 2" xfId="2731"/>
    <cellStyle name="_OPEN INCOMES_Recon_OPEN INCOME 12" xfId="2732"/>
    <cellStyle name="_OPEN INCOMES_Recon_OPEN INCOME 12 2" xfId="2733"/>
    <cellStyle name="_OPEN INCOMES_Recon_OPEN INCOME 13" xfId="2734"/>
    <cellStyle name="_OPEN INCOMES_Recon_OPEN INCOME 13 2" xfId="2735"/>
    <cellStyle name="_OPEN INCOMES_Recon_OPEN INCOME 14" xfId="2736"/>
    <cellStyle name="_OPEN INCOMES_Recon_OPEN INCOME 14 2" xfId="2737"/>
    <cellStyle name="_OPEN INCOMES_Recon_OPEN INCOME 15" xfId="2738"/>
    <cellStyle name="_OPEN INCOMES_Recon_OPEN INCOME 16" xfId="2739"/>
    <cellStyle name="_OPEN INCOMES_Recon_OPEN INCOME 16 2" xfId="2740"/>
    <cellStyle name="_OPEN INCOMES_Recon_OPEN INCOME 16_Recon" xfId="2741"/>
    <cellStyle name="_OPEN INCOMES_Recon_OPEN INCOME 2" xfId="2742"/>
    <cellStyle name="_OPEN INCOMES_Recon_OPEN INCOME 2 2" xfId="2743"/>
    <cellStyle name="_OPEN INCOMES_Recon_OPEN INCOME 3" xfId="2744"/>
    <cellStyle name="_OPEN INCOMES_Recon_OPEN INCOME 3 2" xfId="2745"/>
    <cellStyle name="_OPEN INCOMES_Recon_OPEN INCOME 3 3" xfId="2746"/>
    <cellStyle name="_OPEN INCOMES_Recon_OPEN INCOME 3_sum worksheet" xfId="2747"/>
    <cellStyle name="_OPEN INCOMES_Recon_OPEN INCOME 4" xfId="2748"/>
    <cellStyle name="_OPEN INCOMES_Recon_OPEN INCOME 5" xfId="2749"/>
    <cellStyle name="_OPEN INCOMES_Recon_OPEN INCOME 5 2" xfId="2750"/>
    <cellStyle name="_OPEN INCOMES_Recon_OPEN INCOME 5_Recon" xfId="2751"/>
    <cellStyle name="_OPEN INCOMES_Recon_OPEN INCOME 6" xfId="2752"/>
    <cellStyle name="_OPEN INCOMES_Recon_OPEN INCOME 6 2" xfId="2753"/>
    <cellStyle name="_OPEN INCOMES_Recon_OPEN INCOME 7" xfId="2754"/>
    <cellStyle name="_OPEN INCOMES_Recon_OPEN INCOME 7 2" xfId="2755"/>
    <cellStyle name="_OPEN INCOMES_Recon_OPEN INCOME 7_Recon" xfId="2756"/>
    <cellStyle name="_OPEN INCOMES_Recon_OPEN INCOME 8" xfId="2757"/>
    <cellStyle name="_OPEN INCOMES_Recon_OPEN INCOME 8 2" xfId="2758"/>
    <cellStyle name="_OPEN INCOMES_Recon_OPEN INCOME 9" xfId="2759"/>
    <cellStyle name="_OPEN INCOMES_Recon_OPEN INCOME 9 2" xfId="2760"/>
    <cellStyle name="_OPEN INCOMES_Recon_OPEN INCOME_creu browse key" xfId="2761"/>
    <cellStyle name="_OPEN INCOMES_Recon_OPEN INCOME_creu browse key 2" xfId="2762"/>
    <cellStyle name="_OPEN INCOMES_Recon_OPEN INCOME_creu browse key_sum worksheet" xfId="2763"/>
    <cellStyle name="_OPEN INCOMES_Recon_OPEN INCOME_Hogan to be Updated" xfId="2764"/>
    <cellStyle name="_OPEN INCOMES_Recon_OPEN INCOME_Hogan, IBS to be updated" xfId="2765"/>
    <cellStyle name="_OPEN INCOMES_Recon_OPEN INCOME_Main" xfId="2766"/>
    <cellStyle name="_OPEN INCOMES_Recon_OPEN INCOME_Recon" xfId="2767"/>
    <cellStyle name="_OPEN INCOMES_Recon_OPEN INCOME_Recon_1" xfId="2768"/>
    <cellStyle name="_OPEN INCOMES_Recon_OPEN INCOME_Recon_1 2" xfId="2769"/>
    <cellStyle name="_OPEN INCOMES_Recon_OPEN INCOME_Recon_1_Hogan to be Updated" xfId="2770"/>
    <cellStyle name="_OPEN INCOMES_Recon_OPEN INCOME_Recon_1_Recon" xfId="2771"/>
    <cellStyle name="_OPEN INCOMES_Recon_OPEN INCOME_Recon_2" xfId="2772"/>
    <cellStyle name="_OPEN INCOMES_Recon_OPEN INCOME_Recon_2 2" xfId="2773"/>
    <cellStyle name="_OPEN INCOMES_Recon_OPEN INCOME_Recon_2_Hogan to be Updated" xfId="2774"/>
    <cellStyle name="_OPEN INCOMES_Recon_OPEN INCOME_Recon_2_Recon" xfId="2775"/>
    <cellStyle name="_OPEN INCOMES_Recon_OPEN INCOME_Recon_3" xfId="2776"/>
    <cellStyle name="_OPEN INCOMES_Recon_OPEN INCOME_Recon_3 2" xfId="2777"/>
    <cellStyle name="_OPEN INCOMES_Recon_OPEN INCOME_Recon_3_Recon" xfId="2778"/>
    <cellStyle name="_OPEN INCOMES_Recon_OPEN INCOME_Sheet1" xfId="2779"/>
    <cellStyle name="_OPEN INCOMES_Recon_OPEN INCOME_sum worksheet" xfId="2780"/>
    <cellStyle name="_OPEN INCOMES_Recon_OPEN INCOME_sum worksheet 2" xfId="2781"/>
    <cellStyle name="_OPEN INCOMES_Recon_OPEN INCOME_sum worksheet_sum worksheet" xfId="2782"/>
    <cellStyle name="_OPEN INCOMES_Recon_OPEN TRADE" xfId="2783"/>
    <cellStyle name="_OPEN INCOMES_Recon_OPEN TRADE 10" xfId="2784"/>
    <cellStyle name="_OPEN INCOMES_Recon_OPEN TRADE 10 2" xfId="2785"/>
    <cellStyle name="_OPEN INCOMES_Recon_OPEN TRADE 11" xfId="2786"/>
    <cellStyle name="_OPEN INCOMES_Recon_OPEN TRADE 11 2" xfId="2787"/>
    <cellStyle name="_OPEN INCOMES_Recon_OPEN TRADE 12" xfId="2788"/>
    <cellStyle name="_OPEN INCOMES_Recon_OPEN TRADE 12 2" xfId="2789"/>
    <cellStyle name="_OPEN INCOMES_Recon_OPEN TRADE 13" xfId="2790"/>
    <cellStyle name="_OPEN INCOMES_Recon_OPEN TRADE 13 2" xfId="2791"/>
    <cellStyle name="_OPEN INCOMES_Recon_OPEN TRADE 14" xfId="2792"/>
    <cellStyle name="_OPEN INCOMES_Recon_OPEN TRADE 14 2" xfId="2793"/>
    <cellStyle name="_OPEN INCOMES_Recon_OPEN TRADE 15" xfId="2794"/>
    <cellStyle name="_OPEN INCOMES_Recon_OPEN TRADE 16" xfId="2795"/>
    <cellStyle name="_OPEN INCOMES_Recon_OPEN TRADE 16 2" xfId="2796"/>
    <cellStyle name="_OPEN INCOMES_Recon_OPEN TRADE 16_Recon" xfId="2797"/>
    <cellStyle name="_OPEN INCOMES_Recon_OPEN TRADE 2" xfId="2798"/>
    <cellStyle name="_OPEN INCOMES_Recon_OPEN TRADE 2 2" xfId="2799"/>
    <cellStyle name="_OPEN INCOMES_Recon_OPEN TRADE 3" xfId="2800"/>
    <cellStyle name="_OPEN INCOMES_Recon_OPEN TRADE 3 2" xfId="2801"/>
    <cellStyle name="_OPEN INCOMES_Recon_OPEN TRADE 3 3" xfId="2802"/>
    <cellStyle name="_OPEN INCOMES_Recon_OPEN TRADE 3_sum worksheet" xfId="2803"/>
    <cellStyle name="_OPEN INCOMES_Recon_OPEN TRADE 4" xfId="2804"/>
    <cellStyle name="_OPEN INCOMES_Recon_OPEN TRADE 5" xfId="2805"/>
    <cellStyle name="_OPEN INCOMES_Recon_OPEN TRADE 5 2" xfId="2806"/>
    <cellStyle name="_OPEN INCOMES_Recon_OPEN TRADE 5_Recon" xfId="2807"/>
    <cellStyle name="_OPEN INCOMES_Recon_OPEN TRADE 6" xfId="2808"/>
    <cellStyle name="_OPEN INCOMES_Recon_OPEN TRADE 6 2" xfId="2809"/>
    <cellStyle name="_OPEN INCOMES_Recon_OPEN TRADE 7" xfId="2810"/>
    <cellStyle name="_OPEN INCOMES_Recon_OPEN TRADE 7 2" xfId="2811"/>
    <cellStyle name="_OPEN INCOMES_Recon_OPEN TRADE 7_Recon" xfId="2812"/>
    <cellStyle name="_OPEN INCOMES_Recon_OPEN TRADE 8" xfId="2813"/>
    <cellStyle name="_OPEN INCOMES_Recon_OPEN TRADE 8 2" xfId="2814"/>
    <cellStyle name="_OPEN INCOMES_Recon_OPEN TRADE 9" xfId="2815"/>
    <cellStyle name="_OPEN INCOMES_Recon_OPEN TRADE 9 2" xfId="2816"/>
    <cellStyle name="_OPEN INCOMES_Recon_OPEN TRADE_creu browse key" xfId="2817"/>
    <cellStyle name="_OPEN INCOMES_Recon_OPEN TRADE_creu browse key 2" xfId="2818"/>
    <cellStyle name="_OPEN INCOMES_Recon_OPEN TRADE_creu browse key_sum worksheet" xfId="2819"/>
    <cellStyle name="_OPEN INCOMES_Recon_OPEN TRADE_Hogan to be Updated" xfId="2820"/>
    <cellStyle name="_OPEN INCOMES_Recon_OPEN TRADE_Hogan, IBS to be updated" xfId="2821"/>
    <cellStyle name="_OPEN INCOMES_Recon_OPEN TRADE_Main" xfId="2822"/>
    <cellStyle name="_OPEN INCOMES_Recon_OPEN TRADE_Recon" xfId="2823"/>
    <cellStyle name="_OPEN INCOMES_Recon_OPEN TRADE_Recon_1" xfId="2824"/>
    <cellStyle name="_OPEN INCOMES_Recon_OPEN TRADE_Recon_1 2" xfId="2825"/>
    <cellStyle name="_OPEN INCOMES_Recon_OPEN TRADE_Recon_1_Hogan to be Updated" xfId="2826"/>
    <cellStyle name="_OPEN INCOMES_Recon_OPEN TRADE_Recon_1_Recon" xfId="2827"/>
    <cellStyle name="_OPEN INCOMES_Recon_OPEN TRADE_Recon_2" xfId="2828"/>
    <cellStyle name="_OPEN INCOMES_Recon_OPEN TRADE_Recon_2 2" xfId="2829"/>
    <cellStyle name="_OPEN INCOMES_Recon_OPEN TRADE_Recon_2_Hogan to be Updated" xfId="2830"/>
    <cellStyle name="_OPEN INCOMES_Recon_OPEN TRADE_Recon_2_Recon" xfId="2831"/>
    <cellStyle name="_OPEN INCOMES_Recon_OPEN TRADE_Recon_3" xfId="2832"/>
    <cellStyle name="_OPEN INCOMES_Recon_OPEN TRADE_Recon_3 2" xfId="2833"/>
    <cellStyle name="_OPEN INCOMES_Recon_OPEN TRADE_Recon_3_Recon" xfId="2834"/>
    <cellStyle name="_OPEN INCOMES_Recon_OPEN TRADE_Sheet1" xfId="2835"/>
    <cellStyle name="_OPEN INCOMES_Recon_OPEN TRADE_sum worksheet" xfId="2836"/>
    <cellStyle name="_OPEN INCOMES_Recon_OPEN TRADE_sum worksheet 2" xfId="2837"/>
    <cellStyle name="_OPEN INCOMES_Recon_OPEN TRADE_sum worksheet_sum worksheet" xfId="2838"/>
    <cellStyle name="_OPEN INCOMES_Recon_Recon" xfId="2839"/>
    <cellStyle name="_OPEN INCOMES_Recon_Recon 2" xfId="2840"/>
    <cellStyle name="_OPEN INCOMES_Recon_Recon 3" xfId="2841"/>
    <cellStyle name="_OPEN INCOMES_Recon_Recon_1" xfId="2842"/>
    <cellStyle name="_OPEN INCOMES_Recon_Recon_1 2" xfId="2843"/>
    <cellStyle name="_OPEN INCOMES_Recon_Recon_1_Hogan to be Updated" xfId="2844"/>
    <cellStyle name="_OPEN INCOMES_Recon_Recon_1_Recon" xfId="2845"/>
    <cellStyle name="_OPEN INCOMES_Recon_Recon_2" xfId="2846"/>
    <cellStyle name="_OPEN INCOMES_Recon_Recon_2 2" xfId="2847"/>
    <cellStyle name="_OPEN INCOMES_Recon_Recon_2_Hogan to be Updated" xfId="2848"/>
    <cellStyle name="_OPEN INCOMES_Recon_Recon_2_Recon" xfId="2849"/>
    <cellStyle name="_OPEN INCOMES_Recon_Recon_3" xfId="2850"/>
    <cellStyle name="_OPEN INCOMES_Recon_Recon_3 2" xfId="2851"/>
    <cellStyle name="_OPEN INCOMES_Recon_Recon_3_Recon" xfId="2852"/>
    <cellStyle name="_OPEN INCOMES_Recon_Recon_creu browse key" xfId="2853"/>
    <cellStyle name="_OPEN INCOMES_Recon_Recon_sum worksheet" xfId="2854"/>
    <cellStyle name="_OPEN INCOMES_Recon_Sheet1" xfId="2855"/>
    <cellStyle name="_OPEN INCOMES_Recon_Sheet1 2" xfId="2856"/>
    <cellStyle name="_OPEN INCOMES_Recon_Sheet1 3" xfId="2857"/>
    <cellStyle name="_OPEN INCOMES_Recon_Sheet1_creu browse key" xfId="2858"/>
    <cellStyle name="_OPEN INCOMES_Recon_Sheet1_sum worksheet" xfId="2859"/>
    <cellStyle name="_OPEN INCOMES_Recon_sum worksheet" xfId="2860"/>
    <cellStyle name="_OPEN INCOMES_Recon_sum worksheet 10" xfId="2861"/>
    <cellStyle name="_OPEN INCOMES_Recon_sum worksheet 10 2" xfId="2862"/>
    <cellStyle name="_OPEN INCOMES_Recon_sum worksheet 11" xfId="2863"/>
    <cellStyle name="_OPEN INCOMES_Recon_sum worksheet 11 2" xfId="2864"/>
    <cellStyle name="_OPEN INCOMES_Recon_sum worksheet 12" xfId="2865"/>
    <cellStyle name="_OPEN INCOMES_Recon_sum worksheet 12 2" xfId="2866"/>
    <cellStyle name="_OPEN INCOMES_Recon_sum worksheet 13" xfId="2867"/>
    <cellStyle name="_OPEN INCOMES_Recon_sum worksheet 13 2" xfId="2868"/>
    <cellStyle name="_OPEN INCOMES_Recon_sum worksheet 14" xfId="2869"/>
    <cellStyle name="_OPEN INCOMES_Recon_sum worksheet 14 2" xfId="2870"/>
    <cellStyle name="_OPEN INCOMES_Recon_sum worksheet 15" xfId="2871"/>
    <cellStyle name="_OPEN INCOMES_Recon_sum worksheet 16" xfId="2872"/>
    <cellStyle name="_OPEN INCOMES_Recon_sum worksheet 16 2" xfId="2873"/>
    <cellStyle name="_OPEN INCOMES_Recon_sum worksheet 16_Recon" xfId="2874"/>
    <cellStyle name="_OPEN INCOMES_Recon_sum worksheet 2" xfId="2875"/>
    <cellStyle name="_OPEN INCOMES_Recon_sum worksheet 3" xfId="2876"/>
    <cellStyle name="_OPEN INCOMES_Recon_sum worksheet 3 2" xfId="2877"/>
    <cellStyle name="_OPEN INCOMES_Recon_sum worksheet 3 3" xfId="2878"/>
    <cellStyle name="_OPEN INCOMES_Recon_sum worksheet 3_sum worksheet" xfId="2879"/>
    <cellStyle name="_OPEN INCOMES_Recon_sum worksheet 4" xfId="2880"/>
    <cellStyle name="_OPEN INCOMES_Recon_sum worksheet 5" xfId="2881"/>
    <cellStyle name="_OPEN INCOMES_Recon_sum worksheet 5 2" xfId="2882"/>
    <cellStyle name="_OPEN INCOMES_Recon_sum worksheet 5_Recon" xfId="2883"/>
    <cellStyle name="_OPEN INCOMES_Recon_sum worksheet 6" xfId="2884"/>
    <cellStyle name="_OPEN INCOMES_Recon_sum worksheet 6 2" xfId="2885"/>
    <cellStyle name="_OPEN INCOMES_Recon_sum worksheet 7" xfId="2886"/>
    <cellStyle name="_OPEN INCOMES_Recon_sum worksheet 7 2" xfId="2887"/>
    <cellStyle name="_OPEN INCOMES_Recon_sum worksheet 7_Recon" xfId="2888"/>
    <cellStyle name="_OPEN INCOMES_Recon_sum worksheet 8" xfId="2889"/>
    <cellStyle name="_OPEN INCOMES_Recon_sum worksheet 8 2" xfId="2890"/>
    <cellStyle name="_OPEN INCOMES_Recon_sum worksheet 9" xfId="2891"/>
    <cellStyle name="_OPEN INCOMES_Recon_sum worksheet 9 2" xfId="2892"/>
    <cellStyle name="_OPEN INCOMES_Recon_sum worksheet_1" xfId="2893"/>
    <cellStyle name="_OPEN INCOMES_Recon_sum worksheet_1 2" xfId="2894"/>
    <cellStyle name="_OPEN INCOMES_Recon_sum worksheet_1_sum worksheet" xfId="2895"/>
    <cellStyle name="_OPEN INCOMES_Recon_sum worksheet_creu browse key" xfId="2896"/>
    <cellStyle name="_OPEN INCOMES_Recon_sum worksheet_creu browse key 2" xfId="2897"/>
    <cellStyle name="_OPEN INCOMES_Recon_sum worksheet_creu browse key_sum worksheet" xfId="2898"/>
    <cellStyle name="_OPEN INCOMES_Recon_sum worksheet_Hogan to be Updated" xfId="2899"/>
    <cellStyle name="_OPEN INCOMES_Recon_sum worksheet_Hogan, IBS to be updated" xfId="2900"/>
    <cellStyle name="_OPEN INCOMES_Recon_sum worksheet_Hogan, IBS to be updated 10" xfId="2901"/>
    <cellStyle name="_OPEN INCOMES_Recon_sum worksheet_Hogan, IBS to be updated 10 2" xfId="2902"/>
    <cellStyle name="_OPEN INCOMES_Recon_sum worksheet_Hogan, IBS to be updated 11" xfId="2903"/>
    <cellStyle name="_OPEN INCOMES_Recon_sum worksheet_Hogan, IBS to be updated 11 2" xfId="2904"/>
    <cellStyle name="_OPEN INCOMES_Recon_sum worksheet_Hogan, IBS to be updated 12" xfId="2905"/>
    <cellStyle name="_OPEN INCOMES_Recon_sum worksheet_Hogan, IBS to be updated 12 2" xfId="2906"/>
    <cellStyle name="_OPEN INCOMES_Recon_sum worksheet_Hogan, IBS to be updated 13" xfId="2907"/>
    <cellStyle name="_OPEN INCOMES_Recon_sum worksheet_Hogan, IBS to be updated 13 2" xfId="2908"/>
    <cellStyle name="_OPEN INCOMES_Recon_sum worksheet_Hogan, IBS to be updated 14" xfId="2909"/>
    <cellStyle name="_OPEN INCOMES_Recon_sum worksheet_Hogan, IBS to be updated 14 2" xfId="2910"/>
    <cellStyle name="_OPEN INCOMES_Recon_sum worksheet_Hogan, IBS to be updated 15" xfId="2911"/>
    <cellStyle name="_OPEN INCOMES_Recon_sum worksheet_Hogan, IBS to be updated 16" xfId="2912"/>
    <cellStyle name="_OPEN INCOMES_Recon_sum worksheet_Hogan, IBS to be updated 16 2" xfId="2913"/>
    <cellStyle name="_OPEN INCOMES_Recon_sum worksheet_Hogan, IBS to be updated 16_Recon" xfId="2914"/>
    <cellStyle name="_OPEN INCOMES_Recon_sum worksheet_Hogan, IBS to be updated 2" xfId="2915"/>
    <cellStyle name="_OPEN INCOMES_Recon_sum worksheet_Hogan, IBS to be updated 2 2" xfId="2916"/>
    <cellStyle name="_OPEN INCOMES_Recon_sum worksheet_Hogan, IBS to be updated 3" xfId="2917"/>
    <cellStyle name="_OPEN INCOMES_Recon_sum worksheet_Hogan, IBS to be updated 3 2" xfId="2918"/>
    <cellStyle name="_OPEN INCOMES_Recon_sum worksheet_Hogan, IBS to be updated 3 3" xfId="2919"/>
    <cellStyle name="_OPEN INCOMES_Recon_sum worksheet_Hogan, IBS to be updated 3_sum worksheet" xfId="2920"/>
    <cellStyle name="_OPEN INCOMES_Recon_sum worksheet_Hogan, IBS to be updated 4" xfId="2921"/>
    <cellStyle name="_OPEN INCOMES_Recon_sum worksheet_Hogan, IBS to be updated 5" xfId="2922"/>
    <cellStyle name="_OPEN INCOMES_Recon_sum worksheet_Hogan, IBS to be updated 5 2" xfId="2923"/>
    <cellStyle name="_OPEN INCOMES_Recon_sum worksheet_Hogan, IBS to be updated 5_Recon" xfId="2924"/>
    <cellStyle name="_OPEN INCOMES_Recon_sum worksheet_Hogan, IBS to be updated 6" xfId="2925"/>
    <cellStyle name="_OPEN INCOMES_Recon_sum worksheet_Hogan, IBS to be updated 6 2" xfId="2926"/>
    <cellStyle name="_OPEN INCOMES_Recon_sum worksheet_Hogan, IBS to be updated 7" xfId="2927"/>
    <cellStyle name="_OPEN INCOMES_Recon_sum worksheet_Hogan, IBS to be updated 7 2" xfId="2928"/>
    <cellStyle name="_OPEN INCOMES_Recon_sum worksheet_Hogan, IBS to be updated 7_Recon" xfId="2929"/>
    <cellStyle name="_OPEN INCOMES_Recon_sum worksheet_Hogan, IBS to be updated 8" xfId="2930"/>
    <cellStyle name="_OPEN INCOMES_Recon_sum worksheet_Hogan, IBS to be updated 8 2" xfId="2931"/>
    <cellStyle name="_OPEN INCOMES_Recon_sum worksheet_Hogan, IBS to be updated 9" xfId="2932"/>
    <cellStyle name="_OPEN INCOMES_Recon_sum worksheet_Hogan, IBS to be updated 9 2" xfId="2933"/>
    <cellStyle name="_OPEN INCOMES_Recon_sum worksheet_Hogan, IBS to be updated_creu browse key" xfId="2934"/>
    <cellStyle name="_OPEN INCOMES_Recon_sum worksheet_Hogan, IBS to be updated_creu browse key 2" xfId="2935"/>
    <cellStyle name="_OPEN INCOMES_Recon_sum worksheet_Hogan, IBS to be updated_creu browse key_sum worksheet" xfId="2936"/>
    <cellStyle name="_OPEN INCOMES_Recon_sum worksheet_Hogan, IBS to be updated_Hogan to be Updated" xfId="2937"/>
    <cellStyle name="_OPEN INCOMES_Recon_sum worksheet_Hogan, IBS to be updated_Hogan, IBS to be updated" xfId="2938"/>
    <cellStyle name="_OPEN INCOMES_Recon_sum worksheet_Hogan, IBS to be updated_Main" xfId="2939"/>
    <cellStyle name="_OPEN INCOMES_Recon_sum worksheet_Hogan, IBS to be updated_Recon" xfId="2940"/>
    <cellStyle name="_OPEN INCOMES_Recon_sum worksheet_Hogan, IBS to be updated_Recon_1" xfId="2941"/>
    <cellStyle name="_OPEN INCOMES_Recon_sum worksheet_Hogan, IBS to be updated_Recon_1 2" xfId="2942"/>
    <cellStyle name="_OPEN INCOMES_Recon_sum worksheet_Hogan, IBS to be updated_Recon_1_Hogan to be Updated" xfId="2943"/>
    <cellStyle name="_OPEN INCOMES_Recon_sum worksheet_Hogan, IBS to be updated_Recon_1_Recon" xfId="2944"/>
    <cellStyle name="_OPEN INCOMES_Recon_sum worksheet_Hogan, IBS to be updated_Recon_2" xfId="2945"/>
    <cellStyle name="_OPEN INCOMES_Recon_sum worksheet_Hogan, IBS to be updated_Recon_2 2" xfId="2946"/>
    <cellStyle name="_OPEN INCOMES_Recon_sum worksheet_Hogan, IBS to be updated_Recon_2_Hogan to be Updated" xfId="2947"/>
    <cellStyle name="_OPEN INCOMES_Recon_sum worksheet_Hogan, IBS to be updated_Recon_2_Recon" xfId="2948"/>
    <cellStyle name="_OPEN INCOMES_Recon_sum worksheet_Hogan, IBS to be updated_Recon_3" xfId="2949"/>
    <cellStyle name="_OPEN INCOMES_Recon_sum worksheet_Hogan, IBS to be updated_Recon_3 2" xfId="2950"/>
    <cellStyle name="_OPEN INCOMES_Recon_sum worksheet_Hogan, IBS to be updated_Recon_3_Recon" xfId="2951"/>
    <cellStyle name="_OPEN INCOMES_Recon_sum worksheet_Hogan, IBS to be updated_Sheet1" xfId="2952"/>
    <cellStyle name="_OPEN INCOMES_Recon_sum worksheet_Hogan, IBS to be updated_sum worksheet" xfId="2953"/>
    <cellStyle name="_OPEN INCOMES_Recon_sum worksheet_Hogan, IBS to be updated_sum worksheet 2" xfId="2954"/>
    <cellStyle name="_OPEN INCOMES_Recon_sum worksheet_Hogan, IBS to be updated_sum worksheet_sum worksheet" xfId="2955"/>
    <cellStyle name="_OPEN INCOMES_Recon_sum worksheet_Main" xfId="2956"/>
    <cellStyle name="_OPEN INCOMES_Recon_sum worksheet_Main 2" xfId="2957"/>
    <cellStyle name="_OPEN INCOMES_Recon_sum worksheet_Main 2 2" xfId="2958"/>
    <cellStyle name="_OPEN INCOMES_Recon_sum worksheet_Main 3" xfId="2959"/>
    <cellStyle name="_OPEN INCOMES_Recon_sum worksheet_Main 3 2" xfId="2960"/>
    <cellStyle name="_OPEN INCOMES_Recon_sum worksheet_Main 3 3" xfId="2961"/>
    <cellStyle name="_OPEN INCOMES_Recon_sum worksheet_Main 3_sum worksheet" xfId="2962"/>
    <cellStyle name="_OPEN INCOMES_Recon_sum worksheet_Main 4" xfId="2963"/>
    <cellStyle name="_OPEN INCOMES_Recon_sum worksheet_Main 4 2" xfId="2964"/>
    <cellStyle name="_OPEN INCOMES_Recon_sum worksheet_Main 4_Recon" xfId="2965"/>
    <cellStyle name="_OPEN INCOMES_Recon_sum worksheet_Main 5" xfId="2966"/>
    <cellStyle name="_OPEN INCOMES_Recon_sum worksheet_Main 5 2" xfId="2967"/>
    <cellStyle name="_OPEN INCOMES_Recon_sum worksheet_Main 6" xfId="2968"/>
    <cellStyle name="_OPEN INCOMES_Recon_sum worksheet_Main 7" xfId="2969"/>
    <cellStyle name="_OPEN INCOMES_Recon_sum worksheet_Main 8" xfId="2970"/>
    <cellStyle name="_OPEN INCOMES_Recon_sum worksheet_Main 8 2" xfId="2971"/>
    <cellStyle name="_OPEN INCOMES_Recon_sum worksheet_Main 8_Recon" xfId="2972"/>
    <cellStyle name="_OPEN INCOMES_Recon_sum worksheet_Main_1" xfId="2973"/>
    <cellStyle name="_OPEN INCOMES_Recon_sum worksheet_Main_creu browse key" xfId="2974"/>
    <cellStyle name="_OPEN INCOMES_Recon_sum worksheet_Main_creu browse key 2" xfId="2975"/>
    <cellStyle name="_OPEN INCOMES_Recon_sum worksheet_Main_creu browse key_sum worksheet" xfId="2976"/>
    <cellStyle name="_OPEN INCOMES_Recon_sum worksheet_Main_HOGAN TO BE UPDATED" xfId="2977"/>
    <cellStyle name="_OPEN INCOMES_Recon_sum worksheet_Main_HOGAN TO BE UPDATED 10" xfId="2978"/>
    <cellStyle name="_OPEN INCOMES_Recon_sum worksheet_Main_HOGAN TO BE UPDATED 10 2" xfId="2979"/>
    <cellStyle name="_OPEN INCOMES_Recon_sum worksheet_Main_HOGAN TO BE UPDATED 11" xfId="2980"/>
    <cellStyle name="_OPEN INCOMES_Recon_sum worksheet_Main_HOGAN TO BE UPDATED 11 2" xfId="2981"/>
    <cellStyle name="_OPEN INCOMES_Recon_sum worksheet_Main_HOGAN TO BE UPDATED 12" xfId="2982"/>
    <cellStyle name="_OPEN INCOMES_Recon_sum worksheet_Main_HOGAN TO BE UPDATED 13" xfId="2983"/>
    <cellStyle name="_OPEN INCOMES_Recon_sum worksheet_Main_HOGAN TO BE UPDATED 13 2" xfId="2984"/>
    <cellStyle name="_OPEN INCOMES_Recon_sum worksheet_Main_HOGAN TO BE UPDATED 13_Recon" xfId="2985"/>
    <cellStyle name="_OPEN INCOMES_Recon_sum worksheet_Main_HOGAN TO BE UPDATED 2" xfId="2986"/>
    <cellStyle name="_OPEN INCOMES_Recon_sum worksheet_Main_HOGAN TO BE UPDATED 3" xfId="2987"/>
    <cellStyle name="_OPEN INCOMES_Recon_sum worksheet_Main_HOGAN TO BE UPDATED 3 2" xfId="2988"/>
    <cellStyle name="_OPEN INCOMES_Recon_sum worksheet_Main_HOGAN TO BE UPDATED 3_Recon" xfId="2989"/>
    <cellStyle name="_OPEN INCOMES_Recon_sum worksheet_Main_HOGAN TO BE UPDATED 4" xfId="2990"/>
    <cellStyle name="_OPEN INCOMES_Recon_sum worksheet_Main_HOGAN TO BE UPDATED 4 2" xfId="2991"/>
    <cellStyle name="_OPEN INCOMES_Recon_sum worksheet_Main_HOGAN TO BE UPDATED 5" xfId="2992"/>
    <cellStyle name="_OPEN INCOMES_Recon_sum worksheet_Main_HOGAN TO BE UPDATED 5 2" xfId="2993"/>
    <cellStyle name="_OPEN INCOMES_Recon_sum worksheet_Main_HOGAN TO BE UPDATED 6" xfId="2994"/>
    <cellStyle name="_OPEN INCOMES_Recon_sum worksheet_Main_HOGAN TO BE UPDATED 6 2" xfId="2995"/>
    <cellStyle name="_OPEN INCOMES_Recon_sum worksheet_Main_HOGAN TO BE UPDATED 7" xfId="2996"/>
    <cellStyle name="_OPEN INCOMES_Recon_sum worksheet_Main_HOGAN TO BE UPDATED 7 2" xfId="2997"/>
    <cellStyle name="_OPEN INCOMES_Recon_sum worksheet_Main_HOGAN TO BE UPDATED 8" xfId="2998"/>
    <cellStyle name="_OPEN INCOMES_Recon_sum worksheet_Main_HOGAN TO BE UPDATED 8 2" xfId="2999"/>
    <cellStyle name="_OPEN INCOMES_Recon_sum worksheet_Main_HOGAN TO BE UPDATED 9" xfId="3000"/>
    <cellStyle name="_OPEN INCOMES_Recon_sum worksheet_Main_HOGAN TO BE UPDATED 9 2" xfId="3001"/>
    <cellStyle name="_OPEN INCOMES_Recon_sum worksheet_Main_Hogan to be Updated_1" xfId="3002"/>
    <cellStyle name="_OPEN INCOMES_Recon_sum worksheet_Main_HOGAN TO BE UPDATED_Hogan to be Updated" xfId="3003"/>
    <cellStyle name="_OPEN INCOMES_Recon_sum worksheet_Main_HOGAN TO BE UPDATED_Main" xfId="3004"/>
    <cellStyle name="_OPEN INCOMES_Recon_sum worksheet_Main_HOGAN TO BE UPDATED_Recon" xfId="3005"/>
    <cellStyle name="_OPEN INCOMES_Recon_sum worksheet_Main_HOGAN TO BE UPDATED_Recon_1" xfId="3006"/>
    <cellStyle name="_OPEN INCOMES_Recon_sum worksheet_Main_HOGAN TO BE UPDATED_Recon_1 2" xfId="3007"/>
    <cellStyle name="_OPEN INCOMES_Recon_sum worksheet_Main_HOGAN TO BE UPDATED_Recon_1_Hogan to be Updated" xfId="3008"/>
    <cellStyle name="_OPEN INCOMES_Recon_sum worksheet_Main_HOGAN TO BE UPDATED_Recon_1_Recon" xfId="3009"/>
    <cellStyle name="_OPEN INCOMES_Recon_sum worksheet_Main_HOGAN TO BE UPDATED_Recon_2" xfId="3010"/>
    <cellStyle name="_OPEN INCOMES_Recon_sum worksheet_Main_HOGAN TO BE UPDATED_Recon_2 2" xfId="3011"/>
    <cellStyle name="_OPEN INCOMES_Recon_sum worksheet_Main_HOGAN TO BE UPDATED_Recon_2_Hogan to be Updated" xfId="3012"/>
    <cellStyle name="_OPEN INCOMES_Recon_sum worksheet_Main_HOGAN TO BE UPDATED_Recon_2_Recon" xfId="3013"/>
    <cellStyle name="_OPEN INCOMES_Recon_sum worksheet_Main_HOGAN TO BE UPDATED_Recon_3" xfId="3014"/>
    <cellStyle name="_OPEN INCOMES_Recon_sum worksheet_Main_HOGAN TO BE UPDATED_Recon_3 2" xfId="3015"/>
    <cellStyle name="_OPEN INCOMES_Recon_sum worksheet_Main_HOGAN TO BE UPDATED_Recon_3_Recon" xfId="3016"/>
    <cellStyle name="_OPEN INCOMES_Recon_sum worksheet_Main_HOGAN TO BE UPDATED_Sheet1" xfId="3017"/>
    <cellStyle name="_OPEN INCOMES_Recon_sum worksheet_Main_HOGAN TO BE UPDATED_sum worksheet" xfId="3018"/>
    <cellStyle name="_OPEN INCOMES_Recon_sum worksheet_Main_HOGAN TO BE UPDATED_sum worksheet 2" xfId="3019"/>
    <cellStyle name="_OPEN INCOMES_Recon_sum worksheet_Main_Hogan, IBS to be updated" xfId="3020"/>
    <cellStyle name="_OPEN INCOMES_Recon_sum worksheet_Main_Main" xfId="3021"/>
    <cellStyle name="_OPEN INCOMES_Recon_sum worksheet_Main_Recon" xfId="3022"/>
    <cellStyle name="_OPEN INCOMES_Recon_sum worksheet_Main_Recon 10" xfId="3023"/>
    <cellStyle name="_OPEN INCOMES_Recon_sum worksheet_Main_Recon 10 2" xfId="3024"/>
    <cellStyle name="_OPEN INCOMES_Recon_sum worksheet_Main_Recon 11" xfId="3025"/>
    <cellStyle name="_OPEN INCOMES_Recon_sum worksheet_Main_Recon 11 2" xfId="3026"/>
    <cellStyle name="_OPEN INCOMES_Recon_sum worksheet_Main_Recon 12" xfId="3027"/>
    <cellStyle name="_OPEN INCOMES_Recon_sum worksheet_Main_Recon 12 2" xfId="3028"/>
    <cellStyle name="_OPEN INCOMES_Recon_sum worksheet_Main_Recon 13" xfId="3029"/>
    <cellStyle name="_OPEN INCOMES_Recon_sum worksheet_Main_Recon 13 2" xfId="3030"/>
    <cellStyle name="_OPEN INCOMES_Recon_sum worksheet_Main_Recon 14" xfId="3031"/>
    <cellStyle name="_OPEN INCOMES_Recon_sum worksheet_Main_Recon 14 2" xfId="3032"/>
    <cellStyle name="_OPEN INCOMES_Recon_sum worksheet_Main_Recon 15" xfId="3033"/>
    <cellStyle name="_OPEN INCOMES_Recon_sum worksheet_Main_Recon 16" xfId="3034"/>
    <cellStyle name="_OPEN INCOMES_Recon_sum worksheet_Main_Recon 16 2" xfId="3035"/>
    <cellStyle name="_OPEN INCOMES_Recon_sum worksheet_Main_Recon 16_Recon" xfId="3036"/>
    <cellStyle name="_OPEN INCOMES_Recon_sum worksheet_Main_Recon 2" xfId="3037"/>
    <cellStyle name="_OPEN INCOMES_Recon_sum worksheet_Main_Recon 2 2" xfId="3038"/>
    <cellStyle name="_OPEN INCOMES_Recon_sum worksheet_Main_Recon 3" xfId="3039"/>
    <cellStyle name="_OPEN INCOMES_Recon_sum worksheet_Main_Recon 3 2" xfId="3040"/>
    <cellStyle name="_OPEN INCOMES_Recon_sum worksheet_Main_Recon 3 3" xfId="3041"/>
    <cellStyle name="_OPEN INCOMES_Recon_sum worksheet_Main_Recon 3_sum worksheet" xfId="3042"/>
    <cellStyle name="_OPEN INCOMES_Recon_sum worksheet_Main_Recon 4" xfId="3043"/>
    <cellStyle name="_OPEN INCOMES_Recon_sum worksheet_Main_Recon 5" xfId="3044"/>
    <cellStyle name="_OPEN INCOMES_Recon_sum worksheet_Main_Recon 5 2" xfId="3045"/>
    <cellStyle name="_OPEN INCOMES_Recon_sum worksheet_Main_Recon 5_Recon" xfId="3046"/>
    <cellStyle name="_OPEN INCOMES_Recon_sum worksheet_Main_Recon 6" xfId="3047"/>
    <cellStyle name="_OPEN INCOMES_Recon_sum worksheet_Main_Recon 6 2" xfId="3048"/>
    <cellStyle name="_OPEN INCOMES_Recon_sum worksheet_Main_Recon 7" xfId="3049"/>
    <cellStyle name="_OPEN INCOMES_Recon_sum worksheet_Main_Recon 7 2" xfId="3050"/>
    <cellStyle name="_OPEN INCOMES_Recon_sum worksheet_Main_Recon 7_Recon" xfId="3051"/>
    <cellStyle name="_OPEN INCOMES_Recon_sum worksheet_Main_Recon 8" xfId="3052"/>
    <cellStyle name="_OPEN INCOMES_Recon_sum worksheet_Main_Recon 8 2" xfId="3053"/>
    <cellStyle name="_OPEN INCOMES_Recon_sum worksheet_Main_Recon 9" xfId="3054"/>
    <cellStyle name="_OPEN INCOMES_Recon_sum worksheet_Main_Recon 9 2" xfId="3055"/>
    <cellStyle name="_OPEN INCOMES_Recon_sum worksheet_Main_Recon_1" xfId="3056"/>
    <cellStyle name="_OPEN INCOMES_Recon_sum worksheet_Main_Recon_2" xfId="3057"/>
    <cellStyle name="_OPEN INCOMES_Recon_sum worksheet_Main_Recon_2 2" xfId="3058"/>
    <cellStyle name="_OPEN INCOMES_Recon_sum worksheet_Main_Recon_2_Hogan to be Updated" xfId="3059"/>
    <cellStyle name="_OPEN INCOMES_Recon_sum worksheet_Main_Recon_2_Recon" xfId="3060"/>
    <cellStyle name="_OPEN INCOMES_Recon_sum worksheet_Main_Recon_3" xfId="3061"/>
    <cellStyle name="_OPEN INCOMES_Recon_sum worksheet_Main_Recon_3 2" xfId="3062"/>
    <cellStyle name="_OPEN INCOMES_Recon_sum worksheet_Main_Recon_3_Hogan to be Updated" xfId="3063"/>
    <cellStyle name="_OPEN INCOMES_Recon_sum worksheet_Main_Recon_3_Recon" xfId="3064"/>
    <cellStyle name="_OPEN INCOMES_Recon_sum worksheet_Main_Recon_4" xfId="3065"/>
    <cellStyle name="_OPEN INCOMES_Recon_sum worksheet_Main_Recon_4 2" xfId="3066"/>
    <cellStyle name="_OPEN INCOMES_Recon_sum worksheet_Main_Recon_4_Recon" xfId="3067"/>
    <cellStyle name="_OPEN INCOMES_Recon_sum worksheet_Main_Recon_creu browse key" xfId="3068"/>
    <cellStyle name="_OPEN INCOMES_Recon_sum worksheet_Main_Recon_creu browse key 2" xfId="3069"/>
    <cellStyle name="_OPEN INCOMES_Recon_sum worksheet_Main_Recon_creu browse key_sum worksheet" xfId="3070"/>
    <cellStyle name="_OPEN INCOMES_Recon_sum worksheet_Main_Recon_Hogan to be Updated" xfId="3071"/>
    <cellStyle name="_OPEN INCOMES_Recon_sum worksheet_Main_Recon_Hogan, IBS to be updated" xfId="3072"/>
    <cellStyle name="_OPEN INCOMES_Recon_sum worksheet_Main_Recon_Main" xfId="3073"/>
    <cellStyle name="_OPEN INCOMES_Recon_sum worksheet_Main_Recon_Recon" xfId="3074"/>
    <cellStyle name="_OPEN INCOMES_Recon_sum worksheet_Main_Recon_Recon_1" xfId="3075"/>
    <cellStyle name="_OPEN INCOMES_Recon_sum worksheet_Main_Recon_Recon_1 2" xfId="3076"/>
    <cellStyle name="_OPEN INCOMES_Recon_sum worksheet_Main_Recon_Recon_1_Hogan to be Updated" xfId="3077"/>
    <cellStyle name="_OPEN INCOMES_Recon_sum worksheet_Main_Recon_Recon_1_Recon" xfId="3078"/>
    <cellStyle name="_OPEN INCOMES_Recon_sum worksheet_Main_Recon_Recon_2" xfId="3079"/>
    <cellStyle name="_OPEN INCOMES_Recon_sum worksheet_Main_Recon_Recon_2 2" xfId="3080"/>
    <cellStyle name="_OPEN INCOMES_Recon_sum worksheet_Main_Recon_Recon_2_Hogan to be Updated" xfId="3081"/>
    <cellStyle name="_OPEN INCOMES_Recon_sum worksheet_Main_Recon_Recon_2_Recon" xfId="3082"/>
    <cellStyle name="_OPEN INCOMES_Recon_sum worksheet_Main_Recon_Recon_3" xfId="3083"/>
    <cellStyle name="_OPEN INCOMES_Recon_sum worksheet_Main_Recon_Recon_3 2" xfId="3084"/>
    <cellStyle name="_OPEN INCOMES_Recon_sum worksheet_Main_Recon_Recon_3_Recon" xfId="3085"/>
    <cellStyle name="_OPEN INCOMES_Recon_sum worksheet_Main_Recon_Sheet1" xfId="3086"/>
    <cellStyle name="_OPEN INCOMES_Recon_sum worksheet_Main_Recon_sum worksheet" xfId="3087"/>
    <cellStyle name="_OPEN INCOMES_Recon_sum worksheet_Main_Recon_sum worksheet 2" xfId="3088"/>
    <cellStyle name="_OPEN INCOMES_Recon_sum worksheet_Main_Recon_sum worksheet_sum worksheet" xfId="3089"/>
    <cellStyle name="_OPEN INCOMES_Recon_sum worksheet_Main_Sheet1" xfId="3090"/>
    <cellStyle name="_OPEN INCOMES_Recon_sum worksheet_Main_Sheet1 2" xfId="3091"/>
    <cellStyle name="_OPEN INCOMES_Recon_sum worksheet_Main_Sheet1 3" xfId="3092"/>
    <cellStyle name="_OPEN INCOMES_Recon_sum worksheet_Main_Sheet1_creu browse key" xfId="3093"/>
    <cellStyle name="_OPEN INCOMES_Recon_sum worksheet_Main_Sheet1_sum worksheet" xfId="3094"/>
    <cellStyle name="_OPEN INCOMES_Recon_sum worksheet_Main_sum worksheet" xfId="3095"/>
    <cellStyle name="_OPEN INCOMES_Recon_sum worksheet_Main_sum worksheet 2" xfId="3096"/>
    <cellStyle name="_OPEN INCOMES_Recon_sum worksheet_Main_sum worksheet 3" xfId="3097"/>
    <cellStyle name="_OPEN INCOMES_Recon_sum worksheet_Main_sum worksheet_1" xfId="3098"/>
    <cellStyle name="_OPEN INCOMES_Recon_sum worksheet_Main_sum worksheet_1 2" xfId="3099"/>
    <cellStyle name="_OPEN INCOMES_Recon_sum worksheet_Main_sum worksheet_1_sum worksheet" xfId="3100"/>
    <cellStyle name="_OPEN INCOMES_Recon_sum worksheet_Main_sum worksheet_creu browse key" xfId="3101"/>
    <cellStyle name="_OPEN INCOMES_Recon_sum worksheet_Main_sum worksheet_sum worksheet" xfId="3102"/>
    <cellStyle name="_OPEN INCOMES_Recon_sum worksheet_OPEN INCOME" xfId="3103"/>
    <cellStyle name="_OPEN INCOMES_Recon_sum worksheet_OPEN INCOME 2" xfId="3104"/>
    <cellStyle name="_OPEN INCOMES_Recon_sum worksheet_OPEN INCOME 3" xfId="3105"/>
    <cellStyle name="_OPEN INCOMES_Recon_sum worksheet_OPEN INCOME_creu browse key" xfId="3106"/>
    <cellStyle name="_OPEN INCOMES_Recon_sum worksheet_OPEN INCOME_sum worksheet" xfId="3107"/>
    <cellStyle name="_OPEN INCOMES_Recon_sum worksheet_OPEN TRADE" xfId="3108"/>
    <cellStyle name="_OPEN INCOMES_Recon_sum worksheet_OPEN TRADE 2" xfId="3109"/>
    <cellStyle name="_OPEN INCOMES_Recon_sum worksheet_OPEN TRADE 3" xfId="3110"/>
    <cellStyle name="_OPEN INCOMES_Recon_sum worksheet_OPEN TRADE_creu browse key" xfId="3111"/>
    <cellStyle name="_OPEN INCOMES_Recon_sum worksheet_OPEN TRADE_sum worksheet" xfId="3112"/>
    <cellStyle name="_OPEN INCOMES_Recon_sum worksheet_Recon" xfId="3113"/>
    <cellStyle name="_OPEN INCOMES_Recon_sum worksheet_Recon 10" xfId="3114"/>
    <cellStyle name="_OPEN INCOMES_Recon_sum worksheet_Recon 10 2" xfId="3115"/>
    <cellStyle name="_OPEN INCOMES_Recon_sum worksheet_Recon 11" xfId="3116"/>
    <cellStyle name="_OPEN INCOMES_Recon_sum worksheet_Recon 11 2" xfId="3117"/>
    <cellStyle name="_OPEN INCOMES_Recon_sum worksheet_Recon 12" xfId="3118"/>
    <cellStyle name="_OPEN INCOMES_Recon_sum worksheet_Recon 2" xfId="3119"/>
    <cellStyle name="_OPEN INCOMES_Recon_sum worksheet_Recon 3" xfId="3120"/>
    <cellStyle name="_OPEN INCOMES_Recon_sum worksheet_Recon 3 2" xfId="3121"/>
    <cellStyle name="_OPEN INCOMES_Recon_sum worksheet_Recon 3_Recon" xfId="3122"/>
    <cellStyle name="_OPEN INCOMES_Recon_sum worksheet_Recon 4" xfId="3123"/>
    <cellStyle name="_OPEN INCOMES_Recon_sum worksheet_Recon 4 2" xfId="3124"/>
    <cellStyle name="_OPEN INCOMES_Recon_sum worksheet_Recon 5" xfId="3125"/>
    <cellStyle name="_OPEN INCOMES_Recon_sum worksheet_Recon 5 2" xfId="3126"/>
    <cellStyle name="_OPEN INCOMES_Recon_sum worksheet_Recon 6" xfId="3127"/>
    <cellStyle name="_OPEN INCOMES_Recon_sum worksheet_Recon 6 2" xfId="3128"/>
    <cellStyle name="_OPEN INCOMES_Recon_sum worksheet_Recon 7" xfId="3129"/>
    <cellStyle name="_OPEN INCOMES_Recon_sum worksheet_Recon 7 2" xfId="3130"/>
    <cellStyle name="_OPEN INCOMES_Recon_sum worksheet_Recon 8" xfId="3131"/>
    <cellStyle name="_OPEN INCOMES_Recon_sum worksheet_Recon 8 2" xfId="3132"/>
    <cellStyle name="_OPEN INCOMES_Recon_sum worksheet_Recon 9" xfId="3133"/>
    <cellStyle name="_OPEN INCOMES_Recon_sum worksheet_Recon 9 2" xfId="3134"/>
    <cellStyle name="_OPEN INCOMES_Recon_sum worksheet_Recon_1" xfId="3135"/>
    <cellStyle name="_OPEN INCOMES_Recon_sum worksheet_Recon_1 2" xfId="3136"/>
    <cellStyle name="_OPEN INCOMES_Recon_sum worksheet_Recon_1 3" xfId="3137"/>
    <cellStyle name="_OPEN INCOMES_Recon_sum worksheet_Recon_1_creu browse key" xfId="3138"/>
    <cellStyle name="_OPEN INCOMES_Recon_sum worksheet_Recon_1_sum worksheet" xfId="3139"/>
    <cellStyle name="_OPEN INCOMES_Recon_sum worksheet_Recon_2" xfId="3140"/>
    <cellStyle name="_OPEN INCOMES_Recon_sum worksheet_Recon_2 2" xfId="3141"/>
    <cellStyle name="_OPEN INCOMES_Recon_sum worksheet_Recon_2_Hogan to be Updated" xfId="3142"/>
    <cellStyle name="_OPEN INCOMES_Recon_sum worksheet_Recon_2_Recon" xfId="3143"/>
    <cellStyle name="_OPEN INCOMES_Recon_sum worksheet_Recon_3" xfId="3144"/>
    <cellStyle name="_OPEN INCOMES_Recon_sum worksheet_Recon_3 2" xfId="3145"/>
    <cellStyle name="_OPEN INCOMES_Recon_sum worksheet_Recon_3_Hogan to be Updated" xfId="3146"/>
    <cellStyle name="_OPEN INCOMES_Recon_sum worksheet_Recon_3_Recon" xfId="3147"/>
    <cellStyle name="_OPEN INCOMES_Recon_sum worksheet_Recon_4" xfId="3148"/>
    <cellStyle name="_OPEN INCOMES_Recon_sum worksheet_Recon_4 2" xfId="3149"/>
    <cellStyle name="_OPEN INCOMES_Recon_sum worksheet_Recon_4_Recon" xfId="3150"/>
    <cellStyle name="_OPEN INCOMES_Recon_sum worksheet_Recon_creu browse key" xfId="3151"/>
    <cellStyle name="_OPEN INCOMES_Recon_sum worksheet_Recon_HOGAN TO BE UPDATED" xfId="3152"/>
    <cellStyle name="_OPEN INCOMES_Recon_sum worksheet_Recon_Hogan, IBS to be updated" xfId="3153"/>
    <cellStyle name="_OPEN INCOMES_Recon_sum worksheet_Recon_Main" xfId="3154"/>
    <cellStyle name="_OPEN INCOMES_Recon_sum worksheet_Recon_Main 10" xfId="3155"/>
    <cellStyle name="_OPEN INCOMES_Recon_sum worksheet_Recon_Main 10 2" xfId="3156"/>
    <cellStyle name="_OPEN INCOMES_Recon_sum worksheet_Recon_Main 11" xfId="3157"/>
    <cellStyle name="_OPEN INCOMES_Recon_sum worksheet_Recon_Main 11 2" xfId="3158"/>
    <cellStyle name="_OPEN INCOMES_Recon_sum worksheet_Recon_Main 12" xfId="3159"/>
    <cellStyle name="_OPEN INCOMES_Recon_sum worksheet_Recon_Main 12 2" xfId="3160"/>
    <cellStyle name="_OPEN INCOMES_Recon_sum worksheet_Recon_Main 13" xfId="3161"/>
    <cellStyle name="_OPEN INCOMES_Recon_sum worksheet_Recon_Main 13 2" xfId="3162"/>
    <cellStyle name="_OPEN INCOMES_Recon_sum worksheet_Recon_Main 14" xfId="3163"/>
    <cellStyle name="_OPEN INCOMES_Recon_sum worksheet_Recon_Main 14 2" xfId="3164"/>
    <cellStyle name="_OPEN INCOMES_Recon_sum worksheet_Recon_Main 15" xfId="3165"/>
    <cellStyle name="_OPEN INCOMES_Recon_sum worksheet_Recon_Main 16" xfId="3166"/>
    <cellStyle name="_OPEN INCOMES_Recon_sum worksheet_Recon_Main 16 2" xfId="3167"/>
    <cellStyle name="_OPEN INCOMES_Recon_sum worksheet_Recon_Main 16_Recon" xfId="3168"/>
    <cellStyle name="_OPEN INCOMES_Recon_sum worksheet_Recon_Main 2" xfId="3169"/>
    <cellStyle name="_OPEN INCOMES_Recon_sum worksheet_Recon_Main 2 2" xfId="3170"/>
    <cellStyle name="_OPEN INCOMES_Recon_sum worksheet_Recon_Main 3" xfId="3171"/>
    <cellStyle name="_OPEN INCOMES_Recon_sum worksheet_Recon_Main 3 2" xfId="3172"/>
    <cellStyle name="_OPEN INCOMES_Recon_sum worksheet_Recon_Main 3 3" xfId="3173"/>
    <cellStyle name="_OPEN INCOMES_Recon_sum worksheet_Recon_Main 3_sum worksheet" xfId="3174"/>
    <cellStyle name="_OPEN INCOMES_Recon_sum worksheet_Recon_Main 4" xfId="3175"/>
    <cellStyle name="_OPEN INCOMES_Recon_sum worksheet_Recon_Main 5" xfId="3176"/>
    <cellStyle name="_OPEN INCOMES_Recon_sum worksheet_Recon_Main 5 2" xfId="3177"/>
    <cellStyle name="_OPEN INCOMES_Recon_sum worksheet_Recon_Main 5_Recon" xfId="3178"/>
    <cellStyle name="_OPEN INCOMES_Recon_sum worksheet_Recon_Main 6" xfId="3179"/>
    <cellStyle name="_OPEN INCOMES_Recon_sum worksheet_Recon_Main 6 2" xfId="3180"/>
    <cellStyle name="_OPEN INCOMES_Recon_sum worksheet_Recon_Main 7" xfId="3181"/>
    <cellStyle name="_OPEN INCOMES_Recon_sum worksheet_Recon_Main 7 2" xfId="3182"/>
    <cellStyle name="_OPEN INCOMES_Recon_sum worksheet_Recon_Main 7_Recon" xfId="3183"/>
    <cellStyle name="_OPEN INCOMES_Recon_sum worksheet_Recon_Main 8" xfId="3184"/>
    <cellStyle name="_OPEN INCOMES_Recon_sum worksheet_Recon_Main 8 2" xfId="3185"/>
    <cellStyle name="_OPEN INCOMES_Recon_sum worksheet_Recon_Main 9" xfId="3186"/>
    <cellStyle name="_OPEN INCOMES_Recon_sum worksheet_Recon_Main 9 2" xfId="3187"/>
    <cellStyle name="_OPEN INCOMES_Recon_sum worksheet_Recon_Main_creu browse key" xfId="3188"/>
    <cellStyle name="_OPEN INCOMES_Recon_sum worksheet_Recon_Main_creu browse key 2" xfId="3189"/>
    <cellStyle name="_OPEN INCOMES_Recon_sum worksheet_Recon_Main_creu browse key_sum worksheet" xfId="3190"/>
    <cellStyle name="_OPEN INCOMES_Recon_sum worksheet_Recon_Main_Hogan to be Updated" xfId="3191"/>
    <cellStyle name="_OPEN INCOMES_Recon_sum worksheet_Recon_Main_Hogan, IBS to be updated" xfId="3192"/>
    <cellStyle name="_OPEN INCOMES_Recon_sum worksheet_Recon_Main_Main" xfId="3193"/>
    <cellStyle name="_OPEN INCOMES_Recon_sum worksheet_Recon_Main_Recon" xfId="3194"/>
    <cellStyle name="_OPEN INCOMES_Recon_sum worksheet_Recon_Main_Recon_1" xfId="3195"/>
    <cellStyle name="_OPEN INCOMES_Recon_sum worksheet_Recon_Main_Recon_1 2" xfId="3196"/>
    <cellStyle name="_OPEN INCOMES_Recon_sum worksheet_Recon_Main_Recon_1_Hogan to be Updated" xfId="3197"/>
    <cellStyle name="_OPEN INCOMES_Recon_sum worksheet_Recon_Main_Recon_1_Recon" xfId="3198"/>
    <cellStyle name="_OPEN INCOMES_Recon_sum worksheet_Recon_Main_Recon_2" xfId="3199"/>
    <cellStyle name="_OPEN INCOMES_Recon_sum worksheet_Recon_Main_Recon_2 2" xfId="3200"/>
    <cellStyle name="_OPEN INCOMES_Recon_sum worksheet_Recon_Main_Recon_2_Hogan to be Updated" xfId="3201"/>
    <cellStyle name="_OPEN INCOMES_Recon_sum worksheet_Recon_Main_Recon_2_Recon" xfId="3202"/>
    <cellStyle name="_OPEN INCOMES_Recon_sum worksheet_Recon_Main_Recon_3" xfId="3203"/>
    <cellStyle name="_OPEN INCOMES_Recon_sum worksheet_Recon_Main_Recon_3 2" xfId="3204"/>
    <cellStyle name="_OPEN INCOMES_Recon_sum worksheet_Recon_Main_Recon_3_Recon" xfId="3205"/>
    <cellStyle name="_OPEN INCOMES_Recon_sum worksheet_Recon_Main_Sheet1" xfId="3206"/>
    <cellStyle name="_OPEN INCOMES_Recon_sum worksheet_Recon_Main_sum worksheet" xfId="3207"/>
    <cellStyle name="_OPEN INCOMES_Recon_sum worksheet_Recon_Main_sum worksheet 2" xfId="3208"/>
    <cellStyle name="_OPEN INCOMES_Recon_sum worksheet_Recon_Main_sum worksheet_sum worksheet" xfId="3209"/>
    <cellStyle name="_OPEN INCOMES_Recon_sum worksheet_Recon_OPEN INCOME" xfId="3210"/>
    <cellStyle name="_OPEN INCOMES_Recon_sum worksheet_Recon_OPEN INCOME 2" xfId="3211"/>
    <cellStyle name="_OPEN INCOMES_Recon_sum worksheet_Recon_OPEN INCOME 3" xfId="3212"/>
    <cellStyle name="_OPEN INCOMES_Recon_sum worksheet_Recon_OPEN INCOME_creu browse key" xfId="3213"/>
    <cellStyle name="_OPEN INCOMES_Recon_sum worksheet_Recon_OPEN INCOME_sum worksheet" xfId="3214"/>
    <cellStyle name="_OPEN INCOMES_Recon_sum worksheet_Recon_Recon" xfId="3215"/>
    <cellStyle name="_OPEN INCOMES_Recon_sum worksheet_Recon_Recon 2" xfId="3216"/>
    <cellStyle name="_OPEN INCOMES_Recon_sum worksheet_Recon_Recon 3" xfId="3217"/>
    <cellStyle name="_OPEN INCOMES_Recon_sum worksheet_Recon_Recon 3 2" xfId="3218"/>
    <cellStyle name="_OPEN INCOMES_Recon_sum worksheet_Recon_Recon 3 3" xfId="3219"/>
    <cellStyle name="_OPEN INCOMES_Recon_sum worksheet_Recon_Recon 3_sum worksheet" xfId="3220"/>
    <cellStyle name="_OPEN INCOMES_Recon_sum worksheet_Recon_Recon 4" xfId="3221"/>
    <cellStyle name="_OPEN INCOMES_Recon_sum worksheet_Recon_Recon 4 2" xfId="3222"/>
    <cellStyle name="_OPEN INCOMES_Recon_sum worksheet_Recon_Recon 4_Recon" xfId="3223"/>
    <cellStyle name="_OPEN INCOMES_Recon_sum worksheet_Recon_Recon 5" xfId="3224"/>
    <cellStyle name="_OPEN INCOMES_Recon_sum worksheet_Recon_Recon 5 2" xfId="3225"/>
    <cellStyle name="_OPEN INCOMES_Recon_sum worksheet_Recon_Recon 6" xfId="3226"/>
    <cellStyle name="_OPEN INCOMES_Recon_sum worksheet_Recon_Recon 7" xfId="3227"/>
    <cellStyle name="_OPEN INCOMES_Recon_sum worksheet_Recon_Recon 7 2" xfId="3228"/>
    <cellStyle name="_OPEN INCOMES_Recon_sum worksheet_Recon_Recon 7_Recon" xfId="3229"/>
    <cellStyle name="_OPEN INCOMES_Recon_sum worksheet_Recon_Recon_creu browse key" xfId="3230"/>
    <cellStyle name="_OPEN INCOMES_Recon_sum worksheet_Recon_Recon_creu browse key 2" xfId="3231"/>
    <cellStyle name="_OPEN INCOMES_Recon_sum worksheet_Recon_Recon_creu browse key_sum worksheet" xfId="3232"/>
    <cellStyle name="_OPEN INCOMES_Recon_sum worksheet_Recon_Recon_HOGAN TO BE UPDATED" xfId="3233"/>
    <cellStyle name="_OPEN INCOMES_Recon_sum worksheet_Recon_Recon_HOGAN TO BE UPDATED 10" xfId="3234"/>
    <cellStyle name="_OPEN INCOMES_Recon_sum worksheet_Recon_Recon_HOGAN TO BE UPDATED 10 2" xfId="3235"/>
    <cellStyle name="_OPEN INCOMES_Recon_sum worksheet_Recon_Recon_HOGAN TO BE UPDATED 11" xfId="3236"/>
    <cellStyle name="_OPEN INCOMES_Recon_sum worksheet_Recon_Recon_HOGAN TO BE UPDATED 11 2" xfId="3237"/>
    <cellStyle name="_OPEN INCOMES_Recon_sum worksheet_Recon_Recon_HOGAN TO BE UPDATED 12" xfId="3238"/>
    <cellStyle name="_OPEN INCOMES_Recon_sum worksheet_Recon_Recon_HOGAN TO BE UPDATED 13" xfId="3239"/>
    <cellStyle name="_OPEN INCOMES_Recon_sum worksheet_Recon_Recon_HOGAN TO BE UPDATED 13 2" xfId="3240"/>
    <cellStyle name="_OPEN INCOMES_Recon_sum worksheet_Recon_Recon_HOGAN TO BE UPDATED 13_Recon" xfId="3241"/>
    <cellStyle name="_OPEN INCOMES_Recon_sum worksheet_Recon_Recon_HOGAN TO BE UPDATED 2" xfId="3242"/>
    <cellStyle name="_OPEN INCOMES_Recon_sum worksheet_Recon_Recon_HOGAN TO BE UPDATED 3" xfId="3243"/>
    <cellStyle name="_OPEN INCOMES_Recon_sum worksheet_Recon_Recon_HOGAN TO BE UPDATED 3 2" xfId="3244"/>
    <cellStyle name="_OPEN INCOMES_Recon_sum worksheet_Recon_Recon_HOGAN TO BE UPDATED 3_Recon" xfId="3245"/>
    <cellStyle name="_OPEN INCOMES_Recon_sum worksheet_Recon_Recon_HOGAN TO BE UPDATED 4" xfId="3246"/>
    <cellStyle name="_OPEN INCOMES_Recon_sum worksheet_Recon_Recon_HOGAN TO BE UPDATED 4 2" xfId="3247"/>
    <cellStyle name="_OPEN INCOMES_Recon_sum worksheet_Recon_Recon_HOGAN TO BE UPDATED 5" xfId="3248"/>
    <cellStyle name="_OPEN INCOMES_Recon_sum worksheet_Recon_Recon_HOGAN TO BE UPDATED 5 2" xfId="3249"/>
    <cellStyle name="_OPEN INCOMES_Recon_sum worksheet_Recon_Recon_HOGAN TO BE UPDATED 6" xfId="3250"/>
    <cellStyle name="_OPEN INCOMES_Recon_sum worksheet_Recon_Recon_HOGAN TO BE UPDATED 6 2" xfId="3251"/>
    <cellStyle name="_OPEN INCOMES_Recon_sum worksheet_Recon_Recon_HOGAN TO BE UPDATED 7" xfId="3252"/>
    <cellStyle name="_OPEN INCOMES_Recon_sum worksheet_Recon_Recon_HOGAN TO BE UPDATED 7 2" xfId="3253"/>
    <cellStyle name="_OPEN INCOMES_Recon_sum worksheet_Recon_Recon_HOGAN TO BE UPDATED 8" xfId="3254"/>
    <cellStyle name="_OPEN INCOMES_Recon_sum worksheet_Recon_Recon_HOGAN TO BE UPDATED 8 2" xfId="3255"/>
    <cellStyle name="_OPEN INCOMES_Recon_sum worksheet_Recon_Recon_HOGAN TO BE UPDATED 9" xfId="3256"/>
    <cellStyle name="_OPEN INCOMES_Recon_sum worksheet_Recon_Recon_HOGAN TO BE UPDATED 9 2" xfId="3257"/>
    <cellStyle name="_OPEN INCOMES_Recon_sum worksheet_Recon_Recon_Hogan to be Updated_1" xfId="3258"/>
    <cellStyle name="_OPEN INCOMES_Recon_sum worksheet_Recon_Recon_HOGAN TO BE UPDATED_Hogan to be Updated" xfId="3259"/>
    <cellStyle name="_OPEN INCOMES_Recon_sum worksheet_Recon_Recon_HOGAN TO BE UPDATED_Main" xfId="3260"/>
    <cellStyle name="_OPEN INCOMES_Recon_sum worksheet_Recon_Recon_HOGAN TO BE UPDATED_Recon" xfId="3261"/>
    <cellStyle name="_OPEN INCOMES_Recon_sum worksheet_Recon_Recon_HOGAN TO BE UPDATED_Recon_1" xfId="3262"/>
    <cellStyle name="_OPEN INCOMES_Recon_sum worksheet_Recon_Recon_HOGAN TO BE UPDATED_Recon_1 2" xfId="3263"/>
    <cellStyle name="_OPEN INCOMES_Recon_sum worksheet_Recon_Recon_HOGAN TO BE UPDATED_Recon_1_Hogan to be Updated" xfId="3264"/>
    <cellStyle name="_OPEN INCOMES_Recon_sum worksheet_Recon_Recon_HOGAN TO BE UPDATED_Recon_1_Recon" xfId="3265"/>
    <cellStyle name="_OPEN INCOMES_Recon_sum worksheet_Recon_Recon_HOGAN TO BE UPDATED_Recon_2" xfId="3266"/>
    <cellStyle name="_OPEN INCOMES_Recon_sum worksheet_Recon_Recon_HOGAN TO BE UPDATED_Recon_2 2" xfId="3267"/>
    <cellStyle name="_OPEN INCOMES_Recon_sum worksheet_Recon_Recon_HOGAN TO BE UPDATED_Recon_2_Hogan to be Updated" xfId="3268"/>
    <cellStyle name="_OPEN INCOMES_Recon_sum worksheet_Recon_Recon_HOGAN TO BE UPDATED_Recon_2_Recon" xfId="3269"/>
    <cellStyle name="_OPEN INCOMES_Recon_sum worksheet_Recon_Recon_HOGAN TO BE UPDATED_Recon_3" xfId="3270"/>
    <cellStyle name="_OPEN INCOMES_Recon_sum worksheet_Recon_Recon_HOGAN TO BE UPDATED_Recon_3 2" xfId="3271"/>
    <cellStyle name="_OPEN INCOMES_Recon_sum worksheet_Recon_Recon_HOGAN TO BE UPDATED_Recon_3_Recon" xfId="3272"/>
    <cellStyle name="_OPEN INCOMES_Recon_sum worksheet_Recon_Recon_HOGAN TO BE UPDATED_Sheet1" xfId="3273"/>
    <cellStyle name="_OPEN INCOMES_Recon_sum worksheet_Recon_Recon_HOGAN TO BE UPDATED_sum worksheet" xfId="3274"/>
    <cellStyle name="_OPEN INCOMES_Recon_sum worksheet_Recon_Recon_HOGAN TO BE UPDATED_sum worksheet 2" xfId="3275"/>
    <cellStyle name="_OPEN INCOMES_Recon_sum worksheet_Recon_Recon_Main" xfId="3276"/>
    <cellStyle name="_OPEN INCOMES_Recon_sum worksheet_Recon_Recon_Recon" xfId="3277"/>
    <cellStyle name="_OPEN INCOMES_Recon_sum worksheet_Recon_Recon_Recon 2" xfId="3278"/>
    <cellStyle name="_OPEN INCOMES_Recon_sum worksheet_Recon_Recon_Recon 3" xfId="3279"/>
    <cellStyle name="_OPEN INCOMES_Recon_sum worksheet_Recon_Recon_Recon 3 2" xfId="3280"/>
    <cellStyle name="_OPEN INCOMES_Recon_sum worksheet_Recon_Recon_Recon 4" xfId="3281"/>
    <cellStyle name="_OPEN INCOMES_Recon_sum worksheet_Recon_Recon_Recon 4 2" xfId="3282"/>
    <cellStyle name="_OPEN INCOMES_Recon_sum worksheet_Recon_Recon_Recon 5" xfId="3283"/>
    <cellStyle name="_OPEN INCOMES_Recon_sum worksheet_Recon_Recon_Recon_1" xfId="3284"/>
    <cellStyle name="_OPEN INCOMES_Recon_sum worksheet_Recon_Recon_Recon_1 2" xfId="3285"/>
    <cellStyle name="_OPEN INCOMES_Recon_sum worksheet_Recon_Recon_Recon_1_Hogan to be Updated" xfId="3286"/>
    <cellStyle name="_OPEN INCOMES_Recon_sum worksheet_Recon_Recon_Recon_1_Recon" xfId="3287"/>
    <cellStyle name="_OPEN INCOMES_Recon_sum worksheet_Recon_Recon_Recon_2" xfId="3288"/>
    <cellStyle name="_OPEN INCOMES_Recon_sum worksheet_Recon_Recon_Recon_2 2" xfId="3289"/>
    <cellStyle name="_OPEN INCOMES_Recon_sum worksheet_Recon_Recon_Recon_2_Hogan to be Updated" xfId="3290"/>
    <cellStyle name="_OPEN INCOMES_Recon_sum worksheet_Recon_Recon_Recon_2_Recon" xfId="3291"/>
    <cellStyle name="_OPEN INCOMES_Recon_sum worksheet_Recon_Recon_Recon_3" xfId="3292"/>
    <cellStyle name="_OPEN INCOMES_Recon_sum worksheet_Recon_Recon_Recon_3 2" xfId="3293"/>
    <cellStyle name="_OPEN INCOMES_Recon_sum worksheet_Recon_Recon_Recon_3_Recon" xfId="3294"/>
    <cellStyle name="_OPEN INCOMES_Recon_sum worksheet_Recon_Recon_Recon_creu browse key" xfId="3295"/>
    <cellStyle name="_OPEN INCOMES_Recon_sum worksheet_Recon_Recon_Recon_Hogan, IBS to be updated" xfId="3296"/>
    <cellStyle name="_OPEN INCOMES_Recon_sum worksheet_Recon_Recon_Recon_Recon" xfId="3297"/>
    <cellStyle name="_OPEN INCOMES_Recon_sum worksheet_Recon_Recon_Recon_sum worksheet" xfId="3298"/>
    <cellStyle name="_OPEN INCOMES_Recon_sum worksheet_Recon_Recon_Recon_sum worksheet 2" xfId="3299"/>
    <cellStyle name="_OPEN INCOMES_Recon_sum worksheet_Recon_Recon_Recon_sum worksheet 3" xfId="3300"/>
    <cellStyle name="_OPEN INCOMES_Recon_sum worksheet_Recon_Recon_Recon_sum worksheet_1" xfId="3301"/>
    <cellStyle name="_OPEN INCOMES_Recon_sum worksheet_Recon_Recon_Recon_sum worksheet_creu browse key" xfId="3302"/>
    <cellStyle name="_OPEN INCOMES_Recon_sum worksheet_Recon_Recon_Recon_sum worksheet_sum worksheet" xfId="3303"/>
    <cellStyle name="_OPEN INCOMES_Recon_sum worksheet_Recon_Recon_Sheet1" xfId="3304"/>
    <cellStyle name="_OPEN INCOMES_Recon_sum worksheet_Recon_Recon_sum worksheet" xfId="3305"/>
    <cellStyle name="_OPEN INCOMES_Recon_sum worksheet_Recon_Recon_sum worksheet 10" xfId="3306"/>
    <cellStyle name="_OPEN INCOMES_Recon_sum worksheet_Recon_Recon_sum worksheet 10 2" xfId="3307"/>
    <cellStyle name="_OPEN INCOMES_Recon_sum worksheet_Recon_Recon_sum worksheet 11" xfId="3308"/>
    <cellStyle name="_OPEN INCOMES_Recon_sum worksheet_Recon_Recon_sum worksheet 11 2" xfId="3309"/>
    <cellStyle name="_OPEN INCOMES_Recon_sum worksheet_Recon_Recon_sum worksheet 12" xfId="3310"/>
    <cellStyle name="_OPEN INCOMES_Recon_sum worksheet_Recon_Recon_sum worksheet 12 2" xfId="3311"/>
    <cellStyle name="_OPEN INCOMES_Recon_sum worksheet_Recon_Recon_sum worksheet 13" xfId="3312"/>
    <cellStyle name="_OPEN INCOMES_Recon_sum worksheet_Recon_Recon_sum worksheet 13 2" xfId="3313"/>
    <cellStyle name="_OPEN INCOMES_Recon_sum worksheet_Recon_Recon_sum worksheet 14" xfId="3314"/>
    <cellStyle name="_OPEN INCOMES_Recon_sum worksheet_Recon_Recon_sum worksheet 14 2" xfId="3315"/>
    <cellStyle name="_OPEN INCOMES_Recon_sum worksheet_Recon_Recon_sum worksheet 15" xfId="3316"/>
    <cellStyle name="_OPEN INCOMES_Recon_sum worksheet_Recon_Recon_sum worksheet 16" xfId="3317"/>
    <cellStyle name="_OPEN INCOMES_Recon_sum worksheet_Recon_Recon_sum worksheet 16 2" xfId="3318"/>
    <cellStyle name="_OPEN INCOMES_Recon_sum worksheet_Recon_Recon_sum worksheet 16_Recon" xfId="3319"/>
    <cellStyle name="_OPEN INCOMES_Recon_sum worksheet_Recon_Recon_sum worksheet 2" xfId="3320"/>
    <cellStyle name="_OPEN INCOMES_Recon_sum worksheet_Recon_Recon_sum worksheet 2 2" xfId="3321"/>
    <cellStyle name="_OPEN INCOMES_Recon_sum worksheet_Recon_Recon_sum worksheet 3" xfId="3322"/>
    <cellStyle name="_OPEN INCOMES_Recon_sum worksheet_Recon_Recon_sum worksheet 3 2" xfId="3323"/>
    <cellStyle name="_OPEN INCOMES_Recon_sum worksheet_Recon_Recon_sum worksheet 3 3" xfId="3324"/>
    <cellStyle name="_OPEN INCOMES_Recon_sum worksheet_Recon_Recon_sum worksheet 3_sum worksheet" xfId="3325"/>
    <cellStyle name="_OPEN INCOMES_Recon_sum worksheet_Recon_Recon_sum worksheet 4" xfId="3326"/>
    <cellStyle name="_OPEN INCOMES_Recon_sum worksheet_Recon_Recon_sum worksheet 5" xfId="3327"/>
    <cellStyle name="_OPEN INCOMES_Recon_sum worksheet_Recon_Recon_sum worksheet 5 2" xfId="3328"/>
    <cellStyle name="_OPEN INCOMES_Recon_sum worksheet_Recon_Recon_sum worksheet 5_Recon" xfId="3329"/>
    <cellStyle name="_OPEN INCOMES_Recon_sum worksheet_Recon_Recon_sum worksheet 6" xfId="3330"/>
    <cellStyle name="_OPEN INCOMES_Recon_sum worksheet_Recon_Recon_sum worksheet 6 2" xfId="3331"/>
    <cellStyle name="_OPEN INCOMES_Recon_sum worksheet_Recon_Recon_sum worksheet 7" xfId="3332"/>
    <cellStyle name="_OPEN INCOMES_Recon_sum worksheet_Recon_Recon_sum worksheet 7 2" xfId="3333"/>
    <cellStyle name="_OPEN INCOMES_Recon_sum worksheet_Recon_Recon_sum worksheet 7_Recon" xfId="3334"/>
    <cellStyle name="_OPEN INCOMES_Recon_sum worksheet_Recon_Recon_sum worksheet 8" xfId="3335"/>
    <cellStyle name="_OPEN INCOMES_Recon_sum worksheet_Recon_Recon_sum worksheet 8 2" xfId="3336"/>
    <cellStyle name="_OPEN INCOMES_Recon_sum worksheet_Recon_Recon_sum worksheet 9" xfId="3337"/>
    <cellStyle name="_OPEN INCOMES_Recon_sum worksheet_Recon_Recon_sum worksheet 9 2" xfId="3338"/>
    <cellStyle name="_OPEN INCOMES_Recon_sum worksheet_Recon_Recon_sum worksheet_1" xfId="3339"/>
    <cellStyle name="_OPEN INCOMES_Recon_sum worksheet_Recon_Recon_sum worksheet_1 2" xfId="3340"/>
    <cellStyle name="_OPEN INCOMES_Recon_sum worksheet_Recon_Recon_sum worksheet_1_sum worksheet" xfId="3341"/>
    <cellStyle name="_OPEN INCOMES_Recon_sum worksheet_Recon_Recon_sum worksheet_creu browse key" xfId="3342"/>
    <cellStyle name="_OPEN INCOMES_Recon_sum worksheet_Recon_Recon_sum worksheet_creu browse key 2" xfId="3343"/>
    <cellStyle name="_OPEN INCOMES_Recon_sum worksheet_Recon_Recon_sum worksheet_creu browse key_sum worksheet" xfId="3344"/>
    <cellStyle name="_OPEN INCOMES_Recon_sum worksheet_Recon_Recon_sum worksheet_Hogan to be Updated" xfId="3345"/>
    <cellStyle name="_OPEN INCOMES_Recon_sum worksheet_Recon_Recon_sum worksheet_Hogan, IBS to be updated" xfId="3346"/>
    <cellStyle name="_OPEN INCOMES_Recon_sum worksheet_Recon_Recon_sum worksheet_Main" xfId="3347"/>
    <cellStyle name="_OPEN INCOMES_Recon_sum worksheet_Recon_Recon_sum worksheet_Recon" xfId="3348"/>
    <cellStyle name="_OPEN INCOMES_Recon_sum worksheet_Recon_Recon_sum worksheet_Recon_1" xfId="3349"/>
    <cellStyle name="_OPEN INCOMES_Recon_sum worksheet_Recon_Recon_sum worksheet_Recon_1 2" xfId="3350"/>
    <cellStyle name="_OPEN INCOMES_Recon_sum worksheet_Recon_Recon_sum worksheet_Recon_1_Hogan to be Updated" xfId="3351"/>
    <cellStyle name="_OPEN INCOMES_Recon_sum worksheet_Recon_Recon_sum worksheet_Recon_1_Recon" xfId="3352"/>
    <cellStyle name="_OPEN INCOMES_Recon_sum worksheet_Recon_Recon_sum worksheet_Recon_2" xfId="3353"/>
    <cellStyle name="_OPEN INCOMES_Recon_sum worksheet_Recon_Recon_sum worksheet_Recon_2 2" xfId="3354"/>
    <cellStyle name="_OPEN INCOMES_Recon_sum worksheet_Recon_Recon_sum worksheet_Recon_2_Hogan to be Updated" xfId="3355"/>
    <cellStyle name="_OPEN INCOMES_Recon_sum worksheet_Recon_Recon_sum worksheet_Recon_2_Recon" xfId="3356"/>
    <cellStyle name="_OPEN INCOMES_Recon_sum worksheet_Recon_Recon_sum worksheet_Recon_3" xfId="3357"/>
    <cellStyle name="_OPEN INCOMES_Recon_sum worksheet_Recon_Recon_sum worksheet_Recon_3 2" xfId="3358"/>
    <cellStyle name="_OPEN INCOMES_Recon_sum worksheet_Recon_Recon_sum worksheet_Recon_3_Recon" xfId="3359"/>
    <cellStyle name="_OPEN INCOMES_Recon_sum worksheet_Recon_Recon_sum worksheet_Sheet1" xfId="3360"/>
    <cellStyle name="_OPEN INCOMES_Recon_sum worksheet_Recon_Recon_sum worksheet_sum worksheet" xfId="3361"/>
    <cellStyle name="_OPEN INCOMES_Recon_sum worksheet_Recon_Recon_sum worksheet_sum worksheet 2" xfId="3362"/>
    <cellStyle name="_OPEN INCOMES_Recon_sum worksheet_Recon_Recon_sum worksheet_sum worksheet_sum worksheet" xfId="3363"/>
    <cellStyle name="_OPEN INCOMES_Recon_sum worksheet_Recon_Sheet1" xfId="3364"/>
    <cellStyle name="_OPEN INCOMES_Recon_sum worksheet_Recon_Sheet1 10" xfId="3365"/>
    <cellStyle name="_OPEN INCOMES_Recon_sum worksheet_Recon_Sheet1 10 2" xfId="3366"/>
    <cellStyle name="_OPEN INCOMES_Recon_sum worksheet_Recon_Sheet1 11" xfId="3367"/>
    <cellStyle name="_OPEN INCOMES_Recon_sum worksheet_Recon_Sheet1 11 2" xfId="3368"/>
    <cellStyle name="_OPEN INCOMES_Recon_sum worksheet_Recon_Sheet1 12" xfId="3369"/>
    <cellStyle name="_OPEN INCOMES_Recon_sum worksheet_Recon_Sheet1 12 2" xfId="3370"/>
    <cellStyle name="_OPEN INCOMES_Recon_sum worksheet_Recon_Sheet1 13" xfId="3371"/>
    <cellStyle name="_OPEN INCOMES_Recon_sum worksheet_Recon_Sheet1 13 2" xfId="3372"/>
    <cellStyle name="_OPEN INCOMES_Recon_sum worksheet_Recon_Sheet1 14" xfId="3373"/>
    <cellStyle name="_OPEN INCOMES_Recon_sum worksheet_Recon_Sheet1 14 2" xfId="3374"/>
    <cellStyle name="_OPEN INCOMES_Recon_sum worksheet_Recon_Sheet1 15" xfId="3375"/>
    <cellStyle name="_OPEN INCOMES_Recon_sum worksheet_Recon_Sheet1 16" xfId="3376"/>
    <cellStyle name="_OPEN INCOMES_Recon_sum worksheet_Recon_Sheet1 16 2" xfId="3377"/>
    <cellStyle name="_OPEN INCOMES_Recon_sum worksheet_Recon_Sheet1 16_Recon" xfId="3378"/>
    <cellStyle name="_OPEN INCOMES_Recon_sum worksheet_Recon_Sheet1 2" xfId="3379"/>
    <cellStyle name="_OPEN INCOMES_Recon_sum worksheet_Recon_Sheet1 2 2" xfId="3380"/>
    <cellStyle name="_OPEN INCOMES_Recon_sum worksheet_Recon_Sheet1 3" xfId="3381"/>
    <cellStyle name="_OPEN INCOMES_Recon_sum worksheet_Recon_Sheet1 3 2" xfId="3382"/>
    <cellStyle name="_OPEN INCOMES_Recon_sum worksheet_Recon_Sheet1 3 3" xfId="3383"/>
    <cellStyle name="_OPEN INCOMES_Recon_sum worksheet_Recon_Sheet1 3_sum worksheet" xfId="3384"/>
    <cellStyle name="_OPEN INCOMES_Recon_sum worksheet_Recon_Sheet1 4" xfId="3385"/>
    <cellStyle name="_OPEN INCOMES_Recon_sum worksheet_Recon_Sheet1 5" xfId="3386"/>
    <cellStyle name="_OPEN INCOMES_Recon_sum worksheet_Recon_Sheet1 5 2" xfId="3387"/>
    <cellStyle name="_OPEN INCOMES_Recon_sum worksheet_Recon_Sheet1 5_Recon" xfId="3388"/>
    <cellStyle name="_OPEN INCOMES_Recon_sum worksheet_Recon_Sheet1 6" xfId="3389"/>
    <cellStyle name="_OPEN INCOMES_Recon_sum worksheet_Recon_Sheet1 6 2" xfId="3390"/>
    <cellStyle name="_OPEN INCOMES_Recon_sum worksheet_Recon_Sheet1 7" xfId="3391"/>
    <cellStyle name="_OPEN INCOMES_Recon_sum worksheet_Recon_Sheet1 7 2" xfId="3392"/>
    <cellStyle name="_OPEN INCOMES_Recon_sum worksheet_Recon_Sheet1 7_Recon" xfId="3393"/>
    <cellStyle name="_OPEN INCOMES_Recon_sum worksheet_Recon_Sheet1 8" xfId="3394"/>
    <cellStyle name="_OPEN INCOMES_Recon_sum worksheet_Recon_Sheet1 8 2" xfId="3395"/>
    <cellStyle name="_OPEN INCOMES_Recon_sum worksheet_Recon_Sheet1 9" xfId="3396"/>
    <cellStyle name="_OPEN INCOMES_Recon_sum worksheet_Recon_Sheet1 9 2" xfId="3397"/>
    <cellStyle name="_OPEN INCOMES_Recon_sum worksheet_Recon_Sheet1_creu browse key" xfId="3398"/>
    <cellStyle name="_OPEN INCOMES_Recon_sum worksheet_Recon_Sheet1_creu browse key 2" xfId="3399"/>
    <cellStyle name="_OPEN INCOMES_Recon_sum worksheet_Recon_Sheet1_creu browse key_sum worksheet" xfId="3400"/>
    <cellStyle name="_OPEN INCOMES_Recon_sum worksheet_Recon_Sheet1_Hogan to be Updated" xfId="3401"/>
    <cellStyle name="_OPEN INCOMES_Recon_sum worksheet_Recon_Sheet1_Hogan, IBS to be updated" xfId="3402"/>
    <cellStyle name="_OPEN INCOMES_Recon_sum worksheet_Recon_Sheet1_Main" xfId="3403"/>
    <cellStyle name="_OPEN INCOMES_Recon_sum worksheet_Recon_Sheet1_Recon" xfId="3404"/>
    <cellStyle name="_OPEN INCOMES_Recon_sum worksheet_Recon_Sheet1_Recon_1" xfId="3405"/>
    <cellStyle name="_OPEN INCOMES_Recon_sum worksheet_Recon_Sheet1_Recon_1 2" xfId="3406"/>
    <cellStyle name="_OPEN INCOMES_Recon_sum worksheet_Recon_Sheet1_Recon_1_Hogan to be Updated" xfId="3407"/>
    <cellStyle name="_OPEN INCOMES_Recon_sum worksheet_Recon_Sheet1_Recon_1_Recon" xfId="3408"/>
    <cellStyle name="_OPEN INCOMES_Recon_sum worksheet_Recon_Sheet1_Recon_2" xfId="3409"/>
    <cellStyle name="_OPEN INCOMES_Recon_sum worksheet_Recon_Sheet1_Recon_2 2" xfId="3410"/>
    <cellStyle name="_OPEN INCOMES_Recon_sum worksheet_Recon_Sheet1_Recon_2_Hogan to be Updated" xfId="3411"/>
    <cellStyle name="_OPEN INCOMES_Recon_sum worksheet_Recon_Sheet1_Recon_2_Recon" xfId="3412"/>
    <cellStyle name="_OPEN INCOMES_Recon_sum worksheet_Recon_Sheet1_Recon_3" xfId="3413"/>
    <cellStyle name="_OPEN INCOMES_Recon_sum worksheet_Recon_Sheet1_Recon_3 2" xfId="3414"/>
    <cellStyle name="_OPEN INCOMES_Recon_sum worksheet_Recon_Sheet1_Recon_3_Recon" xfId="3415"/>
    <cellStyle name="_OPEN INCOMES_Recon_sum worksheet_Recon_Sheet1_Sheet1" xfId="3416"/>
    <cellStyle name="_OPEN INCOMES_Recon_sum worksheet_Recon_Sheet1_sum worksheet" xfId="3417"/>
    <cellStyle name="_OPEN INCOMES_Recon_sum worksheet_Recon_Sheet1_sum worksheet 2" xfId="3418"/>
    <cellStyle name="_OPEN INCOMES_Recon_sum worksheet_Recon_Sheet1_sum worksheet_sum worksheet" xfId="3419"/>
    <cellStyle name="_OPEN INCOMES_Recon_sum worksheet_Recon_sum worksheet" xfId="3420"/>
    <cellStyle name="_OPEN INCOMES_Recon_sum worksheet_Recon_sum worksheet 2" xfId="3421"/>
    <cellStyle name="_OPEN INCOMES_Recon_sum worksheet_Recon_sum worksheet 3" xfId="3422"/>
    <cellStyle name="_OPEN INCOMES_Recon_sum worksheet_Recon_sum worksheet_1" xfId="3423"/>
    <cellStyle name="_OPEN INCOMES_Recon_sum worksheet_Recon_sum worksheet_1 2" xfId="3424"/>
    <cellStyle name="_OPEN INCOMES_Recon_sum worksheet_Recon_sum worksheet_1 3" xfId="3425"/>
    <cellStyle name="_OPEN INCOMES_Recon_sum worksheet_Recon_sum worksheet_1 3 2" xfId="3426"/>
    <cellStyle name="_OPEN INCOMES_Recon_sum worksheet_Recon_sum worksheet_1 4" xfId="3427"/>
    <cellStyle name="_OPEN INCOMES_Recon_sum worksheet_Recon_sum worksheet_1 5" xfId="3428"/>
    <cellStyle name="_OPEN INCOMES_Recon_sum worksheet_Recon_sum worksheet_1 5 2" xfId="3429"/>
    <cellStyle name="_OPEN INCOMES_Recon_sum worksheet_Recon_sum worksheet_1 5_Recon" xfId="3430"/>
    <cellStyle name="_OPEN INCOMES_Recon_sum worksheet_Recon_sum worksheet_1_Hogan to be Updated" xfId="3431"/>
    <cellStyle name="_OPEN INCOMES_Recon_sum worksheet_Recon_sum worksheet_1_Main" xfId="3432"/>
    <cellStyle name="_OPEN INCOMES_Recon_sum worksheet_Recon_sum worksheet_1_Recon" xfId="3433"/>
    <cellStyle name="_OPEN INCOMES_Recon_sum worksheet_Recon_sum worksheet_1_Recon_1" xfId="3434"/>
    <cellStyle name="_OPEN INCOMES_Recon_sum worksheet_Recon_sum worksheet_1_Recon_1 2" xfId="3435"/>
    <cellStyle name="_OPEN INCOMES_Recon_sum worksheet_Recon_sum worksheet_1_Recon_1_Hogan to be Updated" xfId="3436"/>
    <cellStyle name="_OPEN INCOMES_Recon_sum worksheet_Recon_sum worksheet_1_Recon_1_Recon" xfId="3437"/>
    <cellStyle name="_OPEN INCOMES_Recon_sum worksheet_Recon_sum worksheet_1_Recon_2" xfId="3438"/>
    <cellStyle name="_OPEN INCOMES_Recon_sum worksheet_Recon_sum worksheet_1_Recon_2 2" xfId="3439"/>
    <cellStyle name="_OPEN INCOMES_Recon_sum worksheet_Recon_sum worksheet_1_Recon_2_Hogan to be Updated" xfId="3440"/>
    <cellStyle name="_OPEN INCOMES_Recon_sum worksheet_Recon_sum worksheet_1_Recon_2_Recon" xfId="3441"/>
    <cellStyle name="_OPEN INCOMES_Recon_sum worksheet_Recon_sum worksheet_1_Recon_3" xfId="3442"/>
    <cellStyle name="_OPEN INCOMES_Recon_sum worksheet_Recon_sum worksheet_1_Recon_3 2" xfId="3443"/>
    <cellStyle name="_OPEN INCOMES_Recon_sum worksheet_Recon_sum worksheet_1_Recon_3_Recon" xfId="3444"/>
    <cellStyle name="_OPEN INCOMES_Recon_sum worksheet_Recon_sum worksheet_1_Sheet1" xfId="3445"/>
    <cellStyle name="_OPEN INCOMES_Recon_sum worksheet_Recon_sum worksheet_1_sum worksheet" xfId="3446"/>
    <cellStyle name="_OPEN INCOMES_Recon_sum worksheet_Recon_sum worksheet_2" xfId="3447"/>
    <cellStyle name="_OPEN INCOMES_Recon_sum worksheet_Recon_sum worksheet_2 2" xfId="3448"/>
    <cellStyle name="_OPEN INCOMES_Recon_sum worksheet_Recon_sum worksheet_2_sum worksheet" xfId="3449"/>
    <cellStyle name="_OPEN INCOMES_Recon_sum worksheet_Recon_sum worksheet_creu browse key" xfId="3450"/>
    <cellStyle name="_OPEN INCOMES_Recon_sum worksheet_Recon_sum worksheet_sum worksheet" xfId="3451"/>
    <cellStyle name="_OPEN INCOMES_Recon_sum worksheet_Sheet1" xfId="3452"/>
    <cellStyle name="_OPEN INCOMES_Recon_sum worksheet_Sheet1 2" xfId="3453"/>
    <cellStyle name="_OPEN INCOMES_Recon_sum worksheet_Sheet1 3" xfId="3454"/>
    <cellStyle name="_OPEN INCOMES_Recon_sum worksheet_Sheet1_creu browse key" xfId="3455"/>
    <cellStyle name="_OPEN INCOMES_Recon_sum worksheet_Sheet1_sum worksheet" xfId="3456"/>
    <cellStyle name="_OPEN INCOMES_Recon_sum worksheet_sum worksheet" xfId="3457"/>
    <cellStyle name="_OPEN INCOMES_Recon_sum worksheet_sum worksheet 2" xfId="3458"/>
    <cellStyle name="_OPEN INCOMES_Recon_sum worksheet_sum worksheet 3" xfId="3459"/>
    <cellStyle name="_OPEN INCOMES_Recon_sum worksheet_sum worksheet_1" xfId="3460"/>
    <cellStyle name="_OPEN INCOMES_Recon_sum worksheet_sum worksheet_1 10" xfId="3461"/>
    <cellStyle name="_OPEN INCOMES_Recon_sum worksheet_sum worksheet_1 10 2" xfId="3462"/>
    <cellStyle name="_OPEN INCOMES_Recon_sum worksheet_sum worksheet_1 11" xfId="3463"/>
    <cellStyle name="_OPEN INCOMES_Recon_sum worksheet_sum worksheet_1 11 2" xfId="3464"/>
    <cellStyle name="_OPEN INCOMES_Recon_sum worksheet_sum worksheet_1 12" xfId="3465"/>
    <cellStyle name="_OPEN INCOMES_Recon_sum worksheet_sum worksheet_1 12 2" xfId="3466"/>
    <cellStyle name="_OPEN INCOMES_Recon_sum worksheet_sum worksheet_1 13" xfId="3467"/>
    <cellStyle name="_OPEN INCOMES_Recon_sum worksheet_sum worksheet_1 13 2" xfId="3468"/>
    <cellStyle name="_OPEN INCOMES_Recon_sum worksheet_sum worksheet_1 14" xfId="3469"/>
    <cellStyle name="_OPEN INCOMES_Recon_sum worksheet_sum worksheet_1 14 2" xfId="3470"/>
    <cellStyle name="_OPEN INCOMES_Recon_sum worksheet_sum worksheet_1 15" xfId="3471"/>
    <cellStyle name="_OPEN INCOMES_Recon_sum worksheet_sum worksheet_1 16" xfId="3472"/>
    <cellStyle name="_OPEN INCOMES_Recon_sum worksheet_sum worksheet_1 16 2" xfId="3473"/>
    <cellStyle name="_OPEN INCOMES_Recon_sum worksheet_sum worksheet_1 16_Recon" xfId="3474"/>
    <cellStyle name="_OPEN INCOMES_Recon_sum worksheet_sum worksheet_1 2" xfId="3475"/>
    <cellStyle name="_OPEN INCOMES_Recon_sum worksheet_sum worksheet_1 2 2" xfId="3476"/>
    <cellStyle name="_OPEN INCOMES_Recon_sum worksheet_sum worksheet_1 3" xfId="3477"/>
    <cellStyle name="_OPEN INCOMES_Recon_sum worksheet_sum worksheet_1 3 2" xfId="3478"/>
    <cellStyle name="_OPEN INCOMES_Recon_sum worksheet_sum worksheet_1 3 3" xfId="3479"/>
    <cellStyle name="_OPEN INCOMES_Recon_sum worksheet_sum worksheet_1 3_sum worksheet" xfId="3480"/>
    <cellStyle name="_OPEN INCOMES_Recon_sum worksheet_sum worksheet_1 4" xfId="3481"/>
    <cellStyle name="_OPEN INCOMES_Recon_sum worksheet_sum worksheet_1 5" xfId="3482"/>
    <cellStyle name="_OPEN INCOMES_Recon_sum worksheet_sum worksheet_1 5 2" xfId="3483"/>
    <cellStyle name="_OPEN INCOMES_Recon_sum worksheet_sum worksheet_1 5_Recon" xfId="3484"/>
    <cellStyle name="_OPEN INCOMES_Recon_sum worksheet_sum worksheet_1 6" xfId="3485"/>
    <cellStyle name="_OPEN INCOMES_Recon_sum worksheet_sum worksheet_1 6 2" xfId="3486"/>
    <cellStyle name="_OPEN INCOMES_Recon_sum worksheet_sum worksheet_1 7" xfId="3487"/>
    <cellStyle name="_OPEN INCOMES_Recon_sum worksheet_sum worksheet_1 7 2" xfId="3488"/>
    <cellStyle name="_OPEN INCOMES_Recon_sum worksheet_sum worksheet_1 7_Recon" xfId="3489"/>
    <cellStyle name="_OPEN INCOMES_Recon_sum worksheet_sum worksheet_1 8" xfId="3490"/>
    <cellStyle name="_OPEN INCOMES_Recon_sum worksheet_sum worksheet_1 8 2" xfId="3491"/>
    <cellStyle name="_OPEN INCOMES_Recon_sum worksheet_sum worksheet_1 9" xfId="3492"/>
    <cellStyle name="_OPEN INCOMES_Recon_sum worksheet_sum worksheet_1 9 2" xfId="3493"/>
    <cellStyle name="_OPEN INCOMES_Recon_sum worksheet_sum worksheet_1_creu browse key" xfId="3494"/>
    <cellStyle name="_OPEN INCOMES_Recon_sum worksheet_sum worksheet_1_creu browse key 2" xfId="3495"/>
    <cellStyle name="_OPEN INCOMES_Recon_sum worksheet_sum worksheet_1_creu browse key_sum worksheet" xfId="3496"/>
    <cellStyle name="_OPEN INCOMES_Recon_sum worksheet_sum worksheet_1_Hogan to be Updated" xfId="3497"/>
    <cellStyle name="_OPEN INCOMES_Recon_sum worksheet_sum worksheet_1_Hogan, IBS to be updated" xfId="3498"/>
    <cellStyle name="_OPEN INCOMES_Recon_sum worksheet_sum worksheet_1_Main" xfId="3499"/>
    <cellStyle name="_OPEN INCOMES_Recon_sum worksheet_sum worksheet_1_Recon" xfId="3500"/>
    <cellStyle name="_OPEN INCOMES_Recon_sum worksheet_sum worksheet_1_Recon_1" xfId="3501"/>
    <cellStyle name="_OPEN INCOMES_Recon_sum worksheet_sum worksheet_1_Recon_1 2" xfId="3502"/>
    <cellStyle name="_OPEN INCOMES_Recon_sum worksheet_sum worksheet_1_Recon_1_Hogan to be Updated" xfId="3503"/>
    <cellStyle name="_OPEN INCOMES_Recon_sum worksheet_sum worksheet_1_Recon_1_Recon" xfId="3504"/>
    <cellStyle name="_OPEN INCOMES_Recon_sum worksheet_sum worksheet_1_Recon_2" xfId="3505"/>
    <cellStyle name="_OPEN INCOMES_Recon_sum worksheet_sum worksheet_1_Recon_2 2" xfId="3506"/>
    <cellStyle name="_OPEN INCOMES_Recon_sum worksheet_sum worksheet_1_Recon_2_Hogan to be Updated" xfId="3507"/>
    <cellStyle name="_OPEN INCOMES_Recon_sum worksheet_sum worksheet_1_Recon_2_Recon" xfId="3508"/>
    <cellStyle name="_OPEN INCOMES_Recon_sum worksheet_sum worksheet_1_Recon_3" xfId="3509"/>
    <cellStyle name="_OPEN INCOMES_Recon_sum worksheet_sum worksheet_1_Recon_3 2" xfId="3510"/>
    <cellStyle name="_OPEN INCOMES_Recon_sum worksheet_sum worksheet_1_Recon_3_Recon" xfId="3511"/>
    <cellStyle name="_OPEN INCOMES_Recon_sum worksheet_sum worksheet_1_Sheet1" xfId="3512"/>
    <cellStyle name="_OPEN INCOMES_Recon_sum worksheet_sum worksheet_1_sum worksheet" xfId="3513"/>
    <cellStyle name="_OPEN INCOMES_Recon_sum worksheet_sum worksheet_1_sum worksheet 2" xfId="3514"/>
    <cellStyle name="_OPEN INCOMES_Recon_sum worksheet_sum worksheet_1_sum worksheet_sum worksheet" xfId="3515"/>
    <cellStyle name="_OPEN INCOMES_Recon_sum worksheet_sum worksheet_2" xfId="3516"/>
    <cellStyle name="_OPEN INCOMES_Recon_sum worksheet_sum worksheet_2 2" xfId="3517"/>
    <cellStyle name="_OPEN INCOMES_Recon_sum worksheet_sum worksheet_2_sum worksheet" xfId="3518"/>
    <cellStyle name="_OPEN INCOMES_Recon_sum worksheet_sum worksheet_creu browse key" xfId="3519"/>
    <cellStyle name="_OPEN INCOMES_Recon_sum worksheet_sum worksheet_sum worksheet" xfId="3520"/>
    <cellStyle name="_OPEN INCOMES_Sheet1" xfId="3521"/>
    <cellStyle name="_OPEN INCOMES_Sheet1 10" xfId="3522"/>
    <cellStyle name="_OPEN INCOMES_Sheet1 10 2" xfId="3523"/>
    <cellStyle name="_OPEN INCOMES_Sheet1 11" xfId="3524"/>
    <cellStyle name="_OPEN INCOMES_Sheet1 11 2" xfId="3525"/>
    <cellStyle name="_OPEN INCOMES_Sheet1 12" xfId="3526"/>
    <cellStyle name="_OPEN INCOMES_Sheet1 12 2" xfId="3527"/>
    <cellStyle name="_OPEN INCOMES_Sheet1 13" xfId="3528"/>
    <cellStyle name="_OPEN INCOMES_Sheet1 13 2" xfId="3529"/>
    <cellStyle name="_OPEN INCOMES_Sheet1 14" xfId="3530"/>
    <cellStyle name="_OPEN INCOMES_Sheet1 14 2" xfId="3531"/>
    <cellStyle name="_OPEN INCOMES_Sheet1 15" xfId="3532"/>
    <cellStyle name="_OPEN INCOMES_Sheet1 16" xfId="3533"/>
    <cellStyle name="_OPEN INCOMES_Sheet1 16 2" xfId="3534"/>
    <cellStyle name="_OPEN INCOMES_Sheet1 16_Recon" xfId="3535"/>
    <cellStyle name="_OPEN INCOMES_Sheet1 2" xfId="3536"/>
    <cellStyle name="_OPEN INCOMES_Sheet1 2 2" xfId="3537"/>
    <cellStyle name="_OPEN INCOMES_Sheet1 3" xfId="3538"/>
    <cellStyle name="_OPEN INCOMES_Sheet1 3 2" xfId="3539"/>
    <cellStyle name="_OPEN INCOMES_Sheet1 3 3" xfId="3540"/>
    <cellStyle name="_OPEN INCOMES_Sheet1 3_sum worksheet" xfId="3541"/>
    <cellStyle name="_OPEN INCOMES_Sheet1 4" xfId="3542"/>
    <cellStyle name="_OPEN INCOMES_Sheet1 5" xfId="3543"/>
    <cellStyle name="_OPEN INCOMES_Sheet1 5 2" xfId="3544"/>
    <cellStyle name="_OPEN INCOMES_Sheet1 5_Recon" xfId="3545"/>
    <cellStyle name="_OPEN INCOMES_Sheet1 6" xfId="3546"/>
    <cellStyle name="_OPEN INCOMES_Sheet1 6 2" xfId="3547"/>
    <cellStyle name="_OPEN INCOMES_Sheet1 7" xfId="3548"/>
    <cellStyle name="_OPEN INCOMES_Sheet1 7 2" xfId="3549"/>
    <cellStyle name="_OPEN INCOMES_Sheet1 7_Recon" xfId="3550"/>
    <cellStyle name="_OPEN INCOMES_Sheet1 8" xfId="3551"/>
    <cellStyle name="_OPEN INCOMES_Sheet1 8 2" xfId="3552"/>
    <cellStyle name="_OPEN INCOMES_Sheet1 9" xfId="3553"/>
    <cellStyle name="_OPEN INCOMES_Sheet1 9 2" xfId="3554"/>
    <cellStyle name="_OPEN INCOMES_Sheet1_creu browse key" xfId="3555"/>
    <cellStyle name="_OPEN INCOMES_Sheet1_creu browse key 2" xfId="3556"/>
    <cellStyle name="_OPEN INCOMES_Sheet1_creu browse key_sum worksheet" xfId="3557"/>
    <cellStyle name="_OPEN INCOMES_Sheet1_Hogan to be Updated" xfId="3558"/>
    <cellStyle name="_OPEN INCOMES_Sheet1_Hogan, IBS to be updated" xfId="3559"/>
    <cellStyle name="_OPEN INCOMES_Sheet1_Main" xfId="3560"/>
    <cellStyle name="_OPEN INCOMES_Sheet1_Recon" xfId="3561"/>
    <cellStyle name="_OPEN INCOMES_Sheet1_Recon_1" xfId="3562"/>
    <cellStyle name="_OPEN INCOMES_Sheet1_Recon_1 2" xfId="3563"/>
    <cellStyle name="_OPEN INCOMES_Sheet1_Recon_1_Hogan to be Updated" xfId="3564"/>
    <cellStyle name="_OPEN INCOMES_Sheet1_Recon_1_Recon" xfId="3565"/>
    <cellStyle name="_OPEN INCOMES_Sheet1_Recon_2" xfId="3566"/>
    <cellStyle name="_OPEN INCOMES_Sheet1_Recon_2 2" xfId="3567"/>
    <cellStyle name="_OPEN INCOMES_Sheet1_Recon_2_Hogan to be Updated" xfId="3568"/>
    <cellStyle name="_OPEN INCOMES_Sheet1_Recon_2_Recon" xfId="3569"/>
    <cellStyle name="_OPEN INCOMES_Sheet1_Recon_3" xfId="3570"/>
    <cellStyle name="_OPEN INCOMES_Sheet1_Recon_3 2" xfId="3571"/>
    <cellStyle name="_OPEN INCOMES_Sheet1_Recon_3_Recon" xfId="3572"/>
    <cellStyle name="_OPEN INCOMES_Sheet1_Sheet1" xfId="3573"/>
    <cellStyle name="_OPEN INCOMES_Sheet1_sum worksheet" xfId="3574"/>
    <cellStyle name="_OPEN INCOMES_Sheet1_sum worksheet 2" xfId="3575"/>
    <cellStyle name="_OPEN INCOMES_Sheet1_sum worksheet_sum worksheet" xfId="3576"/>
    <cellStyle name="_OPEN INCOMES_sum worksheet" xfId="3577"/>
    <cellStyle name="_OPEN INCOMES_sum worksheet 2" xfId="3578"/>
    <cellStyle name="_OPEN INCOMES_sum worksheet 3" xfId="3579"/>
    <cellStyle name="_OPEN INCOMES_sum worksheet_1" xfId="3580"/>
    <cellStyle name="_OPEN INCOMES_sum worksheet_1 10" xfId="3581"/>
    <cellStyle name="_OPEN INCOMES_sum worksheet_1 10 2" xfId="3582"/>
    <cellStyle name="_OPEN INCOMES_sum worksheet_1 11" xfId="3583"/>
    <cellStyle name="_OPEN INCOMES_sum worksheet_1 11 2" xfId="3584"/>
    <cellStyle name="_OPEN INCOMES_sum worksheet_1 12" xfId="3585"/>
    <cellStyle name="_OPEN INCOMES_sum worksheet_1 12 2" xfId="3586"/>
    <cellStyle name="_OPEN INCOMES_sum worksheet_1 13" xfId="3587"/>
    <cellStyle name="_OPEN INCOMES_sum worksheet_1 13 2" xfId="3588"/>
    <cellStyle name="_OPEN INCOMES_sum worksheet_1 14" xfId="3589"/>
    <cellStyle name="_OPEN INCOMES_sum worksheet_1 14 2" xfId="3590"/>
    <cellStyle name="_OPEN INCOMES_sum worksheet_1 15" xfId="3591"/>
    <cellStyle name="_OPEN INCOMES_sum worksheet_1 16" xfId="3592"/>
    <cellStyle name="_OPEN INCOMES_sum worksheet_1 16 2" xfId="3593"/>
    <cellStyle name="_OPEN INCOMES_sum worksheet_1 16_Recon" xfId="3594"/>
    <cellStyle name="_OPEN INCOMES_sum worksheet_1 2" xfId="3595"/>
    <cellStyle name="_OPEN INCOMES_sum worksheet_1 2 2" xfId="3596"/>
    <cellStyle name="_OPEN INCOMES_sum worksheet_1 3" xfId="3597"/>
    <cellStyle name="_OPEN INCOMES_sum worksheet_1 3 2" xfId="3598"/>
    <cellStyle name="_OPEN INCOMES_sum worksheet_1 3 3" xfId="3599"/>
    <cellStyle name="_OPEN INCOMES_sum worksheet_1 3_sum worksheet" xfId="3600"/>
    <cellStyle name="_OPEN INCOMES_sum worksheet_1 4" xfId="3601"/>
    <cellStyle name="_OPEN INCOMES_sum worksheet_1 5" xfId="3602"/>
    <cellStyle name="_OPEN INCOMES_sum worksheet_1 5 2" xfId="3603"/>
    <cellStyle name="_OPEN INCOMES_sum worksheet_1 5_Recon" xfId="3604"/>
    <cellStyle name="_OPEN INCOMES_sum worksheet_1 6" xfId="3605"/>
    <cellStyle name="_OPEN INCOMES_sum worksheet_1 6 2" xfId="3606"/>
    <cellStyle name="_OPEN INCOMES_sum worksheet_1 7" xfId="3607"/>
    <cellStyle name="_OPEN INCOMES_sum worksheet_1 7 2" xfId="3608"/>
    <cellStyle name="_OPEN INCOMES_sum worksheet_1 7_Recon" xfId="3609"/>
    <cellStyle name="_OPEN INCOMES_sum worksheet_1 8" xfId="3610"/>
    <cellStyle name="_OPEN INCOMES_sum worksheet_1 8 2" xfId="3611"/>
    <cellStyle name="_OPEN INCOMES_sum worksheet_1 9" xfId="3612"/>
    <cellStyle name="_OPEN INCOMES_sum worksheet_1 9 2" xfId="3613"/>
    <cellStyle name="_OPEN INCOMES_sum worksheet_1_creu browse key" xfId="3614"/>
    <cellStyle name="_OPEN INCOMES_sum worksheet_1_creu browse key 2" xfId="3615"/>
    <cellStyle name="_OPEN INCOMES_sum worksheet_1_creu browse key_sum worksheet" xfId="3616"/>
    <cellStyle name="_OPEN INCOMES_sum worksheet_1_Hogan to be Updated" xfId="3617"/>
    <cellStyle name="_OPEN INCOMES_sum worksheet_1_Hogan, IBS to be updated" xfId="3618"/>
    <cellStyle name="_OPEN INCOMES_sum worksheet_1_Main" xfId="3619"/>
    <cellStyle name="_OPEN INCOMES_sum worksheet_1_Recon" xfId="3620"/>
    <cellStyle name="_OPEN INCOMES_sum worksheet_1_Recon_1" xfId="3621"/>
    <cellStyle name="_OPEN INCOMES_sum worksheet_1_Recon_1 2" xfId="3622"/>
    <cellStyle name="_OPEN INCOMES_sum worksheet_1_Recon_1_Hogan to be Updated" xfId="3623"/>
    <cellStyle name="_OPEN INCOMES_sum worksheet_1_Recon_1_Recon" xfId="3624"/>
    <cellStyle name="_OPEN INCOMES_sum worksheet_1_Recon_2" xfId="3625"/>
    <cellStyle name="_OPEN INCOMES_sum worksheet_1_Recon_2 2" xfId="3626"/>
    <cellStyle name="_OPEN INCOMES_sum worksheet_1_Recon_2_Hogan to be Updated" xfId="3627"/>
    <cellStyle name="_OPEN INCOMES_sum worksheet_1_Recon_2_Recon" xfId="3628"/>
    <cellStyle name="_OPEN INCOMES_sum worksheet_1_Recon_3" xfId="3629"/>
    <cellStyle name="_OPEN INCOMES_sum worksheet_1_Recon_3 2" xfId="3630"/>
    <cellStyle name="_OPEN INCOMES_sum worksheet_1_Recon_3_Recon" xfId="3631"/>
    <cellStyle name="_OPEN INCOMES_sum worksheet_1_Sheet1" xfId="3632"/>
    <cellStyle name="_OPEN INCOMES_sum worksheet_1_sum worksheet" xfId="3633"/>
    <cellStyle name="_OPEN INCOMES_sum worksheet_1_sum worksheet 2" xfId="3634"/>
    <cellStyle name="_OPEN INCOMES_sum worksheet_2" xfId="3635"/>
    <cellStyle name="_OPEN INCOMES_sum worksheet_2 2" xfId="3636"/>
    <cellStyle name="_OPEN INCOMES_sum worksheet_2_sum worksheet" xfId="3637"/>
    <cellStyle name="_OPEN INCOMES_sum worksheet_creu browse key" xfId="3638"/>
    <cellStyle name="_OPEN INCOMES_sum worksheet_Main" xfId="3639"/>
    <cellStyle name="_OPEN INCOMES_sum worksheet_Main 2" xfId="3640"/>
    <cellStyle name="_OPEN INCOMES_sum worksheet_Main 3" xfId="3641"/>
    <cellStyle name="_OPEN INCOMES_sum worksheet_Main_creu browse key" xfId="3642"/>
    <cellStyle name="_OPEN INCOMES_sum worksheet_Main_sum worksheet" xfId="3643"/>
    <cellStyle name="_OPEN INCOMES_sum worksheet_OPEN FX's" xfId="3644"/>
    <cellStyle name="_OPEN INCOMES_sum worksheet_OPEN FX's 10" xfId="3645"/>
    <cellStyle name="_OPEN INCOMES_sum worksheet_OPEN FX's 10 2" xfId="3646"/>
    <cellStyle name="_OPEN INCOMES_sum worksheet_OPEN FX's 11" xfId="3647"/>
    <cellStyle name="_OPEN INCOMES_sum worksheet_OPEN FX's 11 2" xfId="3648"/>
    <cellStyle name="_OPEN INCOMES_sum worksheet_OPEN FX's 12" xfId="3649"/>
    <cellStyle name="_OPEN INCOMES_sum worksheet_OPEN FX's 12 2" xfId="3650"/>
    <cellStyle name="_OPEN INCOMES_sum worksheet_OPEN FX's 13" xfId="3651"/>
    <cellStyle name="_OPEN INCOMES_sum worksheet_OPEN FX's 13 2" xfId="3652"/>
    <cellStyle name="_OPEN INCOMES_sum worksheet_OPEN FX's 14" xfId="3653"/>
    <cellStyle name="_OPEN INCOMES_sum worksheet_OPEN FX's 14 2" xfId="3654"/>
    <cellStyle name="_OPEN INCOMES_sum worksheet_OPEN FX's 15" xfId="3655"/>
    <cellStyle name="_OPEN INCOMES_sum worksheet_OPEN FX's 16" xfId="3656"/>
    <cellStyle name="_OPEN INCOMES_sum worksheet_OPEN FX's 16 2" xfId="3657"/>
    <cellStyle name="_OPEN INCOMES_sum worksheet_OPEN FX's 16_Recon" xfId="3658"/>
    <cellStyle name="_OPEN INCOMES_sum worksheet_OPEN FX's 2" xfId="3659"/>
    <cellStyle name="_OPEN INCOMES_sum worksheet_OPEN FX's 2 2" xfId="3660"/>
    <cellStyle name="_OPEN INCOMES_sum worksheet_OPEN FX's 3" xfId="3661"/>
    <cellStyle name="_OPEN INCOMES_sum worksheet_OPEN FX's 3 2" xfId="3662"/>
    <cellStyle name="_OPEN INCOMES_sum worksheet_OPEN FX's 3 3" xfId="3663"/>
    <cellStyle name="_OPEN INCOMES_sum worksheet_OPEN FX's 3_sum worksheet" xfId="3664"/>
    <cellStyle name="_OPEN INCOMES_sum worksheet_OPEN FX's 4" xfId="3665"/>
    <cellStyle name="_OPEN INCOMES_sum worksheet_OPEN FX's 5" xfId="3666"/>
    <cellStyle name="_OPEN INCOMES_sum worksheet_OPEN FX's 5 2" xfId="3667"/>
    <cellStyle name="_OPEN INCOMES_sum worksheet_OPEN FX's 5_Recon" xfId="3668"/>
    <cellStyle name="_OPEN INCOMES_sum worksheet_OPEN FX's 6" xfId="3669"/>
    <cellStyle name="_OPEN INCOMES_sum worksheet_OPEN FX's 6 2" xfId="3670"/>
    <cellStyle name="_OPEN INCOMES_sum worksheet_OPEN FX's 7" xfId="3671"/>
    <cellStyle name="_OPEN INCOMES_sum worksheet_OPEN FX's 7 2" xfId="3672"/>
    <cellStyle name="_OPEN INCOMES_sum worksheet_OPEN FX's 7_Recon" xfId="3673"/>
    <cellStyle name="_OPEN INCOMES_sum worksheet_OPEN FX's 8" xfId="3674"/>
    <cellStyle name="_OPEN INCOMES_sum worksheet_OPEN FX's 8 2" xfId="3675"/>
    <cellStyle name="_OPEN INCOMES_sum worksheet_OPEN FX's 9" xfId="3676"/>
    <cellStyle name="_OPEN INCOMES_sum worksheet_OPEN FX's 9 2" xfId="3677"/>
    <cellStyle name="_OPEN INCOMES_sum worksheet_OPEN FX's_creu browse key" xfId="3678"/>
    <cellStyle name="_OPEN INCOMES_sum worksheet_OPEN FX's_creu browse key 2" xfId="3679"/>
    <cellStyle name="_OPEN INCOMES_sum worksheet_OPEN FX's_creu browse key_sum worksheet" xfId="3680"/>
    <cellStyle name="_OPEN INCOMES_sum worksheet_OPEN FX's_Hogan to be Updated" xfId="3681"/>
    <cellStyle name="_OPEN INCOMES_sum worksheet_OPEN FX's_Hogan, IBS to be updated" xfId="3682"/>
    <cellStyle name="_OPEN INCOMES_sum worksheet_OPEN FX's_Main" xfId="3683"/>
    <cellStyle name="_OPEN INCOMES_sum worksheet_OPEN FX's_Recon" xfId="3684"/>
    <cellStyle name="_OPEN INCOMES_sum worksheet_OPEN FX's_Recon_1" xfId="3685"/>
    <cellStyle name="_OPEN INCOMES_sum worksheet_OPEN FX's_Recon_1 2" xfId="3686"/>
    <cellStyle name="_OPEN INCOMES_sum worksheet_OPEN FX's_Recon_1_Hogan to be Updated" xfId="3687"/>
    <cellStyle name="_OPEN INCOMES_sum worksheet_OPEN FX's_Recon_1_Recon" xfId="3688"/>
    <cellStyle name="_OPEN INCOMES_sum worksheet_OPEN FX's_Recon_2" xfId="3689"/>
    <cellStyle name="_OPEN INCOMES_sum worksheet_OPEN FX's_Recon_2 2" xfId="3690"/>
    <cellStyle name="_OPEN INCOMES_sum worksheet_OPEN FX's_Recon_2_Hogan to be Updated" xfId="3691"/>
    <cellStyle name="_OPEN INCOMES_sum worksheet_OPEN FX's_Recon_2_Recon" xfId="3692"/>
    <cellStyle name="_OPEN INCOMES_sum worksheet_OPEN FX's_Recon_3" xfId="3693"/>
    <cellStyle name="_OPEN INCOMES_sum worksheet_OPEN FX's_Recon_3 2" xfId="3694"/>
    <cellStyle name="_OPEN INCOMES_sum worksheet_OPEN FX's_Recon_3_Recon" xfId="3695"/>
    <cellStyle name="_OPEN INCOMES_sum worksheet_OPEN FX's_Sheet1" xfId="3696"/>
    <cellStyle name="_OPEN INCOMES_sum worksheet_OPEN FX's_sum worksheet" xfId="3697"/>
    <cellStyle name="_OPEN INCOMES_sum worksheet_OPEN FX's_sum worksheet 2" xfId="3698"/>
    <cellStyle name="_OPEN INCOMES_sum worksheet_OPEN FX's_sum worksheet_sum worksheet" xfId="3699"/>
    <cellStyle name="_OPEN INCOMES_sum worksheet_OPEN INCOME" xfId="3700"/>
    <cellStyle name="_OPEN INCOMES_sum worksheet_OPEN INCOME 10" xfId="3701"/>
    <cellStyle name="_OPEN INCOMES_sum worksheet_OPEN INCOME 10 2" xfId="3702"/>
    <cellStyle name="_OPEN INCOMES_sum worksheet_OPEN INCOME 11" xfId="3703"/>
    <cellStyle name="_OPEN INCOMES_sum worksheet_OPEN INCOME 11 2" xfId="3704"/>
    <cellStyle name="_OPEN INCOMES_sum worksheet_OPEN INCOME 12" xfId="3705"/>
    <cellStyle name="_OPEN INCOMES_sum worksheet_OPEN INCOME 12 2" xfId="3706"/>
    <cellStyle name="_OPEN INCOMES_sum worksheet_OPEN INCOME 13" xfId="3707"/>
    <cellStyle name="_OPEN INCOMES_sum worksheet_OPEN INCOME 13 2" xfId="3708"/>
    <cellStyle name="_OPEN INCOMES_sum worksheet_OPEN INCOME 14" xfId="3709"/>
    <cellStyle name="_OPEN INCOMES_sum worksheet_OPEN INCOME 14 2" xfId="3710"/>
    <cellStyle name="_OPEN INCOMES_sum worksheet_OPEN INCOME 15" xfId="3711"/>
    <cellStyle name="_OPEN INCOMES_sum worksheet_OPEN INCOME 16" xfId="3712"/>
    <cellStyle name="_OPEN INCOMES_sum worksheet_OPEN INCOME 16 2" xfId="3713"/>
    <cellStyle name="_OPEN INCOMES_sum worksheet_OPEN INCOME 16_Recon" xfId="3714"/>
    <cellStyle name="_OPEN INCOMES_sum worksheet_OPEN INCOME 2" xfId="3715"/>
    <cellStyle name="_OPEN INCOMES_sum worksheet_OPEN INCOME 2 2" xfId="3716"/>
    <cellStyle name="_OPEN INCOMES_sum worksheet_OPEN INCOME 3" xfId="3717"/>
    <cellStyle name="_OPEN INCOMES_sum worksheet_OPEN INCOME 3 2" xfId="3718"/>
    <cellStyle name="_OPEN INCOMES_sum worksheet_OPEN INCOME 3 3" xfId="3719"/>
    <cellStyle name="_OPEN INCOMES_sum worksheet_OPEN INCOME 3_sum worksheet" xfId="3720"/>
    <cellStyle name="_OPEN INCOMES_sum worksheet_OPEN INCOME 4" xfId="3721"/>
    <cellStyle name="_OPEN INCOMES_sum worksheet_OPEN INCOME 5" xfId="3722"/>
    <cellStyle name="_OPEN INCOMES_sum worksheet_OPEN INCOME 5 2" xfId="3723"/>
    <cellStyle name="_OPEN INCOMES_sum worksheet_OPEN INCOME 5_Recon" xfId="3724"/>
    <cellStyle name="_OPEN INCOMES_sum worksheet_OPEN INCOME 6" xfId="3725"/>
    <cellStyle name="_OPEN INCOMES_sum worksheet_OPEN INCOME 6 2" xfId="3726"/>
    <cellStyle name="_OPEN INCOMES_sum worksheet_OPEN INCOME 7" xfId="3727"/>
    <cellStyle name="_OPEN INCOMES_sum worksheet_OPEN INCOME 7 2" xfId="3728"/>
    <cellStyle name="_OPEN INCOMES_sum worksheet_OPEN INCOME 7_Recon" xfId="3729"/>
    <cellStyle name="_OPEN INCOMES_sum worksheet_OPEN INCOME 8" xfId="3730"/>
    <cellStyle name="_OPEN INCOMES_sum worksheet_OPEN INCOME 8 2" xfId="3731"/>
    <cellStyle name="_OPEN INCOMES_sum worksheet_OPEN INCOME 9" xfId="3732"/>
    <cellStyle name="_OPEN INCOMES_sum worksheet_OPEN INCOME 9 2" xfId="3733"/>
    <cellStyle name="_OPEN INCOMES_sum worksheet_OPEN INCOME_creu browse key" xfId="3734"/>
    <cellStyle name="_OPEN INCOMES_sum worksheet_OPEN INCOME_creu browse key 2" xfId="3735"/>
    <cellStyle name="_OPEN INCOMES_sum worksheet_OPEN INCOME_creu browse key_sum worksheet" xfId="3736"/>
    <cellStyle name="_OPEN INCOMES_sum worksheet_OPEN INCOME_Hogan to be Updated" xfId="3737"/>
    <cellStyle name="_OPEN INCOMES_sum worksheet_OPEN INCOME_Hogan, IBS to be updated" xfId="3738"/>
    <cellStyle name="_OPEN INCOMES_sum worksheet_OPEN INCOME_Main" xfId="3739"/>
    <cellStyle name="_OPEN INCOMES_sum worksheet_OPEN INCOME_Recon" xfId="3740"/>
    <cellStyle name="_OPEN INCOMES_sum worksheet_OPEN INCOME_Recon_1" xfId="3741"/>
    <cellStyle name="_OPEN INCOMES_sum worksheet_OPEN INCOME_Recon_1 2" xfId="3742"/>
    <cellStyle name="_OPEN INCOMES_sum worksheet_OPEN INCOME_Recon_1_Hogan to be Updated" xfId="3743"/>
    <cellStyle name="_OPEN INCOMES_sum worksheet_OPEN INCOME_Recon_1_Recon" xfId="3744"/>
    <cellStyle name="_OPEN INCOMES_sum worksheet_OPEN INCOME_Recon_2" xfId="3745"/>
    <cellStyle name="_OPEN INCOMES_sum worksheet_OPEN INCOME_Recon_2 2" xfId="3746"/>
    <cellStyle name="_OPEN INCOMES_sum worksheet_OPEN INCOME_Recon_2_Hogan to be Updated" xfId="3747"/>
    <cellStyle name="_OPEN INCOMES_sum worksheet_OPEN INCOME_Recon_2_Recon" xfId="3748"/>
    <cellStyle name="_OPEN INCOMES_sum worksheet_OPEN INCOME_Recon_3" xfId="3749"/>
    <cellStyle name="_OPEN INCOMES_sum worksheet_OPEN INCOME_Recon_3 2" xfId="3750"/>
    <cellStyle name="_OPEN INCOMES_sum worksheet_OPEN INCOME_Recon_3_Recon" xfId="3751"/>
    <cellStyle name="_OPEN INCOMES_sum worksheet_OPEN INCOME_Sheet1" xfId="3752"/>
    <cellStyle name="_OPEN INCOMES_sum worksheet_OPEN INCOME_sum worksheet" xfId="3753"/>
    <cellStyle name="_OPEN INCOMES_sum worksheet_OPEN INCOME_sum worksheet 2" xfId="3754"/>
    <cellStyle name="_OPEN INCOMES_sum worksheet_OPEN INCOME_sum worksheet_sum worksheet" xfId="3755"/>
    <cellStyle name="_OPEN INCOMES_sum worksheet_Recon" xfId="3756"/>
    <cellStyle name="_OPEN INCOMES_sum worksheet_Recon 10" xfId="3757"/>
    <cellStyle name="_OPEN INCOMES_sum worksheet_Recon 10 2" xfId="3758"/>
    <cellStyle name="_OPEN INCOMES_sum worksheet_Recon 11" xfId="3759"/>
    <cellStyle name="_OPEN INCOMES_sum worksheet_Recon 11 2" xfId="3760"/>
    <cellStyle name="_OPEN INCOMES_sum worksheet_Recon 12" xfId="3761"/>
    <cellStyle name="_OPEN INCOMES_sum worksheet_Recon 2" xfId="3762"/>
    <cellStyle name="_OPEN INCOMES_sum worksheet_Recon 3" xfId="3763"/>
    <cellStyle name="_OPEN INCOMES_sum worksheet_Recon 3 2" xfId="3764"/>
    <cellStyle name="_OPEN INCOMES_sum worksheet_Recon 3_Recon" xfId="3765"/>
    <cellStyle name="_OPEN INCOMES_sum worksheet_Recon 4" xfId="3766"/>
    <cellStyle name="_OPEN INCOMES_sum worksheet_Recon 4 2" xfId="3767"/>
    <cellStyle name="_OPEN INCOMES_sum worksheet_Recon 5" xfId="3768"/>
    <cellStyle name="_OPEN INCOMES_sum worksheet_Recon 5 2" xfId="3769"/>
    <cellStyle name="_OPEN INCOMES_sum worksheet_Recon 6" xfId="3770"/>
    <cellStyle name="_OPEN INCOMES_sum worksheet_Recon 6 2" xfId="3771"/>
    <cellStyle name="_OPEN INCOMES_sum worksheet_Recon 7" xfId="3772"/>
    <cellStyle name="_OPEN INCOMES_sum worksheet_Recon 7 2" xfId="3773"/>
    <cellStyle name="_OPEN INCOMES_sum worksheet_Recon 8" xfId="3774"/>
    <cellStyle name="_OPEN INCOMES_sum worksheet_Recon 8 2" xfId="3775"/>
    <cellStyle name="_OPEN INCOMES_sum worksheet_Recon 9" xfId="3776"/>
    <cellStyle name="_OPEN INCOMES_sum worksheet_Recon 9 2" xfId="3777"/>
    <cellStyle name="_OPEN INCOMES_sum worksheet_Recon_1" xfId="3778"/>
    <cellStyle name="_OPEN INCOMES_sum worksheet_Recon_1 10" xfId="3779"/>
    <cellStyle name="_OPEN INCOMES_sum worksheet_Recon_1 10 2" xfId="3780"/>
    <cellStyle name="_OPEN INCOMES_sum worksheet_Recon_1 11" xfId="3781"/>
    <cellStyle name="_OPEN INCOMES_sum worksheet_Recon_1 11 2" xfId="3782"/>
    <cellStyle name="_OPEN INCOMES_sum worksheet_Recon_1 12" xfId="3783"/>
    <cellStyle name="_OPEN INCOMES_sum worksheet_Recon_1 12 2" xfId="3784"/>
    <cellStyle name="_OPEN INCOMES_sum worksheet_Recon_1 13" xfId="3785"/>
    <cellStyle name="_OPEN INCOMES_sum worksheet_Recon_1 13 2" xfId="3786"/>
    <cellStyle name="_OPEN INCOMES_sum worksheet_Recon_1 14" xfId="3787"/>
    <cellStyle name="_OPEN INCOMES_sum worksheet_Recon_1 14 2" xfId="3788"/>
    <cellStyle name="_OPEN INCOMES_sum worksheet_Recon_1 15" xfId="3789"/>
    <cellStyle name="_OPEN INCOMES_sum worksheet_Recon_1 16" xfId="3790"/>
    <cellStyle name="_OPEN INCOMES_sum worksheet_Recon_1 16 2" xfId="3791"/>
    <cellStyle name="_OPEN INCOMES_sum worksheet_Recon_1 16_Recon" xfId="3792"/>
    <cellStyle name="_OPEN INCOMES_sum worksheet_Recon_1 2" xfId="3793"/>
    <cellStyle name="_OPEN INCOMES_sum worksheet_Recon_1 2 2" xfId="3794"/>
    <cellStyle name="_OPEN INCOMES_sum worksheet_Recon_1 3" xfId="3795"/>
    <cellStyle name="_OPEN INCOMES_sum worksheet_Recon_1 3 2" xfId="3796"/>
    <cellStyle name="_OPEN INCOMES_sum worksheet_Recon_1 3 3" xfId="3797"/>
    <cellStyle name="_OPEN INCOMES_sum worksheet_Recon_1 3_sum worksheet" xfId="3798"/>
    <cellStyle name="_OPEN INCOMES_sum worksheet_Recon_1 4" xfId="3799"/>
    <cellStyle name="_OPEN INCOMES_sum worksheet_Recon_1 5" xfId="3800"/>
    <cellStyle name="_OPEN INCOMES_sum worksheet_Recon_1 5 2" xfId="3801"/>
    <cellStyle name="_OPEN INCOMES_sum worksheet_Recon_1 5_Recon" xfId="3802"/>
    <cellStyle name="_OPEN INCOMES_sum worksheet_Recon_1 6" xfId="3803"/>
    <cellStyle name="_OPEN INCOMES_sum worksheet_Recon_1 6 2" xfId="3804"/>
    <cellStyle name="_OPEN INCOMES_sum worksheet_Recon_1 7" xfId="3805"/>
    <cellStyle name="_OPEN INCOMES_sum worksheet_Recon_1 7 2" xfId="3806"/>
    <cellStyle name="_OPEN INCOMES_sum worksheet_Recon_1 7_Recon" xfId="3807"/>
    <cellStyle name="_OPEN INCOMES_sum worksheet_Recon_1 8" xfId="3808"/>
    <cellStyle name="_OPEN INCOMES_sum worksheet_Recon_1 8 2" xfId="3809"/>
    <cellStyle name="_OPEN INCOMES_sum worksheet_Recon_1 9" xfId="3810"/>
    <cellStyle name="_OPEN INCOMES_sum worksheet_Recon_1 9 2" xfId="3811"/>
    <cellStyle name="_OPEN INCOMES_sum worksheet_Recon_1_creu browse key" xfId="3812"/>
    <cellStyle name="_OPEN INCOMES_sum worksheet_Recon_1_creu browse key 2" xfId="3813"/>
    <cellStyle name="_OPEN INCOMES_sum worksheet_Recon_1_creu browse key_sum worksheet" xfId="3814"/>
    <cellStyle name="_OPEN INCOMES_sum worksheet_Recon_1_Hogan to be Updated" xfId="3815"/>
    <cellStyle name="_OPEN INCOMES_sum worksheet_Recon_1_Hogan, IBS to be updated" xfId="3816"/>
    <cellStyle name="_OPEN INCOMES_sum worksheet_Recon_1_Main" xfId="3817"/>
    <cellStyle name="_OPEN INCOMES_sum worksheet_Recon_1_Recon" xfId="3818"/>
    <cellStyle name="_OPEN INCOMES_sum worksheet_Recon_1_Recon_1" xfId="3819"/>
    <cellStyle name="_OPEN INCOMES_sum worksheet_Recon_1_Recon_1 2" xfId="3820"/>
    <cellStyle name="_OPEN INCOMES_sum worksheet_Recon_1_Recon_1_Hogan to be Updated" xfId="3821"/>
    <cellStyle name="_OPEN INCOMES_sum worksheet_Recon_1_Recon_1_Recon" xfId="3822"/>
    <cellStyle name="_OPEN INCOMES_sum worksheet_Recon_1_Recon_2" xfId="3823"/>
    <cellStyle name="_OPEN INCOMES_sum worksheet_Recon_1_Recon_2 2" xfId="3824"/>
    <cellStyle name="_OPEN INCOMES_sum worksheet_Recon_1_Recon_2_Hogan to be Updated" xfId="3825"/>
    <cellStyle name="_OPEN INCOMES_sum worksheet_Recon_1_Recon_2_Recon" xfId="3826"/>
    <cellStyle name="_OPEN INCOMES_sum worksheet_Recon_1_Recon_3" xfId="3827"/>
    <cellStyle name="_OPEN INCOMES_sum worksheet_Recon_1_Recon_3 2" xfId="3828"/>
    <cellStyle name="_OPEN INCOMES_sum worksheet_Recon_1_Recon_3_Recon" xfId="3829"/>
    <cellStyle name="_OPEN INCOMES_sum worksheet_Recon_1_Sheet1" xfId="3830"/>
    <cellStyle name="_OPEN INCOMES_sum worksheet_Recon_1_sum worksheet" xfId="3831"/>
    <cellStyle name="_OPEN INCOMES_sum worksheet_Recon_1_sum worksheet 2" xfId="3832"/>
    <cellStyle name="_OPEN INCOMES_sum worksheet_Recon_1_sum worksheet_sum worksheet" xfId="3833"/>
    <cellStyle name="_OPEN INCOMES_sum worksheet_Recon_creu browse key" xfId="3834"/>
    <cellStyle name="_OPEN INCOMES_sum worksheet_Recon_HOGAN TO BE UPDATED" xfId="3835"/>
    <cellStyle name="_OPEN INCOMES_sum worksheet_Recon_Hogan, IBS to be updated" xfId="3836"/>
    <cellStyle name="_OPEN INCOMES_sum worksheet_Recon_Hogan, IBS to be updated 10" xfId="3837"/>
    <cellStyle name="_OPEN INCOMES_sum worksheet_Recon_Hogan, IBS to be updated 10 2" xfId="3838"/>
    <cellStyle name="_OPEN INCOMES_sum worksheet_Recon_Hogan, IBS to be updated 11" xfId="3839"/>
    <cellStyle name="_OPEN INCOMES_sum worksheet_Recon_Hogan, IBS to be updated 11 2" xfId="3840"/>
    <cellStyle name="_OPEN INCOMES_sum worksheet_Recon_Hogan, IBS to be updated 12" xfId="3841"/>
    <cellStyle name="_OPEN INCOMES_sum worksheet_Recon_Hogan, IBS to be updated 12 2" xfId="3842"/>
    <cellStyle name="_OPEN INCOMES_sum worksheet_Recon_Hogan, IBS to be updated 13" xfId="3843"/>
    <cellStyle name="_OPEN INCOMES_sum worksheet_Recon_Hogan, IBS to be updated 13 2" xfId="3844"/>
    <cellStyle name="_OPEN INCOMES_sum worksheet_Recon_Hogan, IBS to be updated 14" xfId="3845"/>
    <cellStyle name="_OPEN INCOMES_sum worksheet_Recon_Hogan, IBS to be updated 14 2" xfId="3846"/>
    <cellStyle name="_OPEN INCOMES_sum worksheet_Recon_Hogan, IBS to be updated 15" xfId="3847"/>
    <cellStyle name="_OPEN INCOMES_sum worksheet_Recon_Hogan, IBS to be updated 16" xfId="3848"/>
    <cellStyle name="_OPEN INCOMES_sum worksheet_Recon_Hogan, IBS to be updated 16 2" xfId="3849"/>
    <cellStyle name="_OPEN INCOMES_sum worksheet_Recon_Hogan, IBS to be updated 16_Recon" xfId="3850"/>
    <cellStyle name="_OPEN INCOMES_sum worksheet_Recon_Hogan, IBS to be updated 2" xfId="3851"/>
    <cellStyle name="_OPEN INCOMES_sum worksheet_Recon_Hogan, IBS to be updated 2 2" xfId="3852"/>
    <cellStyle name="_OPEN INCOMES_sum worksheet_Recon_Hogan, IBS to be updated 3" xfId="3853"/>
    <cellStyle name="_OPEN INCOMES_sum worksheet_Recon_Hogan, IBS to be updated 3 2" xfId="3854"/>
    <cellStyle name="_OPEN INCOMES_sum worksheet_Recon_Hogan, IBS to be updated 3 3" xfId="3855"/>
    <cellStyle name="_OPEN INCOMES_sum worksheet_Recon_Hogan, IBS to be updated 3_sum worksheet" xfId="3856"/>
    <cellStyle name="_OPEN INCOMES_sum worksheet_Recon_Hogan, IBS to be updated 4" xfId="3857"/>
    <cellStyle name="_OPEN INCOMES_sum worksheet_Recon_Hogan, IBS to be updated 5" xfId="3858"/>
    <cellStyle name="_OPEN INCOMES_sum worksheet_Recon_Hogan, IBS to be updated 5 2" xfId="3859"/>
    <cellStyle name="_OPEN INCOMES_sum worksheet_Recon_Hogan, IBS to be updated 5_Recon" xfId="3860"/>
    <cellStyle name="_OPEN INCOMES_sum worksheet_Recon_Hogan, IBS to be updated 6" xfId="3861"/>
    <cellStyle name="_OPEN INCOMES_sum worksheet_Recon_Hogan, IBS to be updated 6 2" xfId="3862"/>
    <cellStyle name="_OPEN INCOMES_sum worksheet_Recon_Hogan, IBS to be updated 7" xfId="3863"/>
    <cellStyle name="_OPEN INCOMES_sum worksheet_Recon_Hogan, IBS to be updated 7 2" xfId="3864"/>
    <cellStyle name="_OPEN INCOMES_sum worksheet_Recon_Hogan, IBS to be updated 7_Recon" xfId="3865"/>
    <cellStyle name="_OPEN INCOMES_sum worksheet_Recon_Hogan, IBS to be updated 8" xfId="3866"/>
    <cellStyle name="_OPEN INCOMES_sum worksheet_Recon_Hogan, IBS to be updated 8 2" xfId="3867"/>
    <cellStyle name="_OPEN INCOMES_sum worksheet_Recon_Hogan, IBS to be updated 9" xfId="3868"/>
    <cellStyle name="_OPEN INCOMES_sum worksheet_Recon_Hogan, IBS to be updated 9 2" xfId="3869"/>
    <cellStyle name="_OPEN INCOMES_sum worksheet_Recon_Hogan, IBS to be updated_creu browse key" xfId="3870"/>
    <cellStyle name="_OPEN INCOMES_sum worksheet_Recon_Hogan, IBS to be updated_creu browse key 2" xfId="3871"/>
    <cellStyle name="_OPEN INCOMES_sum worksheet_Recon_Hogan, IBS to be updated_creu browse key_sum worksheet" xfId="3872"/>
    <cellStyle name="_OPEN INCOMES_sum worksheet_Recon_Hogan, IBS to be updated_Hogan to be Updated" xfId="3873"/>
    <cellStyle name="_OPEN INCOMES_sum worksheet_Recon_Hogan, IBS to be updated_Hogan, IBS to be updated" xfId="3874"/>
    <cellStyle name="_OPEN INCOMES_sum worksheet_Recon_Hogan, IBS to be updated_Main" xfId="3875"/>
    <cellStyle name="_OPEN INCOMES_sum worksheet_Recon_Hogan, IBS to be updated_Recon" xfId="3876"/>
    <cellStyle name="_OPEN INCOMES_sum worksheet_Recon_Hogan, IBS to be updated_Recon_1" xfId="3877"/>
    <cellStyle name="_OPEN INCOMES_sum worksheet_Recon_Hogan, IBS to be updated_Recon_1 2" xfId="3878"/>
    <cellStyle name="_OPEN INCOMES_sum worksheet_Recon_Hogan, IBS to be updated_Recon_1_Hogan to be Updated" xfId="3879"/>
    <cellStyle name="_OPEN INCOMES_sum worksheet_Recon_Hogan, IBS to be updated_Recon_1_Recon" xfId="3880"/>
    <cellStyle name="_OPEN INCOMES_sum worksheet_Recon_Hogan, IBS to be updated_Recon_2" xfId="3881"/>
    <cellStyle name="_OPEN INCOMES_sum worksheet_Recon_Hogan, IBS to be updated_Recon_2 2" xfId="3882"/>
    <cellStyle name="_OPEN INCOMES_sum worksheet_Recon_Hogan, IBS to be updated_Recon_2_Hogan to be Updated" xfId="3883"/>
    <cellStyle name="_OPEN INCOMES_sum worksheet_Recon_Hogan, IBS to be updated_Recon_2_Recon" xfId="3884"/>
    <cellStyle name="_OPEN INCOMES_sum worksheet_Recon_Hogan, IBS to be updated_Recon_3" xfId="3885"/>
    <cellStyle name="_OPEN INCOMES_sum worksheet_Recon_Hogan, IBS to be updated_Recon_3 2" xfId="3886"/>
    <cellStyle name="_OPEN INCOMES_sum worksheet_Recon_Hogan, IBS to be updated_Recon_3_Recon" xfId="3887"/>
    <cellStyle name="_OPEN INCOMES_sum worksheet_Recon_Hogan, IBS to be updated_Sheet1" xfId="3888"/>
    <cellStyle name="_OPEN INCOMES_sum worksheet_Recon_Hogan, IBS to be updated_sum worksheet" xfId="3889"/>
    <cellStyle name="_OPEN INCOMES_sum worksheet_Recon_Hogan, IBS to be updated_sum worksheet 2" xfId="3890"/>
    <cellStyle name="_OPEN INCOMES_sum worksheet_Recon_Hogan, IBS to be updated_sum worksheet_sum worksheet" xfId="3891"/>
    <cellStyle name="_OPEN INCOMES_sum worksheet_Recon_Main" xfId="3892"/>
    <cellStyle name="_OPEN INCOMES_sum worksheet_Recon_Main 10" xfId="3893"/>
    <cellStyle name="_OPEN INCOMES_sum worksheet_Recon_Main 10 2" xfId="3894"/>
    <cellStyle name="_OPEN INCOMES_sum worksheet_Recon_Main 11" xfId="3895"/>
    <cellStyle name="_OPEN INCOMES_sum worksheet_Recon_Main 11 2" xfId="3896"/>
    <cellStyle name="_OPEN INCOMES_sum worksheet_Recon_Main 12" xfId="3897"/>
    <cellStyle name="_OPEN INCOMES_sum worksheet_Recon_Main 12 2" xfId="3898"/>
    <cellStyle name="_OPEN INCOMES_sum worksheet_Recon_Main 13" xfId="3899"/>
    <cellStyle name="_OPEN INCOMES_sum worksheet_Recon_Main 13 2" xfId="3900"/>
    <cellStyle name="_OPEN INCOMES_sum worksheet_Recon_Main 14" xfId="3901"/>
    <cellStyle name="_OPEN INCOMES_sum worksheet_Recon_Main 14 2" xfId="3902"/>
    <cellStyle name="_OPEN INCOMES_sum worksheet_Recon_Main 15" xfId="3903"/>
    <cellStyle name="_OPEN INCOMES_sum worksheet_Recon_Main 16" xfId="3904"/>
    <cellStyle name="_OPEN INCOMES_sum worksheet_Recon_Main 16 2" xfId="3905"/>
    <cellStyle name="_OPEN INCOMES_sum worksheet_Recon_Main 16_Recon" xfId="3906"/>
    <cellStyle name="_OPEN INCOMES_sum worksheet_Recon_Main 2" xfId="3907"/>
    <cellStyle name="_OPEN INCOMES_sum worksheet_Recon_Main 2 2" xfId="3908"/>
    <cellStyle name="_OPEN INCOMES_sum worksheet_Recon_Main 3" xfId="3909"/>
    <cellStyle name="_OPEN INCOMES_sum worksheet_Recon_Main 3 2" xfId="3910"/>
    <cellStyle name="_OPEN INCOMES_sum worksheet_Recon_Main 3 3" xfId="3911"/>
    <cellStyle name="_OPEN INCOMES_sum worksheet_Recon_Main 3_sum worksheet" xfId="3912"/>
    <cellStyle name="_OPEN INCOMES_sum worksheet_Recon_Main 4" xfId="3913"/>
    <cellStyle name="_OPEN INCOMES_sum worksheet_Recon_Main 5" xfId="3914"/>
    <cellStyle name="_OPEN INCOMES_sum worksheet_Recon_Main 5 2" xfId="3915"/>
    <cellStyle name="_OPEN INCOMES_sum worksheet_Recon_Main 5_Recon" xfId="3916"/>
    <cellStyle name="_OPEN INCOMES_sum worksheet_Recon_Main 6" xfId="3917"/>
    <cellStyle name="_OPEN INCOMES_sum worksheet_Recon_Main 6 2" xfId="3918"/>
    <cellStyle name="_OPEN INCOMES_sum worksheet_Recon_Main 7" xfId="3919"/>
    <cellStyle name="_OPEN INCOMES_sum worksheet_Recon_Main 7 2" xfId="3920"/>
    <cellStyle name="_OPEN INCOMES_sum worksheet_Recon_Main 7_Recon" xfId="3921"/>
    <cellStyle name="_OPEN INCOMES_sum worksheet_Recon_Main 8" xfId="3922"/>
    <cellStyle name="_OPEN INCOMES_sum worksheet_Recon_Main 8 2" xfId="3923"/>
    <cellStyle name="_OPEN INCOMES_sum worksheet_Recon_Main 9" xfId="3924"/>
    <cellStyle name="_OPEN INCOMES_sum worksheet_Recon_Main 9 2" xfId="3925"/>
    <cellStyle name="_OPEN INCOMES_sum worksheet_Recon_Main_creu browse key" xfId="3926"/>
    <cellStyle name="_OPEN INCOMES_sum worksheet_Recon_Main_creu browse key 2" xfId="3927"/>
    <cellStyle name="_OPEN INCOMES_sum worksheet_Recon_Main_creu browse key_sum worksheet" xfId="3928"/>
    <cellStyle name="_OPEN INCOMES_sum worksheet_Recon_Main_Hogan to be Updated" xfId="3929"/>
    <cellStyle name="_OPEN INCOMES_sum worksheet_Recon_Main_Hogan, IBS to be updated" xfId="3930"/>
    <cellStyle name="_OPEN INCOMES_sum worksheet_Recon_Main_Main" xfId="3931"/>
    <cellStyle name="_OPEN INCOMES_sum worksheet_Recon_Main_Recon" xfId="3932"/>
    <cellStyle name="_OPEN INCOMES_sum worksheet_Recon_Main_Recon_1" xfId="3933"/>
    <cellStyle name="_OPEN INCOMES_sum worksheet_Recon_Main_Recon_1 2" xfId="3934"/>
    <cellStyle name="_OPEN INCOMES_sum worksheet_Recon_Main_Recon_1_Hogan to be Updated" xfId="3935"/>
    <cellStyle name="_OPEN INCOMES_sum worksheet_Recon_Main_Recon_1_Recon" xfId="3936"/>
    <cellStyle name="_OPEN INCOMES_sum worksheet_Recon_Main_Recon_2" xfId="3937"/>
    <cellStyle name="_OPEN INCOMES_sum worksheet_Recon_Main_Recon_2 2" xfId="3938"/>
    <cellStyle name="_OPEN INCOMES_sum worksheet_Recon_Main_Recon_2_Hogan to be Updated" xfId="3939"/>
    <cellStyle name="_OPEN INCOMES_sum worksheet_Recon_Main_Recon_2_Recon" xfId="3940"/>
    <cellStyle name="_OPEN INCOMES_sum worksheet_Recon_Main_Recon_3" xfId="3941"/>
    <cellStyle name="_OPEN INCOMES_sum worksheet_Recon_Main_Recon_3 2" xfId="3942"/>
    <cellStyle name="_OPEN INCOMES_sum worksheet_Recon_Main_Recon_3_Recon" xfId="3943"/>
    <cellStyle name="_OPEN INCOMES_sum worksheet_Recon_Main_Sheet1" xfId="3944"/>
    <cellStyle name="_OPEN INCOMES_sum worksheet_Recon_Main_sum worksheet" xfId="3945"/>
    <cellStyle name="_OPEN INCOMES_sum worksheet_Recon_Main_sum worksheet 2" xfId="3946"/>
    <cellStyle name="_OPEN INCOMES_sum worksheet_Recon_Main_sum worksheet_sum worksheet" xfId="3947"/>
    <cellStyle name="_OPEN INCOMES_sum worksheet_Recon_Recon" xfId="3948"/>
    <cellStyle name="_OPEN INCOMES_sum worksheet_Recon_Recon 2" xfId="3949"/>
    <cellStyle name="_OPEN INCOMES_sum worksheet_Recon_Recon 2 2" xfId="3950"/>
    <cellStyle name="_OPEN INCOMES_sum worksheet_Recon_Recon 3" xfId="3951"/>
    <cellStyle name="_OPEN INCOMES_sum worksheet_Recon_Recon 3 2" xfId="3952"/>
    <cellStyle name="_OPEN INCOMES_sum worksheet_Recon_Recon 3 3" xfId="3953"/>
    <cellStyle name="_OPEN INCOMES_sum worksheet_Recon_Recon 3_sum worksheet" xfId="3954"/>
    <cellStyle name="_OPEN INCOMES_sum worksheet_Recon_Recon 4" xfId="3955"/>
    <cellStyle name="_OPEN INCOMES_sum worksheet_Recon_Recon 4 2" xfId="3956"/>
    <cellStyle name="_OPEN INCOMES_sum worksheet_Recon_Recon 4_Recon" xfId="3957"/>
    <cellStyle name="_OPEN INCOMES_sum worksheet_Recon_Recon 5" xfId="3958"/>
    <cellStyle name="_OPEN INCOMES_sum worksheet_Recon_Recon 5 2" xfId="3959"/>
    <cellStyle name="_OPEN INCOMES_sum worksheet_Recon_Recon 6" xfId="3960"/>
    <cellStyle name="_OPEN INCOMES_sum worksheet_Recon_Recon 7" xfId="3961"/>
    <cellStyle name="_OPEN INCOMES_sum worksheet_Recon_Recon 8" xfId="3962"/>
    <cellStyle name="_OPEN INCOMES_sum worksheet_Recon_Recon 8 2" xfId="3963"/>
    <cellStyle name="_OPEN INCOMES_sum worksheet_Recon_Recon 8_Recon" xfId="3964"/>
    <cellStyle name="_OPEN INCOMES_sum worksheet_Recon_Recon_creu browse key" xfId="3965"/>
    <cellStyle name="_OPEN INCOMES_sum worksheet_Recon_Recon_creu browse key 2" xfId="3966"/>
    <cellStyle name="_OPEN INCOMES_sum worksheet_Recon_Recon_creu browse key_sum worksheet" xfId="3967"/>
    <cellStyle name="_OPEN INCOMES_sum worksheet_Recon_Recon_HOGAN TO BE UPDATED" xfId="3968"/>
    <cellStyle name="_OPEN INCOMES_sum worksheet_Recon_Recon_HOGAN TO BE UPDATED 10" xfId="3969"/>
    <cellStyle name="_OPEN INCOMES_sum worksheet_Recon_Recon_HOGAN TO BE UPDATED 10 2" xfId="3970"/>
    <cellStyle name="_OPEN INCOMES_sum worksheet_Recon_Recon_HOGAN TO BE UPDATED 11" xfId="3971"/>
    <cellStyle name="_OPEN INCOMES_sum worksheet_Recon_Recon_HOGAN TO BE UPDATED 11 2" xfId="3972"/>
    <cellStyle name="_OPEN INCOMES_sum worksheet_Recon_Recon_HOGAN TO BE UPDATED 12" xfId="3973"/>
    <cellStyle name="_OPEN INCOMES_sum worksheet_Recon_Recon_HOGAN TO BE UPDATED 13" xfId="3974"/>
    <cellStyle name="_OPEN INCOMES_sum worksheet_Recon_Recon_HOGAN TO BE UPDATED 13 2" xfId="3975"/>
    <cellStyle name="_OPEN INCOMES_sum worksheet_Recon_Recon_HOGAN TO BE UPDATED 13_Recon" xfId="3976"/>
    <cellStyle name="_OPEN INCOMES_sum worksheet_Recon_Recon_HOGAN TO BE UPDATED 2" xfId="3977"/>
    <cellStyle name="_OPEN INCOMES_sum worksheet_Recon_Recon_HOGAN TO BE UPDATED 3" xfId="3978"/>
    <cellStyle name="_OPEN INCOMES_sum worksheet_Recon_Recon_HOGAN TO BE UPDATED 3 2" xfId="3979"/>
    <cellStyle name="_OPEN INCOMES_sum worksheet_Recon_Recon_HOGAN TO BE UPDATED 3_Recon" xfId="3980"/>
    <cellStyle name="_OPEN INCOMES_sum worksheet_Recon_Recon_HOGAN TO BE UPDATED 4" xfId="3981"/>
    <cellStyle name="_OPEN INCOMES_sum worksheet_Recon_Recon_HOGAN TO BE UPDATED 4 2" xfId="3982"/>
    <cellStyle name="_OPEN INCOMES_sum worksheet_Recon_Recon_HOGAN TO BE UPDATED 5" xfId="3983"/>
    <cellStyle name="_OPEN INCOMES_sum worksheet_Recon_Recon_HOGAN TO BE UPDATED 5 2" xfId="3984"/>
    <cellStyle name="_OPEN INCOMES_sum worksheet_Recon_Recon_HOGAN TO BE UPDATED 6" xfId="3985"/>
    <cellStyle name="_OPEN INCOMES_sum worksheet_Recon_Recon_HOGAN TO BE UPDATED 6 2" xfId="3986"/>
    <cellStyle name="_OPEN INCOMES_sum worksheet_Recon_Recon_HOGAN TO BE UPDATED 7" xfId="3987"/>
    <cellStyle name="_OPEN INCOMES_sum worksheet_Recon_Recon_HOGAN TO BE UPDATED 7 2" xfId="3988"/>
    <cellStyle name="_OPEN INCOMES_sum worksheet_Recon_Recon_HOGAN TO BE UPDATED 8" xfId="3989"/>
    <cellStyle name="_OPEN INCOMES_sum worksheet_Recon_Recon_HOGAN TO BE UPDATED 8 2" xfId="3990"/>
    <cellStyle name="_OPEN INCOMES_sum worksheet_Recon_Recon_HOGAN TO BE UPDATED 9" xfId="3991"/>
    <cellStyle name="_OPEN INCOMES_sum worksheet_Recon_Recon_HOGAN TO BE UPDATED 9 2" xfId="3992"/>
    <cellStyle name="_OPEN INCOMES_sum worksheet_Recon_Recon_Hogan to be Updated_1" xfId="3993"/>
    <cellStyle name="_OPEN INCOMES_sum worksheet_Recon_Recon_HOGAN TO BE UPDATED_Hogan to be Updated" xfId="3994"/>
    <cellStyle name="_OPEN INCOMES_sum worksheet_Recon_Recon_HOGAN TO BE UPDATED_Main" xfId="3995"/>
    <cellStyle name="_OPEN INCOMES_sum worksheet_Recon_Recon_HOGAN TO BE UPDATED_Recon" xfId="3996"/>
    <cellStyle name="_OPEN INCOMES_sum worksheet_Recon_Recon_HOGAN TO BE UPDATED_Recon_1" xfId="3997"/>
    <cellStyle name="_OPEN INCOMES_sum worksheet_Recon_Recon_HOGAN TO BE UPDATED_Recon_1 2" xfId="3998"/>
    <cellStyle name="_OPEN INCOMES_sum worksheet_Recon_Recon_HOGAN TO BE UPDATED_Recon_1_Hogan to be Updated" xfId="3999"/>
    <cellStyle name="_OPEN INCOMES_sum worksheet_Recon_Recon_HOGAN TO BE UPDATED_Recon_1_Recon" xfId="4000"/>
    <cellStyle name="_OPEN INCOMES_sum worksheet_Recon_Recon_HOGAN TO BE UPDATED_Recon_2" xfId="4001"/>
    <cellStyle name="_OPEN INCOMES_sum worksheet_Recon_Recon_HOGAN TO BE UPDATED_Recon_2 2" xfId="4002"/>
    <cellStyle name="_OPEN INCOMES_sum worksheet_Recon_Recon_HOGAN TO BE UPDATED_Recon_2_Hogan to be Updated" xfId="4003"/>
    <cellStyle name="_OPEN INCOMES_sum worksheet_Recon_Recon_HOGAN TO BE UPDATED_Recon_2_Recon" xfId="4004"/>
    <cellStyle name="_OPEN INCOMES_sum worksheet_Recon_Recon_HOGAN TO BE UPDATED_Recon_3" xfId="4005"/>
    <cellStyle name="_OPEN INCOMES_sum worksheet_Recon_Recon_HOGAN TO BE UPDATED_Recon_3 2" xfId="4006"/>
    <cellStyle name="_OPEN INCOMES_sum worksheet_Recon_Recon_HOGAN TO BE UPDATED_Recon_3_Recon" xfId="4007"/>
    <cellStyle name="_OPEN INCOMES_sum worksheet_Recon_Recon_HOGAN TO BE UPDATED_Sheet1" xfId="4008"/>
    <cellStyle name="_OPEN INCOMES_sum worksheet_Recon_Recon_HOGAN TO BE UPDATED_sum worksheet" xfId="4009"/>
    <cellStyle name="_OPEN INCOMES_sum worksheet_Recon_Recon_HOGAN TO BE UPDATED_sum worksheet 2" xfId="4010"/>
    <cellStyle name="_OPEN INCOMES_sum worksheet_Recon_Recon_Hogan, IBS to be updated" xfId="4011"/>
    <cellStyle name="_OPEN INCOMES_sum worksheet_Recon_Recon_Hogan, IBS to be updated 2" xfId="4012"/>
    <cellStyle name="_OPEN INCOMES_sum worksheet_Recon_Recon_Hogan, IBS to be updated 3" xfId="4013"/>
    <cellStyle name="_OPEN INCOMES_sum worksheet_Recon_Recon_Hogan, IBS to be updated_creu browse key" xfId="4014"/>
    <cellStyle name="_OPEN INCOMES_sum worksheet_Recon_Recon_Hogan, IBS to be updated_sum worksheet" xfId="4015"/>
    <cellStyle name="_OPEN INCOMES_sum worksheet_Recon_Recon_Main" xfId="4016"/>
    <cellStyle name="_OPEN INCOMES_sum worksheet_Recon_Recon_Main 2" xfId="4017"/>
    <cellStyle name="_OPEN INCOMES_sum worksheet_Recon_Recon_Main 3" xfId="4018"/>
    <cellStyle name="_OPEN INCOMES_sum worksheet_Recon_Recon_Main_creu browse key" xfId="4019"/>
    <cellStyle name="_OPEN INCOMES_sum worksheet_Recon_Recon_Main_sum worksheet" xfId="4020"/>
    <cellStyle name="_OPEN INCOMES_sum worksheet_Recon_Recon_Recon" xfId="4021"/>
    <cellStyle name="_OPEN INCOMES_sum worksheet_Recon_Recon_Recon_1" xfId="4022"/>
    <cellStyle name="_OPEN INCOMES_sum worksheet_Recon_Recon_Recon_1 2" xfId="4023"/>
    <cellStyle name="_OPEN INCOMES_sum worksheet_Recon_Recon_Recon_1_Hogan to be Updated" xfId="4024"/>
    <cellStyle name="_OPEN INCOMES_sum worksheet_Recon_Recon_Recon_1_Recon" xfId="4025"/>
    <cellStyle name="_OPEN INCOMES_sum worksheet_Recon_Recon_Recon_2" xfId="4026"/>
    <cellStyle name="_OPEN INCOMES_sum worksheet_Recon_Recon_Recon_2 2" xfId="4027"/>
    <cellStyle name="_OPEN INCOMES_sum worksheet_Recon_Recon_Recon_2_Hogan to be Updated" xfId="4028"/>
    <cellStyle name="_OPEN INCOMES_sum worksheet_Recon_Recon_Recon_2_Recon" xfId="4029"/>
    <cellStyle name="_OPEN INCOMES_sum worksheet_Recon_Recon_Recon_3" xfId="4030"/>
    <cellStyle name="_OPEN INCOMES_sum worksheet_Recon_Recon_Recon_3 2" xfId="4031"/>
    <cellStyle name="_OPEN INCOMES_sum worksheet_Recon_Recon_Recon_3_Recon" xfId="4032"/>
    <cellStyle name="_OPEN INCOMES_sum worksheet_Recon_Recon_Sheet1" xfId="4033"/>
    <cellStyle name="_OPEN INCOMES_sum worksheet_Recon_Recon_sum worksheet" xfId="4034"/>
    <cellStyle name="_OPEN INCOMES_sum worksheet_Recon_Recon_sum worksheet 10" xfId="4035"/>
    <cellStyle name="_OPEN INCOMES_sum worksheet_Recon_Recon_sum worksheet 10 2" xfId="4036"/>
    <cellStyle name="_OPEN INCOMES_sum worksheet_Recon_Recon_sum worksheet 10 2 2" xfId="10937"/>
    <cellStyle name="_OPEN INCOMES_sum worksheet_Recon_Recon_sum worksheet 10 2 3" xfId="10936"/>
    <cellStyle name="_OPEN INCOMES_sum worksheet_Recon_Recon_sum worksheet 10 2 4" xfId="22732"/>
    <cellStyle name="_OPEN INCOMES_sum worksheet_Recon_Recon_sum worksheet 10 2_Deadline Tracker" xfId="32113"/>
    <cellStyle name="_OPEN INCOMES_sum worksheet_Recon_Recon_sum worksheet 10 2_Sheet4" xfId="9013"/>
    <cellStyle name="_OPEN INCOMES_sum worksheet_Recon_Recon_sum worksheet 10 2_Sheet4 2" xfId="10938"/>
    <cellStyle name="_OPEN INCOMES_sum worksheet_Recon_Recon_sum worksheet 11" xfId="4037"/>
    <cellStyle name="_OPEN INCOMES_sum worksheet_Recon_Recon_sum worksheet 11 2" xfId="4038"/>
    <cellStyle name="_OPEN INCOMES_sum worksheet_Recon_Recon_sum worksheet 11 2 2" xfId="10941"/>
    <cellStyle name="_OPEN INCOMES_sum worksheet_Recon_Recon_sum worksheet 11 2 3" xfId="10940"/>
    <cellStyle name="_OPEN INCOMES_sum worksheet_Recon_Recon_sum worksheet 11 2 4" xfId="22734"/>
    <cellStyle name="_OPEN INCOMES_sum worksheet_Recon_Recon_sum worksheet 11 2_Deadline Tracker" xfId="32115"/>
    <cellStyle name="_OPEN INCOMES_sum worksheet_Recon_Recon_sum worksheet 11 2_Sheet4" xfId="9015"/>
    <cellStyle name="_OPEN INCOMES_sum worksheet_Recon_Recon_sum worksheet 11 2_Sheet4 2" xfId="10942"/>
    <cellStyle name="_OPEN INCOMES_sum worksheet_Recon_Recon_sum worksheet 11 3" xfId="10943"/>
    <cellStyle name="_OPEN INCOMES_sum worksheet_Recon_Recon_sum worksheet 11 4" xfId="10939"/>
    <cellStyle name="_OPEN INCOMES_sum worksheet_Recon_Recon_sum worksheet 11 5" xfId="22733"/>
    <cellStyle name="_OPEN INCOMES_sum worksheet_Recon_Recon_sum worksheet 11_Deadline Tracker" xfId="32114"/>
    <cellStyle name="_OPEN INCOMES_sum worksheet_Recon_Recon_sum worksheet 11_Sheet4" xfId="9014"/>
    <cellStyle name="_OPEN INCOMES_sum worksheet_Recon_Recon_sum worksheet 11_Sheet4 2" xfId="10944"/>
    <cellStyle name="_OPEN INCOMES_sum worksheet_Recon_Recon_sum worksheet 12" xfId="4039"/>
    <cellStyle name="_OPEN INCOMES_sum worksheet_Recon_Recon_sum worksheet 12 2" xfId="4040"/>
    <cellStyle name="_OPEN INCOMES_sum worksheet_Recon_Recon_sum worksheet 12 2 2" xfId="10947"/>
    <cellStyle name="_OPEN INCOMES_sum worksheet_Recon_Recon_sum worksheet 12 2 3" xfId="10946"/>
    <cellStyle name="_OPEN INCOMES_sum worksheet_Recon_Recon_sum worksheet 12 2 4" xfId="22736"/>
    <cellStyle name="_OPEN INCOMES_sum worksheet_Recon_Recon_sum worksheet 12 2_Deadline Tracker" xfId="32117"/>
    <cellStyle name="_OPEN INCOMES_sum worksheet_Recon_Recon_sum worksheet 12 2_Sheet4" xfId="9017"/>
    <cellStyle name="_OPEN INCOMES_sum worksheet_Recon_Recon_sum worksheet 12 2_Sheet4 2" xfId="10948"/>
    <cellStyle name="_OPEN INCOMES_sum worksheet_Recon_Recon_sum worksheet 12 3" xfId="10949"/>
    <cellStyle name="_OPEN INCOMES_sum worksheet_Recon_Recon_sum worksheet 12 4" xfId="10945"/>
    <cellStyle name="_OPEN INCOMES_sum worksheet_Recon_Recon_sum worksheet 12 5" xfId="22735"/>
    <cellStyle name="_OPEN INCOMES_sum worksheet_Recon_Recon_sum worksheet 12_Deadline Tracker" xfId="32116"/>
    <cellStyle name="_OPEN INCOMES_sum worksheet_Recon_Recon_sum worksheet 12_Sheet4" xfId="9016"/>
    <cellStyle name="_OPEN INCOMES_sum worksheet_Recon_Recon_sum worksheet 12_Sheet4 2" xfId="10950"/>
    <cellStyle name="_OPEN INCOMES_sum worksheet_Recon_Recon_sum worksheet 13" xfId="4041"/>
    <cellStyle name="_OPEN INCOMES_sum worksheet_Recon_Recon_sum worksheet 13 2" xfId="4042"/>
    <cellStyle name="_OPEN INCOMES_sum worksheet_Recon_Recon_sum worksheet 13 2 2" xfId="10953"/>
    <cellStyle name="_OPEN INCOMES_sum worksheet_Recon_Recon_sum worksheet 13 2 3" xfId="10952"/>
    <cellStyle name="_OPEN INCOMES_sum worksheet_Recon_Recon_sum worksheet 13 2 4" xfId="22738"/>
    <cellStyle name="_OPEN INCOMES_sum worksheet_Recon_Recon_sum worksheet 13 2_Deadline Tracker" xfId="32119"/>
    <cellStyle name="_OPEN INCOMES_sum worksheet_Recon_Recon_sum worksheet 13 2_Sheet4" xfId="9019"/>
    <cellStyle name="_OPEN INCOMES_sum worksheet_Recon_Recon_sum worksheet 13 2_Sheet4 2" xfId="10954"/>
    <cellStyle name="_OPEN INCOMES_sum worksheet_Recon_Recon_sum worksheet 13 3" xfId="10955"/>
    <cellStyle name="_OPEN INCOMES_sum worksheet_Recon_Recon_sum worksheet 13 4" xfId="10951"/>
    <cellStyle name="_OPEN INCOMES_sum worksheet_Recon_Recon_sum worksheet 13 5" xfId="22737"/>
    <cellStyle name="_OPEN INCOMES_sum worksheet_Recon_Recon_sum worksheet 13_Deadline Tracker" xfId="32118"/>
    <cellStyle name="_OPEN INCOMES_sum worksheet_Recon_Recon_sum worksheet 13_Sheet4" xfId="9018"/>
    <cellStyle name="_OPEN INCOMES_sum worksheet_Recon_Recon_sum worksheet 13_Sheet4 2" xfId="10956"/>
    <cellStyle name="_OPEN INCOMES_sum worksheet_Recon_Recon_sum worksheet 14" xfId="4043"/>
    <cellStyle name="_OPEN INCOMES_sum worksheet_Recon_Recon_sum worksheet 14 2" xfId="4044"/>
    <cellStyle name="_OPEN INCOMES_sum worksheet_Recon_Recon_sum worksheet 14 2 2" xfId="10959"/>
    <cellStyle name="_OPEN INCOMES_sum worksheet_Recon_Recon_sum worksheet 14 2 3" xfId="10958"/>
    <cellStyle name="_OPEN INCOMES_sum worksheet_Recon_Recon_sum worksheet 14 2 4" xfId="22740"/>
    <cellStyle name="_OPEN INCOMES_sum worksheet_Recon_Recon_sum worksheet 14 2_Deadline Tracker" xfId="32121"/>
    <cellStyle name="_OPEN INCOMES_sum worksheet_Recon_Recon_sum worksheet 14 2_Sheet4" xfId="9021"/>
    <cellStyle name="_OPEN INCOMES_sum worksheet_Recon_Recon_sum worksheet 14 2_Sheet4 2" xfId="10960"/>
    <cellStyle name="_OPEN INCOMES_sum worksheet_Recon_Recon_sum worksheet 14 3" xfId="10961"/>
    <cellStyle name="_OPEN INCOMES_sum worksheet_Recon_Recon_sum worksheet 14 4" xfId="10957"/>
    <cellStyle name="_OPEN INCOMES_sum worksheet_Recon_Recon_sum worksheet 14 5" xfId="22739"/>
    <cellStyle name="_OPEN INCOMES_sum worksheet_Recon_Recon_sum worksheet 14_Deadline Tracker" xfId="32120"/>
    <cellStyle name="_OPEN INCOMES_sum worksheet_Recon_Recon_sum worksheet 14_Sheet4" xfId="9020"/>
    <cellStyle name="_OPEN INCOMES_sum worksheet_Recon_Recon_sum worksheet 14_Sheet4 2" xfId="10962"/>
    <cellStyle name="_OPEN INCOMES_sum worksheet_Recon_Recon_sum worksheet 15" xfId="4045"/>
    <cellStyle name="_OPEN INCOMES_sum worksheet_Recon_Recon_sum worksheet 15 2" xfId="10964"/>
    <cellStyle name="_OPEN INCOMES_sum worksheet_Recon_Recon_sum worksheet 15 3" xfId="10963"/>
    <cellStyle name="_OPEN INCOMES_sum worksheet_Recon_Recon_sum worksheet 15 4" xfId="22741"/>
    <cellStyle name="_OPEN INCOMES_sum worksheet_Recon_Recon_sum worksheet 15_Deadline Tracker" xfId="32122"/>
    <cellStyle name="_OPEN INCOMES_sum worksheet_Recon_Recon_sum worksheet 15_Sheet4" xfId="9022"/>
    <cellStyle name="_OPEN INCOMES_sum worksheet_Recon_Recon_sum worksheet 15_Sheet4 2" xfId="10965"/>
    <cellStyle name="_OPEN INCOMES_sum worksheet_Recon_Recon_sum worksheet 16" xfId="4046"/>
    <cellStyle name="_OPEN INCOMES_sum worksheet_Recon_Recon_sum worksheet 16 2" xfId="4047"/>
    <cellStyle name="_OPEN INCOMES_sum worksheet_Recon_Recon_sum worksheet 16 2 2" xfId="10968"/>
    <cellStyle name="_OPEN INCOMES_sum worksheet_Recon_Recon_sum worksheet 16 2 3" xfId="10967"/>
    <cellStyle name="_OPEN INCOMES_sum worksheet_Recon_Recon_sum worksheet 16 2 4" xfId="22743"/>
    <cellStyle name="_OPEN INCOMES_sum worksheet_Recon_Recon_sum worksheet 16 2_Deadline Tracker" xfId="32124"/>
    <cellStyle name="_OPEN INCOMES_sum worksheet_Recon_Recon_sum worksheet 16 2_Sheet4" xfId="9024"/>
    <cellStyle name="_OPEN INCOMES_sum worksheet_Recon_Recon_sum worksheet 16 2_Sheet4 2" xfId="10969"/>
    <cellStyle name="_OPEN INCOMES_sum worksheet_Recon_Recon_sum worksheet 16 3" xfId="10970"/>
    <cellStyle name="_OPEN INCOMES_sum worksheet_Recon_Recon_sum worksheet 16 4" xfId="10966"/>
    <cellStyle name="_OPEN INCOMES_sum worksheet_Recon_Recon_sum worksheet 16 5" xfId="22742"/>
    <cellStyle name="_OPEN INCOMES_sum worksheet_Recon_Recon_sum worksheet 16_Deadline Tracker" xfId="32123"/>
    <cellStyle name="_OPEN INCOMES_sum worksheet_Recon_Recon_sum worksheet 16_Recon" xfId="4048"/>
    <cellStyle name="_OPEN INCOMES_sum worksheet_Recon_Recon_sum worksheet 16_Recon 2" xfId="10972"/>
    <cellStyle name="_OPEN INCOMES_sum worksheet_Recon_Recon_sum worksheet 16_Recon 3" xfId="10971"/>
    <cellStyle name="_OPEN INCOMES_sum worksheet_Recon_Recon_sum worksheet 16_Recon 4" xfId="22744"/>
    <cellStyle name="_OPEN INCOMES_sum worksheet_Recon_Recon_sum worksheet 16_Recon_Deadline Tracker" xfId="32125"/>
    <cellStyle name="_OPEN INCOMES_sum worksheet_Recon_Recon_sum worksheet 16_Recon_Sheet4" xfId="9025"/>
    <cellStyle name="_OPEN INCOMES_sum worksheet_Recon_Recon_sum worksheet 16_Recon_Sheet4 2" xfId="10973"/>
    <cellStyle name="_OPEN INCOMES_sum worksheet_Recon_Recon_sum worksheet 16_Sheet4" xfId="9023"/>
    <cellStyle name="_OPEN INCOMES_sum worksheet_Recon_Recon_sum worksheet 16_Sheet4 2" xfId="10974"/>
    <cellStyle name="_OPEN INCOMES_sum worksheet_Recon_Recon_sum worksheet 2" xfId="4049"/>
    <cellStyle name="_OPEN INCOMES_sum worksheet_Recon_Recon_sum worksheet 2 2" xfId="4050"/>
    <cellStyle name="_OPEN INCOMES_sum worksheet_Recon_Recon_sum worksheet 2 2 2" xfId="10977"/>
    <cellStyle name="_OPEN INCOMES_sum worksheet_Recon_Recon_sum worksheet 2 2 3" xfId="10976"/>
    <cellStyle name="_OPEN INCOMES_sum worksheet_Recon_Recon_sum worksheet 2 2 4" xfId="22746"/>
    <cellStyle name="_OPEN INCOMES_sum worksheet_Recon_Recon_sum worksheet 2 2_Deadline Tracker" xfId="32127"/>
    <cellStyle name="_OPEN INCOMES_sum worksheet_Recon_Recon_sum worksheet 2 2_Sheet4" xfId="9027"/>
    <cellStyle name="_OPEN INCOMES_sum worksheet_Recon_Recon_sum worksheet 2 2_Sheet4 2" xfId="10978"/>
    <cellStyle name="_OPEN INCOMES_sum worksheet_Recon_Recon_sum worksheet 2 3" xfId="10979"/>
    <cellStyle name="_OPEN INCOMES_sum worksheet_Recon_Recon_sum worksheet 2 4" xfId="10975"/>
    <cellStyle name="_OPEN INCOMES_sum worksheet_Recon_Recon_sum worksheet 2 5" xfId="22745"/>
    <cellStyle name="_OPEN INCOMES_sum worksheet_Recon_Recon_sum worksheet 2_Deadline Tracker" xfId="32126"/>
    <cellStyle name="_OPEN INCOMES_sum worksheet_Recon_Recon_sum worksheet 2_Sheet4" xfId="9026"/>
    <cellStyle name="_OPEN INCOMES_sum worksheet_Recon_Recon_sum worksheet 2_Sheet4 2" xfId="10980"/>
    <cellStyle name="_OPEN INCOMES_sum worksheet_Recon_Recon_sum worksheet 3" xfId="4051"/>
    <cellStyle name="_OPEN INCOMES_sum worksheet_Recon_Recon_sum worksheet 3 2" xfId="4052"/>
    <cellStyle name="_OPEN INCOMES_sum worksheet_Recon_Recon_sum worksheet 3 2 2" xfId="10983"/>
    <cellStyle name="_OPEN INCOMES_sum worksheet_Recon_Recon_sum worksheet 3 2 3" xfId="10982"/>
    <cellStyle name="_OPEN INCOMES_sum worksheet_Recon_Recon_sum worksheet 3 2 4" xfId="22748"/>
    <cellStyle name="_OPEN INCOMES_sum worksheet_Recon_Recon_sum worksheet 3 2_Deadline Tracker" xfId="32129"/>
    <cellStyle name="_OPEN INCOMES_sum worksheet_Recon_Recon_sum worksheet 3 2_Sheet4" xfId="9029"/>
    <cellStyle name="_OPEN INCOMES_sum worksheet_Recon_Recon_sum worksheet 3 2_Sheet4 2" xfId="10984"/>
    <cellStyle name="_OPEN INCOMES_sum worksheet_Recon_Recon_sum worksheet 3 3" xfId="4053"/>
    <cellStyle name="_OPEN INCOMES_sum worksheet_Recon_Recon_sum worksheet 3 3 2" xfId="10986"/>
    <cellStyle name="_OPEN INCOMES_sum worksheet_Recon_Recon_sum worksheet 3 3 3" xfId="10985"/>
    <cellStyle name="_OPEN INCOMES_sum worksheet_Recon_Recon_sum worksheet 3 3 4" xfId="22749"/>
    <cellStyle name="_OPEN INCOMES_sum worksheet_Recon_Recon_sum worksheet 3 3_Deadline Tracker" xfId="32130"/>
    <cellStyle name="_OPEN INCOMES_sum worksheet_Recon_Recon_sum worksheet 3 3_Sheet4" xfId="9030"/>
    <cellStyle name="_OPEN INCOMES_sum worksheet_Recon_Recon_sum worksheet 3 3_Sheet4 2" xfId="10987"/>
    <cellStyle name="_OPEN INCOMES_sum worksheet_Recon_Recon_sum worksheet 3 4" xfId="10988"/>
    <cellStyle name="_OPEN INCOMES_sum worksheet_Recon_Recon_sum worksheet 3 5" xfId="10981"/>
    <cellStyle name="_OPEN INCOMES_sum worksheet_Recon_Recon_sum worksheet 3 6" xfId="22747"/>
    <cellStyle name="_OPEN INCOMES_sum worksheet_Recon_Recon_sum worksheet 3_Deadline Tracker" xfId="32128"/>
    <cellStyle name="_OPEN INCOMES_sum worksheet_Recon_Recon_sum worksheet 3_Sheet4" xfId="9028"/>
    <cellStyle name="_OPEN INCOMES_sum worksheet_Recon_Recon_sum worksheet 3_Sheet4 2" xfId="10989"/>
    <cellStyle name="_OPEN INCOMES_sum worksheet_Recon_Recon_sum worksheet 3_sum worksheet" xfId="4054"/>
    <cellStyle name="_OPEN INCOMES_sum worksheet_Recon_Recon_sum worksheet 3_sum worksheet 2" xfId="10991"/>
    <cellStyle name="_OPEN INCOMES_sum worksheet_Recon_Recon_sum worksheet 3_sum worksheet 3" xfId="10990"/>
    <cellStyle name="_OPEN INCOMES_sum worksheet_Recon_Recon_sum worksheet 3_sum worksheet 4" xfId="22750"/>
    <cellStyle name="_OPEN INCOMES_sum worksheet_Recon_Recon_sum worksheet 3_sum worksheet_Deadline Tracker" xfId="32131"/>
    <cellStyle name="_OPEN INCOMES_sum worksheet_Recon_Recon_sum worksheet 3_sum worksheet_Sheet4" xfId="9031"/>
    <cellStyle name="_OPEN INCOMES_sum worksheet_Recon_Recon_sum worksheet 3_sum worksheet_Sheet4 2" xfId="10992"/>
    <cellStyle name="_OPEN INCOMES_sum worksheet_Recon_Recon_sum worksheet 4" xfId="4055"/>
    <cellStyle name="_OPEN INCOMES_sum worksheet_Recon_Recon_sum worksheet 4 2" xfId="10994"/>
    <cellStyle name="_OPEN INCOMES_sum worksheet_Recon_Recon_sum worksheet 4 3" xfId="10993"/>
    <cellStyle name="_OPEN INCOMES_sum worksheet_Recon_Recon_sum worksheet 4 4" xfId="22751"/>
    <cellStyle name="_OPEN INCOMES_sum worksheet_Recon_Recon_sum worksheet 4_Deadline Tracker" xfId="32132"/>
    <cellStyle name="_OPEN INCOMES_sum worksheet_Recon_Recon_sum worksheet 4_Sheet4" xfId="9032"/>
    <cellStyle name="_OPEN INCOMES_sum worksheet_Recon_Recon_sum worksheet 4_Sheet4 2" xfId="10995"/>
    <cellStyle name="_OPEN INCOMES_sum worksheet_Recon_Recon_sum worksheet 5" xfId="4056"/>
    <cellStyle name="_OPEN INCOMES_sum worksheet_Recon_Recon_sum worksheet 5 2" xfId="4057"/>
    <cellStyle name="_OPEN INCOMES_sum worksheet_Recon_Recon_sum worksheet 5 2 2" xfId="10998"/>
    <cellStyle name="_OPEN INCOMES_sum worksheet_Recon_Recon_sum worksheet 5 2 3" xfId="10997"/>
    <cellStyle name="_OPEN INCOMES_sum worksheet_Recon_Recon_sum worksheet 5 2 4" xfId="22753"/>
    <cellStyle name="_OPEN INCOMES_sum worksheet_Recon_Recon_sum worksheet 5 2_Deadline Tracker" xfId="32134"/>
    <cellStyle name="_OPEN INCOMES_sum worksheet_Recon_Recon_sum worksheet 5 2_Sheet4" xfId="9034"/>
    <cellStyle name="_OPEN INCOMES_sum worksheet_Recon_Recon_sum worksheet 5 2_Sheet4 2" xfId="10999"/>
    <cellStyle name="_OPEN INCOMES_sum worksheet_Recon_Recon_sum worksheet 5 3" xfId="11000"/>
    <cellStyle name="_OPEN INCOMES_sum worksheet_Recon_Recon_sum worksheet 5 4" xfId="10996"/>
    <cellStyle name="_OPEN INCOMES_sum worksheet_Recon_Recon_sum worksheet 5 5" xfId="22752"/>
    <cellStyle name="_OPEN INCOMES_sum worksheet_Recon_Recon_sum worksheet 5_Deadline Tracker" xfId="32133"/>
    <cellStyle name="_OPEN INCOMES_sum worksheet_Recon_Recon_sum worksheet 5_Recon" xfId="4058"/>
    <cellStyle name="_OPEN INCOMES_sum worksheet_Recon_Recon_sum worksheet 5_Recon 2" xfId="11002"/>
    <cellStyle name="_OPEN INCOMES_sum worksheet_Recon_Recon_sum worksheet 5_Recon 3" xfId="11001"/>
    <cellStyle name="_OPEN INCOMES_sum worksheet_Recon_Recon_sum worksheet 5_Recon 4" xfId="22754"/>
    <cellStyle name="_OPEN INCOMES_sum worksheet_Recon_Recon_sum worksheet 5_Recon_Deadline Tracker" xfId="32135"/>
    <cellStyle name="_OPEN INCOMES_sum worksheet_Recon_Recon_sum worksheet 5_Recon_Sheet4" xfId="9035"/>
    <cellStyle name="_OPEN INCOMES_sum worksheet_Recon_Recon_sum worksheet 5_Recon_Sheet4 2" xfId="11003"/>
    <cellStyle name="_OPEN INCOMES_sum worksheet_Recon_Recon_sum worksheet 5_Sheet4" xfId="9033"/>
    <cellStyle name="_OPEN INCOMES_sum worksheet_Recon_Recon_sum worksheet 5_Sheet4 2" xfId="11004"/>
    <cellStyle name="_OPEN INCOMES_sum worksheet_Recon_Recon_sum worksheet 6" xfId="4059"/>
    <cellStyle name="_OPEN INCOMES_sum worksheet_Recon_Recon_sum worksheet 6 2" xfId="4060"/>
    <cellStyle name="_OPEN INCOMES_sum worksheet_Recon_Recon_sum worksheet 6 2 2" xfId="11007"/>
    <cellStyle name="_OPEN INCOMES_sum worksheet_Recon_Recon_sum worksheet 6 2 3" xfId="11006"/>
    <cellStyle name="_OPEN INCOMES_sum worksheet_Recon_Recon_sum worksheet 6 2 4" xfId="22756"/>
    <cellStyle name="_OPEN INCOMES_sum worksheet_Recon_Recon_sum worksheet 6 2_Deadline Tracker" xfId="32137"/>
    <cellStyle name="_OPEN INCOMES_sum worksheet_Recon_Recon_sum worksheet 6 2_Sheet4" xfId="9037"/>
    <cellStyle name="_OPEN INCOMES_sum worksheet_Recon_Recon_sum worksheet 6 2_Sheet4 2" xfId="11008"/>
    <cellStyle name="_OPEN INCOMES_sum worksheet_Recon_Recon_sum worksheet 6 3" xfId="11009"/>
    <cellStyle name="_OPEN INCOMES_sum worksheet_Recon_Recon_sum worksheet 6 4" xfId="11005"/>
    <cellStyle name="_OPEN INCOMES_sum worksheet_Recon_Recon_sum worksheet 6 5" xfId="22755"/>
    <cellStyle name="_OPEN INCOMES_sum worksheet_Recon_Recon_sum worksheet 6_Deadline Tracker" xfId="32136"/>
    <cellStyle name="_OPEN INCOMES_sum worksheet_Recon_Recon_sum worksheet 6_Sheet4" xfId="9036"/>
    <cellStyle name="_OPEN INCOMES_sum worksheet_Recon_Recon_sum worksheet 6_Sheet4 2" xfId="11010"/>
    <cellStyle name="_OPEN INCOMES_sum worksheet_Recon_Recon_sum worksheet 7" xfId="4061"/>
    <cellStyle name="_OPEN INCOMES_sum worksheet_Recon_Recon_sum worksheet 7 2" xfId="4062"/>
    <cellStyle name="_OPEN INCOMES_sum worksheet_Recon_Recon_sum worksheet 7 2 2" xfId="11013"/>
    <cellStyle name="_OPEN INCOMES_sum worksheet_Recon_Recon_sum worksheet 7 2 3" xfId="11012"/>
    <cellStyle name="_OPEN INCOMES_sum worksheet_Recon_Recon_sum worksheet 7 2 4" xfId="22758"/>
    <cellStyle name="_OPEN INCOMES_sum worksheet_Recon_Recon_sum worksheet 7 2_Deadline Tracker" xfId="32139"/>
    <cellStyle name="_OPEN INCOMES_sum worksheet_Recon_Recon_sum worksheet 7 2_Sheet4" xfId="9039"/>
    <cellStyle name="_OPEN INCOMES_sum worksheet_Recon_Recon_sum worksheet 7 2_Sheet4 2" xfId="11014"/>
    <cellStyle name="_OPEN INCOMES_sum worksheet_Recon_Recon_sum worksheet 7 3" xfId="11015"/>
    <cellStyle name="_OPEN INCOMES_sum worksheet_Recon_Recon_sum worksheet 7 4" xfId="11011"/>
    <cellStyle name="_OPEN INCOMES_sum worksheet_Recon_Recon_sum worksheet 7 5" xfId="22757"/>
    <cellStyle name="_OPEN INCOMES_sum worksheet_Recon_Recon_sum worksheet 7_Deadline Tracker" xfId="32138"/>
    <cellStyle name="_OPEN INCOMES_sum worksheet_Recon_Recon_sum worksheet 7_Recon" xfId="4063"/>
    <cellStyle name="_OPEN INCOMES_sum worksheet_Recon_Recon_sum worksheet 7_Recon 2" xfId="11017"/>
    <cellStyle name="_OPEN INCOMES_sum worksheet_Recon_Recon_sum worksheet 7_Recon 3" xfId="11016"/>
    <cellStyle name="_OPEN INCOMES_sum worksheet_Recon_Recon_sum worksheet 7_Recon 4" xfId="22759"/>
    <cellStyle name="_OPEN INCOMES_sum worksheet_Recon_Recon_sum worksheet 7_Recon_Deadline Tracker" xfId="32140"/>
    <cellStyle name="_OPEN INCOMES_sum worksheet_Recon_Recon_sum worksheet 7_Recon_Sheet4" xfId="9040"/>
    <cellStyle name="_OPEN INCOMES_sum worksheet_Recon_Recon_sum worksheet 7_Recon_Sheet4 2" xfId="11018"/>
    <cellStyle name="_OPEN INCOMES_sum worksheet_Recon_Recon_sum worksheet 7_Sheet4" xfId="9038"/>
    <cellStyle name="_OPEN INCOMES_sum worksheet_Recon_Recon_sum worksheet 7_Sheet4 2" xfId="11019"/>
    <cellStyle name="_OPEN INCOMES_sum worksheet_Recon_Recon_sum worksheet 8" xfId="4064"/>
    <cellStyle name="_OPEN INCOMES_sum worksheet_Recon_Recon_sum worksheet 8 2" xfId="4065"/>
    <cellStyle name="_OPEN INCOMES_sum worksheet_Recon_Recon_sum worksheet 8 2 2" xfId="11022"/>
    <cellStyle name="_OPEN INCOMES_sum worksheet_Recon_Recon_sum worksheet 8 2 3" xfId="11021"/>
    <cellStyle name="_OPEN INCOMES_sum worksheet_Recon_Recon_sum worksheet 8 2 4" xfId="22761"/>
    <cellStyle name="_OPEN INCOMES_sum worksheet_Recon_Recon_sum worksheet 8 2_Deadline Tracker" xfId="32142"/>
    <cellStyle name="_OPEN INCOMES_sum worksheet_Recon_Recon_sum worksheet 8 2_Sheet4" xfId="9042"/>
    <cellStyle name="_OPEN INCOMES_sum worksheet_Recon_Recon_sum worksheet 8 2_Sheet4 2" xfId="11023"/>
    <cellStyle name="_OPEN INCOMES_sum worksheet_Recon_Recon_sum worksheet 8 3" xfId="11024"/>
    <cellStyle name="_OPEN INCOMES_sum worksheet_Recon_Recon_sum worksheet 8 4" xfId="11020"/>
    <cellStyle name="_OPEN INCOMES_sum worksheet_Recon_Recon_sum worksheet 8 5" xfId="22760"/>
    <cellStyle name="_OPEN INCOMES_sum worksheet_Recon_Recon_sum worksheet 8_Deadline Tracker" xfId="32141"/>
    <cellStyle name="_OPEN INCOMES_sum worksheet_Recon_Recon_sum worksheet 8_Sheet4" xfId="9041"/>
    <cellStyle name="_OPEN INCOMES_sum worksheet_Recon_Recon_sum worksheet 8_Sheet4 2" xfId="11025"/>
    <cellStyle name="_OPEN INCOMES_sum worksheet_Recon_Recon_sum worksheet 9" xfId="4066"/>
    <cellStyle name="_OPEN INCOMES_sum worksheet_Recon_Recon_sum worksheet 9 2" xfId="4067"/>
    <cellStyle name="_OPEN INCOMES_sum worksheet_Recon_Recon_sum worksheet 9 2 2" xfId="11028"/>
    <cellStyle name="_OPEN INCOMES_sum worksheet_Recon_Recon_sum worksheet 9 2 3" xfId="11027"/>
    <cellStyle name="_OPEN INCOMES_sum worksheet_Recon_Recon_sum worksheet 9 2 4" xfId="22763"/>
    <cellStyle name="_OPEN INCOMES_sum worksheet_Recon_Recon_sum worksheet 9 2_Deadline Tracker" xfId="32144"/>
    <cellStyle name="_OPEN INCOMES_sum worksheet_Recon_Recon_sum worksheet 9 2_Sheet4" xfId="9044"/>
    <cellStyle name="_OPEN INCOMES_sum worksheet_Recon_Recon_sum worksheet 9 2_Sheet4 2" xfId="11029"/>
    <cellStyle name="_OPEN INCOMES_sum worksheet_Recon_Recon_sum worksheet 9 3" xfId="11030"/>
    <cellStyle name="_OPEN INCOMES_sum worksheet_Recon_Recon_sum worksheet 9 4" xfId="11026"/>
    <cellStyle name="_OPEN INCOMES_sum worksheet_Recon_Recon_sum worksheet 9 5" xfId="22762"/>
    <cellStyle name="_OPEN INCOMES_sum worksheet_Recon_Recon_sum worksheet 9_Deadline Tracker" xfId="32143"/>
    <cellStyle name="_OPEN INCOMES_sum worksheet_Recon_Recon_sum worksheet 9_Sheet4" xfId="9043"/>
    <cellStyle name="_OPEN INCOMES_sum worksheet_Recon_Recon_sum worksheet 9_Sheet4 2" xfId="11031"/>
    <cellStyle name="_OPEN INCOMES_sum worksheet_Recon_Recon_sum worksheet_1" xfId="4068"/>
    <cellStyle name="_OPEN INCOMES_sum worksheet_Recon_Recon_sum worksheet_1 2" xfId="4069"/>
    <cellStyle name="_OPEN INCOMES_sum worksheet_Recon_Recon_sum worksheet_1 2 2" xfId="11034"/>
    <cellStyle name="_OPEN INCOMES_sum worksheet_Recon_Recon_sum worksheet_1 2 3" xfId="11033"/>
    <cellStyle name="_OPEN INCOMES_sum worksheet_Recon_Recon_sum worksheet_1 2 4" xfId="22765"/>
    <cellStyle name="_OPEN INCOMES_sum worksheet_Recon_Recon_sum worksheet_1 2_Deadline Tracker" xfId="32146"/>
    <cellStyle name="_OPEN INCOMES_sum worksheet_Recon_Recon_sum worksheet_1 2_Sheet4" xfId="9046"/>
    <cellStyle name="_OPEN INCOMES_sum worksheet_Recon_Recon_sum worksheet_1 2_Sheet4 2" xfId="11035"/>
    <cellStyle name="_OPEN INCOMES_sum worksheet_Recon_Recon_sum worksheet_1 3" xfId="4070"/>
    <cellStyle name="_OPEN INCOMES_sum worksheet_Recon_Recon_sum worksheet_1 3 2" xfId="11037"/>
    <cellStyle name="_OPEN INCOMES_sum worksheet_Recon_Recon_sum worksheet_1 3 3" xfId="11036"/>
    <cellStyle name="_OPEN INCOMES_sum worksheet_Recon_Recon_sum worksheet_1 3 4" xfId="22766"/>
    <cellStyle name="_OPEN INCOMES_sum worksheet_Recon_Recon_sum worksheet_1 3_Deadline Tracker" xfId="32147"/>
    <cellStyle name="_OPEN INCOMES_sum worksheet_Recon_Recon_sum worksheet_1 3_Sheet4" xfId="9047"/>
    <cellStyle name="_OPEN INCOMES_sum worksheet_Recon_Recon_sum worksheet_1 3_Sheet4 2" xfId="11038"/>
    <cellStyle name="_OPEN INCOMES_sum worksheet_Recon_Recon_sum worksheet_1 4" xfId="11039"/>
    <cellStyle name="_OPEN INCOMES_sum worksheet_Recon_Recon_sum worksheet_1 5" xfId="11032"/>
    <cellStyle name="_OPEN INCOMES_sum worksheet_Recon_Recon_sum worksheet_1 6" xfId="22764"/>
    <cellStyle name="_OPEN INCOMES_sum worksheet_Recon_Recon_sum worksheet_1_creu browse key" xfId="4071"/>
    <cellStyle name="_OPEN INCOMES_sum worksheet_Recon_Recon_sum worksheet_1_creu browse key 2" xfId="11041"/>
    <cellStyle name="_OPEN INCOMES_sum worksheet_Recon_Recon_sum worksheet_1_creu browse key 3" xfId="11040"/>
    <cellStyle name="_OPEN INCOMES_sum worksheet_Recon_Recon_sum worksheet_1_creu browse key 4" xfId="22767"/>
    <cellStyle name="_OPEN INCOMES_sum worksheet_Recon_Recon_sum worksheet_1_creu browse key_Deadline Tracker" xfId="32148"/>
    <cellStyle name="_OPEN INCOMES_sum worksheet_Recon_Recon_sum worksheet_1_creu browse key_Sheet4" xfId="9048"/>
    <cellStyle name="_OPEN INCOMES_sum worksheet_Recon_Recon_sum worksheet_1_creu browse key_Sheet4 2" xfId="11042"/>
    <cellStyle name="_OPEN INCOMES_sum worksheet_Recon_Recon_sum worksheet_1_Deadline Tracker" xfId="32145"/>
    <cellStyle name="_OPEN INCOMES_sum worksheet_Recon_Recon_sum worksheet_1_Sheet4" xfId="9045"/>
    <cellStyle name="_OPEN INCOMES_sum worksheet_Recon_Recon_sum worksheet_1_Sheet4 2" xfId="11043"/>
    <cellStyle name="_OPEN INCOMES_sum worksheet_Recon_Recon_sum worksheet_1_sum worksheet" xfId="4072"/>
    <cellStyle name="_OPEN INCOMES_sum worksheet_Recon_Recon_sum worksheet_1_sum worksheet 2" xfId="11045"/>
    <cellStyle name="_OPEN INCOMES_sum worksheet_Recon_Recon_sum worksheet_1_sum worksheet 3" xfId="11044"/>
    <cellStyle name="_OPEN INCOMES_sum worksheet_Recon_Recon_sum worksheet_1_sum worksheet 4" xfId="22768"/>
    <cellStyle name="_OPEN INCOMES_sum worksheet_Recon_Recon_sum worksheet_1_sum worksheet_Deadline Tracker" xfId="32149"/>
    <cellStyle name="_OPEN INCOMES_sum worksheet_Recon_Recon_sum worksheet_1_sum worksheet_Sheet4" xfId="9049"/>
    <cellStyle name="_OPEN INCOMES_sum worksheet_Recon_Recon_sum worksheet_1_sum worksheet_Sheet4 2" xfId="11046"/>
    <cellStyle name="_OPEN INCOMES_sum worksheet_Recon_Recon_sum worksheet_2" xfId="4073"/>
    <cellStyle name="_OPEN INCOMES_sum worksheet_Recon_Recon_sum worksheet_2 2" xfId="4074"/>
    <cellStyle name="_OPEN INCOMES_sum worksheet_Recon_Recon_sum worksheet_2 2 2" xfId="11049"/>
    <cellStyle name="_OPEN INCOMES_sum worksheet_Recon_Recon_sum worksheet_2 2 3" xfId="11048"/>
    <cellStyle name="_OPEN INCOMES_sum worksheet_Recon_Recon_sum worksheet_2 2 4" xfId="22770"/>
    <cellStyle name="_OPEN INCOMES_sum worksheet_Recon_Recon_sum worksheet_2 2_Deadline Tracker" xfId="32151"/>
    <cellStyle name="_OPEN INCOMES_sum worksheet_Recon_Recon_sum worksheet_2 2_Sheet4" xfId="9051"/>
    <cellStyle name="_OPEN INCOMES_sum worksheet_Recon_Recon_sum worksheet_2 2_Sheet4 2" xfId="11050"/>
    <cellStyle name="_OPEN INCOMES_sum worksheet_Recon_Recon_sum worksheet_2 3" xfId="11051"/>
    <cellStyle name="_OPEN INCOMES_sum worksheet_Recon_Recon_sum worksheet_2 4" xfId="11047"/>
    <cellStyle name="_OPEN INCOMES_sum worksheet_Recon_Recon_sum worksheet_2 5" xfId="22769"/>
    <cellStyle name="_OPEN INCOMES_sum worksheet_Recon_Recon_sum worksheet_2_Deadline Tracker" xfId="32150"/>
    <cellStyle name="_OPEN INCOMES_sum worksheet_Recon_Recon_sum worksheet_2_Sheet4" xfId="9050"/>
    <cellStyle name="_OPEN INCOMES_sum worksheet_Recon_Recon_sum worksheet_2_Sheet4 2" xfId="11052"/>
    <cellStyle name="_OPEN INCOMES_sum worksheet_Recon_Recon_sum worksheet_2_sum worksheet" xfId="4075"/>
    <cellStyle name="_OPEN INCOMES_sum worksheet_Recon_Recon_sum worksheet_2_sum worksheet 2" xfId="11054"/>
    <cellStyle name="_OPEN INCOMES_sum worksheet_Recon_Recon_sum worksheet_2_sum worksheet 3" xfId="11053"/>
    <cellStyle name="_OPEN INCOMES_sum worksheet_Recon_Recon_sum worksheet_2_sum worksheet 4" xfId="22771"/>
    <cellStyle name="_OPEN INCOMES_sum worksheet_Recon_Recon_sum worksheet_2_sum worksheet_Deadline Tracker" xfId="32152"/>
    <cellStyle name="_OPEN INCOMES_sum worksheet_Recon_Recon_sum worksheet_2_sum worksheet_Sheet4" xfId="9052"/>
    <cellStyle name="_OPEN INCOMES_sum worksheet_Recon_Recon_sum worksheet_2_sum worksheet_Sheet4 2" xfId="11055"/>
    <cellStyle name="_OPEN INCOMES_sum worksheet_Recon_Recon_sum worksheet_creu browse key" xfId="4076"/>
    <cellStyle name="_OPEN INCOMES_sum worksheet_Recon_Recon_sum worksheet_creu browse key 2" xfId="4077"/>
    <cellStyle name="_OPEN INCOMES_sum worksheet_Recon_Recon_sum worksheet_creu browse key 2 2" xfId="11058"/>
    <cellStyle name="_OPEN INCOMES_sum worksheet_Recon_Recon_sum worksheet_creu browse key 2 3" xfId="11057"/>
    <cellStyle name="_OPEN INCOMES_sum worksheet_Recon_Recon_sum worksheet_creu browse key 2 4" xfId="22773"/>
    <cellStyle name="_OPEN INCOMES_sum worksheet_Recon_Recon_sum worksheet_creu browse key 2_Deadline Tracker" xfId="32154"/>
    <cellStyle name="_OPEN INCOMES_sum worksheet_Recon_Recon_sum worksheet_creu browse key 2_Sheet4" xfId="9054"/>
    <cellStyle name="_OPEN INCOMES_sum worksheet_Recon_Recon_sum worksheet_creu browse key 2_Sheet4 2" xfId="11059"/>
    <cellStyle name="_OPEN INCOMES_sum worksheet_Recon_Recon_sum worksheet_creu browse key 3" xfId="11060"/>
    <cellStyle name="_OPEN INCOMES_sum worksheet_Recon_Recon_sum worksheet_creu browse key 4" xfId="11056"/>
    <cellStyle name="_OPEN INCOMES_sum worksheet_Recon_Recon_sum worksheet_creu browse key 5" xfId="22772"/>
    <cellStyle name="_OPEN INCOMES_sum worksheet_Recon_Recon_sum worksheet_creu browse key_Deadline Tracker" xfId="32153"/>
    <cellStyle name="_OPEN INCOMES_sum worksheet_Recon_Recon_sum worksheet_creu browse key_Sheet4" xfId="9053"/>
    <cellStyle name="_OPEN INCOMES_sum worksheet_Recon_Recon_sum worksheet_creu browse key_Sheet4 2" xfId="11061"/>
    <cellStyle name="_OPEN INCOMES_sum worksheet_Recon_Recon_sum worksheet_creu browse key_sum worksheet" xfId="4078"/>
    <cellStyle name="_OPEN INCOMES_sum worksheet_Recon_Recon_sum worksheet_creu browse key_sum worksheet 2" xfId="11063"/>
    <cellStyle name="_OPEN INCOMES_sum worksheet_Recon_Recon_sum worksheet_creu browse key_sum worksheet 3" xfId="11062"/>
    <cellStyle name="_OPEN INCOMES_sum worksheet_Recon_Recon_sum worksheet_creu browse key_sum worksheet 4" xfId="22774"/>
    <cellStyle name="_OPEN INCOMES_sum worksheet_Recon_Recon_sum worksheet_creu browse key_sum worksheet_Deadline Tracker" xfId="32155"/>
    <cellStyle name="_OPEN INCOMES_sum worksheet_Recon_Recon_sum worksheet_creu browse key_sum worksheet_Sheet4" xfId="9055"/>
    <cellStyle name="_OPEN INCOMES_sum worksheet_Recon_Recon_sum worksheet_creu browse key_sum worksheet_Sheet4 2" xfId="11064"/>
    <cellStyle name="_OPEN INCOMES_sum worksheet_Recon_Recon_sum worksheet_Hogan to be Updated" xfId="4079"/>
    <cellStyle name="_OPEN INCOMES_sum worksheet_Recon_Recon_sum worksheet_Hogan to be Updated 2" xfId="11066"/>
    <cellStyle name="_OPEN INCOMES_sum worksheet_Recon_Recon_sum worksheet_Hogan to be Updated 3" xfId="11065"/>
    <cellStyle name="_OPEN INCOMES_sum worksheet_Recon_Recon_sum worksheet_Hogan to be Updated 4" xfId="22775"/>
    <cellStyle name="_OPEN INCOMES_sum worksheet_Recon_Recon_sum worksheet_Hogan to be Updated_Deadline Tracker" xfId="32156"/>
    <cellStyle name="_OPEN INCOMES_sum worksheet_Recon_Recon_sum worksheet_Hogan to be Updated_Sheet4" xfId="9056"/>
    <cellStyle name="_OPEN INCOMES_sum worksheet_Recon_Recon_sum worksheet_Hogan to be Updated_Sheet4 2" xfId="11067"/>
    <cellStyle name="_OPEN INCOMES_sum worksheet_Recon_Recon_sum worksheet_Hogan, IBS to be updated" xfId="4080"/>
    <cellStyle name="_OPEN INCOMES_sum worksheet_Recon_Recon_sum worksheet_Hogan, IBS to be updated 2" xfId="11069"/>
    <cellStyle name="_OPEN INCOMES_sum worksheet_Recon_Recon_sum worksheet_Hogan, IBS to be updated 3" xfId="11068"/>
    <cellStyle name="_OPEN INCOMES_sum worksheet_Recon_Recon_sum worksheet_Hogan, IBS to be updated 4" xfId="22776"/>
    <cellStyle name="_OPEN INCOMES_sum worksheet_Recon_Recon_sum worksheet_Hogan, IBS to be updated_Deadline Tracker" xfId="32157"/>
    <cellStyle name="_OPEN INCOMES_sum worksheet_Recon_Recon_sum worksheet_Hogan, IBS to be updated_Sheet4" xfId="9057"/>
    <cellStyle name="_OPEN INCOMES_sum worksheet_Recon_Recon_sum worksheet_Hogan, IBS to be updated_Sheet4 2" xfId="11070"/>
    <cellStyle name="_OPEN INCOMES_sum worksheet_Recon_Recon_sum worksheet_Main" xfId="4081"/>
    <cellStyle name="_OPEN INCOMES_sum worksheet_Recon_Recon_sum worksheet_Main 2" xfId="11072"/>
    <cellStyle name="_OPEN INCOMES_sum worksheet_Recon_Recon_sum worksheet_Main 3" xfId="11071"/>
    <cellStyle name="_OPEN INCOMES_sum worksheet_Recon_Recon_sum worksheet_Main 4" xfId="22777"/>
    <cellStyle name="_OPEN INCOMES_sum worksheet_Recon_Recon_sum worksheet_Main_Deadline Tracker" xfId="32158"/>
    <cellStyle name="_OPEN INCOMES_sum worksheet_Recon_Recon_sum worksheet_Main_Sheet4" xfId="9058"/>
    <cellStyle name="_OPEN INCOMES_sum worksheet_Recon_Recon_sum worksheet_Main_Sheet4 2" xfId="11073"/>
    <cellStyle name="_OPEN INCOMES_sum worksheet_Recon_Recon_sum worksheet_Recon" xfId="4082"/>
    <cellStyle name="_OPEN INCOMES_sum worksheet_Recon_Recon_sum worksheet_Recon 2" xfId="11075"/>
    <cellStyle name="_OPEN INCOMES_sum worksheet_Recon_Recon_sum worksheet_Recon 3" xfId="11074"/>
    <cellStyle name="_OPEN INCOMES_sum worksheet_Recon_Recon_sum worksheet_Recon 4" xfId="22778"/>
    <cellStyle name="_OPEN INCOMES_sum worksheet_Recon_Recon_sum worksheet_Recon_1" xfId="4083"/>
    <cellStyle name="_OPEN INCOMES_sum worksheet_Recon_Recon_sum worksheet_Recon_1 2" xfId="4084"/>
    <cellStyle name="_OPEN INCOMES_sum worksheet_Recon_Recon_sum worksheet_Recon_1 2 2" xfId="11078"/>
    <cellStyle name="_OPEN INCOMES_sum worksheet_Recon_Recon_sum worksheet_Recon_1 2 3" xfId="11077"/>
    <cellStyle name="_OPEN INCOMES_sum worksheet_Recon_Recon_sum worksheet_Recon_1 2 4" xfId="22780"/>
    <cellStyle name="_OPEN INCOMES_sum worksheet_Recon_Recon_sum worksheet_Recon_1 2_Deadline Tracker" xfId="32161"/>
    <cellStyle name="_OPEN INCOMES_sum worksheet_Recon_Recon_sum worksheet_Recon_1 2_Sheet4" xfId="9061"/>
    <cellStyle name="_OPEN INCOMES_sum worksheet_Recon_Recon_sum worksheet_Recon_1 2_Sheet4 2" xfId="11079"/>
    <cellStyle name="_OPEN INCOMES_sum worksheet_Recon_Recon_sum worksheet_Recon_1 3" xfId="11080"/>
    <cellStyle name="_OPEN INCOMES_sum worksheet_Recon_Recon_sum worksheet_Recon_1 4" xfId="11076"/>
    <cellStyle name="_OPEN INCOMES_sum worksheet_Recon_Recon_sum worksheet_Recon_1 5" xfId="22779"/>
    <cellStyle name="_OPEN INCOMES_sum worksheet_Recon_Recon_sum worksheet_Recon_1_Deadline Tracker" xfId="32160"/>
    <cellStyle name="_OPEN INCOMES_sum worksheet_Recon_Recon_sum worksheet_Recon_1_Hogan to be Updated" xfId="4085"/>
    <cellStyle name="_OPEN INCOMES_sum worksheet_Recon_Recon_sum worksheet_Recon_1_Hogan to be Updated 2" xfId="11082"/>
    <cellStyle name="_OPEN INCOMES_sum worksheet_Recon_Recon_sum worksheet_Recon_1_Hogan to be Updated 3" xfId="11081"/>
    <cellStyle name="_OPEN INCOMES_sum worksheet_Recon_Recon_sum worksheet_Recon_1_Hogan to be Updated 4" xfId="22781"/>
    <cellStyle name="_OPEN INCOMES_sum worksheet_Recon_Recon_sum worksheet_Recon_1_Hogan to be Updated_Deadline Tracker" xfId="32162"/>
    <cellStyle name="_OPEN INCOMES_sum worksheet_Recon_Recon_sum worksheet_Recon_1_Hogan to be Updated_Sheet4" xfId="9062"/>
    <cellStyle name="_OPEN INCOMES_sum worksheet_Recon_Recon_sum worksheet_Recon_1_Hogan to be Updated_Sheet4 2" xfId="11083"/>
    <cellStyle name="_OPEN INCOMES_sum worksheet_Recon_Recon_sum worksheet_Recon_1_Recon" xfId="4086"/>
    <cellStyle name="_OPEN INCOMES_sum worksheet_Recon_Recon_sum worksheet_Recon_1_Recon 2" xfId="11085"/>
    <cellStyle name="_OPEN INCOMES_sum worksheet_Recon_Recon_sum worksheet_Recon_1_Recon 3" xfId="11084"/>
    <cellStyle name="_OPEN INCOMES_sum worksheet_Recon_Recon_sum worksheet_Recon_1_Recon 4" xfId="22782"/>
    <cellStyle name="_OPEN INCOMES_sum worksheet_Recon_Recon_sum worksheet_Recon_1_Recon_Deadline Tracker" xfId="32163"/>
    <cellStyle name="_OPEN INCOMES_sum worksheet_Recon_Recon_sum worksheet_Recon_1_Recon_Sheet4" xfId="9063"/>
    <cellStyle name="_OPEN INCOMES_sum worksheet_Recon_Recon_sum worksheet_Recon_1_Recon_Sheet4 2" xfId="11086"/>
    <cellStyle name="_OPEN INCOMES_sum worksheet_Recon_Recon_sum worksheet_Recon_1_Sheet4" xfId="9060"/>
    <cellStyle name="_OPEN INCOMES_sum worksheet_Recon_Recon_sum worksheet_Recon_1_Sheet4 2" xfId="11087"/>
    <cellStyle name="_OPEN INCOMES_sum worksheet_Recon_Recon_sum worksheet_Recon_2" xfId="4087"/>
    <cellStyle name="_OPEN INCOMES_sum worksheet_Recon_Recon_sum worksheet_Recon_2 2" xfId="4088"/>
    <cellStyle name="_OPEN INCOMES_sum worksheet_Recon_Recon_sum worksheet_Recon_2 2 2" xfId="11090"/>
    <cellStyle name="_OPEN INCOMES_sum worksheet_Recon_Recon_sum worksheet_Recon_2 2 3" xfId="11089"/>
    <cellStyle name="_OPEN INCOMES_sum worksheet_Recon_Recon_sum worksheet_Recon_2 2 4" xfId="22784"/>
    <cellStyle name="_OPEN INCOMES_sum worksheet_Recon_Recon_sum worksheet_Recon_2 2_Deadline Tracker" xfId="32165"/>
    <cellStyle name="_OPEN INCOMES_sum worksheet_Recon_Recon_sum worksheet_Recon_2 2_Sheet4" xfId="9065"/>
    <cellStyle name="_OPEN INCOMES_sum worksheet_Recon_Recon_sum worksheet_Recon_2 2_Sheet4 2" xfId="11091"/>
    <cellStyle name="_OPEN INCOMES_sum worksheet_Recon_Recon_sum worksheet_Recon_2 3" xfId="11092"/>
    <cellStyle name="_OPEN INCOMES_sum worksheet_Recon_Recon_sum worksheet_Recon_2 4" xfId="11088"/>
    <cellStyle name="_OPEN INCOMES_sum worksheet_Recon_Recon_sum worksheet_Recon_2 5" xfId="22783"/>
    <cellStyle name="_OPEN INCOMES_sum worksheet_Recon_Recon_sum worksheet_Recon_2_Deadline Tracker" xfId="32164"/>
    <cellStyle name="_OPEN INCOMES_sum worksheet_Recon_Recon_sum worksheet_Recon_2_Hogan to be Updated" xfId="4089"/>
    <cellStyle name="_OPEN INCOMES_sum worksheet_Recon_Recon_sum worksheet_Recon_2_Hogan to be Updated 2" xfId="11094"/>
    <cellStyle name="_OPEN INCOMES_sum worksheet_Recon_Recon_sum worksheet_Recon_2_Hogan to be Updated 3" xfId="11093"/>
    <cellStyle name="_OPEN INCOMES_sum worksheet_Recon_Recon_sum worksheet_Recon_2_Hogan to be Updated 4" xfId="22785"/>
    <cellStyle name="_OPEN INCOMES_sum worksheet_Recon_Recon_sum worksheet_Recon_2_Hogan to be Updated_Deadline Tracker" xfId="32166"/>
    <cellStyle name="_OPEN INCOMES_sum worksheet_Recon_Recon_sum worksheet_Recon_2_Hogan to be Updated_Sheet4" xfId="9066"/>
    <cellStyle name="_OPEN INCOMES_sum worksheet_Recon_Recon_sum worksheet_Recon_2_Hogan to be Updated_Sheet4 2" xfId="11095"/>
    <cellStyle name="_OPEN INCOMES_sum worksheet_Recon_Recon_sum worksheet_Recon_2_Recon" xfId="4090"/>
    <cellStyle name="_OPEN INCOMES_sum worksheet_Recon_Recon_sum worksheet_Recon_2_Recon 2" xfId="11097"/>
    <cellStyle name="_OPEN INCOMES_sum worksheet_Recon_Recon_sum worksheet_Recon_2_Recon 3" xfId="11096"/>
    <cellStyle name="_OPEN INCOMES_sum worksheet_Recon_Recon_sum worksheet_Recon_2_Recon 4" xfId="22786"/>
    <cellStyle name="_OPEN INCOMES_sum worksheet_Recon_Recon_sum worksheet_Recon_2_Recon_Deadline Tracker" xfId="32167"/>
    <cellStyle name="_OPEN INCOMES_sum worksheet_Recon_Recon_sum worksheet_Recon_2_Recon_Sheet4" xfId="9067"/>
    <cellStyle name="_OPEN INCOMES_sum worksheet_Recon_Recon_sum worksheet_Recon_2_Recon_Sheet4 2" xfId="11098"/>
    <cellStyle name="_OPEN INCOMES_sum worksheet_Recon_Recon_sum worksheet_Recon_2_Sheet4" xfId="9064"/>
    <cellStyle name="_OPEN INCOMES_sum worksheet_Recon_Recon_sum worksheet_Recon_2_Sheet4 2" xfId="11099"/>
    <cellStyle name="_OPEN INCOMES_sum worksheet_Recon_Recon_sum worksheet_Recon_3" xfId="4091"/>
    <cellStyle name="_OPEN INCOMES_sum worksheet_Recon_Recon_sum worksheet_Recon_3 2" xfId="4092"/>
    <cellStyle name="_OPEN INCOMES_sum worksheet_Recon_Recon_sum worksheet_Recon_3 2 2" xfId="11102"/>
    <cellStyle name="_OPEN INCOMES_sum worksheet_Recon_Recon_sum worksheet_Recon_3 2 3" xfId="11101"/>
    <cellStyle name="_OPEN INCOMES_sum worksheet_Recon_Recon_sum worksheet_Recon_3 2 4" xfId="22788"/>
    <cellStyle name="_OPEN INCOMES_sum worksheet_Recon_Recon_sum worksheet_Recon_3 2_Deadline Tracker" xfId="32169"/>
    <cellStyle name="_OPEN INCOMES_sum worksheet_Recon_Recon_sum worksheet_Recon_3 2_Sheet4" xfId="9069"/>
    <cellStyle name="_OPEN INCOMES_sum worksheet_Recon_Recon_sum worksheet_Recon_3 2_Sheet4 2" xfId="11103"/>
    <cellStyle name="_OPEN INCOMES_sum worksheet_Recon_Recon_sum worksheet_Recon_3 3" xfId="11104"/>
    <cellStyle name="_OPEN INCOMES_sum worksheet_Recon_Recon_sum worksheet_Recon_3 4" xfId="11100"/>
    <cellStyle name="_OPEN INCOMES_sum worksheet_Recon_Recon_sum worksheet_Recon_3 5" xfId="22787"/>
    <cellStyle name="_OPEN INCOMES_sum worksheet_Recon_Recon_sum worksheet_Recon_3_Deadline Tracker" xfId="32168"/>
    <cellStyle name="_OPEN INCOMES_sum worksheet_Recon_Recon_sum worksheet_Recon_3_Recon" xfId="4093"/>
    <cellStyle name="_OPEN INCOMES_sum worksheet_Recon_Recon_sum worksheet_Recon_3_Recon 2" xfId="11106"/>
    <cellStyle name="_OPEN INCOMES_sum worksheet_Recon_Recon_sum worksheet_Recon_3_Recon 3" xfId="11105"/>
    <cellStyle name="_OPEN INCOMES_sum worksheet_Recon_Recon_sum worksheet_Recon_3_Recon 4" xfId="22789"/>
    <cellStyle name="_OPEN INCOMES_sum worksheet_Recon_Recon_sum worksheet_Recon_3_Recon_Deadline Tracker" xfId="32170"/>
    <cellStyle name="_OPEN INCOMES_sum worksheet_Recon_Recon_sum worksheet_Recon_3_Recon_Sheet4" xfId="9070"/>
    <cellStyle name="_OPEN INCOMES_sum worksheet_Recon_Recon_sum worksheet_Recon_3_Recon_Sheet4 2" xfId="11107"/>
    <cellStyle name="_OPEN INCOMES_sum worksheet_Recon_Recon_sum worksheet_Recon_3_Sheet4" xfId="9068"/>
    <cellStyle name="_OPEN INCOMES_sum worksheet_Recon_Recon_sum worksheet_Recon_3_Sheet4 2" xfId="11108"/>
    <cellStyle name="_OPEN INCOMES_sum worksheet_Recon_Recon_sum worksheet_Recon_Deadline Tracker" xfId="32159"/>
    <cellStyle name="_OPEN INCOMES_sum worksheet_Recon_Recon_sum worksheet_Recon_Sheet4" xfId="9059"/>
    <cellStyle name="_OPEN INCOMES_sum worksheet_Recon_Recon_sum worksheet_Recon_Sheet4 2" xfId="11109"/>
    <cellStyle name="_OPEN INCOMES_sum worksheet_Recon_Recon_sum worksheet_Sheet1" xfId="4094"/>
    <cellStyle name="_OPEN INCOMES_sum worksheet_Recon_Recon_sum worksheet_Sheet1 2" xfId="11111"/>
    <cellStyle name="_OPEN INCOMES_sum worksheet_Recon_Recon_sum worksheet_Sheet1 3" xfId="11110"/>
    <cellStyle name="_OPEN INCOMES_sum worksheet_Recon_Recon_sum worksheet_Sheet1 4" xfId="22790"/>
    <cellStyle name="_OPEN INCOMES_sum worksheet_Recon_Recon_sum worksheet_Sheet1_Deadline Tracker" xfId="32171"/>
    <cellStyle name="_OPEN INCOMES_sum worksheet_Recon_Recon_sum worksheet_Sheet1_Sheet4" xfId="9071"/>
    <cellStyle name="_OPEN INCOMES_sum worksheet_Recon_Recon_sum worksheet_Sheet1_Sheet4 2" xfId="11112"/>
    <cellStyle name="_OPEN INCOMES_sum worksheet_Recon_Recon_sum worksheet_sum worksheet" xfId="4095"/>
    <cellStyle name="_OPEN INCOMES_sum worksheet_Recon_Recon_sum worksheet_sum worksheet 2" xfId="4096"/>
    <cellStyle name="_OPEN INCOMES_sum worksheet_Recon_Recon_sum worksheet_sum worksheet 2 2" xfId="11115"/>
    <cellStyle name="_OPEN INCOMES_sum worksheet_Recon_Recon_sum worksheet_sum worksheet 2 3" xfId="11114"/>
    <cellStyle name="_OPEN INCOMES_sum worksheet_Recon_Recon_sum worksheet_sum worksheet 2 4" xfId="22792"/>
    <cellStyle name="_OPEN INCOMES_sum worksheet_Recon_Recon_sum worksheet_sum worksheet 2_Deadline Tracker" xfId="32173"/>
    <cellStyle name="_OPEN INCOMES_sum worksheet_Recon_Recon_sum worksheet_sum worksheet 2_Sheet4" xfId="9073"/>
    <cellStyle name="_OPEN INCOMES_sum worksheet_Recon_Recon_sum worksheet_sum worksheet 2_Sheet4 2" xfId="11116"/>
    <cellStyle name="_OPEN INCOMES_sum worksheet_Recon_Recon_sum worksheet_sum worksheet 3" xfId="11117"/>
    <cellStyle name="_OPEN INCOMES_sum worksheet_Recon_Recon_sum worksheet_sum worksheet 4" xfId="11113"/>
    <cellStyle name="_OPEN INCOMES_sum worksheet_Recon_Recon_sum worksheet_sum worksheet 5" xfId="22791"/>
    <cellStyle name="_OPEN INCOMES_sum worksheet_Recon_Recon_sum worksheet_sum worksheet_Deadline Tracker" xfId="32172"/>
    <cellStyle name="_OPEN INCOMES_sum worksheet_Recon_Recon_sum worksheet_sum worksheet_Sheet4" xfId="9072"/>
    <cellStyle name="_OPEN INCOMES_sum worksheet_Recon_Recon_sum worksheet_sum worksheet_Sheet4 2" xfId="11118"/>
    <cellStyle name="_OPEN INCOMES_sum worksheet_Recon_Recon_sum worksheet_sum worksheet_sum worksheet" xfId="4097"/>
    <cellStyle name="_OPEN INCOMES_sum worksheet_Recon_Recon_sum worksheet_sum worksheet_sum worksheet 2" xfId="11120"/>
    <cellStyle name="_OPEN INCOMES_sum worksheet_Recon_Recon_sum worksheet_sum worksheet_sum worksheet 3" xfId="11119"/>
    <cellStyle name="_OPEN INCOMES_sum worksheet_Recon_Recon_sum worksheet_sum worksheet_sum worksheet 4" xfId="22793"/>
    <cellStyle name="_OPEN INCOMES_sum worksheet_Recon_Recon_sum worksheet_sum worksheet_sum worksheet_Deadline Tracker" xfId="32174"/>
    <cellStyle name="_OPEN INCOMES_sum worksheet_Recon_Recon_sum worksheet_sum worksheet_sum worksheet_Sheet4" xfId="9074"/>
    <cellStyle name="_OPEN INCOMES_sum worksheet_Recon_Recon_sum worksheet_sum worksheet_sum worksheet_Sheet4 2" xfId="11121"/>
    <cellStyle name="_OPEN INCOMES_sum worksheet_Recon_Sheet1" xfId="4098"/>
    <cellStyle name="_OPEN INCOMES_sum worksheet_Recon_Sheet1 10" xfId="4099"/>
    <cellStyle name="_OPEN INCOMES_sum worksheet_Recon_Sheet1 10 2" xfId="4100"/>
    <cellStyle name="_OPEN INCOMES_sum worksheet_Recon_Sheet1 10 2 2" xfId="11125"/>
    <cellStyle name="_OPEN INCOMES_sum worksheet_Recon_Sheet1 10 2 3" xfId="11124"/>
    <cellStyle name="_OPEN INCOMES_sum worksheet_Recon_Sheet1 10 2 4" xfId="22796"/>
    <cellStyle name="_OPEN INCOMES_sum worksheet_Recon_Sheet1 10 2_Deadline Tracker" xfId="32177"/>
    <cellStyle name="_OPEN INCOMES_sum worksheet_Recon_Sheet1 10 2_Sheet4" xfId="9077"/>
    <cellStyle name="_OPEN INCOMES_sum worksheet_Recon_Sheet1 10 2_Sheet4 2" xfId="11126"/>
    <cellStyle name="_OPEN INCOMES_sum worksheet_Recon_Sheet1 10 3" xfId="11127"/>
    <cellStyle name="_OPEN INCOMES_sum worksheet_Recon_Sheet1 10 4" xfId="11123"/>
    <cellStyle name="_OPEN INCOMES_sum worksheet_Recon_Sheet1 10 5" xfId="22795"/>
    <cellStyle name="_OPEN INCOMES_sum worksheet_Recon_Sheet1 10_Deadline Tracker" xfId="32176"/>
    <cellStyle name="_OPEN INCOMES_sum worksheet_Recon_Sheet1 10_Sheet4" xfId="9076"/>
    <cellStyle name="_OPEN INCOMES_sum worksheet_Recon_Sheet1 10_Sheet4 2" xfId="11128"/>
    <cellStyle name="_OPEN INCOMES_sum worksheet_Recon_Sheet1 11" xfId="4101"/>
    <cellStyle name="_OPEN INCOMES_sum worksheet_Recon_Sheet1 11 2" xfId="11130"/>
    <cellStyle name="_OPEN INCOMES_sum worksheet_Recon_Sheet1 11 3" xfId="11129"/>
    <cellStyle name="_OPEN INCOMES_sum worksheet_Recon_Sheet1 11 4" xfId="22797"/>
    <cellStyle name="_OPEN INCOMES_sum worksheet_Recon_Sheet1 11_Deadline Tracker" xfId="32178"/>
    <cellStyle name="_OPEN INCOMES_sum worksheet_Recon_Sheet1 11_Sheet4" xfId="9078"/>
    <cellStyle name="_OPEN INCOMES_sum worksheet_Recon_Sheet1 11_Sheet4 2" xfId="11131"/>
    <cellStyle name="_OPEN INCOMES_sum worksheet_Recon_Sheet1 12" xfId="11132"/>
    <cellStyle name="_OPEN INCOMES_sum worksheet_Recon_Sheet1 13" xfId="11122"/>
    <cellStyle name="_OPEN INCOMES_sum worksheet_Recon_Sheet1 14" xfId="22794"/>
    <cellStyle name="_OPEN INCOMES_sum worksheet_Recon_Sheet1 2" xfId="4102"/>
    <cellStyle name="_OPEN INCOMES_sum worksheet_Recon_Sheet1 2 2" xfId="4103"/>
    <cellStyle name="_OPEN INCOMES_sum worksheet_Recon_Sheet1 2 2 2" xfId="11135"/>
    <cellStyle name="_OPEN INCOMES_sum worksheet_Recon_Sheet1 2 2 3" xfId="11134"/>
    <cellStyle name="_OPEN INCOMES_sum worksheet_Recon_Sheet1 2 2 4" xfId="22799"/>
    <cellStyle name="_OPEN INCOMES_sum worksheet_Recon_Sheet1 2 2_Deadline Tracker" xfId="32180"/>
    <cellStyle name="_OPEN INCOMES_sum worksheet_Recon_Sheet1 2 2_Sheet4" xfId="9080"/>
    <cellStyle name="_OPEN INCOMES_sum worksheet_Recon_Sheet1 2 2_Sheet4 2" xfId="11136"/>
    <cellStyle name="_OPEN INCOMES_sum worksheet_Recon_Sheet1 2 3" xfId="11137"/>
    <cellStyle name="_OPEN INCOMES_sum worksheet_Recon_Sheet1 2 4" xfId="11133"/>
    <cellStyle name="_OPEN INCOMES_sum worksheet_Recon_Sheet1 2 5" xfId="22798"/>
    <cellStyle name="_OPEN INCOMES_sum worksheet_Recon_Sheet1 2_Deadline Tracker" xfId="32179"/>
    <cellStyle name="_OPEN INCOMES_sum worksheet_Recon_Sheet1 2_Sheet4" xfId="9079"/>
    <cellStyle name="_OPEN INCOMES_sum worksheet_Recon_Sheet1 2_Sheet4 2" xfId="11138"/>
    <cellStyle name="_OPEN INCOMES_sum worksheet_Recon_Sheet1 3" xfId="4104"/>
    <cellStyle name="_OPEN INCOMES_sum worksheet_Recon_Sheet1 3 2" xfId="4105"/>
    <cellStyle name="_OPEN INCOMES_sum worksheet_Recon_Sheet1 3 2 2" xfId="11141"/>
    <cellStyle name="_OPEN INCOMES_sum worksheet_Recon_Sheet1 3 2 3" xfId="11140"/>
    <cellStyle name="_OPEN INCOMES_sum worksheet_Recon_Sheet1 3 2 4" xfId="22801"/>
    <cellStyle name="_OPEN INCOMES_sum worksheet_Recon_Sheet1 3 2_Deadline Tracker" xfId="32182"/>
    <cellStyle name="_OPEN INCOMES_sum worksheet_Recon_Sheet1 3 2_Sheet4" xfId="9082"/>
    <cellStyle name="_OPEN INCOMES_sum worksheet_Recon_Sheet1 3 2_Sheet4 2" xfId="11142"/>
    <cellStyle name="_OPEN INCOMES_sum worksheet_Recon_Sheet1 3 3" xfId="11143"/>
    <cellStyle name="_OPEN INCOMES_sum worksheet_Recon_Sheet1 3 4" xfId="11139"/>
    <cellStyle name="_OPEN INCOMES_sum worksheet_Recon_Sheet1 3 5" xfId="22800"/>
    <cellStyle name="_OPEN INCOMES_sum worksheet_Recon_Sheet1 3_Deadline Tracker" xfId="32181"/>
    <cellStyle name="_OPEN INCOMES_sum worksheet_Recon_Sheet1 3_Sheet4" xfId="9081"/>
    <cellStyle name="_OPEN INCOMES_sum worksheet_Recon_Sheet1 3_Sheet4 2" xfId="11144"/>
    <cellStyle name="_OPEN INCOMES_sum worksheet_Recon_Sheet1 4" xfId="4106"/>
    <cellStyle name="_OPEN INCOMES_sum worksheet_Recon_Sheet1 4 2" xfId="4107"/>
    <cellStyle name="_OPEN INCOMES_sum worksheet_Recon_Sheet1 4 2 2" xfId="11147"/>
    <cellStyle name="_OPEN INCOMES_sum worksheet_Recon_Sheet1 4 2 3" xfId="11146"/>
    <cellStyle name="_OPEN INCOMES_sum worksheet_Recon_Sheet1 4 2 4" xfId="22803"/>
    <cellStyle name="_OPEN INCOMES_sum worksheet_Recon_Sheet1 4 2_Deadline Tracker" xfId="32184"/>
    <cellStyle name="_OPEN INCOMES_sum worksheet_Recon_Sheet1 4 2_Sheet4" xfId="9084"/>
    <cellStyle name="_OPEN INCOMES_sum worksheet_Recon_Sheet1 4 2_Sheet4 2" xfId="11148"/>
    <cellStyle name="_OPEN INCOMES_sum worksheet_Recon_Sheet1 4 3" xfId="11149"/>
    <cellStyle name="_OPEN INCOMES_sum worksheet_Recon_Sheet1 4 4" xfId="11145"/>
    <cellStyle name="_OPEN INCOMES_sum worksheet_Recon_Sheet1 4 5" xfId="22802"/>
    <cellStyle name="_OPEN INCOMES_sum worksheet_Recon_Sheet1 4_Deadline Tracker" xfId="32183"/>
    <cellStyle name="_OPEN INCOMES_sum worksheet_Recon_Sheet1 4_HOGAN TO BE UPDATED" xfId="4108"/>
    <cellStyle name="_OPEN INCOMES_sum worksheet_Recon_Sheet1 4_HOGAN TO BE UPDATED 2" xfId="11151"/>
    <cellStyle name="_OPEN INCOMES_sum worksheet_Recon_Sheet1 4_HOGAN TO BE UPDATED 3" xfId="11150"/>
    <cellStyle name="_OPEN INCOMES_sum worksheet_Recon_Sheet1 4_HOGAN TO BE UPDATED 4" xfId="22804"/>
    <cellStyle name="_OPEN INCOMES_sum worksheet_Recon_Sheet1 4_HOGAN TO BE UPDATED_Deadline Tracker" xfId="32185"/>
    <cellStyle name="_OPEN INCOMES_sum worksheet_Recon_Sheet1 4_HOGAN TO BE UPDATED_Sheet4" xfId="9085"/>
    <cellStyle name="_OPEN INCOMES_sum worksheet_Recon_Sheet1 4_HOGAN TO BE UPDATED_Sheet4 2" xfId="11152"/>
    <cellStyle name="_OPEN INCOMES_sum worksheet_Recon_Sheet1 4_Sheet4" xfId="9083"/>
    <cellStyle name="_OPEN INCOMES_sum worksheet_Recon_Sheet1 4_Sheet4 2" xfId="11153"/>
    <cellStyle name="_OPEN INCOMES_sum worksheet_Recon_Sheet1 5" xfId="4109"/>
    <cellStyle name="_OPEN INCOMES_sum worksheet_Recon_Sheet1 5 2" xfId="4110"/>
    <cellStyle name="_OPEN INCOMES_sum worksheet_Recon_Sheet1 5 2 2" xfId="11156"/>
    <cellStyle name="_OPEN INCOMES_sum worksheet_Recon_Sheet1 5 2 3" xfId="11155"/>
    <cellStyle name="_OPEN INCOMES_sum worksheet_Recon_Sheet1 5 2 4" xfId="22806"/>
    <cellStyle name="_OPEN INCOMES_sum worksheet_Recon_Sheet1 5 2_Deadline Tracker" xfId="32187"/>
    <cellStyle name="_OPEN INCOMES_sum worksheet_Recon_Sheet1 5 2_Sheet4" xfId="9087"/>
    <cellStyle name="_OPEN INCOMES_sum worksheet_Recon_Sheet1 5 2_Sheet4 2" xfId="11157"/>
    <cellStyle name="_OPEN INCOMES_sum worksheet_Recon_Sheet1 5 3" xfId="11158"/>
    <cellStyle name="_OPEN INCOMES_sum worksheet_Recon_Sheet1 5 4" xfId="11154"/>
    <cellStyle name="_OPEN INCOMES_sum worksheet_Recon_Sheet1 5 5" xfId="22805"/>
    <cellStyle name="_OPEN INCOMES_sum worksheet_Recon_Sheet1 5_Deadline Tracker" xfId="32186"/>
    <cellStyle name="_OPEN INCOMES_sum worksheet_Recon_Sheet1 5_Sheet4" xfId="9086"/>
    <cellStyle name="_OPEN INCOMES_sum worksheet_Recon_Sheet1 5_Sheet4 2" xfId="11159"/>
    <cellStyle name="_OPEN INCOMES_sum worksheet_Recon_Sheet1 6" xfId="4111"/>
    <cellStyle name="_OPEN INCOMES_sum worksheet_Recon_Sheet1 6 2" xfId="4112"/>
    <cellStyle name="_OPEN INCOMES_sum worksheet_Recon_Sheet1 6 2 2" xfId="11162"/>
    <cellStyle name="_OPEN INCOMES_sum worksheet_Recon_Sheet1 6 2 3" xfId="11161"/>
    <cellStyle name="_OPEN INCOMES_sum worksheet_Recon_Sheet1 6 2 4" xfId="22808"/>
    <cellStyle name="_OPEN INCOMES_sum worksheet_Recon_Sheet1 6 2_Deadline Tracker" xfId="32189"/>
    <cellStyle name="_OPEN INCOMES_sum worksheet_Recon_Sheet1 6 2_Sheet4" xfId="9089"/>
    <cellStyle name="_OPEN INCOMES_sum worksheet_Recon_Sheet1 6 2_Sheet4 2" xfId="11163"/>
    <cellStyle name="_OPEN INCOMES_sum worksheet_Recon_Sheet1 6 3" xfId="11164"/>
    <cellStyle name="_OPEN INCOMES_sum worksheet_Recon_Sheet1 6 4" xfId="11160"/>
    <cellStyle name="_OPEN INCOMES_sum worksheet_Recon_Sheet1 6 5" xfId="22807"/>
    <cellStyle name="_OPEN INCOMES_sum worksheet_Recon_Sheet1 6_Deadline Tracker" xfId="32188"/>
    <cellStyle name="_OPEN INCOMES_sum worksheet_Recon_Sheet1 6_Sheet4" xfId="9088"/>
    <cellStyle name="_OPEN INCOMES_sum worksheet_Recon_Sheet1 6_Sheet4 2" xfId="11165"/>
    <cellStyle name="_OPEN INCOMES_sum worksheet_Recon_Sheet1 7" xfId="4113"/>
    <cellStyle name="_OPEN INCOMES_sum worksheet_Recon_Sheet1 7 2" xfId="4114"/>
    <cellStyle name="_OPEN INCOMES_sum worksheet_Recon_Sheet1 7 2 2" xfId="11168"/>
    <cellStyle name="_OPEN INCOMES_sum worksheet_Recon_Sheet1 7 2 3" xfId="11167"/>
    <cellStyle name="_OPEN INCOMES_sum worksheet_Recon_Sheet1 7 2 4" xfId="22810"/>
    <cellStyle name="_OPEN INCOMES_sum worksheet_Recon_Sheet1 7 2_Deadline Tracker" xfId="32191"/>
    <cellStyle name="_OPEN INCOMES_sum worksheet_Recon_Sheet1 7 2_Sheet4" xfId="9091"/>
    <cellStyle name="_OPEN INCOMES_sum worksheet_Recon_Sheet1 7 2_Sheet4 2" xfId="11169"/>
    <cellStyle name="_OPEN INCOMES_sum worksheet_Recon_Sheet1 7 3" xfId="11170"/>
    <cellStyle name="_OPEN INCOMES_sum worksheet_Recon_Sheet1 7 4" xfId="11166"/>
    <cellStyle name="_OPEN INCOMES_sum worksheet_Recon_Sheet1 7 5" xfId="22809"/>
    <cellStyle name="_OPEN INCOMES_sum worksheet_Recon_Sheet1 7_Deadline Tracker" xfId="32190"/>
    <cellStyle name="_OPEN INCOMES_sum worksheet_Recon_Sheet1 7_Sheet4" xfId="9090"/>
    <cellStyle name="_OPEN INCOMES_sum worksheet_Recon_Sheet1 7_Sheet4 2" xfId="11171"/>
    <cellStyle name="_OPEN INCOMES_sum worksheet_Recon_Sheet1 8" xfId="4115"/>
    <cellStyle name="_OPEN INCOMES_sum worksheet_Recon_Sheet1 8 2" xfId="4116"/>
    <cellStyle name="_OPEN INCOMES_sum worksheet_Recon_Sheet1 8 2 2" xfId="11174"/>
    <cellStyle name="_OPEN INCOMES_sum worksheet_Recon_Sheet1 8 2 3" xfId="11173"/>
    <cellStyle name="_OPEN INCOMES_sum worksheet_Recon_Sheet1 8 2 4" xfId="22812"/>
    <cellStyle name="_OPEN INCOMES_sum worksheet_Recon_Sheet1 8 2_Deadline Tracker" xfId="32193"/>
    <cellStyle name="_OPEN INCOMES_sum worksheet_Recon_Sheet1 8 2_Sheet4" xfId="9093"/>
    <cellStyle name="_OPEN INCOMES_sum worksheet_Recon_Sheet1 8 2_Sheet4 2" xfId="11175"/>
    <cellStyle name="_OPEN INCOMES_sum worksheet_Recon_Sheet1 8 3" xfId="11176"/>
    <cellStyle name="_OPEN INCOMES_sum worksheet_Recon_Sheet1 8 4" xfId="11172"/>
    <cellStyle name="_OPEN INCOMES_sum worksheet_Recon_Sheet1 8 5" xfId="22811"/>
    <cellStyle name="_OPEN INCOMES_sum worksheet_Recon_Sheet1 8_Deadline Tracker" xfId="32192"/>
    <cellStyle name="_OPEN INCOMES_sum worksheet_Recon_Sheet1 8_Sheet4" xfId="9092"/>
    <cellStyle name="_OPEN INCOMES_sum worksheet_Recon_Sheet1 8_Sheet4 2" xfId="11177"/>
    <cellStyle name="_OPEN INCOMES_sum worksheet_Recon_Sheet1 9" xfId="4117"/>
    <cellStyle name="_OPEN INCOMES_sum worksheet_Recon_Sheet1 9 2" xfId="4118"/>
    <cellStyle name="_OPEN INCOMES_sum worksheet_Recon_Sheet1 9 2 2" xfId="11180"/>
    <cellStyle name="_OPEN INCOMES_sum worksheet_Recon_Sheet1 9 2 3" xfId="11179"/>
    <cellStyle name="_OPEN INCOMES_sum worksheet_Recon_Sheet1 9 2 4" xfId="22814"/>
    <cellStyle name="_OPEN INCOMES_sum worksheet_Recon_Sheet1 9 2_Deadline Tracker" xfId="32195"/>
    <cellStyle name="_OPEN INCOMES_sum worksheet_Recon_Sheet1 9 2_Sheet4" xfId="9095"/>
    <cellStyle name="_OPEN INCOMES_sum worksheet_Recon_Sheet1 9 2_Sheet4 2" xfId="11181"/>
    <cellStyle name="_OPEN INCOMES_sum worksheet_Recon_Sheet1 9 3" xfId="11182"/>
    <cellStyle name="_OPEN INCOMES_sum worksheet_Recon_Sheet1 9 4" xfId="11178"/>
    <cellStyle name="_OPEN INCOMES_sum worksheet_Recon_Sheet1 9 5" xfId="22813"/>
    <cellStyle name="_OPEN INCOMES_sum worksheet_Recon_Sheet1 9_Deadline Tracker" xfId="32194"/>
    <cellStyle name="_OPEN INCOMES_sum worksheet_Recon_Sheet1 9_Sheet4" xfId="9094"/>
    <cellStyle name="_OPEN INCOMES_sum worksheet_Recon_Sheet1 9_Sheet4 2" xfId="11183"/>
    <cellStyle name="_OPEN INCOMES_sum worksheet_Recon_Sheet1_Deadline Tracker" xfId="32175"/>
    <cellStyle name="_OPEN INCOMES_sum worksheet_Recon_Sheet1_HOGAN TO BE UPDATED" xfId="4119"/>
    <cellStyle name="_OPEN INCOMES_sum worksheet_Recon_Sheet1_HOGAN TO BE UPDATED 2" xfId="11185"/>
    <cellStyle name="_OPEN INCOMES_sum worksheet_Recon_Sheet1_HOGAN TO BE UPDATED 3" xfId="11184"/>
    <cellStyle name="_OPEN INCOMES_sum worksheet_Recon_Sheet1_HOGAN TO BE UPDATED 4" xfId="22815"/>
    <cellStyle name="_OPEN INCOMES_sum worksheet_Recon_Sheet1_HOGAN TO BE UPDATED_Deadline Tracker" xfId="32196"/>
    <cellStyle name="_OPEN INCOMES_sum worksheet_Recon_Sheet1_HOGAN TO BE UPDATED_Sheet4" xfId="9096"/>
    <cellStyle name="_OPEN INCOMES_sum worksheet_Recon_Sheet1_HOGAN TO BE UPDATED_Sheet4 2" xfId="11186"/>
    <cellStyle name="_OPEN INCOMES_sum worksheet_Recon_Sheet1_Sheet4" xfId="9075"/>
    <cellStyle name="_OPEN INCOMES_sum worksheet_Recon_Sheet1_Sheet4 2" xfId="11187"/>
    <cellStyle name="_OPEN INCOMES_sum worksheet_Recon_sum worksheet" xfId="4120"/>
    <cellStyle name="_OPEN INCOMES_sum worksheet_Recon_sum worksheet 10" xfId="4121"/>
    <cellStyle name="_OPEN INCOMES_sum worksheet_Recon_sum worksheet 10 2" xfId="4122"/>
    <cellStyle name="_OPEN INCOMES_sum worksheet_Recon_sum worksheet 10 2 2" xfId="11191"/>
    <cellStyle name="_OPEN INCOMES_sum worksheet_Recon_sum worksheet 10 2 3" xfId="11190"/>
    <cellStyle name="_OPEN INCOMES_sum worksheet_Recon_sum worksheet 10 2 4" xfId="22818"/>
    <cellStyle name="_OPEN INCOMES_sum worksheet_Recon_sum worksheet 10 2_Deadline Tracker" xfId="32199"/>
    <cellStyle name="_OPEN INCOMES_sum worksheet_Recon_sum worksheet 10 2_Sheet4" xfId="9099"/>
    <cellStyle name="_OPEN INCOMES_sum worksheet_Recon_sum worksheet 10 2_Sheet4 2" xfId="11192"/>
    <cellStyle name="_OPEN INCOMES_sum worksheet_Recon_sum worksheet 10 3" xfId="11193"/>
    <cellStyle name="_OPEN INCOMES_sum worksheet_Recon_sum worksheet 10 4" xfId="11189"/>
    <cellStyle name="_OPEN INCOMES_sum worksheet_Recon_sum worksheet 10 5" xfId="22817"/>
    <cellStyle name="_OPEN INCOMES_sum worksheet_Recon_sum worksheet 10_Deadline Tracker" xfId="32198"/>
    <cellStyle name="_OPEN INCOMES_sum worksheet_Recon_sum worksheet 10_Sheet4" xfId="9098"/>
    <cellStyle name="_OPEN INCOMES_sum worksheet_Recon_sum worksheet 10_Sheet4 2" xfId="11194"/>
    <cellStyle name="_OPEN INCOMES_sum worksheet_Recon_sum worksheet 11" xfId="4123"/>
    <cellStyle name="_OPEN INCOMES_sum worksheet_Recon_sum worksheet 11 2" xfId="4124"/>
    <cellStyle name="_OPEN INCOMES_sum worksheet_Recon_sum worksheet 11 2 2" xfId="11197"/>
    <cellStyle name="_OPEN INCOMES_sum worksheet_Recon_sum worksheet 11 2 3" xfId="11196"/>
    <cellStyle name="_OPEN INCOMES_sum worksheet_Recon_sum worksheet 11 2 4" xfId="22820"/>
    <cellStyle name="_OPEN INCOMES_sum worksheet_Recon_sum worksheet 11 2_Deadline Tracker" xfId="32201"/>
    <cellStyle name="_OPEN INCOMES_sum worksheet_Recon_sum worksheet 11 2_Sheet4" xfId="9101"/>
    <cellStyle name="_OPEN INCOMES_sum worksheet_Recon_sum worksheet 11 2_Sheet4 2" xfId="11198"/>
    <cellStyle name="_OPEN INCOMES_sum worksheet_Recon_sum worksheet 11 3" xfId="11199"/>
    <cellStyle name="_OPEN INCOMES_sum worksheet_Recon_sum worksheet 11 4" xfId="11195"/>
    <cellStyle name="_OPEN INCOMES_sum worksheet_Recon_sum worksheet 11 5" xfId="22819"/>
    <cellStyle name="_OPEN INCOMES_sum worksheet_Recon_sum worksheet 11_Deadline Tracker" xfId="32200"/>
    <cellStyle name="_OPEN INCOMES_sum worksheet_Recon_sum worksheet 11_Sheet4" xfId="9100"/>
    <cellStyle name="_OPEN INCOMES_sum worksheet_Recon_sum worksheet 11_Sheet4 2" xfId="11200"/>
    <cellStyle name="_OPEN INCOMES_sum worksheet_Recon_sum worksheet 12" xfId="4125"/>
    <cellStyle name="_OPEN INCOMES_sum worksheet_Recon_sum worksheet 12 2" xfId="4126"/>
    <cellStyle name="_OPEN INCOMES_sum worksheet_Recon_sum worksheet 12 2 2" xfId="11203"/>
    <cellStyle name="_OPEN INCOMES_sum worksheet_Recon_sum worksheet 12 2 3" xfId="11202"/>
    <cellStyle name="_OPEN INCOMES_sum worksheet_Recon_sum worksheet 12 2 4" xfId="22822"/>
    <cellStyle name="_OPEN INCOMES_sum worksheet_Recon_sum worksheet 12 2_Deadline Tracker" xfId="32203"/>
    <cellStyle name="_OPEN INCOMES_sum worksheet_Recon_sum worksheet 12 2_Sheet4" xfId="9103"/>
    <cellStyle name="_OPEN INCOMES_sum worksheet_Recon_sum worksheet 12 2_Sheet4 2" xfId="11204"/>
    <cellStyle name="_OPEN INCOMES_sum worksheet_Recon_sum worksheet 12 3" xfId="11205"/>
    <cellStyle name="_OPEN INCOMES_sum worksheet_Recon_sum worksheet 12 4" xfId="11201"/>
    <cellStyle name="_OPEN INCOMES_sum worksheet_Recon_sum worksheet 12 5" xfId="22821"/>
    <cellStyle name="_OPEN INCOMES_sum worksheet_Recon_sum worksheet 12_Deadline Tracker" xfId="32202"/>
    <cellStyle name="_OPEN INCOMES_sum worksheet_Recon_sum worksheet 12_Sheet4" xfId="9102"/>
    <cellStyle name="_OPEN INCOMES_sum worksheet_Recon_sum worksheet 12_Sheet4 2" xfId="11206"/>
    <cellStyle name="_OPEN INCOMES_sum worksheet_Recon_sum worksheet 13" xfId="4127"/>
    <cellStyle name="_OPEN INCOMES_sum worksheet_Recon_sum worksheet 13 2" xfId="4128"/>
    <cellStyle name="_OPEN INCOMES_sum worksheet_Recon_sum worksheet 13 2 2" xfId="11209"/>
    <cellStyle name="_OPEN INCOMES_sum worksheet_Recon_sum worksheet 13 2 3" xfId="11208"/>
    <cellStyle name="_OPEN INCOMES_sum worksheet_Recon_sum worksheet 13 2 4" xfId="22824"/>
    <cellStyle name="_OPEN INCOMES_sum worksheet_Recon_sum worksheet 13 2_Deadline Tracker" xfId="32205"/>
    <cellStyle name="_OPEN INCOMES_sum worksheet_Recon_sum worksheet 13 2_Sheet4" xfId="9105"/>
    <cellStyle name="_OPEN INCOMES_sum worksheet_Recon_sum worksheet 13 2_Sheet4 2" xfId="11210"/>
    <cellStyle name="_OPEN INCOMES_sum worksheet_Recon_sum worksheet 13 3" xfId="11211"/>
    <cellStyle name="_OPEN INCOMES_sum worksheet_Recon_sum worksheet 13 4" xfId="11207"/>
    <cellStyle name="_OPEN INCOMES_sum worksheet_Recon_sum worksheet 13 5" xfId="22823"/>
    <cellStyle name="_OPEN INCOMES_sum worksheet_Recon_sum worksheet 13_Deadline Tracker" xfId="32204"/>
    <cellStyle name="_OPEN INCOMES_sum worksheet_Recon_sum worksheet 13_Sheet4" xfId="9104"/>
    <cellStyle name="_OPEN INCOMES_sum worksheet_Recon_sum worksheet 13_Sheet4 2" xfId="11212"/>
    <cellStyle name="_OPEN INCOMES_sum worksheet_Recon_sum worksheet 14" xfId="4129"/>
    <cellStyle name="_OPEN INCOMES_sum worksheet_Recon_sum worksheet 14 2" xfId="4130"/>
    <cellStyle name="_OPEN INCOMES_sum worksheet_Recon_sum worksheet 14 2 2" xfId="11215"/>
    <cellStyle name="_OPEN INCOMES_sum worksheet_Recon_sum worksheet 14 2 3" xfId="11214"/>
    <cellStyle name="_OPEN INCOMES_sum worksheet_Recon_sum worksheet 14 2 4" xfId="22826"/>
    <cellStyle name="_OPEN INCOMES_sum worksheet_Recon_sum worksheet 14 2_Deadline Tracker" xfId="32207"/>
    <cellStyle name="_OPEN INCOMES_sum worksheet_Recon_sum worksheet 14 2_Sheet4" xfId="9107"/>
    <cellStyle name="_OPEN INCOMES_sum worksheet_Recon_sum worksheet 14 2_Sheet4 2" xfId="11216"/>
    <cellStyle name="_OPEN INCOMES_sum worksheet_Recon_sum worksheet 14 3" xfId="11217"/>
    <cellStyle name="_OPEN INCOMES_sum worksheet_Recon_sum worksheet 14 4" xfId="11213"/>
    <cellStyle name="_OPEN INCOMES_sum worksheet_Recon_sum worksheet 14 5" xfId="22825"/>
    <cellStyle name="_OPEN INCOMES_sum worksheet_Recon_sum worksheet 14_Deadline Tracker" xfId="32206"/>
    <cellStyle name="_OPEN INCOMES_sum worksheet_Recon_sum worksheet 14_Sheet4" xfId="9106"/>
    <cellStyle name="_OPEN INCOMES_sum worksheet_Recon_sum worksheet 14_Sheet4 2" xfId="11218"/>
    <cellStyle name="_OPEN INCOMES_sum worksheet_Recon_sum worksheet 15" xfId="4131"/>
    <cellStyle name="_OPEN INCOMES_sum worksheet_Recon_sum worksheet 15 2" xfId="11220"/>
    <cellStyle name="_OPEN INCOMES_sum worksheet_Recon_sum worksheet 15 3" xfId="11219"/>
    <cellStyle name="_OPEN INCOMES_sum worksheet_Recon_sum worksheet 15 4" xfId="22827"/>
    <cellStyle name="_OPEN INCOMES_sum worksheet_Recon_sum worksheet 15_Deadline Tracker" xfId="32208"/>
    <cellStyle name="_OPEN INCOMES_sum worksheet_Recon_sum worksheet 15_Sheet4" xfId="9108"/>
    <cellStyle name="_OPEN INCOMES_sum worksheet_Recon_sum worksheet 15_Sheet4 2" xfId="11221"/>
    <cellStyle name="_OPEN INCOMES_sum worksheet_Recon_sum worksheet 16" xfId="4132"/>
    <cellStyle name="_OPEN INCOMES_sum worksheet_Recon_sum worksheet 16 2" xfId="4133"/>
    <cellStyle name="_OPEN INCOMES_sum worksheet_Recon_sum worksheet 16 2 2" xfId="11224"/>
    <cellStyle name="_OPEN INCOMES_sum worksheet_Recon_sum worksheet 16 2 3" xfId="11223"/>
    <cellStyle name="_OPEN INCOMES_sum worksheet_Recon_sum worksheet 16 2 4" xfId="22829"/>
    <cellStyle name="_OPEN INCOMES_sum worksheet_Recon_sum worksheet 16 2_Deadline Tracker" xfId="32210"/>
    <cellStyle name="_OPEN INCOMES_sum worksheet_Recon_sum worksheet 16 2_Sheet4" xfId="9110"/>
    <cellStyle name="_OPEN INCOMES_sum worksheet_Recon_sum worksheet 16 2_Sheet4 2" xfId="11225"/>
    <cellStyle name="_OPEN INCOMES_sum worksheet_Recon_sum worksheet 16 3" xfId="11226"/>
    <cellStyle name="_OPEN INCOMES_sum worksheet_Recon_sum worksheet 16 4" xfId="11222"/>
    <cellStyle name="_OPEN INCOMES_sum worksheet_Recon_sum worksheet 16 5" xfId="22828"/>
    <cellStyle name="_OPEN INCOMES_sum worksheet_Recon_sum worksheet 16_Deadline Tracker" xfId="32209"/>
    <cellStyle name="_OPEN INCOMES_sum worksheet_Recon_sum worksheet 16_Recon" xfId="4134"/>
    <cellStyle name="_OPEN INCOMES_sum worksheet_Recon_sum worksheet 16_Recon 2" xfId="11228"/>
    <cellStyle name="_OPEN INCOMES_sum worksheet_Recon_sum worksheet 16_Recon 3" xfId="11227"/>
    <cellStyle name="_OPEN INCOMES_sum worksheet_Recon_sum worksheet 16_Recon 4" xfId="22830"/>
    <cellStyle name="_OPEN INCOMES_sum worksheet_Recon_sum worksheet 16_Recon_Deadline Tracker" xfId="32211"/>
    <cellStyle name="_OPEN INCOMES_sum worksheet_Recon_sum worksheet 16_Recon_Sheet4" xfId="9111"/>
    <cellStyle name="_OPEN INCOMES_sum worksheet_Recon_sum worksheet 16_Recon_Sheet4 2" xfId="11229"/>
    <cellStyle name="_OPEN INCOMES_sum worksheet_Recon_sum worksheet 16_Sheet4" xfId="9109"/>
    <cellStyle name="_OPEN INCOMES_sum worksheet_Recon_sum worksheet 16_Sheet4 2" xfId="11230"/>
    <cellStyle name="_OPEN INCOMES_sum worksheet_Recon_sum worksheet 17" xfId="11231"/>
    <cellStyle name="_OPEN INCOMES_sum worksheet_Recon_sum worksheet 18" xfId="11188"/>
    <cellStyle name="_OPEN INCOMES_sum worksheet_Recon_sum worksheet 19" xfId="22816"/>
    <cellStyle name="_OPEN INCOMES_sum worksheet_Recon_sum worksheet 2" xfId="4135"/>
    <cellStyle name="_OPEN INCOMES_sum worksheet_Recon_sum worksheet 2 2" xfId="4136"/>
    <cellStyle name="_OPEN INCOMES_sum worksheet_Recon_sum worksheet 2 2 2" xfId="11234"/>
    <cellStyle name="_OPEN INCOMES_sum worksheet_Recon_sum worksheet 2 2 3" xfId="11233"/>
    <cellStyle name="_OPEN INCOMES_sum worksheet_Recon_sum worksheet 2 2 4" xfId="22832"/>
    <cellStyle name="_OPEN INCOMES_sum worksheet_Recon_sum worksheet 2 2_Deadline Tracker" xfId="32213"/>
    <cellStyle name="_OPEN INCOMES_sum worksheet_Recon_sum worksheet 2 2_Sheet4" xfId="9113"/>
    <cellStyle name="_OPEN INCOMES_sum worksheet_Recon_sum worksheet 2 2_Sheet4 2" xfId="11235"/>
    <cellStyle name="_OPEN INCOMES_sum worksheet_Recon_sum worksheet 2 3" xfId="11236"/>
    <cellStyle name="_OPEN INCOMES_sum worksheet_Recon_sum worksheet 2 4" xfId="11232"/>
    <cellStyle name="_OPEN INCOMES_sum worksheet_Recon_sum worksheet 2 5" xfId="22831"/>
    <cellStyle name="_OPEN INCOMES_sum worksheet_Recon_sum worksheet 2_Deadline Tracker" xfId="32212"/>
    <cellStyle name="_OPEN INCOMES_sum worksheet_Recon_sum worksheet 2_Sheet4" xfId="9112"/>
    <cellStyle name="_OPEN INCOMES_sum worksheet_Recon_sum worksheet 2_Sheet4 2" xfId="11237"/>
    <cellStyle name="_OPEN INCOMES_sum worksheet_Recon_sum worksheet 3" xfId="4137"/>
    <cellStyle name="_OPEN INCOMES_sum worksheet_Recon_sum worksheet 3 2" xfId="4138"/>
    <cellStyle name="_OPEN INCOMES_sum worksheet_Recon_sum worksheet 3 2 2" xfId="11240"/>
    <cellStyle name="_OPEN INCOMES_sum worksheet_Recon_sum worksheet 3 2 3" xfId="11239"/>
    <cellStyle name="_OPEN INCOMES_sum worksheet_Recon_sum worksheet 3 2 4" xfId="22834"/>
    <cellStyle name="_OPEN INCOMES_sum worksheet_Recon_sum worksheet 3 2_Deadline Tracker" xfId="32215"/>
    <cellStyle name="_OPEN INCOMES_sum worksheet_Recon_sum worksheet 3 2_Sheet4" xfId="9115"/>
    <cellStyle name="_OPEN INCOMES_sum worksheet_Recon_sum worksheet 3 2_Sheet4 2" xfId="11241"/>
    <cellStyle name="_OPEN INCOMES_sum worksheet_Recon_sum worksheet 3 3" xfId="4139"/>
    <cellStyle name="_OPEN INCOMES_sum worksheet_Recon_sum worksheet 3 3 2" xfId="11243"/>
    <cellStyle name="_OPEN INCOMES_sum worksheet_Recon_sum worksheet 3 3 3" xfId="11242"/>
    <cellStyle name="_OPEN INCOMES_sum worksheet_Recon_sum worksheet 3 3 4" xfId="22835"/>
    <cellStyle name="_OPEN INCOMES_sum worksheet_Recon_sum worksheet 3 3_Deadline Tracker" xfId="32216"/>
    <cellStyle name="_OPEN INCOMES_sum worksheet_Recon_sum worksheet 3 3_Sheet4" xfId="9116"/>
    <cellStyle name="_OPEN INCOMES_sum worksheet_Recon_sum worksheet 3 3_Sheet4 2" xfId="11244"/>
    <cellStyle name="_OPEN INCOMES_sum worksheet_Recon_sum worksheet 3 4" xfId="11245"/>
    <cellStyle name="_OPEN INCOMES_sum worksheet_Recon_sum worksheet 3 5" xfId="11238"/>
    <cellStyle name="_OPEN INCOMES_sum worksheet_Recon_sum worksheet 3 6" xfId="22833"/>
    <cellStyle name="_OPEN INCOMES_sum worksheet_Recon_sum worksheet 3_Deadline Tracker" xfId="32214"/>
    <cellStyle name="_OPEN INCOMES_sum worksheet_Recon_sum worksheet 3_Sheet4" xfId="9114"/>
    <cellStyle name="_OPEN INCOMES_sum worksheet_Recon_sum worksheet 3_Sheet4 2" xfId="11246"/>
    <cellStyle name="_OPEN INCOMES_sum worksheet_Recon_sum worksheet 3_sum worksheet" xfId="4140"/>
    <cellStyle name="_OPEN INCOMES_sum worksheet_Recon_sum worksheet 3_sum worksheet 2" xfId="11248"/>
    <cellStyle name="_OPEN INCOMES_sum worksheet_Recon_sum worksheet 3_sum worksheet 3" xfId="11247"/>
    <cellStyle name="_OPEN INCOMES_sum worksheet_Recon_sum worksheet 3_sum worksheet 4" xfId="22836"/>
    <cellStyle name="_OPEN INCOMES_sum worksheet_Recon_sum worksheet 3_sum worksheet_Deadline Tracker" xfId="32217"/>
    <cellStyle name="_OPEN INCOMES_sum worksheet_Recon_sum worksheet 3_sum worksheet_Sheet4" xfId="9117"/>
    <cellStyle name="_OPEN INCOMES_sum worksheet_Recon_sum worksheet 3_sum worksheet_Sheet4 2" xfId="11249"/>
    <cellStyle name="_OPEN INCOMES_sum worksheet_Recon_sum worksheet 4" xfId="4141"/>
    <cellStyle name="_OPEN INCOMES_sum worksheet_Recon_sum worksheet 4 2" xfId="11251"/>
    <cellStyle name="_OPEN INCOMES_sum worksheet_Recon_sum worksheet 4 3" xfId="11250"/>
    <cellStyle name="_OPEN INCOMES_sum worksheet_Recon_sum worksheet 4 4" xfId="22837"/>
    <cellStyle name="_OPEN INCOMES_sum worksheet_Recon_sum worksheet 4_Deadline Tracker" xfId="32218"/>
    <cellStyle name="_OPEN INCOMES_sum worksheet_Recon_sum worksheet 4_Sheet4" xfId="9118"/>
    <cellStyle name="_OPEN INCOMES_sum worksheet_Recon_sum worksheet 4_Sheet4 2" xfId="11252"/>
    <cellStyle name="_OPEN INCOMES_sum worksheet_Recon_sum worksheet 5" xfId="4142"/>
    <cellStyle name="_OPEN INCOMES_sum worksheet_Recon_sum worksheet 5 2" xfId="4143"/>
    <cellStyle name="_OPEN INCOMES_sum worksheet_Recon_sum worksheet 5 2 2" xfId="11255"/>
    <cellStyle name="_OPEN INCOMES_sum worksheet_Recon_sum worksheet 5 2 3" xfId="11254"/>
    <cellStyle name="_OPEN INCOMES_sum worksheet_Recon_sum worksheet 5 2 4" xfId="22839"/>
    <cellStyle name="_OPEN INCOMES_sum worksheet_Recon_sum worksheet 5 2_Deadline Tracker" xfId="32220"/>
    <cellStyle name="_OPEN INCOMES_sum worksheet_Recon_sum worksheet 5 2_Sheet4" xfId="9120"/>
    <cellStyle name="_OPEN INCOMES_sum worksheet_Recon_sum worksheet 5 2_Sheet4 2" xfId="11256"/>
    <cellStyle name="_OPEN INCOMES_sum worksheet_Recon_sum worksheet 5 3" xfId="11257"/>
    <cellStyle name="_OPEN INCOMES_sum worksheet_Recon_sum worksheet 5 4" xfId="11253"/>
    <cellStyle name="_OPEN INCOMES_sum worksheet_Recon_sum worksheet 5 5" xfId="22838"/>
    <cellStyle name="_OPEN INCOMES_sum worksheet_Recon_sum worksheet 5_Deadline Tracker" xfId="32219"/>
    <cellStyle name="_OPEN INCOMES_sum worksheet_Recon_sum worksheet 5_Recon" xfId="4144"/>
    <cellStyle name="_OPEN INCOMES_sum worksheet_Recon_sum worksheet 5_Recon 2" xfId="11259"/>
    <cellStyle name="_OPEN INCOMES_sum worksheet_Recon_sum worksheet 5_Recon 3" xfId="11258"/>
    <cellStyle name="_OPEN INCOMES_sum worksheet_Recon_sum worksheet 5_Recon 4" xfId="22840"/>
    <cellStyle name="_OPEN INCOMES_sum worksheet_Recon_sum worksheet 5_Recon_Deadline Tracker" xfId="32221"/>
    <cellStyle name="_OPEN INCOMES_sum worksheet_Recon_sum worksheet 5_Recon_Sheet4" xfId="9121"/>
    <cellStyle name="_OPEN INCOMES_sum worksheet_Recon_sum worksheet 5_Recon_Sheet4 2" xfId="11260"/>
    <cellStyle name="_OPEN INCOMES_sum worksheet_Recon_sum worksheet 5_Sheet4" xfId="9119"/>
    <cellStyle name="_OPEN INCOMES_sum worksheet_Recon_sum worksheet 5_Sheet4 2" xfId="11261"/>
    <cellStyle name="_OPEN INCOMES_sum worksheet_Recon_sum worksheet 6" xfId="4145"/>
    <cellStyle name="_OPEN INCOMES_sum worksheet_Recon_sum worksheet 6 2" xfId="4146"/>
    <cellStyle name="_OPEN INCOMES_sum worksheet_Recon_sum worksheet 6 2 2" xfId="11264"/>
    <cellStyle name="_OPEN INCOMES_sum worksheet_Recon_sum worksheet 6 2 3" xfId="11263"/>
    <cellStyle name="_OPEN INCOMES_sum worksheet_Recon_sum worksheet 6 2 4" xfId="22842"/>
    <cellStyle name="_OPEN INCOMES_sum worksheet_Recon_sum worksheet 6 2_Deadline Tracker" xfId="32223"/>
    <cellStyle name="_OPEN INCOMES_sum worksheet_Recon_sum worksheet 6 2_Sheet4" xfId="9123"/>
    <cellStyle name="_OPEN INCOMES_sum worksheet_Recon_sum worksheet 6 2_Sheet4 2" xfId="11265"/>
    <cellStyle name="_OPEN INCOMES_sum worksheet_Recon_sum worksheet 6 3" xfId="11266"/>
    <cellStyle name="_OPEN INCOMES_sum worksheet_Recon_sum worksheet 6 4" xfId="11262"/>
    <cellStyle name="_OPEN INCOMES_sum worksheet_Recon_sum worksheet 6 5" xfId="22841"/>
    <cellStyle name="_OPEN INCOMES_sum worksheet_Recon_sum worksheet 6_Deadline Tracker" xfId="32222"/>
    <cellStyle name="_OPEN INCOMES_sum worksheet_Recon_sum worksheet 6_Sheet4" xfId="9122"/>
    <cellStyle name="_OPEN INCOMES_sum worksheet_Recon_sum worksheet 6_Sheet4 2" xfId="11267"/>
    <cellStyle name="_OPEN INCOMES_sum worksheet_Recon_sum worksheet 7" xfId="4147"/>
    <cellStyle name="_OPEN INCOMES_sum worksheet_Recon_sum worksheet 7 2" xfId="4148"/>
    <cellStyle name="_OPEN INCOMES_sum worksheet_Recon_sum worksheet 7 2 2" xfId="11270"/>
    <cellStyle name="_OPEN INCOMES_sum worksheet_Recon_sum worksheet 7 2 3" xfId="11269"/>
    <cellStyle name="_OPEN INCOMES_sum worksheet_Recon_sum worksheet 7 2 4" xfId="22844"/>
    <cellStyle name="_OPEN INCOMES_sum worksheet_Recon_sum worksheet 7 2_Deadline Tracker" xfId="32225"/>
    <cellStyle name="_OPEN INCOMES_sum worksheet_Recon_sum worksheet 7 2_Sheet4" xfId="9125"/>
    <cellStyle name="_OPEN INCOMES_sum worksheet_Recon_sum worksheet 7 2_Sheet4 2" xfId="11271"/>
    <cellStyle name="_OPEN INCOMES_sum worksheet_Recon_sum worksheet 7 3" xfId="11272"/>
    <cellStyle name="_OPEN INCOMES_sum worksheet_Recon_sum worksheet 7 4" xfId="11268"/>
    <cellStyle name="_OPEN INCOMES_sum worksheet_Recon_sum worksheet 7 5" xfId="22843"/>
    <cellStyle name="_OPEN INCOMES_sum worksheet_Recon_sum worksheet 7_Deadline Tracker" xfId="32224"/>
    <cellStyle name="_OPEN INCOMES_sum worksheet_Recon_sum worksheet 7_Recon" xfId="4149"/>
    <cellStyle name="_OPEN INCOMES_sum worksheet_Recon_sum worksheet 7_Recon 2" xfId="11274"/>
    <cellStyle name="_OPEN INCOMES_sum worksheet_Recon_sum worksheet 7_Recon 3" xfId="11273"/>
    <cellStyle name="_OPEN INCOMES_sum worksheet_Recon_sum worksheet 7_Recon 4" xfId="22845"/>
    <cellStyle name="_OPEN INCOMES_sum worksheet_Recon_sum worksheet 7_Recon_Deadline Tracker" xfId="32226"/>
    <cellStyle name="_OPEN INCOMES_sum worksheet_Recon_sum worksheet 7_Recon_Sheet4" xfId="9126"/>
    <cellStyle name="_OPEN INCOMES_sum worksheet_Recon_sum worksheet 7_Recon_Sheet4 2" xfId="11275"/>
    <cellStyle name="_OPEN INCOMES_sum worksheet_Recon_sum worksheet 7_Sheet4" xfId="9124"/>
    <cellStyle name="_OPEN INCOMES_sum worksheet_Recon_sum worksheet 7_Sheet4 2" xfId="11276"/>
    <cellStyle name="_OPEN INCOMES_sum worksheet_Recon_sum worksheet 8" xfId="4150"/>
    <cellStyle name="_OPEN INCOMES_sum worksheet_Recon_sum worksheet 8 2" xfId="4151"/>
    <cellStyle name="_OPEN INCOMES_sum worksheet_Recon_sum worksheet 8 2 2" xfId="11279"/>
    <cellStyle name="_OPEN INCOMES_sum worksheet_Recon_sum worksheet 8 2 3" xfId="11278"/>
    <cellStyle name="_OPEN INCOMES_sum worksheet_Recon_sum worksheet 8 2 4" xfId="22847"/>
    <cellStyle name="_OPEN INCOMES_sum worksheet_Recon_sum worksheet 8 2_Deadline Tracker" xfId="32228"/>
    <cellStyle name="_OPEN INCOMES_sum worksheet_Recon_sum worksheet 8 2_Sheet4" xfId="9128"/>
    <cellStyle name="_OPEN INCOMES_sum worksheet_Recon_sum worksheet 8 2_Sheet4 2" xfId="11280"/>
    <cellStyle name="_OPEN INCOMES_sum worksheet_Recon_sum worksheet 8 3" xfId="11281"/>
    <cellStyle name="_OPEN INCOMES_sum worksheet_Recon_sum worksheet 8 4" xfId="11277"/>
    <cellStyle name="_OPEN INCOMES_sum worksheet_Recon_sum worksheet 8 5" xfId="22846"/>
    <cellStyle name="_OPEN INCOMES_sum worksheet_Recon_sum worksheet 8_Deadline Tracker" xfId="32227"/>
    <cellStyle name="_OPEN INCOMES_sum worksheet_Recon_sum worksheet 8_Sheet4" xfId="9127"/>
    <cellStyle name="_OPEN INCOMES_sum worksheet_Recon_sum worksheet 8_Sheet4 2" xfId="11282"/>
    <cellStyle name="_OPEN INCOMES_sum worksheet_Recon_sum worksheet 9" xfId="4152"/>
    <cellStyle name="_OPEN INCOMES_sum worksheet_Recon_sum worksheet 9 2" xfId="4153"/>
    <cellStyle name="_OPEN INCOMES_sum worksheet_Recon_sum worksheet 9 2 2" xfId="11285"/>
    <cellStyle name="_OPEN INCOMES_sum worksheet_Recon_sum worksheet 9 2 3" xfId="11284"/>
    <cellStyle name="_OPEN INCOMES_sum worksheet_Recon_sum worksheet 9 2 4" xfId="22849"/>
    <cellStyle name="_OPEN INCOMES_sum worksheet_Recon_sum worksheet 9 2_Deadline Tracker" xfId="32230"/>
    <cellStyle name="_OPEN INCOMES_sum worksheet_Recon_sum worksheet 9 2_Sheet4" xfId="9130"/>
    <cellStyle name="_OPEN INCOMES_sum worksheet_Recon_sum worksheet 9 2_Sheet4 2" xfId="11286"/>
    <cellStyle name="_OPEN INCOMES_sum worksheet_Recon_sum worksheet 9 3" xfId="11287"/>
    <cellStyle name="_OPEN INCOMES_sum worksheet_Recon_sum worksheet 9 4" xfId="11283"/>
    <cellStyle name="_OPEN INCOMES_sum worksheet_Recon_sum worksheet 9 5" xfId="22848"/>
    <cellStyle name="_OPEN INCOMES_sum worksheet_Recon_sum worksheet 9_Deadline Tracker" xfId="32229"/>
    <cellStyle name="_OPEN INCOMES_sum worksheet_Recon_sum worksheet 9_Sheet4" xfId="9129"/>
    <cellStyle name="_OPEN INCOMES_sum worksheet_Recon_sum worksheet 9_Sheet4 2" xfId="11288"/>
    <cellStyle name="_OPEN INCOMES_sum worksheet_Recon_sum worksheet_1" xfId="4154"/>
    <cellStyle name="_OPEN INCOMES_sum worksheet_Recon_sum worksheet_1 2" xfId="4155"/>
    <cellStyle name="_OPEN INCOMES_sum worksheet_Recon_sum worksheet_1 2 2" xfId="11291"/>
    <cellStyle name="_OPEN INCOMES_sum worksheet_Recon_sum worksheet_1 2 3" xfId="11290"/>
    <cellStyle name="_OPEN INCOMES_sum worksheet_Recon_sum worksheet_1 2 4" xfId="22851"/>
    <cellStyle name="_OPEN INCOMES_sum worksheet_Recon_sum worksheet_1 2_Deadline Tracker" xfId="32232"/>
    <cellStyle name="_OPEN INCOMES_sum worksheet_Recon_sum worksheet_1 2_Sheet4" xfId="9132"/>
    <cellStyle name="_OPEN INCOMES_sum worksheet_Recon_sum worksheet_1 2_Sheet4 2" xfId="11292"/>
    <cellStyle name="_OPEN INCOMES_sum worksheet_Recon_sum worksheet_1 3" xfId="4156"/>
    <cellStyle name="_OPEN INCOMES_sum worksheet_Recon_sum worksheet_1 3 2" xfId="11294"/>
    <cellStyle name="_OPEN INCOMES_sum worksheet_Recon_sum worksheet_1 3 3" xfId="11293"/>
    <cellStyle name="_OPEN INCOMES_sum worksheet_Recon_sum worksheet_1 3 4" xfId="22852"/>
    <cellStyle name="_OPEN INCOMES_sum worksheet_Recon_sum worksheet_1 3_Deadline Tracker" xfId="32233"/>
    <cellStyle name="_OPEN INCOMES_sum worksheet_Recon_sum worksheet_1 3_Sheet4" xfId="9133"/>
    <cellStyle name="_OPEN INCOMES_sum worksheet_Recon_sum worksheet_1 3_Sheet4 2" xfId="11295"/>
    <cellStyle name="_OPEN INCOMES_sum worksheet_Recon_sum worksheet_1 4" xfId="11296"/>
    <cellStyle name="_OPEN INCOMES_sum worksheet_Recon_sum worksheet_1 5" xfId="11289"/>
    <cellStyle name="_OPEN INCOMES_sum worksheet_Recon_sum worksheet_1 6" xfId="22850"/>
    <cellStyle name="_OPEN INCOMES_sum worksheet_Recon_sum worksheet_1_creu browse key" xfId="4157"/>
    <cellStyle name="_OPEN INCOMES_sum worksheet_Recon_sum worksheet_1_creu browse key 2" xfId="11298"/>
    <cellStyle name="_OPEN INCOMES_sum worksheet_Recon_sum worksheet_1_creu browse key 3" xfId="11297"/>
    <cellStyle name="_OPEN INCOMES_sum worksheet_Recon_sum worksheet_1_creu browse key 4" xfId="22853"/>
    <cellStyle name="_OPEN INCOMES_sum worksheet_Recon_sum worksheet_1_creu browse key_Deadline Tracker" xfId="32234"/>
    <cellStyle name="_OPEN INCOMES_sum worksheet_Recon_sum worksheet_1_creu browse key_Sheet4" xfId="9134"/>
    <cellStyle name="_OPEN INCOMES_sum worksheet_Recon_sum worksheet_1_creu browse key_Sheet4 2" xfId="11299"/>
    <cellStyle name="_OPEN INCOMES_sum worksheet_Recon_sum worksheet_1_Deadline Tracker" xfId="32231"/>
    <cellStyle name="_OPEN INCOMES_sum worksheet_Recon_sum worksheet_1_Sheet4" xfId="9131"/>
    <cellStyle name="_OPEN INCOMES_sum worksheet_Recon_sum worksheet_1_Sheet4 2" xfId="11300"/>
    <cellStyle name="_OPEN INCOMES_sum worksheet_Recon_sum worksheet_1_sum worksheet" xfId="4158"/>
    <cellStyle name="_OPEN INCOMES_sum worksheet_Recon_sum worksheet_1_sum worksheet 2" xfId="11302"/>
    <cellStyle name="_OPEN INCOMES_sum worksheet_Recon_sum worksheet_1_sum worksheet 3" xfId="11301"/>
    <cellStyle name="_OPEN INCOMES_sum worksheet_Recon_sum worksheet_1_sum worksheet 4" xfId="22854"/>
    <cellStyle name="_OPEN INCOMES_sum worksheet_Recon_sum worksheet_1_sum worksheet_Deadline Tracker" xfId="32235"/>
    <cellStyle name="_OPEN INCOMES_sum worksheet_Recon_sum worksheet_1_sum worksheet_Sheet4" xfId="9135"/>
    <cellStyle name="_OPEN INCOMES_sum worksheet_Recon_sum worksheet_1_sum worksheet_Sheet4 2" xfId="11303"/>
    <cellStyle name="_OPEN INCOMES_sum worksheet_Recon_sum worksheet_2" xfId="4159"/>
    <cellStyle name="_OPEN INCOMES_sum worksheet_Recon_sum worksheet_2 2" xfId="4160"/>
    <cellStyle name="_OPEN INCOMES_sum worksheet_Recon_sum worksheet_2 2 2" xfId="11306"/>
    <cellStyle name="_OPEN INCOMES_sum worksheet_Recon_sum worksheet_2 2 3" xfId="11305"/>
    <cellStyle name="_OPEN INCOMES_sum worksheet_Recon_sum worksheet_2 2 4" xfId="22856"/>
    <cellStyle name="_OPEN INCOMES_sum worksheet_Recon_sum worksheet_2 2_Deadline Tracker" xfId="32237"/>
    <cellStyle name="_OPEN INCOMES_sum worksheet_Recon_sum worksheet_2 2_Sheet4" xfId="9137"/>
    <cellStyle name="_OPEN INCOMES_sum worksheet_Recon_sum worksheet_2 2_Sheet4 2" xfId="11307"/>
    <cellStyle name="_OPEN INCOMES_sum worksheet_Recon_sum worksheet_2 3" xfId="11308"/>
    <cellStyle name="_OPEN INCOMES_sum worksheet_Recon_sum worksheet_2 4" xfId="11304"/>
    <cellStyle name="_OPEN INCOMES_sum worksheet_Recon_sum worksheet_2 5" xfId="22855"/>
    <cellStyle name="_OPEN INCOMES_sum worksheet_Recon_sum worksheet_2_Deadline Tracker" xfId="32236"/>
    <cellStyle name="_OPEN INCOMES_sum worksheet_Recon_sum worksheet_2_Sheet4" xfId="9136"/>
    <cellStyle name="_OPEN INCOMES_sum worksheet_Recon_sum worksheet_2_Sheet4 2" xfId="11309"/>
    <cellStyle name="_OPEN INCOMES_sum worksheet_Recon_sum worksheet_2_sum worksheet" xfId="4161"/>
    <cellStyle name="_OPEN INCOMES_sum worksheet_Recon_sum worksheet_2_sum worksheet 2" xfId="11311"/>
    <cellStyle name="_OPEN INCOMES_sum worksheet_Recon_sum worksheet_2_sum worksheet 3" xfId="11310"/>
    <cellStyle name="_OPEN INCOMES_sum worksheet_Recon_sum worksheet_2_sum worksheet 4" xfId="22857"/>
    <cellStyle name="_OPEN INCOMES_sum worksheet_Recon_sum worksheet_2_sum worksheet_Deadline Tracker" xfId="32238"/>
    <cellStyle name="_OPEN INCOMES_sum worksheet_Recon_sum worksheet_2_sum worksheet_Sheet4" xfId="9138"/>
    <cellStyle name="_OPEN INCOMES_sum worksheet_Recon_sum worksheet_2_sum worksheet_Sheet4 2" xfId="11312"/>
    <cellStyle name="_OPEN INCOMES_sum worksheet_Recon_sum worksheet_creu browse key" xfId="4162"/>
    <cellStyle name="_OPEN INCOMES_sum worksheet_Recon_sum worksheet_creu browse key 2" xfId="4163"/>
    <cellStyle name="_OPEN INCOMES_sum worksheet_Recon_sum worksheet_creu browse key 2 2" xfId="11315"/>
    <cellStyle name="_OPEN INCOMES_sum worksheet_Recon_sum worksheet_creu browse key 2 3" xfId="11314"/>
    <cellStyle name="_OPEN INCOMES_sum worksheet_Recon_sum worksheet_creu browse key 2 4" xfId="22859"/>
    <cellStyle name="_OPEN INCOMES_sum worksheet_Recon_sum worksheet_creu browse key 2_Deadline Tracker" xfId="32240"/>
    <cellStyle name="_OPEN INCOMES_sum worksheet_Recon_sum worksheet_creu browse key 2_Sheet4" xfId="9140"/>
    <cellStyle name="_OPEN INCOMES_sum worksheet_Recon_sum worksheet_creu browse key 2_Sheet4 2" xfId="11316"/>
    <cellStyle name="_OPEN INCOMES_sum worksheet_Recon_sum worksheet_creu browse key 3" xfId="11317"/>
    <cellStyle name="_OPEN INCOMES_sum worksheet_Recon_sum worksheet_creu browse key 4" xfId="11313"/>
    <cellStyle name="_OPEN INCOMES_sum worksheet_Recon_sum worksheet_creu browse key 5" xfId="22858"/>
    <cellStyle name="_OPEN INCOMES_sum worksheet_Recon_sum worksheet_creu browse key_Deadline Tracker" xfId="32239"/>
    <cellStyle name="_OPEN INCOMES_sum worksheet_Recon_sum worksheet_creu browse key_Sheet4" xfId="9139"/>
    <cellStyle name="_OPEN INCOMES_sum worksheet_Recon_sum worksheet_creu browse key_Sheet4 2" xfId="11318"/>
    <cellStyle name="_OPEN INCOMES_sum worksheet_Recon_sum worksheet_creu browse key_sum worksheet" xfId="4164"/>
    <cellStyle name="_OPEN INCOMES_sum worksheet_Recon_sum worksheet_creu browse key_sum worksheet 2" xfId="11320"/>
    <cellStyle name="_OPEN INCOMES_sum worksheet_Recon_sum worksheet_creu browse key_sum worksheet 3" xfId="11319"/>
    <cellStyle name="_OPEN INCOMES_sum worksheet_Recon_sum worksheet_creu browse key_sum worksheet 4" xfId="22860"/>
    <cellStyle name="_OPEN INCOMES_sum worksheet_Recon_sum worksheet_creu browse key_sum worksheet_Deadline Tracker" xfId="32241"/>
    <cellStyle name="_OPEN INCOMES_sum worksheet_Recon_sum worksheet_creu browse key_sum worksheet_Sheet4" xfId="9141"/>
    <cellStyle name="_OPEN INCOMES_sum worksheet_Recon_sum worksheet_creu browse key_sum worksheet_Sheet4 2" xfId="11321"/>
    <cellStyle name="_OPEN INCOMES_sum worksheet_Recon_sum worksheet_Deadline Tracker" xfId="32197"/>
    <cellStyle name="_OPEN INCOMES_sum worksheet_Recon_sum worksheet_Hogan to be Updated" xfId="4165"/>
    <cellStyle name="_OPEN INCOMES_sum worksheet_Recon_sum worksheet_Hogan to be Updated 2" xfId="11323"/>
    <cellStyle name="_OPEN INCOMES_sum worksheet_Recon_sum worksheet_Hogan to be Updated 3" xfId="11322"/>
    <cellStyle name="_OPEN INCOMES_sum worksheet_Recon_sum worksheet_Hogan to be Updated 4" xfId="22861"/>
    <cellStyle name="_OPEN INCOMES_sum worksheet_Recon_sum worksheet_Hogan to be Updated_Deadline Tracker" xfId="32242"/>
    <cellStyle name="_OPEN INCOMES_sum worksheet_Recon_sum worksheet_Hogan to be Updated_Sheet4" xfId="9142"/>
    <cellStyle name="_OPEN INCOMES_sum worksheet_Recon_sum worksheet_Hogan to be Updated_Sheet4 2" xfId="11324"/>
    <cellStyle name="_OPEN INCOMES_sum worksheet_Recon_sum worksheet_Hogan, IBS to be updated" xfId="4166"/>
    <cellStyle name="_OPEN INCOMES_sum worksheet_Recon_sum worksheet_Hogan, IBS to be updated 2" xfId="11326"/>
    <cellStyle name="_OPEN INCOMES_sum worksheet_Recon_sum worksheet_Hogan, IBS to be updated 3" xfId="11325"/>
    <cellStyle name="_OPEN INCOMES_sum worksheet_Recon_sum worksheet_Hogan, IBS to be updated 4" xfId="22862"/>
    <cellStyle name="_OPEN INCOMES_sum worksheet_Recon_sum worksheet_Hogan, IBS to be updated_Deadline Tracker" xfId="32243"/>
    <cellStyle name="_OPEN INCOMES_sum worksheet_Recon_sum worksheet_Hogan, IBS to be updated_Sheet4" xfId="9143"/>
    <cellStyle name="_OPEN INCOMES_sum worksheet_Recon_sum worksheet_Hogan, IBS to be updated_Sheet4 2" xfId="11327"/>
    <cellStyle name="_OPEN INCOMES_sum worksheet_Recon_sum worksheet_Main" xfId="4167"/>
    <cellStyle name="_OPEN INCOMES_sum worksheet_Recon_sum worksheet_Main 2" xfId="11329"/>
    <cellStyle name="_OPEN INCOMES_sum worksheet_Recon_sum worksheet_Main 3" xfId="11328"/>
    <cellStyle name="_OPEN INCOMES_sum worksheet_Recon_sum worksheet_Main 4" xfId="22863"/>
    <cellStyle name="_OPEN INCOMES_sum worksheet_Recon_sum worksheet_Main_Deadline Tracker" xfId="32244"/>
    <cellStyle name="_OPEN INCOMES_sum worksheet_Recon_sum worksheet_Main_Sheet4" xfId="9144"/>
    <cellStyle name="_OPEN INCOMES_sum worksheet_Recon_sum worksheet_Main_Sheet4 2" xfId="11330"/>
    <cellStyle name="_OPEN INCOMES_sum worksheet_Recon_sum worksheet_Recon" xfId="4168"/>
    <cellStyle name="_OPEN INCOMES_sum worksheet_Recon_sum worksheet_Recon 2" xfId="11332"/>
    <cellStyle name="_OPEN INCOMES_sum worksheet_Recon_sum worksheet_Recon 3" xfId="11331"/>
    <cellStyle name="_OPEN INCOMES_sum worksheet_Recon_sum worksheet_Recon 4" xfId="22864"/>
    <cellStyle name="_OPEN INCOMES_sum worksheet_Recon_sum worksheet_Recon_1" xfId="4169"/>
    <cellStyle name="_OPEN INCOMES_sum worksheet_Recon_sum worksheet_Recon_1 2" xfId="4170"/>
    <cellStyle name="_OPEN INCOMES_sum worksheet_Recon_sum worksheet_Recon_1 2 2" xfId="11335"/>
    <cellStyle name="_OPEN INCOMES_sum worksheet_Recon_sum worksheet_Recon_1 2 3" xfId="11334"/>
    <cellStyle name="_OPEN INCOMES_sum worksheet_Recon_sum worksheet_Recon_1 2 4" xfId="22866"/>
    <cellStyle name="_OPEN INCOMES_sum worksheet_Recon_sum worksheet_Recon_1 2_Deadline Tracker" xfId="32247"/>
    <cellStyle name="_OPEN INCOMES_sum worksheet_Recon_sum worksheet_Recon_1 2_Sheet4" xfId="9147"/>
    <cellStyle name="_OPEN INCOMES_sum worksheet_Recon_sum worksheet_Recon_1 2_Sheet4 2" xfId="11336"/>
    <cellStyle name="_OPEN INCOMES_sum worksheet_Recon_sum worksheet_Recon_1 3" xfId="11337"/>
    <cellStyle name="_OPEN INCOMES_sum worksheet_Recon_sum worksheet_Recon_1 4" xfId="11333"/>
    <cellStyle name="_OPEN INCOMES_sum worksheet_Recon_sum worksheet_Recon_1 5" xfId="22865"/>
    <cellStyle name="_OPEN INCOMES_sum worksheet_Recon_sum worksheet_Recon_1_Deadline Tracker" xfId="32246"/>
    <cellStyle name="_OPEN INCOMES_sum worksheet_Recon_sum worksheet_Recon_1_Hogan to be Updated" xfId="4171"/>
    <cellStyle name="_OPEN INCOMES_sum worksheet_Recon_sum worksheet_Recon_1_Hogan to be Updated 2" xfId="11339"/>
    <cellStyle name="_OPEN INCOMES_sum worksheet_Recon_sum worksheet_Recon_1_Hogan to be Updated 3" xfId="11338"/>
    <cellStyle name="_OPEN INCOMES_sum worksheet_Recon_sum worksheet_Recon_1_Hogan to be Updated 4" xfId="22867"/>
    <cellStyle name="_OPEN INCOMES_sum worksheet_Recon_sum worksheet_Recon_1_Hogan to be Updated_Deadline Tracker" xfId="32248"/>
    <cellStyle name="_OPEN INCOMES_sum worksheet_Recon_sum worksheet_Recon_1_Hogan to be Updated_Sheet4" xfId="9148"/>
    <cellStyle name="_OPEN INCOMES_sum worksheet_Recon_sum worksheet_Recon_1_Hogan to be Updated_Sheet4 2" xfId="11340"/>
    <cellStyle name="_OPEN INCOMES_sum worksheet_Recon_sum worksheet_Recon_1_Recon" xfId="4172"/>
    <cellStyle name="_OPEN INCOMES_sum worksheet_Recon_sum worksheet_Recon_1_Recon 2" xfId="11342"/>
    <cellStyle name="_OPEN INCOMES_sum worksheet_Recon_sum worksheet_Recon_1_Recon 3" xfId="11341"/>
    <cellStyle name="_OPEN INCOMES_sum worksheet_Recon_sum worksheet_Recon_1_Recon 4" xfId="22868"/>
    <cellStyle name="_OPEN INCOMES_sum worksheet_Recon_sum worksheet_Recon_1_Recon_Deadline Tracker" xfId="32249"/>
    <cellStyle name="_OPEN INCOMES_sum worksheet_Recon_sum worksheet_Recon_1_Recon_Sheet4" xfId="9149"/>
    <cellStyle name="_OPEN INCOMES_sum worksheet_Recon_sum worksheet_Recon_1_Recon_Sheet4 2" xfId="11343"/>
    <cellStyle name="_OPEN INCOMES_sum worksheet_Recon_sum worksheet_Recon_1_Sheet4" xfId="9146"/>
    <cellStyle name="_OPEN INCOMES_sum worksheet_Recon_sum worksheet_Recon_1_Sheet4 2" xfId="11344"/>
    <cellStyle name="_OPEN INCOMES_sum worksheet_Recon_sum worksheet_Recon_2" xfId="4173"/>
    <cellStyle name="_OPEN INCOMES_sum worksheet_Recon_sum worksheet_Recon_2 2" xfId="4174"/>
    <cellStyle name="_OPEN INCOMES_sum worksheet_Recon_sum worksheet_Recon_2 2 2" xfId="11347"/>
    <cellStyle name="_OPEN INCOMES_sum worksheet_Recon_sum worksheet_Recon_2 2 3" xfId="11346"/>
    <cellStyle name="_OPEN INCOMES_sum worksheet_Recon_sum worksheet_Recon_2 2 4" xfId="22870"/>
    <cellStyle name="_OPEN INCOMES_sum worksheet_Recon_sum worksheet_Recon_2 2_Deadline Tracker" xfId="32251"/>
    <cellStyle name="_OPEN INCOMES_sum worksheet_Recon_sum worksheet_Recon_2 2_Sheet4" xfId="9151"/>
    <cellStyle name="_OPEN INCOMES_sum worksheet_Recon_sum worksheet_Recon_2 2_Sheet4 2" xfId="11348"/>
    <cellStyle name="_OPEN INCOMES_sum worksheet_Recon_sum worksheet_Recon_2 3" xfId="11349"/>
    <cellStyle name="_OPEN INCOMES_sum worksheet_Recon_sum worksheet_Recon_2 4" xfId="11345"/>
    <cellStyle name="_OPEN INCOMES_sum worksheet_Recon_sum worksheet_Recon_2 5" xfId="22869"/>
    <cellStyle name="_OPEN INCOMES_sum worksheet_Recon_sum worksheet_Recon_2_Deadline Tracker" xfId="32250"/>
    <cellStyle name="_OPEN INCOMES_sum worksheet_Recon_sum worksheet_Recon_2_Hogan to be Updated" xfId="4175"/>
    <cellStyle name="_OPEN INCOMES_sum worksheet_Recon_sum worksheet_Recon_2_Hogan to be Updated 2" xfId="11351"/>
    <cellStyle name="_OPEN INCOMES_sum worksheet_Recon_sum worksheet_Recon_2_Hogan to be Updated 3" xfId="11350"/>
    <cellStyle name="_OPEN INCOMES_sum worksheet_Recon_sum worksheet_Recon_2_Hogan to be Updated 4" xfId="22871"/>
    <cellStyle name="_OPEN INCOMES_sum worksheet_Recon_sum worksheet_Recon_2_Hogan to be Updated_Deadline Tracker" xfId="32252"/>
    <cellStyle name="_OPEN INCOMES_sum worksheet_Recon_sum worksheet_Recon_2_Hogan to be Updated_Sheet4" xfId="9152"/>
    <cellStyle name="_OPEN INCOMES_sum worksheet_Recon_sum worksheet_Recon_2_Hogan to be Updated_Sheet4 2" xfId="11352"/>
    <cellStyle name="_OPEN INCOMES_sum worksheet_Recon_sum worksheet_Recon_2_Recon" xfId="4176"/>
    <cellStyle name="_OPEN INCOMES_sum worksheet_Recon_sum worksheet_Recon_2_Recon 2" xfId="11354"/>
    <cellStyle name="_OPEN INCOMES_sum worksheet_Recon_sum worksheet_Recon_2_Recon 3" xfId="11353"/>
    <cellStyle name="_OPEN INCOMES_sum worksheet_Recon_sum worksheet_Recon_2_Recon 4" xfId="22872"/>
    <cellStyle name="_OPEN INCOMES_sum worksheet_Recon_sum worksheet_Recon_2_Recon_Deadline Tracker" xfId="32253"/>
    <cellStyle name="_OPEN INCOMES_sum worksheet_Recon_sum worksheet_Recon_2_Recon_Sheet4" xfId="9153"/>
    <cellStyle name="_OPEN INCOMES_sum worksheet_Recon_sum worksheet_Recon_2_Recon_Sheet4 2" xfId="11355"/>
    <cellStyle name="_OPEN INCOMES_sum worksheet_Recon_sum worksheet_Recon_2_Sheet4" xfId="9150"/>
    <cellStyle name="_OPEN INCOMES_sum worksheet_Recon_sum worksheet_Recon_2_Sheet4 2" xfId="11356"/>
    <cellStyle name="_OPEN INCOMES_sum worksheet_Recon_sum worksheet_Recon_3" xfId="4177"/>
    <cellStyle name="_OPEN INCOMES_sum worksheet_Recon_sum worksheet_Recon_3 2" xfId="4178"/>
    <cellStyle name="_OPEN INCOMES_sum worksheet_Recon_sum worksheet_Recon_3 2 2" xfId="11359"/>
    <cellStyle name="_OPEN INCOMES_sum worksheet_Recon_sum worksheet_Recon_3 2 3" xfId="11358"/>
    <cellStyle name="_OPEN INCOMES_sum worksheet_Recon_sum worksheet_Recon_3 2 4" xfId="22874"/>
    <cellStyle name="_OPEN INCOMES_sum worksheet_Recon_sum worksheet_Recon_3 2_Deadline Tracker" xfId="32255"/>
    <cellStyle name="_OPEN INCOMES_sum worksheet_Recon_sum worksheet_Recon_3 2_Sheet4" xfId="9155"/>
    <cellStyle name="_OPEN INCOMES_sum worksheet_Recon_sum worksheet_Recon_3 2_Sheet4 2" xfId="11360"/>
    <cellStyle name="_OPEN INCOMES_sum worksheet_Recon_sum worksheet_Recon_3 3" xfId="11361"/>
    <cellStyle name="_OPEN INCOMES_sum worksheet_Recon_sum worksheet_Recon_3 4" xfId="11357"/>
    <cellStyle name="_OPEN INCOMES_sum worksheet_Recon_sum worksheet_Recon_3 5" xfId="22873"/>
    <cellStyle name="_OPEN INCOMES_sum worksheet_Recon_sum worksheet_Recon_3_Deadline Tracker" xfId="32254"/>
    <cellStyle name="_OPEN INCOMES_sum worksheet_Recon_sum worksheet_Recon_3_Recon" xfId="4179"/>
    <cellStyle name="_OPEN INCOMES_sum worksheet_Recon_sum worksheet_Recon_3_Recon 2" xfId="11363"/>
    <cellStyle name="_OPEN INCOMES_sum worksheet_Recon_sum worksheet_Recon_3_Recon 3" xfId="11362"/>
    <cellStyle name="_OPEN INCOMES_sum worksheet_Recon_sum worksheet_Recon_3_Recon 4" xfId="22875"/>
    <cellStyle name="_OPEN INCOMES_sum worksheet_Recon_sum worksheet_Recon_3_Recon_Deadline Tracker" xfId="32256"/>
    <cellStyle name="_OPEN INCOMES_sum worksheet_Recon_sum worksheet_Recon_3_Recon_Sheet4" xfId="9156"/>
    <cellStyle name="_OPEN INCOMES_sum worksheet_Recon_sum worksheet_Recon_3_Recon_Sheet4 2" xfId="11364"/>
    <cellStyle name="_OPEN INCOMES_sum worksheet_Recon_sum worksheet_Recon_3_Sheet4" xfId="9154"/>
    <cellStyle name="_OPEN INCOMES_sum worksheet_Recon_sum worksheet_Recon_3_Sheet4 2" xfId="11365"/>
    <cellStyle name="_OPEN INCOMES_sum worksheet_Recon_sum worksheet_Recon_Deadline Tracker" xfId="32245"/>
    <cellStyle name="_OPEN INCOMES_sum worksheet_Recon_sum worksheet_Recon_Sheet4" xfId="9145"/>
    <cellStyle name="_OPEN INCOMES_sum worksheet_Recon_sum worksheet_Recon_Sheet4 2" xfId="11366"/>
    <cellStyle name="_OPEN INCOMES_sum worksheet_Recon_sum worksheet_Sheet1" xfId="4180"/>
    <cellStyle name="_OPEN INCOMES_sum worksheet_Recon_sum worksheet_Sheet1 2" xfId="11368"/>
    <cellStyle name="_OPEN INCOMES_sum worksheet_Recon_sum worksheet_Sheet1 3" xfId="11367"/>
    <cellStyle name="_OPEN INCOMES_sum worksheet_Recon_sum worksheet_Sheet1 4" xfId="22876"/>
    <cellStyle name="_OPEN INCOMES_sum worksheet_Recon_sum worksheet_Sheet1_Deadline Tracker" xfId="32257"/>
    <cellStyle name="_OPEN INCOMES_sum worksheet_Recon_sum worksheet_Sheet1_Sheet4" xfId="9157"/>
    <cellStyle name="_OPEN INCOMES_sum worksheet_Recon_sum worksheet_Sheet1_Sheet4 2" xfId="11369"/>
    <cellStyle name="_OPEN INCOMES_sum worksheet_Recon_sum worksheet_Sheet4" xfId="9097"/>
    <cellStyle name="_OPEN INCOMES_sum worksheet_Recon_sum worksheet_Sheet4 2" xfId="11370"/>
    <cellStyle name="_OPEN INCOMES_sum worksheet_Recon_sum worksheet_sum worksheet" xfId="4181"/>
    <cellStyle name="_OPEN INCOMES_sum worksheet_Recon_sum worksheet_sum worksheet 2" xfId="4182"/>
    <cellStyle name="_OPEN INCOMES_sum worksheet_Recon_sum worksheet_sum worksheet 2 2" xfId="11373"/>
    <cellStyle name="_OPEN INCOMES_sum worksheet_Recon_sum worksheet_sum worksheet 2 3" xfId="11372"/>
    <cellStyle name="_OPEN INCOMES_sum worksheet_Recon_sum worksheet_sum worksheet 2 4" xfId="22878"/>
    <cellStyle name="_OPEN INCOMES_sum worksheet_Recon_sum worksheet_sum worksheet 2_Deadline Tracker" xfId="32259"/>
    <cellStyle name="_OPEN INCOMES_sum worksheet_Recon_sum worksheet_sum worksheet 2_Sheet4" xfId="9159"/>
    <cellStyle name="_OPEN INCOMES_sum worksheet_Recon_sum worksheet_sum worksheet 2_Sheet4 2" xfId="11374"/>
    <cellStyle name="_OPEN INCOMES_sum worksheet_Recon_sum worksheet_sum worksheet 3" xfId="11375"/>
    <cellStyle name="_OPEN INCOMES_sum worksheet_Recon_sum worksheet_sum worksheet 4" xfId="11371"/>
    <cellStyle name="_OPEN INCOMES_sum worksheet_Recon_sum worksheet_sum worksheet 5" xfId="22877"/>
    <cellStyle name="_OPEN INCOMES_sum worksheet_Recon_sum worksheet_sum worksheet_Deadline Tracker" xfId="32258"/>
    <cellStyle name="_OPEN INCOMES_sum worksheet_Recon_sum worksheet_sum worksheet_Sheet4" xfId="9158"/>
    <cellStyle name="_OPEN INCOMES_sum worksheet_Recon_sum worksheet_sum worksheet_Sheet4 2" xfId="11376"/>
    <cellStyle name="_OPEN INCOMES_sum worksheet_Sheet1" xfId="4183"/>
    <cellStyle name="_OPEN INCOMES_sum worksheet_Sheet1 2" xfId="4184"/>
    <cellStyle name="_OPEN INCOMES_sum worksheet_Sheet1 2 2" xfId="11379"/>
    <cellStyle name="_OPEN INCOMES_sum worksheet_Sheet1 2 3" xfId="11378"/>
    <cellStyle name="_OPEN INCOMES_sum worksheet_Sheet1 2 4" xfId="22880"/>
    <cellStyle name="_OPEN INCOMES_sum worksheet_Sheet1 2_Deadline Tracker" xfId="32261"/>
    <cellStyle name="_OPEN INCOMES_sum worksheet_Sheet1 2_Sheet4" xfId="9161"/>
    <cellStyle name="_OPEN INCOMES_sum worksheet_Sheet1 2_Sheet4 2" xfId="11380"/>
    <cellStyle name="_OPEN INCOMES_sum worksheet_Sheet1 3" xfId="4185"/>
    <cellStyle name="_OPEN INCOMES_sum worksheet_Sheet1 3 2" xfId="11382"/>
    <cellStyle name="_OPEN INCOMES_sum worksheet_Sheet1 3 3" xfId="11381"/>
    <cellStyle name="_OPEN INCOMES_sum worksheet_Sheet1 3 4" xfId="22881"/>
    <cellStyle name="_OPEN INCOMES_sum worksheet_Sheet1 3_Deadline Tracker" xfId="32262"/>
    <cellStyle name="_OPEN INCOMES_sum worksheet_Sheet1 3_Sheet4" xfId="9162"/>
    <cellStyle name="_OPEN INCOMES_sum worksheet_Sheet1 3_Sheet4 2" xfId="11383"/>
    <cellStyle name="_OPEN INCOMES_sum worksheet_Sheet1 4" xfId="11384"/>
    <cellStyle name="_OPEN INCOMES_sum worksheet_Sheet1 5" xfId="11377"/>
    <cellStyle name="_OPEN INCOMES_sum worksheet_Sheet1 6" xfId="22879"/>
    <cellStyle name="_OPEN INCOMES_sum worksheet_Sheet1_creu browse key" xfId="4186"/>
    <cellStyle name="_OPEN INCOMES_sum worksheet_Sheet1_creu browse key 2" xfId="11386"/>
    <cellStyle name="_OPEN INCOMES_sum worksheet_Sheet1_creu browse key 3" xfId="11385"/>
    <cellStyle name="_OPEN INCOMES_sum worksheet_Sheet1_creu browse key 4" xfId="22882"/>
    <cellStyle name="_OPEN INCOMES_sum worksheet_Sheet1_creu browse key_Deadline Tracker" xfId="32263"/>
    <cellStyle name="_OPEN INCOMES_sum worksheet_Sheet1_creu browse key_Sheet4" xfId="9163"/>
    <cellStyle name="_OPEN INCOMES_sum worksheet_Sheet1_creu browse key_Sheet4 2" xfId="11387"/>
    <cellStyle name="_OPEN INCOMES_sum worksheet_Sheet1_Deadline Tracker" xfId="32260"/>
    <cellStyle name="_OPEN INCOMES_sum worksheet_Sheet1_Sheet4" xfId="9160"/>
    <cellStyle name="_OPEN INCOMES_sum worksheet_Sheet1_Sheet4 2" xfId="11388"/>
    <cellStyle name="_OPEN INCOMES_sum worksheet_Sheet1_sum worksheet" xfId="4187"/>
    <cellStyle name="_OPEN INCOMES_sum worksheet_Sheet1_sum worksheet 2" xfId="11390"/>
    <cellStyle name="_OPEN INCOMES_sum worksheet_Sheet1_sum worksheet 3" xfId="11389"/>
    <cellStyle name="_OPEN INCOMES_sum worksheet_Sheet1_sum worksheet 4" xfId="22883"/>
    <cellStyle name="_OPEN INCOMES_sum worksheet_Sheet1_sum worksheet_Deadline Tracker" xfId="32264"/>
    <cellStyle name="_OPEN INCOMES_sum worksheet_Sheet1_sum worksheet_Sheet4" xfId="9164"/>
    <cellStyle name="_OPEN INCOMES_sum worksheet_Sheet1_sum worksheet_Sheet4 2" xfId="11391"/>
    <cellStyle name="_OPEN INCOMES_sum worksheet_sum worksheet" xfId="4188"/>
    <cellStyle name="_OPEN INCOMES_sum worksheet_sum worksheet 2" xfId="4189"/>
    <cellStyle name="_OPEN INCOMES_sum worksheet_sum worksheet 2 2" xfId="11394"/>
    <cellStyle name="_OPEN INCOMES_sum worksheet_sum worksheet 2 3" xfId="11393"/>
    <cellStyle name="_OPEN INCOMES_sum worksheet_sum worksheet 2 4" xfId="22885"/>
    <cellStyle name="_OPEN INCOMES_sum worksheet_sum worksheet 2_Deadline Tracker" xfId="32266"/>
    <cellStyle name="_OPEN INCOMES_sum worksheet_sum worksheet 2_Sheet4" xfId="9166"/>
    <cellStyle name="_OPEN INCOMES_sum worksheet_sum worksheet 2_Sheet4 2" xfId="11395"/>
    <cellStyle name="_OPEN INCOMES_sum worksheet_sum worksheet 3" xfId="4190"/>
    <cellStyle name="_OPEN INCOMES_sum worksheet_sum worksheet 3 2" xfId="11397"/>
    <cellStyle name="_OPEN INCOMES_sum worksheet_sum worksheet 3 3" xfId="11396"/>
    <cellStyle name="_OPEN INCOMES_sum worksheet_sum worksheet 3 4" xfId="22886"/>
    <cellStyle name="_OPEN INCOMES_sum worksheet_sum worksheet 3_Deadline Tracker" xfId="32267"/>
    <cellStyle name="_OPEN INCOMES_sum worksheet_sum worksheet 3_Sheet4" xfId="9167"/>
    <cellStyle name="_OPEN INCOMES_sum worksheet_sum worksheet 3_Sheet4 2" xfId="11398"/>
    <cellStyle name="_OPEN INCOMES_sum worksheet_sum worksheet 4" xfId="11399"/>
    <cellStyle name="_OPEN INCOMES_sum worksheet_sum worksheet 5" xfId="11392"/>
    <cellStyle name="_OPEN INCOMES_sum worksheet_sum worksheet 6" xfId="22884"/>
    <cellStyle name="_OPEN INCOMES_sum worksheet_sum worksheet_1" xfId="4191"/>
    <cellStyle name="_OPEN INCOMES_sum worksheet_sum worksheet_1 10" xfId="4192"/>
    <cellStyle name="_OPEN INCOMES_sum worksheet_sum worksheet_1 10 2" xfId="4193"/>
    <cellStyle name="_OPEN INCOMES_sum worksheet_sum worksheet_1 10 2 2" xfId="11403"/>
    <cellStyle name="_OPEN INCOMES_sum worksheet_sum worksheet_1 10 2 3" xfId="11402"/>
    <cellStyle name="_OPEN INCOMES_sum worksheet_sum worksheet_1 10 2 4" xfId="22889"/>
    <cellStyle name="_OPEN INCOMES_sum worksheet_sum worksheet_1 10 2_Deadline Tracker" xfId="32270"/>
    <cellStyle name="_OPEN INCOMES_sum worksheet_sum worksheet_1 10 2_Sheet4" xfId="9170"/>
    <cellStyle name="_OPEN INCOMES_sum worksheet_sum worksheet_1 10 2_Sheet4 2" xfId="11404"/>
    <cellStyle name="_OPEN INCOMES_sum worksheet_sum worksheet_1 10 3" xfId="11405"/>
    <cellStyle name="_OPEN INCOMES_sum worksheet_sum worksheet_1 10 4" xfId="11401"/>
    <cellStyle name="_OPEN INCOMES_sum worksheet_sum worksheet_1 10 5" xfId="22888"/>
    <cellStyle name="_OPEN INCOMES_sum worksheet_sum worksheet_1 10_Deadline Tracker" xfId="32269"/>
    <cellStyle name="_OPEN INCOMES_sum worksheet_sum worksheet_1 10_Sheet4" xfId="9169"/>
    <cellStyle name="_OPEN INCOMES_sum worksheet_sum worksheet_1 10_Sheet4 2" xfId="11406"/>
    <cellStyle name="_OPEN INCOMES_sum worksheet_sum worksheet_1 11" xfId="4194"/>
    <cellStyle name="_OPEN INCOMES_sum worksheet_sum worksheet_1 11 2" xfId="4195"/>
    <cellStyle name="_OPEN INCOMES_sum worksheet_sum worksheet_1 11 2 2" xfId="11409"/>
    <cellStyle name="_OPEN INCOMES_sum worksheet_sum worksheet_1 11 2 3" xfId="11408"/>
    <cellStyle name="_OPEN INCOMES_sum worksheet_sum worksheet_1 11 2 4" xfId="22891"/>
    <cellStyle name="_OPEN INCOMES_sum worksheet_sum worksheet_1 11 2_Deadline Tracker" xfId="32272"/>
    <cellStyle name="_OPEN INCOMES_sum worksheet_sum worksheet_1 11 2_Sheet4" xfId="9172"/>
    <cellStyle name="_OPEN INCOMES_sum worksheet_sum worksheet_1 11 2_Sheet4 2" xfId="11410"/>
    <cellStyle name="_OPEN INCOMES_sum worksheet_sum worksheet_1 11 3" xfId="11411"/>
    <cellStyle name="_OPEN INCOMES_sum worksheet_sum worksheet_1 11 4" xfId="11407"/>
    <cellStyle name="_OPEN INCOMES_sum worksheet_sum worksheet_1 11 5" xfId="22890"/>
    <cellStyle name="_OPEN INCOMES_sum worksheet_sum worksheet_1 11_Deadline Tracker" xfId="32271"/>
    <cellStyle name="_OPEN INCOMES_sum worksheet_sum worksheet_1 11_Sheet4" xfId="9171"/>
    <cellStyle name="_OPEN INCOMES_sum worksheet_sum worksheet_1 11_Sheet4 2" xfId="11412"/>
    <cellStyle name="_OPEN INCOMES_sum worksheet_sum worksheet_1 12" xfId="4196"/>
    <cellStyle name="_OPEN INCOMES_sum worksheet_sum worksheet_1 12 2" xfId="4197"/>
    <cellStyle name="_OPEN INCOMES_sum worksheet_sum worksheet_1 12 2 2" xfId="11415"/>
    <cellStyle name="_OPEN INCOMES_sum worksheet_sum worksheet_1 12 2 3" xfId="11414"/>
    <cellStyle name="_OPEN INCOMES_sum worksheet_sum worksheet_1 12 2 4" xfId="22893"/>
    <cellStyle name="_OPEN INCOMES_sum worksheet_sum worksheet_1 12 2_Deadline Tracker" xfId="32274"/>
    <cellStyle name="_OPEN INCOMES_sum worksheet_sum worksheet_1 12 2_Sheet4" xfId="9174"/>
    <cellStyle name="_OPEN INCOMES_sum worksheet_sum worksheet_1 12 2_Sheet4 2" xfId="11416"/>
    <cellStyle name="_OPEN INCOMES_sum worksheet_sum worksheet_1 12 3" xfId="11417"/>
    <cellStyle name="_OPEN INCOMES_sum worksheet_sum worksheet_1 12 4" xfId="11413"/>
    <cellStyle name="_OPEN INCOMES_sum worksheet_sum worksheet_1 12 5" xfId="22892"/>
    <cellStyle name="_OPEN INCOMES_sum worksheet_sum worksheet_1 12_Deadline Tracker" xfId="32273"/>
    <cellStyle name="_OPEN INCOMES_sum worksheet_sum worksheet_1 12_Sheet4" xfId="9173"/>
    <cellStyle name="_OPEN INCOMES_sum worksheet_sum worksheet_1 12_Sheet4 2" xfId="11418"/>
    <cellStyle name="_OPEN INCOMES_sum worksheet_sum worksheet_1 13" xfId="4198"/>
    <cellStyle name="_OPEN INCOMES_sum worksheet_sum worksheet_1 13 2" xfId="4199"/>
    <cellStyle name="_OPEN INCOMES_sum worksheet_sum worksheet_1 13 2 2" xfId="11421"/>
    <cellStyle name="_OPEN INCOMES_sum worksheet_sum worksheet_1 13 2 3" xfId="11420"/>
    <cellStyle name="_OPEN INCOMES_sum worksheet_sum worksheet_1 13 2 4" xfId="22895"/>
    <cellStyle name="_OPEN INCOMES_sum worksheet_sum worksheet_1 13 2_Deadline Tracker" xfId="32276"/>
    <cellStyle name="_OPEN INCOMES_sum worksheet_sum worksheet_1 13 2_Sheet4" xfId="9176"/>
    <cellStyle name="_OPEN INCOMES_sum worksheet_sum worksheet_1 13 2_Sheet4 2" xfId="11422"/>
    <cellStyle name="_OPEN INCOMES_sum worksheet_sum worksheet_1 13 3" xfId="11423"/>
    <cellStyle name="_OPEN INCOMES_sum worksheet_sum worksheet_1 13 4" xfId="11419"/>
    <cellStyle name="_OPEN INCOMES_sum worksheet_sum worksheet_1 13 5" xfId="22894"/>
    <cellStyle name="_OPEN INCOMES_sum worksheet_sum worksheet_1 13_Deadline Tracker" xfId="32275"/>
    <cellStyle name="_OPEN INCOMES_sum worksheet_sum worksheet_1 13_Sheet4" xfId="9175"/>
    <cellStyle name="_OPEN INCOMES_sum worksheet_sum worksheet_1 13_Sheet4 2" xfId="11424"/>
    <cellStyle name="_OPEN INCOMES_sum worksheet_sum worksheet_1 14" xfId="4200"/>
    <cellStyle name="_OPEN INCOMES_sum worksheet_sum worksheet_1 14 2" xfId="4201"/>
    <cellStyle name="_OPEN INCOMES_sum worksheet_sum worksheet_1 14 2 2" xfId="11427"/>
    <cellStyle name="_OPEN INCOMES_sum worksheet_sum worksheet_1 14 2 3" xfId="11426"/>
    <cellStyle name="_OPEN INCOMES_sum worksheet_sum worksheet_1 14 2 4" xfId="22897"/>
    <cellStyle name="_OPEN INCOMES_sum worksheet_sum worksheet_1 14 2_Deadline Tracker" xfId="32278"/>
    <cellStyle name="_OPEN INCOMES_sum worksheet_sum worksheet_1 14 2_Sheet4" xfId="9178"/>
    <cellStyle name="_OPEN INCOMES_sum worksheet_sum worksheet_1 14 2_Sheet4 2" xfId="11428"/>
    <cellStyle name="_OPEN INCOMES_sum worksheet_sum worksheet_1 14 3" xfId="11429"/>
    <cellStyle name="_OPEN INCOMES_sum worksheet_sum worksheet_1 14 4" xfId="11425"/>
    <cellStyle name="_OPEN INCOMES_sum worksheet_sum worksheet_1 14 5" xfId="22896"/>
    <cellStyle name="_OPEN INCOMES_sum worksheet_sum worksheet_1 14_Deadline Tracker" xfId="32277"/>
    <cellStyle name="_OPEN INCOMES_sum worksheet_sum worksheet_1 14_Sheet4" xfId="9177"/>
    <cellStyle name="_OPEN INCOMES_sum worksheet_sum worksheet_1 14_Sheet4 2" xfId="11430"/>
    <cellStyle name="_OPEN INCOMES_sum worksheet_sum worksheet_1 15" xfId="4202"/>
    <cellStyle name="_OPEN INCOMES_sum worksheet_sum worksheet_1 15 2" xfId="11432"/>
    <cellStyle name="_OPEN INCOMES_sum worksheet_sum worksheet_1 15 3" xfId="11431"/>
    <cellStyle name="_OPEN INCOMES_sum worksheet_sum worksheet_1 15 4" xfId="22898"/>
    <cellStyle name="_OPEN INCOMES_sum worksheet_sum worksheet_1 15_Deadline Tracker" xfId="32279"/>
    <cellStyle name="_OPEN INCOMES_sum worksheet_sum worksheet_1 15_Sheet4" xfId="9179"/>
    <cellStyle name="_OPEN INCOMES_sum worksheet_sum worksheet_1 15_Sheet4 2" xfId="11433"/>
    <cellStyle name="_OPEN INCOMES_sum worksheet_sum worksheet_1 16" xfId="4203"/>
    <cellStyle name="_OPEN INCOMES_sum worksheet_sum worksheet_1 16 2" xfId="4204"/>
    <cellStyle name="_OPEN INCOMES_sum worksheet_sum worksheet_1 16 2 2" xfId="11436"/>
    <cellStyle name="_OPEN INCOMES_sum worksheet_sum worksheet_1 16 2 3" xfId="11435"/>
    <cellStyle name="_OPEN INCOMES_sum worksheet_sum worksheet_1 16 2 4" xfId="22900"/>
    <cellStyle name="_OPEN INCOMES_sum worksheet_sum worksheet_1 16 2_Deadline Tracker" xfId="32281"/>
    <cellStyle name="_OPEN INCOMES_sum worksheet_sum worksheet_1 16 2_Sheet4" xfId="9181"/>
    <cellStyle name="_OPEN INCOMES_sum worksheet_sum worksheet_1 16 2_Sheet4 2" xfId="11437"/>
    <cellStyle name="_OPEN INCOMES_sum worksheet_sum worksheet_1 16 3" xfId="11438"/>
    <cellStyle name="_OPEN INCOMES_sum worksheet_sum worksheet_1 16 4" xfId="11434"/>
    <cellStyle name="_OPEN INCOMES_sum worksheet_sum worksheet_1 16 5" xfId="22899"/>
    <cellStyle name="_OPEN INCOMES_sum worksheet_sum worksheet_1 16_Deadline Tracker" xfId="32280"/>
    <cellStyle name="_OPEN INCOMES_sum worksheet_sum worksheet_1 16_Recon" xfId="4205"/>
    <cellStyle name="_OPEN INCOMES_sum worksheet_sum worksheet_1 16_Recon 2" xfId="11440"/>
    <cellStyle name="_OPEN INCOMES_sum worksheet_sum worksheet_1 16_Recon 3" xfId="11439"/>
    <cellStyle name="_OPEN INCOMES_sum worksheet_sum worksheet_1 16_Recon 4" xfId="22901"/>
    <cellStyle name="_OPEN INCOMES_sum worksheet_sum worksheet_1 16_Recon_Deadline Tracker" xfId="32282"/>
    <cellStyle name="_OPEN INCOMES_sum worksheet_sum worksheet_1 16_Recon_Sheet4" xfId="9182"/>
    <cellStyle name="_OPEN INCOMES_sum worksheet_sum worksheet_1 16_Recon_Sheet4 2" xfId="11441"/>
    <cellStyle name="_OPEN INCOMES_sum worksheet_sum worksheet_1 16_Sheet4" xfId="9180"/>
    <cellStyle name="_OPEN INCOMES_sum worksheet_sum worksheet_1 16_Sheet4 2" xfId="11442"/>
    <cellStyle name="_OPEN INCOMES_sum worksheet_sum worksheet_1 17" xfId="11443"/>
    <cellStyle name="_OPEN INCOMES_sum worksheet_sum worksheet_1 18" xfId="11400"/>
    <cellStyle name="_OPEN INCOMES_sum worksheet_sum worksheet_1 19" xfId="22887"/>
    <cellStyle name="_OPEN INCOMES_sum worksheet_sum worksheet_1 2" xfId="4206"/>
    <cellStyle name="_OPEN INCOMES_sum worksheet_sum worksheet_1 2 2" xfId="4207"/>
    <cellStyle name="_OPEN INCOMES_sum worksheet_sum worksheet_1 2 2 2" xfId="11446"/>
    <cellStyle name="_OPEN INCOMES_sum worksheet_sum worksheet_1 2 2 3" xfId="11445"/>
    <cellStyle name="_OPEN INCOMES_sum worksheet_sum worksheet_1 2 2 4" xfId="22903"/>
    <cellStyle name="_OPEN INCOMES_sum worksheet_sum worksheet_1 2 2_Deadline Tracker" xfId="32284"/>
    <cellStyle name="_OPEN INCOMES_sum worksheet_sum worksheet_1 2 2_Sheet4" xfId="9184"/>
    <cellStyle name="_OPEN INCOMES_sum worksheet_sum worksheet_1 2 2_Sheet4 2" xfId="11447"/>
    <cellStyle name="_OPEN INCOMES_sum worksheet_sum worksheet_1 2 3" xfId="11448"/>
    <cellStyle name="_OPEN INCOMES_sum worksheet_sum worksheet_1 2 4" xfId="11444"/>
    <cellStyle name="_OPEN INCOMES_sum worksheet_sum worksheet_1 2 5" xfId="22902"/>
    <cellStyle name="_OPEN INCOMES_sum worksheet_sum worksheet_1 2_Deadline Tracker" xfId="32283"/>
    <cellStyle name="_OPEN INCOMES_sum worksheet_sum worksheet_1 2_Sheet4" xfId="9183"/>
    <cellStyle name="_OPEN INCOMES_sum worksheet_sum worksheet_1 2_Sheet4 2" xfId="11449"/>
    <cellStyle name="_OPEN INCOMES_sum worksheet_sum worksheet_1 3" xfId="4208"/>
    <cellStyle name="_OPEN INCOMES_sum worksheet_sum worksheet_1 3 2" xfId="4209"/>
    <cellStyle name="_OPEN INCOMES_sum worksheet_sum worksheet_1 3 2 2" xfId="11452"/>
    <cellStyle name="_OPEN INCOMES_sum worksheet_sum worksheet_1 3 2 3" xfId="11451"/>
    <cellStyle name="_OPEN INCOMES_sum worksheet_sum worksheet_1 3 2 4" xfId="22905"/>
    <cellStyle name="_OPEN INCOMES_sum worksheet_sum worksheet_1 3 2_Deadline Tracker" xfId="32286"/>
    <cellStyle name="_OPEN INCOMES_sum worksheet_sum worksheet_1 3 2_Sheet4" xfId="9186"/>
    <cellStyle name="_OPEN INCOMES_sum worksheet_sum worksheet_1 3 2_Sheet4 2" xfId="11453"/>
    <cellStyle name="_OPEN INCOMES_sum worksheet_sum worksheet_1 3 3" xfId="4210"/>
    <cellStyle name="_OPEN INCOMES_sum worksheet_sum worksheet_1 3 3 2" xfId="11455"/>
    <cellStyle name="_OPEN INCOMES_sum worksheet_sum worksheet_1 3 3 3" xfId="11454"/>
    <cellStyle name="_OPEN INCOMES_sum worksheet_sum worksheet_1 3 3 4" xfId="22906"/>
    <cellStyle name="_OPEN INCOMES_sum worksheet_sum worksheet_1 3 3_Deadline Tracker" xfId="32287"/>
    <cellStyle name="_OPEN INCOMES_sum worksheet_sum worksheet_1 3 3_Sheet4" xfId="9187"/>
    <cellStyle name="_OPEN INCOMES_sum worksheet_sum worksheet_1 3 3_Sheet4 2" xfId="11456"/>
    <cellStyle name="_OPEN INCOMES_sum worksheet_sum worksheet_1 3 4" xfId="11457"/>
    <cellStyle name="_OPEN INCOMES_sum worksheet_sum worksheet_1 3 5" xfId="11450"/>
    <cellStyle name="_OPEN INCOMES_sum worksheet_sum worksheet_1 3 6" xfId="22904"/>
    <cellStyle name="_OPEN INCOMES_sum worksheet_sum worksheet_1 3_Deadline Tracker" xfId="32285"/>
    <cellStyle name="_OPEN INCOMES_sum worksheet_sum worksheet_1 3_Sheet4" xfId="9185"/>
    <cellStyle name="_OPEN INCOMES_sum worksheet_sum worksheet_1 3_Sheet4 2" xfId="11458"/>
    <cellStyle name="_OPEN INCOMES_sum worksheet_sum worksheet_1 3_sum worksheet" xfId="4211"/>
    <cellStyle name="_OPEN INCOMES_sum worksheet_sum worksheet_1 3_sum worksheet 2" xfId="11460"/>
    <cellStyle name="_OPEN INCOMES_sum worksheet_sum worksheet_1 3_sum worksheet 3" xfId="11459"/>
    <cellStyle name="_OPEN INCOMES_sum worksheet_sum worksheet_1 3_sum worksheet 4" xfId="22907"/>
    <cellStyle name="_OPEN INCOMES_sum worksheet_sum worksheet_1 3_sum worksheet_Deadline Tracker" xfId="32288"/>
    <cellStyle name="_OPEN INCOMES_sum worksheet_sum worksheet_1 3_sum worksheet_Sheet4" xfId="9188"/>
    <cellStyle name="_OPEN INCOMES_sum worksheet_sum worksheet_1 3_sum worksheet_Sheet4 2" xfId="11461"/>
    <cellStyle name="_OPEN INCOMES_sum worksheet_sum worksheet_1 4" xfId="4212"/>
    <cellStyle name="_OPEN INCOMES_sum worksheet_sum worksheet_1 4 2" xfId="11463"/>
    <cellStyle name="_OPEN INCOMES_sum worksheet_sum worksheet_1 4 3" xfId="11462"/>
    <cellStyle name="_OPEN INCOMES_sum worksheet_sum worksheet_1 4 4" xfId="22908"/>
    <cellStyle name="_OPEN INCOMES_sum worksheet_sum worksheet_1 4_Deadline Tracker" xfId="32289"/>
    <cellStyle name="_OPEN INCOMES_sum worksheet_sum worksheet_1 4_Sheet4" xfId="9189"/>
    <cellStyle name="_OPEN INCOMES_sum worksheet_sum worksheet_1 4_Sheet4 2" xfId="11464"/>
    <cellStyle name="_OPEN INCOMES_sum worksheet_sum worksheet_1 5" xfId="4213"/>
    <cellStyle name="_OPEN INCOMES_sum worksheet_sum worksheet_1 5 2" xfId="4214"/>
    <cellStyle name="_OPEN INCOMES_sum worksheet_sum worksheet_1 5 2 2" xfId="11467"/>
    <cellStyle name="_OPEN INCOMES_sum worksheet_sum worksheet_1 5 2 3" xfId="11466"/>
    <cellStyle name="_OPEN INCOMES_sum worksheet_sum worksheet_1 5 2 4" xfId="22910"/>
    <cellStyle name="_OPEN INCOMES_sum worksheet_sum worksheet_1 5 2_Deadline Tracker" xfId="32291"/>
    <cellStyle name="_OPEN INCOMES_sum worksheet_sum worksheet_1 5 2_Sheet4" xfId="9191"/>
    <cellStyle name="_OPEN INCOMES_sum worksheet_sum worksheet_1 5 2_Sheet4 2" xfId="11468"/>
    <cellStyle name="_OPEN INCOMES_sum worksheet_sum worksheet_1 5 3" xfId="11469"/>
    <cellStyle name="_OPEN INCOMES_sum worksheet_sum worksheet_1 5 4" xfId="11465"/>
    <cellStyle name="_OPEN INCOMES_sum worksheet_sum worksheet_1 5 5" xfId="22909"/>
    <cellStyle name="_OPEN INCOMES_sum worksheet_sum worksheet_1 5_Deadline Tracker" xfId="32290"/>
    <cellStyle name="_OPEN INCOMES_sum worksheet_sum worksheet_1 5_Recon" xfId="4215"/>
    <cellStyle name="_OPEN INCOMES_sum worksheet_sum worksheet_1 5_Recon 2" xfId="11471"/>
    <cellStyle name="_OPEN INCOMES_sum worksheet_sum worksheet_1 5_Recon 3" xfId="11470"/>
    <cellStyle name="_OPEN INCOMES_sum worksheet_sum worksheet_1 5_Recon 4" xfId="22911"/>
    <cellStyle name="_OPEN INCOMES_sum worksheet_sum worksheet_1 5_Recon_Deadline Tracker" xfId="32292"/>
    <cellStyle name="_OPEN INCOMES_sum worksheet_sum worksheet_1 5_Recon_Sheet4" xfId="9192"/>
    <cellStyle name="_OPEN INCOMES_sum worksheet_sum worksheet_1 5_Recon_Sheet4 2" xfId="11472"/>
    <cellStyle name="_OPEN INCOMES_sum worksheet_sum worksheet_1 5_Sheet4" xfId="9190"/>
    <cellStyle name="_OPEN INCOMES_sum worksheet_sum worksheet_1 5_Sheet4 2" xfId="11473"/>
    <cellStyle name="_OPEN INCOMES_sum worksheet_sum worksheet_1 6" xfId="4216"/>
    <cellStyle name="_OPEN INCOMES_sum worksheet_sum worksheet_1 6 2" xfId="4217"/>
    <cellStyle name="_OPEN INCOMES_sum worksheet_sum worksheet_1 6 2 2" xfId="11476"/>
    <cellStyle name="_OPEN INCOMES_sum worksheet_sum worksheet_1 6 2 3" xfId="11475"/>
    <cellStyle name="_OPEN INCOMES_sum worksheet_sum worksheet_1 6 2 4" xfId="22913"/>
    <cellStyle name="_OPEN INCOMES_sum worksheet_sum worksheet_1 6 2_Deadline Tracker" xfId="32294"/>
    <cellStyle name="_OPEN INCOMES_sum worksheet_sum worksheet_1 6 2_Sheet4" xfId="9194"/>
    <cellStyle name="_OPEN INCOMES_sum worksheet_sum worksheet_1 6 2_Sheet4 2" xfId="11477"/>
    <cellStyle name="_OPEN INCOMES_sum worksheet_sum worksheet_1 6 3" xfId="11478"/>
    <cellStyle name="_OPEN INCOMES_sum worksheet_sum worksheet_1 6 4" xfId="11474"/>
    <cellStyle name="_OPEN INCOMES_sum worksheet_sum worksheet_1 6 5" xfId="22912"/>
    <cellStyle name="_OPEN INCOMES_sum worksheet_sum worksheet_1 6_Deadline Tracker" xfId="32293"/>
    <cellStyle name="_OPEN INCOMES_sum worksheet_sum worksheet_1 6_Sheet4" xfId="9193"/>
    <cellStyle name="_OPEN INCOMES_sum worksheet_sum worksheet_1 6_Sheet4 2" xfId="11479"/>
    <cellStyle name="_OPEN INCOMES_sum worksheet_sum worksheet_1 7" xfId="4218"/>
    <cellStyle name="_OPEN INCOMES_sum worksheet_sum worksheet_1 7 2" xfId="4219"/>
    <cellStyle name="_OPEN INCOMES_sum worksheet_sum worksheet_1 7 2 2" xfId="11482"/>
    <cellStyle name="_OPEN INCOMES_sum worksheet_sum worksheet_1 7 2 3" xfId="11481"/>
    <cellStyle name="_OPEN INCOMES_sum worksheet_sum worksheet_1 7 2 4" xfId="22915"/>
    <cellStyle name="_OPEN INCOMES_sum worksheet_sum worksheet_1 7 2_Deadline Tracker" xfId="32296"/>
    <cellStyle name="_OPEN INCOMES_sum worksheet_sum worksheet_1 7 2_Sheet4" xfId="9196"/>
    <cellStyle name="_OPEN INCOMES_sum worksheet_sum worksheet_1 7 2_Sheet4 2" xfId="11483"/>
    <cellStyle name="_OPEN INCOMES_sum worksheet_sum worksheet_1 7 3" xfId="11484"/>
    <cellStyle name="_OPEN INCOMES_sum worksheet_sum worksheet_1 7 4" xfId="11480"/>
    <cellStyle name="_OPEN INCOMES_sum worksheet_sum worksheet_1 7 5" xfId="22914"/>
    <cellStyle name="_OPEN INCOMES_sum worksheet_sum worksheet_1 7_Deadline Tracker" xfId="32295"/>
    <cellStyle name="_OPEN INCOMES_sum worksheet_sum worksheet_1 7_Recon" xfId="4220"/>
    <cellStyle name="_OPEN INCOMES_sum worksheet_sum worksheet_1 7_Recon 2" xfId="11486"/>
    <cellStyle name="_OPEN INCOMES_sum worksheet_sum worksheet_1 7_Recon 3" xfId="11485"/>
    <cellStyle name="_OPEN INCOMES_sum worksheet_sum worksheet_1 7_Recon 4" xfId="22916"/>
    <cellStyle name="_OPEN INCOMES_sum worksheet_sum worksheet_1 7_Recon_Deadline Tracker" xfId="32297"/>
    <cellStyle name="_OPEN INCOMES_sum worksheet_sum worksheet_1 7_Recon_Sheet4" xfId="9197"/>
    <cellStyle name="_OPEN INCOMES_sum worksheet_sum worksheet_1 7_Recon_Sheet4 2" xfId="11487"/>
    <cellStyle name="_OPEN INCOMES_sum worksheet_sum worksheet_1 7_Sheet4" xfId="9195"/>
    <cellStyle name="_OPEN INCOMES_sum worksheet_sum worksheet_1 7_Sheet4 2" xfId="11488"/>
    <cellStyle name="_OPEN INCOMES_sum worksheet_sum worksheet_1 8" xfId="4221"/>
    <cellStyle name="_OPEN INCOMES_sum worksheet_sum worksheet_1 8 2" xfId="4222"/>
    <cellStyle name="_OPEN INCOMES_sum worksheet_sum worksheet_1 8 2 2" xfId="11491"/>
    <cellStyle name="_OPEN INCOMES_sum worksheet_sum worksheet_1 8 2 3" xfId="11490"/>
    <cellStyle name="_OPEN INCOMES_sum worksheet_sum worksheet_1 8 2 4" xfId="22918"/>
    <cellStyle name="_OPEN INCOMES_sum worksheet_sum worksheet_1 8 2_Deadline Tracker" xfId="32299"/>
    <cellStyle name="_OPEN INCOMES_sum worksheet_sum worksheet_1 8 2_Sheet4" xfId="9199"/>
    <cellStyle name="_OPEN INCOMES_sum worksheet_sum worksheet_1 8 2_Sheet4 2" xfId="11492"/>
    <cellStyle name="_OPEN INCOMES_sum worksheet_sum worksheet_1 8 3" xfId="11493"/>
    <cellStyle name="_OPEN INCOMES_sum worksheet_sum worksheet_1 8 4" xfId="11489"/>
    <cellStyle name="_OPEN INCOMES_sum worksheet_sum worksheet_1 8 5" xfId="22917"/>
    <cellStyle name="_OPEN INCOMES_sum worksheet_sum worksheet_1 8_Deadline Tracker" xfId="32298"/>
    <cellStyle name="_OPEN INCOMES_sum worksheet_sum worksheet_1 8_Sheet4" xfId="9198"/>
    <cellStyle name="_OPEN INCOMES_sum worksheet_sum worksheet_1 8_Sheet4 2" xfId="11494"/>
    <cellStyle name="_OPEN INCOMES_sum worksheet_sum worksheet_1 9" xfId="4223"/>
    <cellStyle name="_OPEN INCOMES_sum worksheet_sum worksheet_1 9 2" xfId="4224"/>
    <cellStyle name="_OPEN INCOMES_sum worksheet_sum worksheet_1 9 2 2" xfId="11497"/>
    <cellStyle name="_OPEN INCOMES_sum worksheet_sum worksheet_1 9 2 3" xfId="11496"/>
    <cellStyle name="_OPEN INCOMES_sum worksheet_sum worksheet_1 9 2 4" xfId="22920"/>
    <cellStyle name="_OPEN INCOMES_sum worksheet_sum worksheet_1 9 2_Deadline Tracker" xfId="32301"/>
    <cellStyle name="_OPEN INCOMES_sum worksheet_sum worksheet_1 9 2_Sheet4" xfId="9201"/>
    <cellStyle name="_OPEN INCOMES_sum worksheet_sum worksheet_1 9 2_Sheet4 2" xfId="11498"/>
    <cellStyle name="_OPEN INCOMES_sum worksheet_sum worksheet_1 9 3" xfId="11499"/>
    <cellStyle name="_OPEN INCOMES_sum worksheet_sum worksheet_1 9 4" xfId="11495"/>
    <cellStyle name="_OPEN INCOMES_sum worksheet_sum worksheet_1 9 5" xfId="22919"/>
    <cellStyle name="_OPEN INCOMES_sum worksheet_sum worksheet_1 9_Deadline Tracker" xfId="32300"/>
    <cellStyle name="_OPEN INCOMES_sum worksheet_sum worksheet_1 9_Sheet4" xfId="9200"/>
    <cellStyle name="_OPEN INCOMES_sum worksheet_sum worksheet_1 9_Sheet4 2" xfId="11500"/>
    <cellStyle name="_OPEN INCOMES_sum worksheet_sum worksheet_1_creu browse key" xfId="4225"/>
    <cellStyle name="_OPEN INCOMES_sum worksheet_sum worksheet_1_creu browse key 2" xfId="4226"/>
    <cellStyle name="_OPEN INCOMES_sum worksheet_sum worksheet_1_creu browse key 2 2" xfId="11503"/>
    <cellStyle name="_OPEN INCOMES_sum worksheet_sum worksheet_1_creu browse key 2 3" xfId="11502"/>
    <cellStyle name="_OPEN INCOMES_sum worksheet_sum worksheet_1_creu browse key 2 4" xfId="22922"/>
    <cellStyle name="_OPEN INCOMES_sum worksheet_sum worksheet_1_creu browse key 2_Deadline Tracker" xfId="32303"/>
    <cellStyle name="_OPEN INCOMES_sum worksheet_sum worksheet_1_creu browse key 2_Sheet4" xfId="9203"/>
    <cellStyle name="_OPEN INCOMES_sum worksheet_sum worksheet_1_creu browse key 2_Sheet4 2" xfId="11504"/>
    <cellStyle name="_OPEN INCOMES_sum worksheet_sum worksheet_1_creu browse key 3" xfId="11505"/>
    <cellStyle name="_OPEN INCOMES_sum worksheet_sum worksheet_1_creu browse key 4" xfId="11501"/>
    <cellStyle name="_OPEN INCOMES_sum worksheet_sum worksheet_1_creu browse key 5" xfId="22921"/>
    <cellStyle name="_OPEN INCOMES_sum worksheet_sum worksheet_1_creu browse key_Deadline Tracker" xfId="32302"/>
    <cellStyle name="_OPEN INCOMES_sum worksheet_sum worksheet_1_creu browse key_Sheet4" xfId="9202"/>
    <cellStyle name="_OPEN INCOMES_sum worksheet_sum worksheet_1_creu browse key_Sheet4 2" xfId="11506"/>
    <cellStyle name="_OPEN INCOMES_sum worksheet_sum worksheet_1_creu browse key_sum worksheet" xfId="4227"/>
    <cellStyle name="_OPEN INCOMES_sum worksheet_sum worksheet_1_creu browse key_sum worksheet 2" xfId="11508"/>
    <cellStyle name="_OPEN INCOMES_sum worksheet_sum worksheet_1_creu browse key_sum worksheet 3" xfId="11507"/>
    <cellStyle name="_OPEN INCOMES_sum worksheet_sum worksheet_1_creu browse key_sum worksheet 4" xfId="22923"/>
    <cellStyle name="_OPEN INCOMES_sum worksheet_sum worksheet_1_creu browse key_sum worksheet_Deadline Tracker" xfId="32304"/>
    <cellStyle name="_OPEN INCOMES_sum worksheet_sum worksheet_1_creu browse key_sum worksheet_Sheet4" xfId="9204"/>
    <cellStyle name="_OPEN INCOMES_sum worksheet_sum worksheet_1_creu browse key_sum worksheet_Sheet4 2" xfId="11509"/>
    <cellStyle name="_OPEN INCOMES_sum worksheet_sum worksheet_1_Deadline Tracker" xfId="32268"/>
    <cellStyle name="_OPEN INCOMES_sum worksheet_sum worksheet_1_Hogan to be Updated" xfId="4228"/>
    <cellStyle name="_OPEN INCOMES_sum worksheet_sum worksheet_1_Hogan to be Updated 2" xfId="11511"/>
    <cellStyle name="_OPEN INCOMES_sum worksheet_sum worksheet_1_Hogan to be Updated 3" xfId="11510"/>
    <cellStyle name="_OPEN INCOMES_sum worksheet_sum worksheet_1_Hogan to be Updated 4" xfId="22924"/>
    <cellStyle name="_OPEN INCOMES_sum worksheet_sum worksheet_1_Hogan to be Updated_Deadline Tracker" xfId="32305"/>
    <cellStyle name="_OPEN INCOMES_sum worksheet_sum worksheet_1_Hogan to be Updated_Sheet4" xfId="9205"/>
    <cellStyle name="_OPEN INCOMES_sum worksheet_sum worksheet_1_Hogan to be Updated_Sheet4 2" xfId="11512"/>
    <cellStyle name="_OPEN INCOMES_sum worksheet_sum worksheet_1_Hogan, IBS to be updated" xfId="4229"/>
    <cellStyle name="_OPEN INCOMES_sum worksheet_sum worksheet_1_Hogan, IBS to be updated 2" xfId="11514"/>
    <cellStyle name="_OPEN INCOMES_sum worksheet_sum worksheet_1_Hogan, IBS to be updated 3" xfId="11513"/>
    <cellStyle name="_OPEN INCOMES_sum worksheet_sum worksheet_1_Hogan, IBS to be updated 4" xfId="22925"/>
    <cellStyle name="_OPEN INCOMES_sum worksheet_sum worksheet_1_Hogan, IBS to be updated_Deadline Tracker" xfId="32306"/>
    <cellStyle name="_OPEN INCOMES_sum worksheet_sum worksheet_1_Hogan, IBS to be updated_Sheet4" xfId="9206"/>
    <cellStyle name="_OPEN INCOMES_sum worksheet_sum worksheet_1_Hogan, IBS to be updated_Sheet4 2" xfId="11515"/>
    <cellStyle name="_OPEN INCOMES_sum worksheet_sum worksheet_1_Main" xfId="4230"/>
    <cellStyle name="_OPEN INCOMES_sum worksheet_sum worksheet_1_Main 2" xfId="11517"/>
    <cellStyle name="_OPEN INCOMES_sum worksheet_sum worksheet_1_Main 3" xfId="11516"/>
    <cellStyle name="_OPEN INCOMES_sum worksheet_sum worksheet_1_Main 4" xfId="22926"/>
    <cellStyle name="_OPEN INCOMES_sum worksheet_sum worksheet_1_Main_Deadline Tracker" xfId="32307"/>
    <cellStyle name="_OPEN INCOMES_sum worksheet_sum worksheet_1_Main_Sheet4" xfId="9207"/>
    <cellStyle name="_OPEN INCOMES_sum worksheet_sum worksheet_1_Main_Sheet4 2" xfId="11518"/>
    <cellStyle name="_OPEN INCOMES_sum worksheet_sum worksheet_1_Recon" xfId="4231"/>
    <cellStyle name="_OPEN INCOMES_sum worksheet_sum worksheet_1_Recon 2" xfId="11520"/>
    <cellStyle name="_OPEN INCOMES_sum worksheet_sum worksheet_1_Recon 3" xfId="11519"/>
    <cellStyle name="_OPEN INCOMES_sum worksheet_sum worksheet_1_Recon 4" xfId="22927"/>
    <cellStyle name="_OPEN INCOMES_sum worksheet_sum worksheet_1_Recon_1" xfId="4232"/>
    <cellStyle name="_OPEN INCOMES_sum worksheet_sum worksheet_1_Recon_1 2" xfId="4233"/>
    <cellStyle name="_OPEN INCOMES_sum worksheet_sum worksheet_1_Recon_1 2 2" xfId="11523"/>
    <cellStyle name="_OPEN INCOMES_sum worksheet_sum worksheet_1_Recon_1 2 3" xfId="11522"/>
    <cellStyle name="_OPEN INCOMES_sum worksheet_sum worksheet_1_Recon_1 2 4" xfId="22929"/>
    <cellStyle name="_OPEN INCOMES_sum worksheet_sum worksheet_1_Recon_1 2_Deadline Tracker" xfId="32310"/>
    <cellStyle name="_OPEN INCOMES_sum worksheet_sum worksheet_1_Recon_1 2_Sheet4" xfId="9210"/>
    <cellStyle name="_OPEN INCOMES_sum worksheet_sum worksheet_1_Recon_1 2_Sheet4 2" xfId="11524"/>
    <cellStyle name="_OPEN INCOMES_sum worksheet_sum worksheet_1_Recon_1 3" xfId="11525"/>
    <cellStyle name="_OPEN INCOMES_sum worksheet_sum worksheet_1_Recon_1 4" xfId="11521"/>
    <cellStyle name="_OPEN INCOMES_sum worksheet_sum worksheet_1_Recon_1 5" xfId="22928"/>
    <cellStyle name="_OPEN INCOMES_sum worksheet_sum worksheet_1_Recon_1_Deadline Tracker" xfId="32309"/>
    <cellStyle name="_OPEN INCOMES_sum worksheet_sum worksheet_1_Recon_1_Hogan to be Updated" xfId="4234"/>
    <cellStyle name="_OPEN INCOMES_sum worksheet_sum worksheet_1_Recon_1_Hogan to be Updated 2" xfId="11527"/>
    <cellStyle name="_OPEN INCOMES_sum worksheet_sum worksheet_1_Recon_1_Hogan to be Updated 3" xfId="11526"/>
    <cellStyle name="_OPEN INCOMES_sum worksheet_sum worksheet_1_Recon_1_Hogan to be Updated 4" xfId="22930"/>
    <cellStyle name="_OPEN INCOMES_sum worksheet_sum worksheet_1_Recon_1_Hogan to be Updated_Deadline Tracker" xfId="32311"/>
    <cellStyle name="_OPEN INCOMES_sum worksheet_sum worksheet_1_Recon_1_Hogan to be Updated_Sheet4" xfId="9211"/>
    <cellStyle name="_OPEN INCOMES_sum worksheet_sum worksheet_1_Recon_1_Hogan to be Updated_Sheet4 2" xfId="11528"/>
    <cellStyle name="_OPEN INCOMES_sum worksheet_sum worksheet_1_Recon_1_Recon" xfId="4235"/>
    <cellStyle name="_OPEN INCOMES_sum worksheet_sum worksheet_1_Recon_1_Recon 2" xfId="11530"/>
    <cellStyle name="_OPEN INCOMES_sum worksheet_sum worksheet_1_Recon_1_Recon 3" xfId="11529"/>
    <cellStyle name="_OPEN INCOMES_sum worksheet_sum worksheet_1_Recon_1_Recon 4" xfId="22931"/>
    <cellStyle name="_OPEN INCOMES_sum worksheet_sum worksheet_1_Recon_1_Recon_Deadline Tracker" xfId="32312"/>
    <cellStyle name="_OPEN INCOMES_sum worksheet_sum worksheet_1_Recon_1_Recon_Sheet4" xfId="9212"/>
    <cellStyle name="_OPEN INCOMES_sum worksheet_sum worksheet_1_Recon_1_Recon_Sheet4 2" xfId="11531"/>
    <cellStyle name="_OPEN INCOMES_sum worksheet_sum worksheet_1_Recon_1_Sheet4" xfId="9209"/>
    <cellStyle name="_OPEN INCOMES_sum worksheet_sum worksheet_1_Recon_1_Sheet4 2" xfId="11532"/>
    <cellStyle name="_OPEN INCOMES_sum worksheet_sum worksheet_1_Recon_2" xfId="4236"/>
    <cellStyle name="_OPEN INCOMES_sum worksheet_sum worksheet_1_Recon_2 2" xfId="4237"/>
    <cellStyle name="_OPEN INCOMES_sum worksheet_sum worksheet_1_Recon_2 2 2" xfId="11535"/>
    <cellStyle name="_OPEN INCOMES_sum worksheet_sum worksheet_1_Recon_2 2 3" xfId="11534"/>
    <cellStyle name="_OPEN INCOMES_sum worksheet_sum worksheet_1_Recon_2 2 4" xfId="22933"/>
    <cellStyle name="_OPEN INCOMES_sum worksheet_sum worksheet_1_Recon_2 2_Deadline Tracker" xfId="32314"/>
    <cellStyle name="_OPEN INCOMES_sum worksheet_sum worksheet_1_Recon_2 2_Sheet4" xfId="9214"/>
    <cellStyle name="_OPEN INCOMES_sum worksheet_sum worksheet_1_Recon_2 2_Sheet4 2" xfId="11536"/>
    <cellStyle name="_OPEN INCOMES_sum worksheet_sum worksheet_1_Recon_2 3" xfId="11537"/>
    <cellStyle name="_OPEN INCOMES_sum worksheet_sum worksheet_1_Recon_2 4" xfId="11533"/>
    <cellStyle name="_OPEN INCOMES_sum worksheet_sum worksheet_1_Recon_2 5" xfId="22932"/>
    <cellStyle name="_OPEN INCOMES_sum worksheet_sum worksheet_1_Recon_2_Deadline Tracker" xfId="32313"/>
    <cellStyle name="_OPEN INCOMES_sum worksheet_sum worksheet_1_Recon_2_Hogan to be Updated" xfId="4238"/>
    <cellStyle name="_OPEN INCOMES_sum worksheet_sum worksheet_1_Recon_2_Hogan to be Updated 2" xfId="11539"/>
    <cellStyle name="_OPEN INCOMES_sum worksheet_sum worksheet_1_Recon_2_Hogan to be Updated 3" xfId="11538"/>
    <cellStyle name="_OPEN INCOMES_sum worksheet_sum worksheet_1_Recon_2_Hogan to be Updated 4" xfId="22934"/>
    <cellStyle name="_OPEN INCOMES_sum worksheet_sum worksheet_1_Recon_2_Hogan to be Updated_Deadline Tracker" xfId="32315"/>
    <cellStyle name="_OPEN INCOMES_sum worksheet_sum worksheet_1_Recon_2_Hogan to be Updated_Sheet4" xfId="9215"/>
    <cellStyle name="_OPEN INCOMES_sum worksheet_sum worksheet_1_Recon_2_Hogan to be Updated_Sheet4 2" xfId="11540"/>
    <cellStyle name="_OPEN INCOMES_sum worksheet_sum worksheet_1_Recon_2_Recon" xfId="4239"/>
    <cellStyle name="_OPEN INCOMES_sum worksheet_sum worksheet_1_Recon_2_Recon 2" xfId="11542"/>
    <cellStyle name="_OPEN INCOMES_sum worksheet_sum worksheet_1_Recon_2_Recon 3" xfId="11541"/>
    <cellStyle name="_OPEN INCOMES_sum worksheet_sum worksheet_1_Recon_2_Recon 4" xfId="22935"/>
    <cellStyle name="_OPEN INCOMES_sum worksheet_sum worksheet_1_Recon_2_Recon_Deadline Tracker" xfId="32316"/>
    <cellStyle name="_OPEN INCOMES_sum worksheet_sum worksheet_1_Recon_2_Recon_Sheet4" xfId="9216"/>
    <cellStyle name="_OPEN INCOMES_sum worksheet_sum worksheet_1_Recon_2_Recon_Sheet4 2" xfId="11543"/>
    <cellStyle name="_OPEN INCOMES_sum worksheet_sum worksheet_1_Recon_2_Sheet4" xfId="9213"/>
    <cellStyle name="_OPEN INCOMES_sum worksheet_sum worksheet_1_Recon_2_Sheet4 2" xfId="11544"/>
    <cellStyle name="_OPEN INCOMES_sum worksheet_sum worksheet_1_Recon_3" xfId="4240"/>
    <cellStyle name="_OPEN INCOMES_sum worksheet_sum worksheet_1_Recon_3 2" xfId="4241"/>
    <cellStyle name="_OPEN INCOMES_sum worksheet_sum worksheet_1_Recon_3 2 2" xfId="11547"/>
    <cellStyle name="_OPEN INCOMES_sum worksheet_sum worksheet_1_Recon_3 2 3" xfId="11546"/>
    <cellStyle name="_OPEN INCOMES_sum worksheet_sum worksheet_1_Recon_3 2 4" xfId="22937"/>
    <cellStyle name="_OPEN INCOMES_sum worksheet_sum worksheet_1_Recon_3 2_Deadline Tracker" xfId="32318"/>
    <cellStyle name="_OPEN INCOMES_sum worksheet_sum worksheet_1_Recon_3 2_Sheet4" xfId="9218"/>
    <cellStyle name="_OPEN INCOMES_sum worksheet_sum worksheet_1_Recon_3 2_Sheet4 2" xfId="11548"/>
    <cellStyle name="_OPEN INCOMES_sum worksheet_sum worksheet_1_Recon_3 3" xfId="11549"/>
    <cellStyle name="_OPEN INCOMES_sum worksheet_sum worksheet_1_Recon_3 4" xfId="11545"/>
    <cellStyle name="_OPEN INCOMES_sum worksheet_sum worksheet_1_Recon_3 5" xfId="22936"/>
    <cellStyle name="_OPEN INCOMES_sum worksheet_sum worksheet_1_Recon_3_Deadline Tracker" xfId="32317"/>
    <cellStyle name="_OPEN INCOMES_sum worksheet_sum worksheet_1_Recon_3_Recon" xfId="4242"/>
    <cellStyle name="_OPEN INCOMES_sum worksheet_sum worksheet_1_Recon_3_Recon 2" xfId="11551"/>
    <cellStyle name="_OPEN INCOMES_sum worksheet_sum worksheet_1_Recon_3_Recon 3" xfId="11550"/>
    <cellStyle name="_OPEN INCOMES_sum worksheet_sum worksheet_1_Recon_3_Recon 4" xfId="22938"/>
    <cellStyle name="_OPEN INCOMES_sum worksheet_sum worksheet_1_Recon_3_Recon_Deadline Tracker" xfId="32319"/>
    <cellStyle name="_OPEN INCOMES_sum worksheet_sum worksheet_1_Recon_3_Recon_Sheet4" xfId="9219"/>
    <cellStyle name="_OPEN INCOMES_sum worksheet_sum worksheet_1_Recon_3_Recon_Sheet4 2" xfId="11552"/>
    <cellStyle name="_OPEN INCOMES_sum worksheet_sum worksheet_1_Recon_3_Sheet4" xfId="9217"/>
    <cellStyle name="_OPEN INCOMES_sum worksheet_sum worksheet_1_Recon_3_Sheet4 2" xfId="11553"/>
    <cellStyle name="_OPEN INCOMES_sum worksheet_sum worksheet_1_Recon_Deadline Tracker" xfId="32308"/>
    <cellStyle name="_OPEN INCOMES_sum worksheet_sum worksheet_1_Recon_Sheet4" xfId="9208"/>
    <cellStyle name="_OPEN INCOMES_sum worksheet_sum worksheet_1_Recon_Sheet4 2" xfId="11554"/>
    <cellStyle name="_OPEN INCOMES_sum worksheet_sum worksheet_1_Sheet1" xfId="4243"/>
    <cellStyle name="_OPEN INCOMES_sum worksheet_sum worksheet_1_Sheet1 2" xfId="11556"/>
    <cellStyle name="_OPEN INCOMES_sum worksheet_sum worksheet_1_Sheet1 3" xfId="11555"/>
    <cellStyle name="_OPEN INCOMES_sum worksheet_sum worksheet_1_Sheet1 4" xfId="22939"/>
    <cellStyle name="_OPEN INCOMES_sum worksheet_sum worksheet_1_Sheet1_Deadline Tracker" xfId="32320"/>
    <cellStyle name="_OPEN INCOMES_sum worksheet_sum worksheet_1_Sheet1_Sheet4" xfId="9220"/>
    <cellStyle name="_OPEN INCOMES_sum worksheet_sum worksheet_1_Sheet1_Sheet4 2" xfId="11557"/>
    <cellStyle name="_OPEN INCOMES_sum worksheet_sum worksheet_1_Sheet4" xfId="9168"/>
    <cellStyle name="_OPEN INCOMES_sum worksheet_sum worksheet_1_Sheet4 2" xfId="11558"/>
    <cellStyle name="_OPEN INCOMES_sum worksheet_sum worksheet_1_sum worksheet" xfId="4244"/>
    <cellStyle name="_OPEN INCOMES_sum worksheet_sum worksheet_1_sum worksheet 2" xfId="11560"/>
    <cellStyle name="_OPEN INCOMES_sum worksheet_sum worksheet_1_sum worksheet 3" xfId="11559"/>
    <cellStyle name="_OPEN INCOMES_sum worksheet_sum worksheet_1_sum worksheet 4" xfId="22940"/>
    <cellStyle name="_OPEN INCOMES_sum worksheet_sum worksheet_1_sum worksheet_Deadline Tracker" xfId="32321"/>
    <cellStyle name="_OPEN INCOMES_sum worksheet_sum worksheet_1_sum worksheet_Sheet4" xfId="9221"/>
    <cellStyle name="_OPEN INCOMES_sum worksheet_sum worksheet_1_sum worksheet_Sheet4 2" xfId="11561"/>
    <cellStyle name="_OPEN INCOMES_sum worksheet_sum worksheet_2" xfId="4245"/>
    <cellStyle name="_OPEN INCOMES_sum worksheet_sum worksheet_2 2" xfId="4246"/>
    <cellStyle name="_OPEN INCOMES_sum worksheet_sum worksheet_2 2 2" xfId="11564"/>
    <cellStyle name="_OPEN INCOMES_sum worksheet_sum worksheet_2 2 3" xfId="11563"/>
    <cellStyle name="_OPEN INCOMES_sum worksheet_sum worksheet_2 2 4" xfId="22942"/>
    <cellStyle name="_OPEN INCOMES_sum worksheet_sum worksheet_2 2_Deadline Tracker" xfId="32323"/>
    <cellStyle name="_OPEN INCOMES_sum worksheet_sum worksheet_2 2_Sheet4" xfId="9223"/>
    <cellStyle name="_OPEN INCOMES_sum worksheet_sum worksheet_2 2_Sheet4 2" xfId="11565"/>
    <cellStyle name="_OPEN INCOMES_sum worksheet_sum worksheet_2 3" xfId="11566"/>
    <cellStyle name="_OPEN INCOMES_sum worksheet_sum worksheet_2 4" xfId="11562"/>
    <cellStyle name="_OPEN INCOMES_sum worksheet_sum worksheet_2 5" xfId="22941"/>
    <cellStyle name="_OPEN INCOMES_sum worksheet_sum worksheet_2_Deadline Tracker" xfId="32322"/>
    <cellStyle name="_OPEN INCOMES_sum worksheet_sum worksheet_2_Sheet4" xfId="9222"/>
    <cellStyle name="_OPEN INCOMES_sum worksheet_sum worksheet_2_Sheet4 2" xfId="11567"/>
    <cellStyle name="_OPEN INCOMES_sum worksheet_sum worksheet_2_sum worksheet" xfId="4247"/>
    <cellStyle name="_OPEN INCOMES_sum worksheet_sum worksheet_2_sum worksheet 2" xfId="11569"/>
    <cellStyle name="_OPEN INCOMES_sum worksheet_sum worksheet_2_sum worksheet 3" xfId="11568"/>
    <cellStyle name="_OPEN INCOMES_sum worksheet_sum worksheet_2_sum worksheet 4" xfId="22943"/>
    <cellStyle name="_OPEN INCOMES_sum worksheet_sum worksheet_2_sum worksheet_Deadline Tracker" xfId="32324"/>
    <cellStyle name="_OPEN INCOMES_sum worksheet_sum worksheet_2_sum worksheet_Sheet4" xfId="9224"/>
    <cellStyle name="_OPEN INCOMES_sum worksheet_sum worksheet_2_sum worksheet_Sheet4 2" xfId="11570"/>
    <cellStyle name="_OPEN INCOMES_sum worksheet_sum worksheet_creu browse key" xfId="4248"/>
    <cellStyle name="_OPEN INCOMES_sum worksheet_sum worksheet_creu browse key 2" xfId="11572"/>
    <cellStyle name="_OPEN INCOMES_sum worksheet_sum worksheet_creu browse key 3" xfId="11571"/>
    <cellStyle name="_OPEN INCOMES_sum worksheet_sum worksheet_creu browse key 4" xfId="22944"/>
    <cellStyle name="_OPEN INCOMES_sum worksheet_sum worksheet_creu browse key_Deadline Tracker" xfId="32325"/>
    <cellStyle name="_OPEN INCOMES_sum worksheet_sum worksheet_creu browse key_Sheet4" xfId="9225"/>
    <cellStyle name="_OPEN INCOMES_sum worksheet_sum worksheet_creu browse key_Sheet4 2" xfId="11573"/>
    <cellStyle name="_OPEN INCOMES_sum worksheet_sum worksheet_Deadline Tracker" xfId="32265"/>
    <cellStyle name="_OPEN INCOMES_sum worksheet_sum worksheet_Sheet4" xfId="9165"/>
    <cellStyle name="_OPEN INCOMES_sum worksheet_sum worksheet_Sheet4 2" xfId="11574"/>
    <cellStyle name="_OPEN INCOMES_sum worksheet_sum worksheet_sum worksheet" xfId="4249"/>
    <cellStyle name="_OPEN INCOMES_sum worksheet_sum worksheet_sum worksheet 2" xfId="11576"/>
    <cellStyle name="_OPEN INCOMES_sum worksheet_sum worksheet_sum worksheet 3" xfId="11575"/>
    <cellStyle name="_OPEN INCOMES_sum worksheet_sum worksheet_sum worksheet 4" xfId="22945"/>
    <cellStyle name="_OPEN INCOMES_sum worksheet_sum worksheet_sum worksheet_Deadline Tracker" xfId="32326"/>
    <cellStyle name="_OPEN INCOMES_sum worksheet_sum worksheet_sum worksheet_Sheet4" xfId="9226"/>
    <cellStyle name="_OPEN INCOMES_sum worksheet_sum worksheet_sum worksheet_Sheet4 2" xfId="11577"/>
    <cellStyle name="_OPEN TRADE" xfId="4250"/>
    <cellStyle name="_OPEN TRADE 2" xfId="4251"/>
    <cellStyle name="_OPEN TRADE 2 2" xfId="11580"/>
    <cellStyle name="_OPEN TRADE 2 3" xfId="11579"/>
    <cellStyle name="_OPEN TRADE 2 4" xfId="22947"/>
    <cellStyle name="_OPEN TRADE 2_Deadline Tracker" xfId="32328"/>
    <cellStyle name="_OPEN TRADE 2_Sheet4" xfId="9228"/>
    <cellStyle name="_OPEN TRADE 2_Sheet4 2" xfId="11581"/>
    <cellStyle name="_OPEN TRADE 3" xfId="4252"/>
    <cellStyle name="_OPEN TRADE 3 2" xfId="11583"/>
    <cellStyle name="_OPEN TRADE 3 3" xfId="11582"/>
    <cellStyle name="_OPEN TRADE 3 4" xfId="22948"/>
    <cellStyle name="_OPEN TRADE 3_Deadline Tracker" xfId="32329"/>
    <cellStyle name="_OPEN TRADE 3_Sheet4" xfId="9229"/>
    <cellStyle name="_OPEN TRADE 3_Sheet4 2" xfId="11584"/>
    <cellStyle name="_OPEN TRADE 4" xfId="11585"/>
    <cellStyle name="_OPEN TRADE 5" xfId="11578"/>
    <cellStyle name="_OPEN TRADE 6" xfId="22946"/>
    <cellStyle name="_OPEN TRADE_creu browse key" xfId="4253"/>
    <cellStyle name="_OPEN TRADE_creu browse key 2" xfId="11587"/>
    <cellStyle name="_OPEN TRADE_creu browse key 3" xfId="11586"/>
    <cellStyle name="_OPEN TRADE_creu browse key 4" xfId="22949"/>
    <cellStyle name="_OPEN TRADE_creu browse key_Deadline Tracker" xfId="32330"/>
    <cellStyle name="_OPEN TRADE_creu browse key_Sheet4" xfId="9230"/>
    <cellStyle name="_OPEN TRADE_creu browse key_Sheet4 2" xfId="11588"/>
    <cellStyle name="_OPEN TRADE_Deadline Tracker" xfId="32327"/>
    <cellStyle name="_OPEN TRADE_Sheet4" xfId="9227"/>
    <cellStyle name="_OPEN TRADE_Sheet4 2" xfId="11589"/>
    <cellStyle name="_OPEN TRADE_sum worksheet" xfId="4254"/>
    <cellStyle name="_OPEN TRADE_sum worksheet 2" xfId="11591"/>
    <cellStyle name="_OPEN TRADE_sum worksheet 3" xfId="11590"/>
    <cellStyle name="_OPEN TRADE_sum worksheet 4" xfId="22950"/>
    <cellStyle name="_OPEN TRADE_sum worksheet_Deadline Tracker" xfId="32331"/>
    <cellStyle name="_OPEN TRADE_sum worksheet_Sheet4" xfId="9231"/>
    <cellStyle name="_OPEN TRADE_sum worksheet_Sheet4 2" xfId="11592"/>
    <cellStyle name="_OPEN TRADES" xfId="4255"/>
    <cellStyle name="_OPEN TRADES 10" xfId="4256"/>
    <cellStyle name="_OPEN TRADES 10 2" xfId="4257"/>
    <cellStyle name="_OPEN TRADES 10 2 2" xfId="11596"/>
    <cellStyle name="_OPEN TRADES 10 2 3" xfId="11595"/>
    <cellStyle name="_OPEN TRADES 10 2 4" xfId="22953"/>
    <cellStyle name="_OPEN TRADES 10 2_Deadline Tracker" xfId="32334"/>
    <cellStyle name="_OPEN TRADES 10 2_Sheet4" xfId="9234"/>
    <cellStyle name="_OPEN TRADES 10 2_Sheet4 2" xfId="11597"/>
    <cellStyle name="_OPEN TRADES 10 3" xfId="11598"/>
    <cellStyle name="_OPEN TRADES 10 4" xfId="11594"/>
    <cellStyle name="_OPEN TRADES 10 5" xfId="22952"/>
    <cellStyle name="_OPEN TRADES 10_Deadline Tracker" xfId="32333"/>
    <cellStyle name="_OPEN TRADES 10_Sheet4" xfId="9233"/>
    <cellStyle name="_OPEN TRADES 10_Sheet4 2" xfId="11599"/>
    <cellStyle name="_OPEN TRADES 11" xfId="4258"/>
    <cellStyle name="_OPEN TRADES 11 2" xfId="4259"/>
    <cellStyle name="_OPEN TRADES 11 2 2" xfId="11602"/>
    <cellStyle name="_OPEN TRADES 11 2 3" xfId="11601"/>
    <cellStyle name="_OPEN TRADES 11 2 4" xfId="22955"/>
    <cellStyle name="_OPEN TRADES 11 2_Deadline Tracker" xfId="32336"/>
    <cellStyle name="_OPEN TRADES 11 2_Sheet4" xfId="9236"/>
    <cellStyle name="_OPEN TRADES 11 2_Sheet4 2" xfId="11603"/>
    <cellStyle name="_OPEN TRADES 11 3" xfId="11604"/>
    <cellStyle name="_OPEN TRADES 11 4" xfId="11600"/>
    <cellStyle name="_OPEN TRADES 11 5" xfId="22954"/>
    <cellStyle name="_OPEN TRADES 11_Deadline Tracker" xfId="32335"/>
    <cellStyle name="_OPEN TRADES 11_Sheet4" xfId="9235"/>
    <cellStyle name="_OPEN TRADES 11_Sheet4 2" xfId="11605"/>
    <cellStyle name="_OPEN TRADES 12" xfId="4260"/>
    <cellStyle name="_OPEN TRADES 12 2" xfId="4261"/>
    <cellStyle name="_OPEN TRADES 12 2 2" xfId="11608"/>
    <cellStyle name="_OPEN TRADES 12 2 3" xfId="11607"/>
    <cellStyle name="_OPEN TRADES 12 2 4" xfId="22957"/>
    <cellStyle name="_OPEN TRADES 12 2_Deadline Tracker" xfId="32338"/>
    <cellStyle name="_OPEN TRADES 12 2_Sheet4" xfId="9238"/>
    <cellStyle name="_OPEN TRADES 12 2_Sheet4 2" xfId="11609"/>
    <cellStyle name="_OPEN TRADES 12 3" xfId="11610"/>
    <cellStyle name="_OPEN TRADES 12 4" xfId="11606"/>
    <cellStyle name="_OPEN TRADES 12 5" xfId="22956"/>
    <cellStyle name="_OPEN TRADES 12_Deadline Tracker" xfId="32337"/>
    <cellStyle name="_OPEN TRADES 12_Sheet4" xfId="9237"/>
    <cellStyle name="_OPEN TRADES 12_Sheet4 2" xfId="11611"/>
    <cellStyle name="_OPEN TRADES 13" xfId="4262"/>
    <cellStyle name="_OPEN TRADES 13 2" xfId="4263"/>
    <cellStyle name="_OPEN TRADES 13 2 2" xfId="11614"/>
    <cellStyle name="_OPEN TRADES 13 2 3" xfId="11613"/>
    <cellStyle name="_OPEN TRADES 13 2 4" xfId="22959"/>
    <cellStyle name="_OPEN TRADES 13 2_Deadline Tracker" xfId="32340"/>
    <cellStyle name="_OPEN TRADES 13 2_Sheet4" xfId="9240"/>
    <cellStyle name="_OPEN TRADES 13 2_Sheet4 2" xfId="11615"/>
    <cellStyle name="_OPEN TRADES 13 3" xfId="11616"/>
    <cellStyle name="_OPEN TRADES 13 4" xfId="11612"/>
    <cellStyle name="_OPEN TRADES 13 5" xfId="22958"/>
    <cellStyle name="_OPEN TRADES 13_Deadline Tracker" xfId="32339"/>
    <cellStyle name="_OPEN TRADES 13_Sheet4" xfId="9239"/>
    <cellStyle name="_OPEN TRADES 13_Sheet4 2" xfId="11617"/>
    <cellStyle name="_OPEN TRADES 14" xfId="4264"/>
    <cellStyle name="_OPEN TRADES 14 2" xfId="4265"/>
    <cellStyle name="_OPEN TRADES 14 2 2" xfId="11620"/>
    <cellStyle name="_OPEN TRADES 14 2 3" xfId="11619"/>
    <cellStyle name="_OPEN TRADES 14 2 4" xfId="22961"/>
    <cellStyle name="_OPEN TRADES 14 2_Deadline Tracker" xfId="32342"/>
    <cellStyle name="_OPEN TRADES 14 2_Sheet4" xfId="9242"/>
    <cellStyle name="_OPEN TRADES 14 2_Sheet4 2" xfId="11621"/>
    <cellStyle name="_OPEN TRADES 14 3" xfId="11622"/>
    <cellStyle name="_OPEN TRADES 14 4" xfId="11618"/>
    <cellStyle name="_OPEN TRADES 14 5" xfId="22960"/>
    <cellStyle name="_OPEN TRADES 14_Deadline Tracker" xfId="32341"/>
    <cellStyle name="_OPEN TRADES 14_Sheet4" xfId="9241"/>
    <cellStyle name="_OPEN TRADES 14_Sheet4 2" xfId="11623"/>
    <cellStyle name="_OPEN TRADES 15" xfId="4266"/>
    <cellStyle name="_OPEN TRADES 15 2" xfId="11625"/>
    <cellStyle name="_OPEN TRADES 15 3" xfId="11624"/>
    <cellStyle name="_OPEN TRADES 15 4" xfId="22962"/>
    <cellStyle name="_OPEN TRADES 15_Deadline Tracker" xfId="32343"/>
    <cellStyle name="_OPEN TRADES 15_Sheet4" xfId="9243"/>
    <cellStyle name="_OPEN TRADES 15_Sheet4 2" xfId="11626"/>
    <cellStyle name="_OPEN TRADES 16" xfId="4267"/>
    <cellStyle name="_OPEN TRADES 16 2" xfId="4268"/>
    <cellStyle name="_OPEN TRADES 16 2 2" xfId="11629"/>
    <cellStyle name="_OPEN TRADES 16 2 3" xfId="11628"/>
    <cellStyle name="_OPEN TRADES 16 2 4" xfId="22964"/>
    <cellStyle name="_OPEN TRADES 16 2_Deadline Tracker" xfId="32345"/>
    <cellStyle name="_OPEN TRADES 16 2_Sheet4" xfId="9245"/>
    <cellStyle name="_OPEN TRADES 16 2_Sheet4 2" xfId="11630"/>
    <cellStyle name="_OPEN TRADES 16 3" xfId="11631"/>
    <cellStyle name="_OPEN TRADES 16 4" xfId="11627"/>
    <cellStyle name="_OPEN TRADES 16 5" xfId="22963"/>
    <cellStyle name="_OPEN TRADES 16_Deadline Tracker" xfId="32344"/>
    <cellStyle name="_OPEN TRADES 16_Recon" xfId="4269"/>
    <cellStyle name="_OPEN TRADES 16_Recon 2" xfId="11633"/>
    <cellStyle name="_OPEN TRADES 16_Recon 3" xfId="11632"/>
    <cellStyle name="_OPEN TRADES 16_Recon 4" xfId="22965"/>
    <cellStyle name="_OPEN TRADES 16_Recon_Deadline Tracker" xfId="32346"/>
    <cellStyle name="_OPEN TRADES 16_Recon_Sheet4" xfId="9246"/>
    <cellStyle name="_OPEN TRADES 16_Recon_Sheet4 2" xfId="11634"/>
    <cellStyle name="_OPEN TRADES 16_Sheet4" xfId="9244"/>
    <cellStyle name="_OPEN TRADES 16_Sheet4 2" xfId="11635"/>
    <cellStyle name="_OPEN TRADES 17" xfId="11636"/>
    <cellStyle name="_OPEN TRADES 18" xfId="11593"/>
    <cellStyle name="_OPEN TRADES 19" xfId="22951"/>
    <cellStyle name="_OPEN TRADES 2" xfId="4270"/>
    <cellStyle name="_OPEN TRADES 2 2" xfId="4271"/>
    <cellStyle name="_OPEN TRADES 2 2 2" xfId="11639"/>
    <cellStyle name="_OPEN TRADES 2 2 3" xfId="11638"/>
    <cellStyle name="_OPEN TRADES 2 2 4" xfId="22967"/>
    <cellStyle name="_OPEN TRADES 2 2_Deadline Tracker" xfId="32348"/>
    <cellStyle name="_OPEN TRADES 2 2_Sheet4" xfId="9248"/>
    <cellStyle name="_OPEN TRADES 2 2_Sheet4 2" xfId="11640"/>
    <cellStyle name="_OPEN TRADES 2 3" xfId="11641"/>
    <cellStyle name="_OPEN TRADES 2 4" xfId="11637"/>
    <cellStyle name="_OPEN TRADES 2 5" xfId="22966"/>
    <cellStyle name="_OPEN TRADES 2_Deadline Tracker" xfId="32347"/>
    <cellStyle name="_OPEN TRADES 2_Sheet4" xfId="9247"/>
    <cellStyle name="_OPEN TRADES 2_Sheet4 2" xfId="11642"/>
    <cellStyle name="_OPEN TRADES 3" xfId="4272"/>
    <cellStyle name="_OPEN TRADES 3 2" xfId="4273"/>
    <cellStyle name="_OPEN TRADES 3 2 2" xfId="11645"/>
    <cellStyle name="_OPEN TRADES 3 2 3" xfId="11644"/>
    <cellStyle name="_OPEN TRADES 3 2 4" xfId="22969"/>
    <cellStyle name="_OPEN TRADES 3 2_Deadline Tracker" xfId="32350"/>
    <cellStyle name="_OPEN TRADES 3 2_Sheet4" xfId="9250"/>
    <cellStyle name="_OPEN TRADES 3 2_Sheet4 2" xfId="11646"/>
    <cellStyle name="_OPEN TRADES 3 3" xfId="4274"/>
    <cellStyle name="_OPEN TRADES 3 3 2" xfId="11648"/>
    <cellStyle name="_OPEN TRADES 3 3 3" xfId="11647"/>
    <cellStyle name="_OPEN TRADES 3 3 4" xfId="22970"/>
    <cellStyle name="_OPEN TRADES 3 3_Deadline Tracker" xfId="32351"/>
    <cellStyle name="_OPEN TRADES 3 3_Sheet4" xfId="9251"/>
    <cellStyle name="_OPEN TRADES 3 3_Sheet4 2" xfId="11649"/>
    <cellStyle name="_OPEN TRADES 3 4" xfId="11650"/>
    <cellStyle name="_OPEN TRADES 3 5" xfId="11643"/>
    <cellStyle name="_OPEN TRADES 3 6" xfId="22968"/>
    <cellStyle name="_OPEN TRADES 3_Deadline Tracker" xfId="32349"/>
    <cellStyle name="_OPEN TRADES 3_Sheet4" xfId="9249"/>
    <cellStyle name="_OPEN TRADES 3_Sheet4 2" xfId="11651"/>
    <cellStyle name="_OPEN TRADES 3_sum worksheet" xfId="4275"/>
    <cellStyle name="_OPEN TRADES 3_sum worksheet 2" xfId="11653"/>
    <cellStyle name="_OPEN TRADES 3_sum worksheet 3" xfId="11652"/>
    <cellStyle name="_OPEN TRADES 3_sum worksheet 4" xfId="22971"/>
    <cellStyle name="_OPEN TRADES 3_sum worksheet_Deadline Tracker" xfId="32352"/>
    <cellStyle name="_OPEN TRADES 3_sum worksheet_Sheet4" xfId="9252"/>
    <cellStyle name="_OPEN TRADES 3_sum worksheet_Sheet4 2" xfId="11654"/>
    <cellStyle name="_OPEN TRADES 4" xfId="4276"/>
    <cellStyle name="_OPEN TRADES 4 2" xfId="11656"/>
    <cellStyle name="_OPEN TRADES 4 3" xfId="11655"/>
    <cellStyle name="_OPEN TRADES 4 4" xfId="22972"/>
    <cellStyle name="_OPEN TRADES 4_Deadline Tracker" xfId="32353"/>
    <cellStyle name="_OPEN TRADES 4_Sheet4" xfId="9253"/>
    <cellStyle name="_OPEN TRADES 4_Sheet4 2" xfId="11657"/>
    <cellStyle name="_OPEN TRADES 5" xfId="4277"/>
    <cellStyle name="_OPEN TRADES 5 2" xfId="4278"/>
    <cellStyle name="_OPEN TRADES 5 2 2" xfId="11660"/>
    <cellStyle name="_OPEN TRADES 5 2 3" xfId="11659"/>
    <cellStyle name="_OPEN TRADES 5 2 4" xfId="22974"/>
    <cellStyle name="_OPEN TRADES 5 2_Deadline Tracker" xfId="32355"/>
    <cellStyle name="_OPEN TRADES 5 2_Sheet4" xfId="9255"/>
    <cellStyle name="_OPEN TRADES 5 2_Sheet4 2" xfId="11661"/>
    <cellStyle name="_OPEN TRADES 5 3" xfId="11662"/>
    <cellStyle name="_OPEN TRADES 5 4" xfId="11658"/>
    <cellStyle name="_OPEN TRADES 5 5" xfId="22973"/>
    <cellStyle name="_OPEN TRADES 5_Deadline Tracker" xfId="32354"/>
    <cellStyle name="_OPEN TRADES 5_Recon" xfId="4279"/>
    <cellStyle name="_OPEN TRADES 5_Recon 2" xfId="11664"/>
    <cellStyle name="_OPEN TRADES 5_Recon 3" xfId="11663"/>
    <cellStyle name="_OPEN TRADES 5_Recon 4" xfId="22975"/>
    <cellStyle name="_OPEN TRADES 5_Recon_Deadline Tracker" xfId="32356"/>
    <cellStyle name="_OPEN TRADES 5_Recon_Sheet4" xfId="9256"/>
    <cellStyle name="_OPEN TRADES 5_Recon_Sheet4 2" xfId="11665"/>
    <cellStyle name="_OPEN TRADES 5_Sheet4" xfId="9254"/>
    <cellStyle name="_OPEN TRADES 5_Sheet4 2" xfId="11666"/>
    <cellStyle name="_OPEN TRADES 6" xfId="4280"/>
    <cellStyle name="_OPEN TRADES 6 2" xfId="4281"/>
    <cellStyle name="_OPEN TRADES 6 2 2" xfId="11669"/>
    <cellStyle name="_OPEN TRADES 6 2 3" xfId="11668"/>
    <cellStyle name="_OPEN TRADES 6 2 4" xfId="22977"/>
    <cellStyle name="_OPEN TRADES 6 2_Deadline Tracker" xfId="32358"/>
    <cellStyle name="_OPEN TRADES 6 2_Sheet4" xfId="9258"/>
    <cellStyle name="_OPEN TRADES 6 2_Sheet4 2" xfId="11670"/>
    <cellStyle name="_OPEN TRADES 6 3" xfId="11671"/>
    <cellStyle name="_OPEN TRADES 6 4" xfId="11667"/>
    <cellStyle name="_OPEN TRADES 6 5" xfId="22976"/>
    <cellStyle name="_OPEN TRADES 6_Deadline Tracker" xfId="32357"/>
    <cellStyle name="_OPEN TRADES 6_Sheet4" xfId="9257"/>
    <cellStyle name="_OPEN TRADES 6_Sheet4 2" xfId="11672"/>
    <cellStyle name="_OPEN TRADES 7" xfId="4282"/>
    <cellStyle name="_OPEN TRADES 7 2" xfId="4283"/>
    <cellStyle name="_OPEN TRADES 7 2 2" xfId="11675"/>
    <cellStyle name="_OPEN TRADES 7 2 3" xfId="11674"/>
    <cellStyle name="_OPEN TRADES 7 2 4" xfId="22979"/>
    <cellStyle name="_OPEN TRADES 7 2_Deadline Tracker" xfId="32360"/>
    <cellStyle name="_OPEN TRADES 7 2_Sheet4" xfId="9260"/>
    <cellStyle name="_OPEN TRADES 7 2_Sheet4 2" xfId="11676"/>
    <cellStyle name="_OPEN TRADES 7 3" xfId="11677"/>
    <cellStyle name="_OPEN TRADES 7 4" xfId="11673"/>
    <cellStyle name="_OPEN TRADES 7 5" xfId="22978"/>
    <cellStyle name="_OPEN TRADES 7_Deadline Tracker" xfId="32359"/>
    <cellStyle name="_OPEN TRADES 7_Recon" xfId="4284"/>
    <cellStyle name="_OPEN TRADES 7_Recon 2" xfId="11679"/>
    <cellStyle name="_OPEN TRADES 7_Recon 3" xfId="11678"/>
    <cellStyle name="_OPEN TRADES 7_Recon 4" xfId="22980"/>
    <cellStyle name="_OPEN TRADES 7_Recon_Deadline Tracker" xfId="32361"/>
    <cellStyle name="_OPEN TRADES 7_Recon_Sheet4" xfId="9261"/>
    <cellStyle name="_OPEN TRADES 7_Recon_Sheet4 2" xfId="11680"/>
    <cellStyle name="_OPEN TRADES 7_Sheet4" xfId="9259"/>
    <cellStyle name="_OPEN TRADES 7_Sheet4 2" xfId="11681"/>
    <cellStyle name="_OPEN TRADES 8" xfId="4285"/>
    <cellStyle name="_OPEN TRADES 8 2" xfId="4286"/>
    <cellStyle name="_OPEN TRADES 8 2 2" xfId="11684"/>
    <cellStyle name="_OPEN TRADES 8 2 3" xfId="11683"/>
    <cellStyle name="_OPEN TRADES 8 2 4" xfId="22982"/>
    <cellStyle name="_OPEN TRADES 8 2_Deadline Tracker" xfId="32363"/>
    <cellStyle name="_OPEN TRADES 8 2_Sheet4" xfId="9263"/>
    <cellStyle name="_OPEN TRADES 8 2_Sheet4 2" xfId="11685"/>
    <cellStyle name="_OPEN TRADES 8 3" xfId="11686"/>
    <cellStyle name="_OPEN TRADES 8 4" xfId="11682"/>
    <cellStyle name="_OPEN TRADES 8 5" xfId="22981"/>
    <cellStyle name="_OPEN TRADES 8_Deadline Tracker" xfId="32362"/>
    <cellStyle name="_OPEN TRADES 8_Sheet4" xfId="9262"/>
    <cellStyle name="_OPEN TRADES 8_Sheet4 2" xfId="11687"/>
    <cellStyle name="_OPEN TRADES 9" xfId="4287"/>
    <cellStyle name="_OPEN TRADES 9 2" xfId="4288"/>
    <cellStyle name="_OPEN TRADES 9 2 2" xfId="11690"/>
    <cellStyle name="_OPEN TRADES 9 2 3" xfId="11689"/>
    <cellStyle name="_OPEN TRADES 9 2 4" xfId="22984"/>
    <cellStyle name="_OPEN TRADES 9 2_Deadline Tracker" xfId="32365"/>
    <cellStyle name="_OPEN TRADES 9 2_Sheet4" xfId="9265"/>
    <cellStyle name="_OPEN TRADES 9 2_Sheet4 2" xfId="11691"/>
    <cellStyle name="_OPEN TRADES 9 3" xfId="11692"/>
    <cellStyle name="_OPEN TRADES 9 4" xfId="11688"/>
    <cellStyle name="_OPEN TRADES 9 5" xfId="22983"/>
    <cellStyle name="_OPEN TRADES 9_Deadline Tracker" xfId="32364"/>
    <cellStyle name="_OPEN TRADES 9_Sheet4" xfId="9264"/>
    <cellStyle name="_OPEN TRADES 9_Sheet4 2" xfId="11693"/>
    <cellStyle name="_OPEN TRADES_creu browse key" xfId="4289"/>
    <cellStyle name="_OPEN TRADES_creu browse key 2" xfId="4290"/>
    <cellStyle name="_OPEN TRADES_creu browse key 2 2" xfId="11696"/>
    <cellStyle name="_OPEN TRADES_creu browse key 2 3" xfId="11695"/>
    <cellStyle name="_OPEN TRADES_creu browse key 2 4" xfId="22986"/>
    <cellStyle name="_OPEN TRADES_creu browse key 2_Deadline Tracker" xfId="32367"/>
    <cellStyle name="_OPEN TRADES_creu browse key 2_Sheet4" xfId="9267"/>
    <cellStyle name="_OPEN TRADES_creu browse key 2_Sheet4 2" xfId="11697"/>
    <cellStyle name="_OPEN TRADES_creu browse key 3" xfId="11698"/>
    <cellStyle name="_OPEN TRADES_creu browse key 4" xfId="11694"/>
    <cellStyle name="_OPEN TRADES_creu browse key 5" xfId="22985"/>
    <cellStyle name="_OPEN TRADES_creu browse key_Deadline Tracker" xfId="32366"/>
    <cellStyle name="_OPEN TRADES_creu browse key_Sheet4" xfId="9266"/>
    <cellStyle name="_OPEN TRADES_creu browse key_Sheet4 2" xfId="11699"/>
    <cellStyle name="_OPEN TRADES_creu browse key_sum worksheet" xfId="4291"/>
    <cellStyle name="_OPEN TRADES_creu browse key_sum worksheet 2" xfId="11701"/>
    <cellStyle name="_OPEN TRADES_creu browse key_sum worksheet 3" xfId="11700"/>
    <cellStyle name="_OPEN TRADES_creu browse key_sum worksheet 4" xfId="22987"/>
    <cellStyle name="_OPEN TRADES_creu browse key_sum worksheet_Deadline Tracker" xfId="32368"/>
    <cellStyle name="_OPEN TRADES_creu browse key_sum worksheet_Sheet4" xfId="9268"/>
    <cellStyle name="_OPEN TRADES_creu browse key_sum worksheet_Sheet4 2" xfId="11702"/>
    <cellStyle name="_OPEN TRADES_Deadline Tracker" xfId="32332"/>
    <cellStyle name="_OPEN TRADES_Hogan to be Updated" xfId="4292"/>
    <cellStyle name="_OPEN TRADES_Hogan to be Updated 2" xfId="11704"/>
    <cellStyle name="_OPEN TRADES_Hogan to be Updated 3" xfId="11703"/>
    <cellStyle name="_OPEN TRADES_Hogan to be Updated 4" xfId="22988"/>
    <cellStyle name="_OPEN TRADES_Hogan to be Updated_Deadline Tracker" xfId="32369"/>
    <cellStyle name="_OPEN TRADES_Hogan to be Updated_Sheet4" xfId="9269"/>
    <cellStyle name="_OPEN TRADES_Hogan to be Updated_Sheet4 2" xfId="11705"/>
    <cellStyle name="_OPEN TRADES_Hogan, IBS to be updated" xfId="4293"/>
    <cellStyle name="_OPEN TRADES_Hogan, IBS to be updated 2" xfId="11707"/>
    <cellStyle name="_OPEN TRADES_Hogan, IBS to be updated 3" xfId="11706"/>
    <cellStyle name="_OPEN TRADES_Hogan, IBS to be updated 4" xfId="22989"/>
    <cellStyle name="_OPEN TRADES_Hogan, IBS to be updated_Deadline Tracker" xfId="32370"/>
    <cellStyle name="_OPEN TRADES_Hogan, IBS to be updated_Sheet4" xfId="9270"/>
    <cellStyle name="_OPEN TRADES_Hogan, IBS to be updated_Sheet4 2" xfId="11708"/>
    <cellStyle name="_OPEN TRADES_Main" xfId="4294"/>
    <cellStyle name="_OPEN TRADES_Main 2" xfId="11710"/>
    <cellStyle name="_OPEN TRADES_Main 3" xfId="11709"/>
    <cellStyle name="_OPEN TRADES_Main 4" xfId="22990"/>
    <cellStyle name="_OPEN TRADES_Main_Deadline Tracker" xfId="32371"/>
    <cellStyle name="_OPEN TRADES_Main_Sheet4" xfId="9271"/>
    <cellStyle name="_OPEN TRADES_Main_Sheet4 2" xfId="11711"/>
    <cellStyle name="_OPEN TRADES_Recon" xfId="4295"/>
    <cellStyle name="_OPEN TRADES_Recon 2" xfId="11713"/>
    <cellStyle name="_OPEN TRADES_Recon 3" xfId="11712"/>
    <cellStyle name="_OPEN TRADES_Recon 4" xfId="22991"/>
    <cellStyle name="_OPEN TRADES_Recon_1" xfId="4296"/>
    <cellStyle name="_OPEN TRADES_Recon_1 2" xfId="4297"/>
    <cellStyle name="_OPEN TRADES_Recon_1 2 2" xfId="11716"/>
    <cellStyle name="_OPEN TRADES_Recon_1 2 3" xfId="11715"/>
    <cellStyle name="_OPEN TRADES_Recon_1 2 4" xfId="22993"/>
    <cellStyle name="_OPEN TRADES_Recon_1 2_Deadline Tracker" xfId="32374"/>
    <cellStyle name="_OPEN TRADES_Recon_1 2_Sheet4" xfId="9274"/>
    <cellStyle name="_OPEN TRADES_Recon_1 2_Sheet4 2" xfId="11717"/>
    <cellStyle name="_OPEN TRADES_Recon_1 3" xfId="11718"/>
    <cellStyle name="_OPEN TRADES_Recon_1 4" xfId="11714"/>
    <cellStyle name="_OPEN TRADES_Recon_1 5" xfId="22992"/>
    <cellStyle name="_OPEN TRADES_Recon_1_Deadline Tracker" xfId="32373"/>
    <cellStyle name="_OPEN TRADES_Recon_1_Hogan to be Updated" xfId="4298"/>
    <cellStyle name="_OPEN TRADES_Recon_1_Hogan to be Updated 2" xfId="11720"/>
    <cellStyle name="_OPEN TRADES_Recon_1_Hogan to be Updated 3" xfId="11719"/>
    <cellStyle name="_OPEN TRADES_Recon_1_Hogan to be Updated 4" xfId="22994"/>
    <cellStyle name="_OPEN TRADES_Recon_1_Hogan to be Updated_Deadline Tracker" xfId="32375"/>
    <cellStyle name="_OPEN TRADES_Recon_1_Hogan to be Updated_Sheet4" xfId="9275"/>
    <cellStyle name="_OPEN TRADES_Recon_1_Hogan to be Updated_Sheet4 2" xfId="11721"/>
    <cellStyle name="_OPEN TRADES_Recon_1_Recon" xfId="4299"/>
    <cellStyle name="_OPEN TRADES_Recon_1_Recon 2" xfId="11723"/>
    <cellStyle name="_OPEN TRADES_Recon_1_Recon 3" xfId="11722"/>
    <cellStyle name="_OPEN TRADES_Recon_1_Recon 4" xfId="22995"/>
    <cellStyle name="_OPEN TRADES_Recon_1_Recon_Deadline Tracker" xfId="32376"/>
    <cellStyle name="_OPEN TRADES_Recon_1_Recon_Sheet4" xfId="9276"/>
    <cellStyle name="_OPEN TRADES_Recon_1_Recon_Sheet4 2" xfId="11724"/>
    <cellStyle name="_OPEN TRADES_Recon_1_Sheet4" xfId="9273"/>
    <cellStyle name="_OPEN TRADES_Recon_1_Sheet4 2" xfId="11725"/>
    <cellStyle name="_OPEN TRADES_Recon_2" xfId="4300"/>
    <cellStyle name="_OPEN TRADES_Recon_2 2" xfId="4301"/>
    <cellStyle name="_OPEN TRADES_Recon_2 2 2" xfId="11728"/>
    <cellStyle name="_OPEN TRADES_Recon_2 2 3" xfId="11727"/>
    <cellStyle name="_OPEN TRADES_Recon_2 2 4" xfId="22997"/>
    <cellStyle name="_OPEN TRADES_Recon_2 2_Deadline Tracker" xfId="32378"/>
    <cellStyle name="_OPEN TRADES_Recon_2 2_Sheet4" xfId="9278"/>
    <cellStyle name="_OPEN TRADES_Recon_2 2_Sheet4 2" xfId="11729"/>
    <cellStyle name="_OPEN TRADES_Recon_2 3" xfId="11730"/>
    <cellStyle name="_OPEN TRADES_Recon_2 4" xfId="11726"/>
    <cellStyle name="_OPEN TRADES_Recon_2 5" xfId="22996"/>
    <cellStyle name="_OPEN TRADES_Recon_2_Deadline Tracker" xfId="32377"/>
    <cellStyle name="_OPEN TRADES_Recon_2_Hogan to be Updated" xfId="4302"/>
    <cellStyle name="_OPEN TRADES_Recon_2_Hogan to be Updated 2" xfId="11732"/>
    <cellStyle name="_OPEN TRADES_Recon_2_Hogan to be Updated 3" xfId="11731"/>
    <cellStyle name="_OPEN TRADES_Recon_2_Hogan to be Updated 4" xfId="22998"/>
    <cellStyle name="_OPEN TRADES_Recon_2_Hogan to be Updated_Deadline Tracker" xfId="32379"/>
    <cellStyle name="_OPEN TRADES_Recon_2_Hogan to be Updated_Sheet4" xfId="9279"/>
    <cellStyle name="_OPEN TRADES_Recon_2_Hogan to be Updated_Sheet4 2" xfId="11733"/>
    <cellStyle name="_OPEN TRADES_Recon_2_Recon" xfId="4303"/>
    <cellStyle name="_OPEN TRADES_Recon_2_Recon 2" xfId="11735"/>
    <cellStyle name="_OPEN TRADES_Recon_2_Recon 3" xfId="11734"/>
    <cellStyle name="_OPEN TRADES_Recon_2_Recon 4" xfId="22999"/>
    <cellStyle name="_OPEN TRADES_Recon_2_Recon_Deadline Tracker" xfId="32380"/>
    <cellStyle name="_OPEN TRADES_Recon_2_Recon_Sheet4" xfId="9280"/>
    <cellStyle name="_OPEN TRADES_Recon_2_Recon_Sheet4 2" xfId="11736"/>
    <cellStyle name="_OPEN TRADES_Recon_2_Sheet4" xfId="9277"/>
    <cellStyle name="_OPEN TRADES_Recon_2_Sheet4 2" xfId="11737"/>
    <cellStyle name="_OPEN TRADES_Recon_3" xfId="4304"/>
    <cellStyle name="_OPEN TRADES_Recon_3 2" xfId="4305"/>
    <cellStyle name="_OPEN TRADES_Recon_3 2 2" xfId="11740"/>
    <cellStyle name="_OPEN TRADES_Recon_3 2 3" xfId="11739"/>
    <cellStyle name="_OPEN TRADES_Recon_3 2 4" xfId="23001"/>
    <cellStyle name="_OPEN TRADES_Recon_3 2_Deadline Tracker" xfId="32382"/>
    <cellStyle name="_OPEN TRADES_Recon_3 2_Sheet4" xfId="9282"/>
    <cellStyle name="_OPEN TRADES_Recon_3 2_Sheet4 2" xfId="11741"/>
    <cellStyle name="_OPEN TRADES_Recon_3 3" xfId="11742"/>
    <cellStyle name="_OPEN TRADES_Recon_3 4" xfId="11738"/>
    <cellStyle name="_OPEN TRADES_Recon_3 5" xfId="23000"/>
    <cellStyle name="_OPEN TRADES_Recon_3_Deadline Tracker" xfId="32381"/>
    <cellStyle name="_OPEN TRADES_Recon_3_Recon" xfId="4306"/>
    <cellStyle name="_OPEN TRADES_Recon_3_Recon 2" xfId="11744"/>
    <cellStyle name="_OPEN TRADES_Recon_3_Recon 3" xfId="11743"/>
    <cellStyle name="_OPEN TRADES_Recon_3_Recon 4" xfId="23002"/>
    <cellStyle name="_OPEN TRADES_Recon_3_Recon_Deadline Tracker" xfId="32383"/>
    <cellStyle name="_OPEN TRADES_Recon_3_Recon_Sheet4" xfId="9283"/>
    <cellStyle name="_OPEN TRADES_Recon_3_Recon_Sheet4 2" xfId="11745"/>
    <cellStyle name="_OPEN TRADES_Recon_3_Sheet4" xfId="9281"/>
    <cellStyle name="_OPEN TRADES_Recon_3_Sheet4 2" xfId="11746"/>
    <cellStyle name="_OPEN TRADES_Recon_Deadline Tracker" xfId="32372"/>
    <cellStyle name="_OPEN TRADES_Recon_Sheet4" xfId="9272"/>
    <cellStyle name="_OPEN TRADES_Recon_Sheet4 2" xfId="11747"/>
    <cellStyle name="_OPEN TRADES_Sheet1" xfId="4307"/>
    <cellStyle name="_OPEN TRADES_Sheet1 2" xfId="11749"/>
    <cellStyle name="_OPEN TRADES_Sheet1 3" xfId="11748"/>
    <cellStyle name="_OPEN TRADES_Sheet1 4" xfId="23003"/>
    <cellStyle name="_OPEN TRADES_Sheet1_Deadline Tracker" xfId="32384"/>
    <cellStyle name="_OPEN TRADES_Sheet1_Sheet4" xfId="9284"/>
    <cellStyle name="_OPEN TRADES_Sheet1_Sheet4 2" xfId="11750"/>
    <cellStyle name="_OPEN TRADES_Sheet4" xfId="9232"/>
    <cellStyle name="_OPEN TRADES_Sheet4 2" xfId="11751"/>
    <cellStyle name="_OPEN TRADES_sum worksheet" xfId="4308"/>
    <cellStyle name="_OPEN TRADES_sum worksheet 2" xfId="4309"/>
    <cellStyle name="_OPEN TRADES_sum worksheet 2 2" xfId="11754"/>
    <cellStyle name="_OPEN TRADES_sum worksheet 2 3" xfId="11753"/>
    <cellStyle name="_OPEN TRADES_sum worksheet 2 4" xfId="23005"/>
    <cellStyle name="_OPEN TRADES_sum worksheet 2_Deadline Tracker" xfId="32386"/>
    <cellStyle name="_OPEN TRADES_sum worksheet 2_Sheet4" xfId="9286"/>
    <cellStyle name="_OPEN TRADES_sum worksheet 2_Sheet4 2" xfId="11755"/>
    <cellStyle name="_OPEN TRADES_sum worksheet 3" xfId="11756"/>
    <cellStyle name="_OPEN TRADES_sum worksheet 4" xfId="11752"/>
    <cellStyle name="_OPEN TRADES_sum worksheet 5" xfId="23004"/>
    <cellStyle name="_OPEN TRADES_sum worksheet_Deadline Tracker" xfId="32385"/>
    <cellStyle name="_OPEN TRADES_sum worksheet_Sheet4" xfId="9285"/>
    <cellStyle name="_OPEN TRADES_sum worksheet_Sheet4 2" xfId="11757"/>
    <cellStyle name="_OPEN TRADES_sum worksheet_sum worksheet" xfId="4310"/>
    <cellStyle name="_OPEN TRADES_sum worksheet_sum worksheet 2" xfId="11759"/>
    <cellStyle name="_OPEN TRADES_sum worksheet_sum worksheet 3" xfId="11758"/>
    <cellStyle name="_OPEN TRADES_sum worksheet_sum worksheet 4" xfId="23006"/>
    <cellStyle name="_OPEN TRADES_sum worksheet_sum worksheet_Deadline Tracker" xfId="32387"/>
    <cellStyle name="_OPEN TRADES_sum worksheet_sum worksheet_Sheet4" xfId="9287"/>
    <cellStyle name="_OPEN TRADES_sum worksheet_sum worksheet_Sheet4 2" xfId="11760"/>
    <cellStyle name="_Overview" xfId="4311"/>
    <cellStyle name="_Overview 2" xfId="4312"/>
    <cellStyle name="_Overview 2 2" xfId="11763"/>
    <cellStyle name="_Overview 2 3" xfId="11762"/>
    <cellStyle name="_Overview 2 4" xfId="23008"/>
    <cellStyle name="_Overview 2_Deadline Tracker" xfId="32389"/>
    <cellStyle name="_Overview 2_Fund Admin Access Matrix" xfId="4313"/>
    <cellStyle name="_Overview 2_Fund Admin Access Matrix 2" xfId="11765"/>
    <cellStyle name="_Overview 2_Fund Admin Access Matrix 3" xfId="11764"/>
    <cellStyle name="_Overview 2_Fund Admin Access Matrix 4" xfId="23009"/>
    <cellStyle name="_Overview 2_Fund Admin Access Matrix_Deadline Tracker" xfId="32390"/>
    <cellStyle name="_Overview 2_Fund Admin Access Matrix_Sheet4" xfId="9290"/>
    <cellStyle name="_Overview 2_Fund Admin Access Matrix_Sheet4 2" xfId="11766"/>
    <cellStyle name="_Overview 2_Sheet4" xfId="9289"/>
    <cellStyle name="_Overview 2_Sheet4 2" xfId="11767"/>
    <cellStyle name="_Overview 3" xfId="11768"/>
    <cellStyle name="_Overview 4" xfId="11761"/>
    <cellStyle name="_Overview 5" xfId="23007"/>
    <cellStyle name="_Overview_Active" xfId="4314"/>
    <cellStyle name="_Overview_Active 2" xfId="11770"/>
    <cellStyle name="_Overview_Active 3" xfId="11769"/>
    <cellStyle name="_Overview_Active 4" xfId="23010"/>
    <cellStyle name="_Overview_Active_Deadline Tracker" xfId="32391"/>
    <cellStyle name="_Overview_Active_Sheet4" xfId="9291"/>
    <cellStyle name="_Overview_Active_Sheet4 2" xfId="11771"/>
    <cellStyle name="_Overview_Call Tree" xfId="4315"/>
    <cellStyle name="_Overview_Call Tree 2" xfId="11773"/>
    <cellStyle name="_Overview_Call Tree 3" xfId="11772"/>
    <cellStyle name="_Overview_Call Tree 4" xfId="23011"/>
    <cellStyle name="_Overview_Call Tree_Call Tree" xfId="4316"/>
    <cellStyle name="_Overview_Call Tree_Call Tree 2" xfId="11775"/>
    <cellStyle name="_Overview_Call Tree_Call Tree 3" xfId="11774"/>
    <cellStyle name="_Overview_Call Tree_Call Tree 4" xfId="23012"/>
    <cellStyle name="_Overview_Call Tree_Call Tree_Deadline Tracker" xfId="32393"/>
    <cellStyle name="_Overview_Call Tree_Call Tree_Sheet4" xfId="9293"/>
    <cellStyle name="_Overview_Call Tree_Call Tree_Sheet4 2" xfId="11776"/>
    <cellStyle name="_Overview_Call Tree_Deadline Tracker" xfId="32392"/>
    <cellStyle name="_Overview_Call Tree_Sheet4" xfId="9292"/>
    <cellStyle name="_Overview_Call Tree_Sheet4 2" xfId="11777"/>
    <cellStyle name="_Overview_Deadline Tracker" xfId="32388"/>
    <cellStyle name="_Overview_May'13 " xfId="4317"/>
    <cellStyle name="_Overview_May'13  2" xfId="11779"/>
    <cellStyle name="_Overview_May'13  3" xfId="11778"/>
    <cellStyle name="_Overview_May'13  4" xfId="23013"/>
    <cellStyle name="_Overview_May'13 _Aug'13" xfId="4318"/>
    <cellStyle name="_Overview_May'13 _Aug'13 2" xfId="11781"/>
    <cellStyle name="_Overview_May'13 _Aug'13 3" xfId="11780"/>
    <cellStyle name="_Overview_May'13 _Aug'13 4" xfId="23014"/>
    <cellStyle name="_Overview_May'13 _Aug'13_Deadline Tracker" xfId="32395"/>
    <cellStyle name="_Overview_May'13 _Aug'13_Sheet4" xfId="9295"/>
    <cellStyle name="_Overview_May'13 _Aug'13_Sheet4 2" xfId="11782"/>
    <cellStyle name="_Overview_May'13 _Deadline Tracker" xfId="32394"/>
    <cellStyle name="_Overview_May'13 _Sheet4" xfId="9294"/>
    <cellStyle name="_Overview_May'13 _Sheet4 2" xfId="11783"/>
    <cellStyle name="_Overview_Roster Template" xfId="4319"/>
    <cellStyle name="_Overview_Roster Template 2" xfId="11785"/>
    <cellStyle name="_Overview_Roster Template 3" xfId="11784"/>
    <cellStyle name="_Overview_Roster Template 4" xfId="23015"/>
    <cellStyle name="_Overview_Roster Template_Deadline Tracker" xfId="32396"/>
    <cellStyle name="_Overview_Roster Template_DEC" xfId="4320"/>
    <cellStyle name="_Overview_Roster Template_DEC 2" xfId="11787"/>
    <cellStyle name="_Overview_Roster Template_DEC 3" xfId="11786"/>
    <cellStyle name="_Overview_Roster Template_DEC 4" xfId="23016"/>
    <cellStyle name="_Overview_Roster Template_DEC_Deadline Tracker" xfId="32397"/>
    <cellStyle name="_Overview_Roster Template_DEC_Sheet4" xfId="9297"/>
    <cellStyle name="_Overview_Roster Template_DEC_Sheet4 2" xfId="11788"/>
    <cellStyle name="_Overview_Roster Template_Dec'2012" xfId="4321"/>
    <cellStyle name="_Overview_Roster Template_Dec'2012 2" xfId="11790"/>
    <cellStyle name="_Overview_Roster Template_Dec'2012 3" xfId="11789"/>
    <cellStyle name="_Overview_Roster Template_Dec'2012 4" xfId="23017"/>
    <cellStyle name="_Overview_Roster Template_Dec'2012_Deadline Tracker" xfId="32398"/>
    <cellStyle name="_Overview_Roster Template_Dec'2012_Sheet4" xfId="9298"/>
    <cellStyle name="_Overview_Roster Template_Dec'2012_Sheet4 2" xfId="11791"/>
    <cellStyle name="_Overview_Roster Template_NOV." xfId="4322"/>
    <cellStyle name="_Overview_Roster Template_NOV. 2" xfId="11793"/>
    <cellStyle name="_Overview_Roster Template_NOV. 3" xfId="11792"/>
    <cellStyle name="_Overview_Roster Template_NOV. 4" xfId="23018"/>
    <cellStyle name="_Overview_Roster Template_NOV._Deadline Tracker" xfId="32399"/>
    <cellStyle name="_Overview_Roster Template_NOV._Sheet4" xfId="9299"/>
    <cellStyle name="_Overview_Roster Template_NOV._Sheet4 2" xfId="11794"/>
    <cellStyle name="_Overview_Roster Template_Sheet1" xfId="4323"/>
    <cellStyle name="_Overview_Roster Template_Sheet1 2" xfId="11796"/>
    <cellStyle name="_Overview_Roster Template_Sheet1 3" xfId="11795"/>
    <cellStyle name="_Overview_Roster Template_Sheet1 4" xfId="23019"/>
    <cellStyle name="_Overview_Roster Template_Sheet1_Deadline Tracker" xfId="32400"/>
    <cellStyle name="_Overview_Roster Template_Sheet1_Sheet4" xfId="9300"/>
    <cellStyle name="_Overview_Roster Template_Sheet1_Sheet4 2" xfId="11797"/>
    <cellStyle name="_Overview_Roster Template_Sheet4" xfId="9296"/>
    <cellStyle name="_Overview_Roster Template_Sheet4 2" xfId="11798"/>
    <cellStyle name="_Overview_Sheet1" xfId="4324"/>
    <cellStyle name="_Overview_Sheet1 2" xfId="11800"/>
    <cellStyle name="_Overview_Sheet1 3" xfId="11799"/>
    <cellStyle name="_Overview_Sheet1 4" xfId="23020"/>
    <cellStyle name="_Overview_Sheet1_Call Tree" xfId="4325"/>
    <cellStyle name="_Overview_Sheet1_Call Tree 2" xfId="11802"/>
    <cellStyle name="_Overview_Sheet1_Call Tree 3" xfId="11801"/>
    <cellStyle name="_Overview_Sheet1_Call Tree 4" xfId="23021"/>
    <cellStyle name="_Overview_Sheet1_Call Tree_Deadline Tracker" xfId="32402"/>
    <cellStyle name="_Overview_Sheet1_Call Tree_Sheet4" xfId="9302"/>
    <cellStyle name="_Overview_Sheet1_Call Tree_Sheet4 2" xfId="11803"/>
    <cellStyle name="_Overview_Sheet1_Deadline Tracker" xfId="32401"/>
    <cellStyle name="_Overview_Sheet1_Fund Admin Access Matrix" xfId="4326"/>
    <cellStyle name="_Overview_Sheet1_Fund Admin Access Matrix 2" xfId="11805"/>
    <cellStyle name="_Overview_Sheet1_Fund Admin Access Matrix 3" xfId="11804"/>
    <cellStyle name="_Overview_Sheet1_Fund Admin Access Matrix 4" xfId="23022"/>
    <cellStyle name="_Overview_Sheet1_Fund Admin Access Matrix_Deadline Tracker" xfId="32403"/>
    <cellStyle name="_Overview_Sheet1_Fund Admin Access Matrix_Sheet4" xfId="9303"/>
    <cellStyle name="_Overview_Sheet1_Fund Admin Access Matrix_Sheet4 2" xfId="11806"/>
    <cellStyle name="_Overview_Sheet1_Sheet4" xfId="9301"/>
    <cellStyle name="_Overview_Sheet1_Sheet4 2" xfId="11807"/>
    <cellStyle name="_Overview_Sheet4" xfId="9288"/>
    <cellStyle name="_Overview_Sheet4 2" xfId="11808"/>
    <cellStyle name="_PAM Team List 2011" xfId="4327"/>
    <cellStyle name="_PAM Team List 2011 2" xfId="4328"/>
    <cellStyle name="_PAM Team List 2011 2 2" xfId="4329"/>
    <cellStyle name="_PAM Team List 2011 2 2 2" xfId="11812"/>
    <cellStyle name="_PAM Team List 2011 2 2 3" xfId="11811"/>
    <cellStyle name="_PAM Team List 2011 2 2 4" xfId="23025"/>
    <cellStyle name="_PAM Team List 2011 2 2_Deadline Tracker" xfId="32406"/>
    <cellStyle name="_PAM Team List 2011 2 2_Sheet4" xfId="9306"/>
    <cellStyle name="_PAM Team List 2011 2 2_Sheet4 2" xfId="11813"/>
    <cellStyle name="_PAM Team List 2011 2 3" xfId="11814"/>
    <cellStyle name="_PAM Team List 2011 2 4" xfId="11810"/>
    <cellStyle name="_PAM Team List 2011 2 5" xfId="23024"/>
    <cellStyle name="_PAM Team List 2011 2_Deadline Tracker" xfId="32405"/>
    <cellStyle name="_PAM Team List 2011 2_Sheet4" xfId="9305"/>
    <cellStyle name="_PAM Team List 2011 2_Sheet4 2" xfId="11815"/>
    <cellStyle name="_PAM Team List 2011 2_System Access Request Data" xfId="4330"/>
    <cellStyle name="_PAM Team List 2011 2_System Access Request Data 2" xfId="11817"/>
    <cellStyle name="_PAM Team List 2011 2_System Access Request Data 3" xfId="11816"/>
    <cellStyle name="_PAM Team List 2011 2_System Access Request Data 4" xfId="23026"/>
    <cellStyle name="_PAM Team List 2011 2_System Access Request Data_Deadline Tracker" xfId="32407"/>
    <cellStyle name="_PAM Team List 2011 2_System Access Request Data_Sheet4" xfId="9307"/>
    <cellStyle name="_PAM Team List 2011 2_System Access Request Data_Sheet4 2" xfId="11818"/>
    <cellStyle name="_PAM Team List 2011 3" xfId="4331"/>
    <cellStyle name="_PAM Team List 2011 3 2" xfId="11820"/>
    <cellStyle name="_PAM Team List 2011 3 3" xfId="11819"/>
    <cellStyle name="_PAM Team List 2011 3 4" xfId="23027"/>
    <cellStyle name="_PAM Team List 2011 3_Deadline Tracker" xfId="32408"/>
    <cellStyle name="_PAM Team List 2011 3_Sheet4" xfId="9308"/>
    <cellStyle name="_PAM Team List 2011 3_Sheet4 2" xfId="11821"/>
    <cellStyle name="_PAM Team List 2011 4" xfId="11822"/>
    <cellStyle name="_PAM Team List 2011 5" xfId="11809"/>
    <cellStyle name="_PAM Team List 2011 6" xfId="23023"/>
    <cellStyle name="_PAM Team List 2011_Deadline Tracker" xfId="32404"/>
    <cellStyle name="_PAM Team List 2011_Sheet4" xfId="9304"/>
    <cellStyle name="_PAM Team List 2011_Sheet4 2" xfId="11823"/>
    <cellStyle name="_PAM Team List 2011_System Access Request Data" xfId="4332"/>
    <cellStyle name="_PAM Team List 2011_System Access Request Data 2" xfId="11825"/>
    <cellStyle name="_PAM Team List 2011_System Access Request Data 3" xfId="11824"/>
    <cellStyle name="_PAM Team List 2011_System Access Request Data 4" xfId="23028"/>
    <cellStyle name="_PAM Team List 2011_System Access Request Data_Deadline Tracker" xfId="32409"/>
    <cellStyle name="_PAM Team List 2011_System Access Request Data_Sheet4" xfId="9309"/>
    <cellStyle name="_PAM Team List 2011_System Access Request Data_Sheet4 2" xfId="11826"/>
    <cellStyle name="_Password" xfId="4333"/>
    <cellStyle name="_Password 2" xfId="4334"/>
    <cellStyle name="_Password 2 2" xfId="4335"/>
    <cellStyle name="_Password 2 2 2" xfId="11830"/>
    <cellStyle name="_Password 2 2 3" xfId="11829"/>
    <cellStyle name="_Password 2 2 4" xfId="23031"/>
    <cellStyle name="_Password 2 2_Deadline Tracker" xfId="32412"/>
    <cellStyle name="_Password 2 2_Sheet4" xfId="9312"/>
    <cellStyle name="_Password 2 2_Sheet4 2" xfId="11831"/>
    <cellStyle name="_Password 2 3" xfId="11832"/>
    <cellStyle name="_Password 2 4" xfId="11828"/>
    <cellStyle name="_Password 2 5" xfId="23030"/>
    <cellStyle name="_Password 2_Deadline Tracker" xfId="32411"/>
    <cellStyle name="_Password 2_HOGAN TO BE UPDATED" xfId="4336"/>
    <cellStyle name="_Password 2_HOGAN TO BE UPDATED 2" xfId="11834"/>
    <cellStyle name="_Password 2_HOGAN TO BE UPDATED 3" xfId="11833"/>
    <cellStyle name="_Password 2_HOGAN TO BE UPDATED 4" xfId="23032"/>
    <cellStyle name="_Password 2_HOGAN TO BE UPDATED_Deadline Tracker" xfId="32413"/>
    <cellStyle name="_Password 2_HOGAN TO BE UPDATED_Sheet4" xfId="9313"/>
    <cellStyle name="_Password 2_HOGAN TO BE UPDATED_Sheet4 2" xfId="11835"/>
    <cellStyle name="_Password 2_Recon" xfId="4337"/>
    <cellStyle name="_Password 2_Recon 2" xfId="11837"/>
    <cellStyle name="_Password 2_Recon 3" xfId="11836"/>
    <cellStyle name="_Password 2_Recon 4" xfId="23033"/>
    <cellStyle name="_Password 2_Recon_Deadline Tracker" xfId="32414"/>
    <cellStyle name="_Password 2_Recon_Sheet4" xfId="9314"/>
    <cellStyle name="_Password 2_Recon_Sheet4 2" xfId="11838"/>
    <cellStyle name="_Password 2_Sheet4" xfId="9311"/>
    <cellStyle name="_Password 2_Sheet4 2" xfId="11839"/>
    <cellStyle name="_Password 3" xfId="11840"/>
    <cellStyle name="_Password 4" xfId="11827"/>
    <cellStyle name="_Password 5" xfId="23029"/>
    <cellStyle name="_Password_creu browse key" xfId="4338"/>
    <cellStyle name="_Password_creu browse key 2" xfId="4339"/>
    <cellStyle name="_Password_creu browse key 2 2" xfId="4340"/>
    <cellStyle name="_Password_creu browse key 2 2 2" xfId="11844"/>
    <cellStyle name="_Password_creu browse key 2 2 3" xfId="11843"/>
    <cellStyle name="_Password_creu browse key 2 2 4" xfId="23036"/>
    <cellStyle name="_Password_creu browse key 2 2_Deadline Tracker" xfId="32417"/>
    <cellStyle name="_Password_creu browse key 2 2_Sheet4" xfId="9317"/>
    <cellStyle name="_Password_creu browse key 2 2_Sheet4 2" xfId="11845"/>
    <cellStyle name="_Password_creu browse key 2 3" xfId="11846"/>
    <cellStyle name="_Password_creu browse key 2 4" xfId="11842"/>
    <cellStyle name="_Password_creu browse key 2 5" xfId="23035"/>
    <cellStyle name="_Password_creu browse key 2_Deadline Tracker" xfId="32416"/>
    <cellStyle name="_Password_creu browse key 2_HOGAN TO BE UPDATED" xfId="4341"/>
    <cellStyle name="_Password_creu browse key 2_HOGAN TO BE UPDATED 2" xfId="11848"/>
    <cellStyle name="_Password_creu browse key 2_HOGAN TO BE UPDATED 3" xfId="11847"/>
    <cellStyle name="_Password_creu browse key 2_HOGAN TO BE UPDATED 4" xfId="23037"/>
    <cellStyle name="_Password_creu browse key 2_HOGAN TO BE UPDATED_Deadline Tracker" xfId="32418"/>
    <cellStyle name="_Password_creu browse key 2_HOGAN TO BE UPDATED_Sheet4" xfId="9318"/>
    <cellStyle name="_Password_creu browse key 2_HOGAN TO BE UPDATED_Sheet4 2" xfId="11849"/>
    <cellStyle name="_Password_creu browse key 2_Sheet4" xfId="9316"/>
    <cellStyle name="_Password_creu browse key 2_Sheet4 2" xfId="11850"/>
    <cellStyle name="_Password_creu browse key 3" xfId="4342"/>
    <cellStyle name="_Password_creu browse key 3 2" xfId="11852"/>
    <cellStyle name="_Password_creu browse key 3 3" xfId="11851"/>
    <cellStyle name="_Password_creu browse key 3 4" xfId="23038"/>
    <cellStyle name="_Password_creu browse key 3_Deadline Tracker" xfId="32419"/>
    <cellStyle name="_Password_creu browse key 3_Sheet4" xfId="9319"/>
    <cellStyle name="_Password_creu browse key 3_Sheet4 2" xfId="11853"/>
    <cellStyle name="_Password_creu browse key 4" xfId="11854"/>
    <cellStyle name="_Password_creu browse key 5" xfId="11841"/>
    <cellStyle name="_Password_creu browse key 6" xfId="23034"/>
    <cellStyle name="_Password_creu browse key_Deadline Tracker" xfId="32415"/>
    <cellStyle name="_Password_creu browse key_HOGAN TO BE UPDATED" xfId="4343"/>
    <cellStyle name="_Password_creu browse key_HOGAN TO BE UPDATED 2" xfId="11856"/>
    <cellStyle name="_Password_creu browse key_HOGAN TO BE UPDATED 3" xfId="11855"/>
    <cellStyle name="_Password_creu browse key_HOGAN TO BE UPDATED 4" xfId="23039"/>
    <cellStyle name="_Password_creu browse key_HOGAN TO BE UPDATED_Deadline Tracker" xfId="32420"/>
    <cellStyle name="_Password_creu browse key_HOGAN TO BE UPDATED_Sheet4" xfId="9320"/>
    <cellStyle name="_Password_creu browse key_HOGAN TO BE UPDATED_Sheet4 2" xfId="11857"/>
    <cellStyle name="_Password_creu browse key_Sheet4" xfId="9315"/>
    <cellStyle name="_Password_creu browse key_Sheet4 2" xfId="11858"/>
    <cellStyle name="_Password_creu browse key_sum worksheet" xfId="4344"/>
    <cellStyle name="_Password_creu browse key_sum worksheet 2" xfId="4345"/>
    <cellStyle name="_Password_creu browse key_sum worksheet 2 2" xfId="11861"/>
    <cellStyle name="_Password_creu browse key_sum worksheet 2 3" xfId="11860"/>
    <cellStyle name="_Password_creu browse key_sum worksheet 2 4" xfId="23041"/>
    <cellStyle name="_Password_creu browse key_sum worksheet 2_Deadline Tracker" xfId="32422"/>
    <cellStyle name="_Password_creu browse key_sum worksheet 2_Sheet4" xfId="9322"/>
    <cellStyle name="_Password_creu browse key_sum worksheet 2_Sheet4 2" xfId="11862"/>
    <cellStyle name="_Password_creu browse key_sum worksheet 3" xfId="11863"/>
    <cellStyle name="_Password_creu browse key_sum worksheet 4" xfId="11859"/>
    <cellStyle name="_Password_creu browse key_sum worksheet 5" xfId="23040"/>
    <cellStyle name="_Password_creu browse key_sum worksheet_Deadline Tracker" xfId="32421"/>
    <cellStyle name="_Password_creu browse key_sum worksheet_HOGAN TO BE UPDATED" xfId="4346"/>
    <cellStyle name="_Password_creu browse key_sum worksheet_HOGAN TO BE UPDATED 2" xfId="11865"/>
    <cellStyle name="_Password_creu browse key_sum worksheet_HOGAN TO BE UPDATED 3" xfId="11864"/>
    <cellStyle name="_Password_creu browse key_sum worksheet_HOGAN TO BE UPDATED 4" xfId="23042"/>
    <cellStyle name="_Password_creu browse key_sum worksheet_HOGAN TO BE UPDATED_Deadline Tracker" xfId="32423"/>
    <cellStyle name="_Password_creu browse key_sum worksheet_HOGAN TO BE UPDATED_Sheet4" xfId="9323"/>
    <cellStyle name="_Password_creu browse key_sum worksheet_HOGAN TO BE UPDATED_Sheet4 2" xfId="11866"/>
    <cellStyle name="_Password_creu browse key_sum worksheet_Sheet4" xfId="9321"/>
    <cellStyle name="_Password_creu browse key_sum worksheet_Sheet4 2" xfId="11867"/>
    <cellStyle name="_Password_Deadline Tracker" xfId="32410"/>
    <cellStyle name="_Password_Hogan to be updated" xfId="4347"/>
    <cellStyle name="_Password_Hogan to be updated 2" xfId="4348"/>
    <cellStyle name="_Password_Hogan to be updated 2 2" xfId="11870"/>
    <cellStyle name="_Password_Hogan to be updated 2 3" xfId="11869"/>
    <cellStyle name="_Password_Hogan to be updated 2 4" xfId="23044"/>
    <cellStyle name="_Password_Hogan to be updated 2_Deadline Tracker" xfId="32425"/>
    <cellStyle name="_Password_Hogan to be updated 2_Sheet4" xfId="9325"/>
    <cellStyle name="_Password_Hogan to be updated 2_Sheet4 2" xfId="11871"/>
    <cellStyle name="_Password_Hogan to be updated 3" xfId="11872"/>
    <cellStyle name="_Password_Hogan to be updated 4" xfId="11868"/>
    <cellStyle name="_Password_Hogan to be updated 5" xfId="23043"/>
    <cellStyle name="_Password_Hogan to be updated_Deadline Tracker" xfId="32424"/>
    <cellStyle name="_Password_Hogan to be updated_Recon" xfId="4349"/>
    <cellStyle name="_Password_Hogan to be updated_Recon 2" xfId="11874"/>
    <cellStyle name="_Password_Hogan to be updated_Recon 3" xfId="11873"/>
    <cellStyle name="_Password_Hogan to be updated_Recon 4" xfId="23045"/>
    <cellStyle name="_Password_Hogan to be updated_Recon_Deadline Tracker" xfId="32426"/>
    <cellStyle name="_Password_Hogan to be updated_Recon_Sheet4" xfId="9326"/>
    <cellStyle name="_Password_Hogan to be updated_Recon_Sheet4 2" xfId="11875"/>
    <cellStyle name="_Password_Hogan to be updated_Sheet4" xfId="9324"/>
    <cellStyle name="_Password_Hogan to be updated_Sheet4 2" xfId="11876"/>
    <cellStyle name="_Password_Recon" xfId="4350"/>
    <cellStyle name="_Password_Recon 2" xfId="4351"/>
    <cellStyle name="_Password_Recon 2 2" xfId="4352"/>
    <cellStyle name="_Password_Recon 2 2 2" xfId="11880"/>
    <cellStyle name="_Password_Recon 2 2 3" xfId="11879"/>
    <cellStyle name="_Password_Recon 2 2 4" xfId="23048"/>
    <cellStyle name="_Password_Recon 2 2_Deadline Tracker" xfId="32429"/>
    <cellStyle name="_Password_Recon 2 2_Sheet4" xfId="9329"/>
    <cellStyle name="_Password_Recon 2 2_Sheet4 2" xfId="11881"/>
    <cellStyle name="_Password_Recon 2 3" xfId="11882"/>
    <cellStyle name="_Password_Recon 2 4" xfId="11878"/>
    <cellStyle name="_Password_Recon 2 5" xfId="23047"/>
    <cellStyle name="_Password_Recon 2_Deadline Tracker" xfId="32428"/>
    <cellStyle name="_Password_Recon 2_HOGAN TO BE UPDATED" xfId="4353"/>
    <cellStyle name="_Password_Recon 2_HOGAN TO BE UPDATED 2" xfId="11884"/>
    <cellStyle name="_Password_Recon 2_HOGAN TO BE UPDATED 3" xfId="11883"/>
    <cellStyle name="_Password_Recon 2_HOGAN TO BE UPDATED 4" xfId="23049"/>
    <cellStyle name="_Password_Recon 2_HOGAN TO BE UPDATED_Deadline Tracker" xfId="32430"/>
    <cellStyle name="_Password_Recon 2_HOGAN TO BE UPDATED_Sheet4" xfId="9330"/>
    <cellStyle name="_Password_Recon 2_HOGAN TO BE UPDATED_Sheet4 2" xfId="11885"/>
    <cellStyle name="_Password_Recon 2_Sheet4" xfId="9328"/>
    <cellStyle name="_Password_Recon 2_Sheet4 2" xfId="11886"/>
    <cellStyle name="_Password_Recon 3" xfId="4354"/>
    <cellStyle name="_Password_Recon 3 2" xfId="11888"/>
    <cellStyle name="_Password_Recon 3 3" xfId="11887"/>
    <cellStyle name="_Password_Recon 3 4" xfId="23050"/>
    <cellStyle name="_Password_Recon 3_Deadline Tracker" xfId="32431"/>
    <cellStyle name="_Password_Recon 3_Sheet4" xfId="9331"/>
    <cellStyle name="_Password_Recon 3_Sheet4 2" xfId="11889"/>
    <cellStyle name="_Password_Recon 4" xfId="11890"/>
    <cellStyle name="_Password_Recon 5" xfId="11877"/>
    <cellStyle name="_Password_Recon 6" xfId="23046"/>
    <cellStyle name="_Password_Recon_Deadline Tracker" xfId="32427"/>
    <cellStyle name="_Password_Recon_HOGAN TO BE UPDATED" xfId="4355"/>
    <cellStyle name="_Password_Recon_HOGAN TO BE UPDATED 2" xfId="11892"/>
    <cellStyle name="_Password_Recon_HOGAN TO BE UPDATED 3" xfId="11891"/>
    <cellStyle name="_Password_Recon_HOGAN TO BE UPDATED 4" xfId="23051"/>
    <cellStyle name="_Password_Recon_HOGAN TO BE UPDATED_Deadline Tracker" xfId="32432"/>
    <cellStyle name="_Password_Recon_HOGAN TO BE UPDATED_Sheet4" xfId="9332"/>
    <cellStyle name="_Password_Recon_HOGAN TO BE UPDATED_Sheet4 2" xfId="11893"/>
    <cellStyle name="_Password_Recon_Recon" xfId="4356"/>
    <cellStyle name="_Password_Recon_Recon 2" xfId="11895"/>
    <cellStyle name="_Password_Recon_Recon 3" xfId="11894"/>
    <cellStyle name="_Password_Recon_Recon 4" xfId="23052"/>
    <cellStyle name="_Password_Recon_Recon_Deadline Tracker" xfId="32433"/>
    <cellStyle name="_Password_Recon_Recon_Sheet4" xfId="9333"/>
    <cellStyle name="_Password_Recon_Recon_Sheet4 2" xfId="11896"/>
    <cellStyle name="_Password_Recon_Sheet4" xfId="9327"/>
    <cellStyle name="_Password_Recon_Sheet4 2" xfId="11897"/>
    <cellStyle name="_Password_Sheet4" xfId="9310"/>
    <cellStyle name="_Password_Sheet4 2" xfId="11898"/>
    <cellStyle name="_PEFS MIFA Application Cost Model v12" xfId="4357"/>
    <cellStyle name="_PEFS MIFA Application Cost Model v12 2" xfId="11900"/>
    <cellStyle name="_PEFS MIFA Application Cost Model v12 3" xfId="11899"/>
    <cellStyle name="_PEFS MIFA Application Cost Model v12 4" xfId="23053"/>
    <cellStyle name="_PEFS MIFA Application Cost Model v12_Deadline Tracker" xfId="32434"/>
    <cellStyle name="_PEFS MIFA Application Cost Model v12_Sheet4" xfId="9334"/>
    <cellStyle name="_PEFS MIFA Application Cost Model v12_Sheet4 2" xfId="11901"/>
    <cellStyle name="_PEFS MIFA Central FTE Estimate 2010 06 02 v16" xfId="4358"/>
    <cellStyle name="_PEFS MIFA Central FTE Estimate 2010 06 02 v16 2" xfId="11903"/>
    <cellStyle name="_PEFS MIFA Central FTE Estimate 2010 06 02 v16 3" xfId="11902"/>
    <cellStyle name="_PEFS MIFA Central FTE Estimate 2010 06 02 v16 4" xfId="23054"/>
    <cellStyle name="_PEFS MIFA Central FTE Estimate 2010 06 02 v16_Deadline Tracker" xfId="32435"/>
    <cellStyle name="_PEFS MIFA Central FTE Estimate 2010 06 02 v16_Sheet4" xfId="9335"/>
    <cellStyle name="_PEFS MIFA Central FTE Estimate 2010 06 02 v16_Sheet4 2" xfId="11904"/>
    <cellStyle name="_Projected" xfId="4359"/>
    <cellStyle name="_Projected 2" xfId="4360"/>
    <cellStyle name="_Projected 2 2" xfId="11907"/>
    <cellStyle name="_Projected 2 3" xfId="11906"/>
    <cellStyle name="_Projected 2 4" xfId="23056"/>
    <cellStyle name="_Projected 2_Deadline Tracker" xfId="32437"/>
    <cellStyle name="_Projected 2_Fund Admin Access Matrix" xfId="4361"/>
    <cellStyle name="_Projected 2_Fund Admin Access Matrix 2" xfId="11909"/>
    <cellStyle name="_Projected 2_Fund Admin Access Matrix 3" xfId="11908"/>
    <cellStyle name="_Projected 2_Fund Admin Access Matrix 4" xfId="23057"/>
    <cellStyle name="_Projected 2_Fund Admin Access Matrix_Deadline Tracker" xfId="32438"/>
    <cellStyle name="_Projected 2_Fund Admin Access Matrix_Sheet4" xfId="9338"/>
    <cellStyle name="_Projected 2_Fund Admin Access Matrix_Sheet4 2" xfId="11910"/>
    <cellStyle name="_Projected 2_Sheet4" xfId="9337"/>
    <cellStyle name="_Projected 2_Sheet4 2" xfId="11911"/>
    <cellStyle name="_Projected 3" xfId="11912"/>
    <cellStyle name="_Projected 4" xfId="11905"/>
    <cellStyle name="_Projected 5" xfId="23055"/>
    <cellStyle name="_Projected_Active" xfId="4362"/>
    <cellStyle name="_Projected_Active 2" xfId="11914"/>
    <cellStyle name="_Projected_Active 3" xfId="11913"/>
    <cellStyle name="_Projected_Active 4" xfId="23058"/>
    <cellStyle name="_Projected_Active_Deadline Tracker" xfId="32439"/>
    <cellStyle name="_Projected_Active_Sheet4" xfId="9339"/>
    <cellStyle name="_Projected_Active_Sheet4 2" xfId="11915"/>
    <cellStyle name="_Projected_Call Tree" xfId="4363"/>
    <cellStyle name="_Projected_Call Tree 2" xfId="11917"/>
    <cellStyle name="_Projected_Call Tree 3" xfId="11916"/>
    <cellStyle name="_Projected_Call Tree 4" xfId="23059"/>
    <cellStyle name="_Projected_Call Tree_Call Tree" xfId="4364"/>
    <cellStyle name="_Projected_Call Tree_Call Tree 2" xfId="11919"/>
    <cellStyle name="_Projected_Call Tree_Call Tree 3" xfId="11918"/>
    <cellStyle name="_Projected_Call Tree_Call Tree 4" xfId="23060"/>
    <cellStyle name="_Projected_Call Tree_Call Tree_Deadline Tracker" xfId="32441"/>
    <cellStyle name="_Projected_Call Tree_Call Tree_Sheet4" xfId="9341"/>
    <cellStyle name="_Projected_Call Tree_Call Tree_Sheet4 2" xfId="11920"/>
    <cellStyle name="_Projected_Call Tree_Deadline Tracker" xfId="32440"/>
    <cellStyle name="_Projected_Call Tree_Sheet4" xfId="9340"/>
    <cellStyle name="_Projected_Call Tree_Sheet4 2" xfId="11921"/>
    <cellStyle name="_Projected_Deadline Tracker" xfId="32436"/>
    <cellStyle name="_Projected_May'13 " xfId="4365"/>
    <cellStyle name="_Projected_May'13  2" xfId="11923"/>
    <cellStyle name="_Projected_May'13  3" xfId="11922"/>
    <cellStyle name="_Projected_May'13  4" xfId="23061"/>
    <cellStyle name="_Projected_May'13 _Aug'13" xfId="4366"/>
    <cellStyle name="_Projected_May'13 _Aug'13 2" xfId="11925"/>
    <cellStyle name="_Projected_May'13 _Aug'13 3" xfId="11924"/>
    <cellStyle name="_Projected_May'13 _Aug'13 4" xfId="23062"/>
    <cellStyle name="_Projected_May'13 _Aug'13_Deadline Tracker" xfId="32443"/>
    <cellStyle name="_Projected_May'13 _Aug'13_Sheet4" xfId="9343"/>
    <cellStyle name="_Projected_May'13 _Aug'13_Sheet4 2" xfId="11926"/>
    <cellStyle name="_Projected_May'13 _Deadline Tracker" xfId="32442"/>
    <cellStyle name="_Projected_May'13 _Sheet4" xfId="9342"/>
    <cellStyle name="_Projected_May'13 _Sheet4 2" xfId="11927"/>
    <cellStyle name="_Projected_Roster Template" xfId="4367"/>
    <cellStyle name="_Projected_Roster Template 2" xfId="11929"/>
    <cellStyle name="_Projected_Roster Template 3" xfId="11928"/>
    <cellStyle name="_Projected_Roster Template 4" xfId="23063"/>
    <cellStyle name="_Projected_Roster Template_Deadline Tracker" xfId="32444"/>
    <cellStyle name="_Projected_Roster Template_DEC" xfId="4368"/>
    <cellStyle name="_Projected_Roster Template_DEC 2" xfId="11931"/>
    <cellStyle name="_Projected_Roster Template_DEC 3" xfId="11930"/>
    <cellStyle name="_Projected_Roster Template_DEC 4" xfId="23064"/>
    <cellStyle name="_Projected_Roster Template_DEC_Deadline Tracker" xfId="32445"/>
    <cellStyle name="_Projected_Roster Template_DEC_Sheet4" xfId="9345"/>
    <cellStyle name="_Projected_Roster Template_DEC_Sheet4 2" xfId="11932"/>
    <cellStyle name="_Projected_Roster Template_Dec'2012" xfId="4369"/>
    <cellStyle name="_Projected_Roster Template_Dec'2012 2" xfId="11934"/>
    <cellStyle name="_Projected_Roster Template_Dec'2012 3" xfId="11933"/>
    <cellStyle name="_Projected_Roster Template_Dec'2012 4" xfId="23065"/>
    <cellStyle name="_Projected_Roster Template_Dec'2012_Deadline Tracker" xfId="32446"/>
    <cellStyle name="_Projected_Roster Template_Dec'2012_Sheet4" xfId="9346"/>
    <cellStyle name="_Projected_Roster Template_Dec'2012_Sheet4 2" xfId="11935"/>
    <cellStyle name="_Projected_Roster Template_NOV." xfId="4370"/>
    <cellStyle name="_Projected_Roster Template_NOV. 2" xfId="11937"/>
    <cellStyle name="_Projected_Roster Template_NOV. 3" xfId="11936"/>
    <cellStyle name="_Projected_Roster Template_NOV. 4" xfId="23066"/>
    <cellStyle name="_Projected_Roster Template_NOV._Deadline Tracker" xfId="32447"/>
    <cellStyle name="_Projected_Roster Template_NOV._Sheet4" xfId="9347"/>
    <cellStyle name="_Projected_Roster Template_NOV._Sheet4 2" xfId="11938"/>
    <cellStyle name="_Projected_Roster Template_Sheet1" xfId="4371"/>
    <cellStyle name="_Projected_Roster Template_Sheet1 2" xfId="11940"/>
    <cellStyle name="_Projected_Roster Template_Sheet1 3" xfId="11939"/>
    <cellStyle name="_Projected_Roster Template_Sheet1 4" xfId="23067"/>
    <cellStyle name="_Projected_Roster Template_Sheet1_Deadline Tracker" xfId="32448"/>
    <cellStyle name="_Projected_Roster Template_Sheet1_Sheet4" xfId="9348"/>
    <cellStyle name="_Projected_Roster Template_Sheet1_Sheet4 2" xfId="11941"/>
    <cellStyle name="_Projected_Roster Template_Sheet4" xfId="9344"/>
    <cellStyle name="_Projected_Roster Template_Sheet4 2" xfId="11942"/>
    <cellStyle name="_Projected_Sheet1" xfId="4372"/>
    <cellStyle name="_Projected_Sheet1 2" xfId="11944"/>
    <cellStyle name="_Projected_Sheet1 3" xfId="11943"/>
    <cellStyle name="_Projected_Sheet1 4" xfId="23068"/>
    <cellStyle name="_Projected_Sheet1_Call Tree" xfId="4373"/>
    <cellStyle name="_Projected_Sheet1_Call Tree 2" xfId="11946"/>
    <cellStyle name="_Projected_Sheet1_Call Tree 3" xfId="11945"/>
    <cellStyle name="_Projected_Sheet1_Call Tree 4" xfId="23069"/>
    <cellStyle name="_Projected_Sheet1_Call Tree_Deadline Tracker" xfId="32450"/>
    <cellStyle name="_Projected_Sheet1_Call Tree_Sheet4" xfId="9350"/>
    <cellStyle name="_Projected_Sheet1_Call Tree_Sheet4 2" xfId="11947"/>
    <cellStyle name="_Projected_Sheet1_Deadline Tracker" xfId="32449"/>
    <cellStyle name="_Projected_Sheet1_Fund Admin Access Matrix" xfId="4374"/>
    <cellStyle name="_Projected_Sheet1_Fund Admin Access Matrix 2" xfId="11949"/>
    <cellStyle name="_Projected_Sheet1_Fund Admin Access Matrix 3" xfId="11948"/>
    <cellStyle name="_Projected_Sheet1_Fund Admin Access Matrix 4" xfId="23070"/>
    <cellStyle name="_Projected_Sheet1_Fund Admin Access Matrix_Deadline Tracker" xfId="32451"/>
    <cellStyle name="_Projected_Sheet1_Fund Admin Access Matrix_Sheet4" xfId="9351"/>
    <cellStyle name="_Projected_Sheet1_Fund Admin Access Matrix_Sheet4 2" xfId="11950"/>
    <cellStyle name="_Projected_Sheet1_Sheet4" xfId="9349"/>
    <cellStyle name="_Projected_Sheet1_Sheet4 2" xfId="11951"/>
    <cellStyle name="_Projected_Sheet4" xfId="9336"/>
    <cellStyle name="_Projected_Sheet4 2" xfId="11952"/>
    <cellStyle name="_Raw Data Cash" xfId="4375"/>
    <cellStyle name="_Raw Data Cash 2" xfId="4376"/>
    <cellStyle name="_Raw Data Cash 2 2" xfId="11955"/>
    <cellStyle name="_Raw Data Cash 2 3" xfId="11954"/>
    <cellStyle name="_Raw Data Cash 2 4" xfId="23071"/>
    <cellStyle name="_Raw Data Cash 2_Activity per Fund Group" xfId="22728"/>
    <cellStyle name="_Raw Data Cash 2_Deadline Tracker" xfId="32453"/>
    <cellStyle name="_Raw Data Cash 2_Sheet4" xfId="9353"/>
    <cellStyle name="_Raw Data Cash 2_Sheet4 2" xfId="11956"/>
    <cellStyle name="_Raw Data Cash 3" xfId="4377"/>
    <cellStyle name="_Raw Data Cash 3 2" xfId="11958"/>
    <cellStyle name="_Raw Data Cash 3 3" xfId="11957"/>
    <cellStyle name="_Raw Data Cash 3 4" xfId="23072"/>
    <cellStyle name="_Raw Data Cash 3_Deadline Tracker" xfId="32454"/>
    <cellStyle name="_Raw Data Cash 3_Sheet4" xfId="9354"/>
    <cellStyle name="_Raw Data Cash 3_Sheet4 2" xfId="11959"/>
    <cellStyle name="_Raw Data Cash 3_USIS Cash_CoE" xfId="4378"/>
    <cellStyle name="_Raw Data Cash 3_USIS Cash_CoE 2" xfId="11961"/>
    <cellStyle name="_Raw Data Cash 3_USIS Cash_CoE 3" xfId="11960"/>
    <cellStyle name="_Raw Data Cash 3_USIS Cash_CoE 4" xfId="23073"/>
    <cellStyle name="_Raw Data Cash 3_USIS Cash_CoE_Deadline Tracker" xfId="32455"/>
    <cellStyle name="_Raw Data Cash 3_USIS Cash_CoE_Sheet4" xfId="9355"/>
    <cellStyle name="_Raw Data Cash 3_USIS Cash_CoE_Sheet4 2" xfId="11962"/>
    <cellStyle name="_Raw Data Cash 4" xfId="4379"/>
    <cellStyle name="_Raw Data Cash 4 2" xfId="11964"/>
    <cellStyle name="_Raw Data Cash 4 3" xfId="11963"/>
    <cellStyle name="_Raw Data Cash 4 4" xfId="23074"/>
    <cellStyle name="_Raw Data Cash 4_Deadline Tracker" xfId="32456"/>
    <cellStyle name="_Raw Data Cash 4_Sheet4" xfId="9356"/>
    <cellStyle name="_Raw Data Cash 4_Sheet4 2" xfId="11965"/>
    <cellStyle name="_Raw Data Cash 5" xfId="11966"/>
    <cellStyle name="_Raw Data Cash 6" xfId="11953"/>
    <cellStyle name="_Raw Data Cash 7" xfId="10876"/>
    <cellStyle name="_Raw Data Cash 8" xfId="10877"/>
    <cellStyle name="_Raw Data Cash_Activity per Fund Group" xfId="10902"/>
    <cellStyle name="_Raw Data Cash_ANIL" xfId="4380"/>
    <cellStyle name="_Raw Data Cash_ANIL 2" xfId="11968"/>
    <cellStyle name="_Raw Data Cash_ANIL 3" xfId="11967"/>
    <cellStyle name="_Raw Data Cash_ANIL 4" xfId="23075"/>
    <cellStyle name="_Raw Data Cash_ANIL_Activity per Fund Group" xfId="27692"/>
    <cellStyle name="_Raw Data Cash_ANIL_Deadline Tracker" xfId="32457"/>
    <cellStyle name="_Raw Data Cash_ANIL_Sheet4" xfId="9357"/>
    <cellStyle name="_Raw Data Cash_ANIL_Sheet4 2" xfId="11969"/>
    <cellStyle name="_Raw Data Cash_Biddeford" xfId="10901"/>
    <cellStyle name="_Raw Data Cash_BIEBER" xfId="4381"/>
    <cellStyle name="_Raw Data Cash_BIEBER 2" xfId="4382"/>
    <cellStyle name="_Raw Data Cash_BIEBER 2 2" xfId="4383"/>
    <cellStyle name="_Raw Data Cash_BIEBER 2 2 2" xfId="11973"/>
    <cellStyle name="_Raw Data Cash_BIEBER 2 2 3" xfId="11972"/>
    <cellStyle name="_Raw Data Cash_BIEBER 2 2 4" xfId="23078"/>
    <cellStyle name="_Raw Data Cash_BIEBER 2 2_Deadline Tracker" xfId="32460"/>
    <cellStyle name="_Raw Data Cash_BIEBER 2 2_Sheet4" xfId="9360"/>
    <cellStyle name="_Raw Data Cash_BIEBER 2 2_Sheet4 2" xfId="11974"/>
    <cellStyle name="_Raw Data Cash_BIEBER 2 3" xfId="11975"/>
    <cellStyle name="_Raw Data Cash_BIEBER 2 4" xfId="11971"/>
    <cellStyle name="_Raw Data Cash_BIEBER 2 5" xfId="23077"/>
    <cellStyle name="_Raw Data Cash_BIEBER 2_Chansky" xfId="4384"/>
    <cellStyle name="_Raw Data Cash_BIEBER 2_Chansky 2" xfId="11977"/>
    <cellStyle name="_Raw Data Cash_BIEBER 2_Chansky 3" xfId="11976"/>
    <cellStyle name="_Raw Data Cash_BIEBER 2_Chansky 4" xfId="23079"/>
    <cellStyle name="_Raw Data Cash_BIEBER 2_Chansky_Deadline Tracker" xfId="32461"/>
    <cellStyle name="_Raw Data Cash_BIEBER 2_Chansky_Sheet4" xfId="9361"/>
    <cellStyle name="_Raw Data Cash_BIEBER 2_Chansky_Sheet4 2" xfId="11978"/>
    <cellStyle name="_Raw Data Cash_BIEBER 2_Deadline Tracker" xfId="32459"/>
    <cellStyle name="_Raw Data Cash_BIEBER 2_Forrester" xfId="4385"/>
    <cellStyle name="_Raw Data Cash_BIEBER 2_Forrester 2" xfId="11980"/>
    <cellStyle name="_Raw Data Cash_BIEBER 2_Forrester 3" xfId="11979"/>
    <cellStyle name="_Raw Data Cash_BIEBER 2_Forrester 4" xfId="23080"/>
    <cellStyle name="_Raw Data Cash_BIEBER 2_Forrester_Deadline Tracker" xfId="32462"/>
    <cellStyle name="_Raw Data Cash_BIEBER 2_Forrester_Sheet4" xfId="9362"/>
    <cellStyle name="_Raw Data Cash_BIEBER 2_Forrester_Sheet4 2" xfId="11981"/>
    <cellStyle name="_Raw Data Cash_BIEBER 2_Fry" xfId="4386"/>
    <cellStyle name="_Raw Data Cash_BIEBER 2_Fry 2" xfId="11983"/>
    <cellStyle name="_Raw Data Cash_BIEBER 2_Fry 3" xfId="11982"/>
    <cellStyle name="_Raw Data Cash_BIEBER 2_Fry 4" xfId="23081"/>
    <cellStyle name="_Raw Data Cash_BIEBER 2_Fry_Deadline Tracker" xfId="32463"/>
    <cellStyle name="_Raw Data Cash_BIEBER 2_Fry_Sheet4" xfId="9363"/>
    <cellStyle name="_Raw Data Cash_BIEBER 2_Fry_Sheet4 2" xfId="11984"/>
    <cellStyle name="_Raw Data Cash_BIEBER 2_Sheet4" xfId="9359"/>
    <cellStyle name="_Raw Data Cash_BIEBER 2_Sheet4 2" xfId="11985"/>
    <cellStyle name="_Raw Data Cash_BIEBER 3" xfId="4387"/>
    <cellStyle name="_Raw Data Cash_BIEBER 3 2" xfId="11987"/>
    <cellStyle name="_Raw Data Cash_BIEBER 3 3" xfId="11986"/>
    <cellStyle name="_Raw Data Cash_BIEBER 3 4" xfId="23082"/>
    <cellStyle name="_Raw Data Cash_BIEBER 3_Deadline Tracker" xfId="32464"/>
    <cellStyle name="_Raw Data Cash_BIEBER 3_Sheet4" xfId="9364"/>
    <cellStyle name="_Raw Data Cash_BIEBER 3_Sheet4 2" xfId="11988"/>
    <cellStyle name="_Raw Data Cash_BIEBER 4" xfId="11989"/>
    <cellStyle name="_Raw Data Cash_BIEBER 5" xfId="11970"/>
    <cellStyle name="_Raw Data Cash_BIEBER 6" xfId="23076"/>
    <cellStyle name="_Raw Data Cash_Bieber_1" xfId="4388"/>
    <cellStyle name="_Raw Data Cash_Bieber_1 2" xfId="11991"/>
    <cellStyle name="_Raw Data Cash_Bieber_1 3" xfId="11990"/>
    <cellStyle name="_Raw Data Cash_Bieber_1 4" xfId="23083"/>
    <cellStyle name="_Raw Data Cash_Bieber_1_Deadline Tracker" xfId="32465"/>
    <cellStyle name="_Raw Data Cash_Bieber_1_Sheet4" xfId="9365"/>
    <cellStyle name="_Raw Data Cash_Bieber_1_Sheet4 2" xfId="11992"/>
    <cellStyle name="_Raw Data Cash_Bieber_1_USIS Cash_CoE" xfId="4389"/>
    <cellStyle name="_Raw Data Cash_Bieber_1_USIS Cash_CoE 2" xfId="11994"/>
    <cellStyle name="_Raw Data Cash_Bieber_1_USIS Cash_CoE 3" xfId="11993"/>
    <cellStyle name="_Raw Data Cash_Bieber_1_USIS Cash_CoE 4" xfId="23084"/>
    <cellStyle name="_Raw Data Cash_Bieber_1_USIS Cash_CoE_Deadline Tracker" xfId="32466"/>
    <cellStyle name="_Raw Data Cash_Bieber_1_USIS Cash_CoE_Sheet4" xfId="9366"/>
    <cellStyle name="_Raw Data Cash_Bieber_1_USIS Cash_CoE_Sheet4 2" xfId="11995"/>
    <cellStyle name="_Raw Data Cash_BIEBER_Bieber" xfId="4390"/>
    <cellStyle name="_Raw Data Cash_BIEBER_Bieber 2" xfId="11997"/>
    <cellStyle name="_Raw Data Cash_BIEBER_Bieber 3" xfId="11996"/>
    <cellStyle name="_Raw Data Cash_BIEBER_Bieber 4" xfId="23085"/>
    <cellStyle name="_Raw Data Cash_BIEBER_Bieber_Deadline Tracker" xfId="32467"/>
    <cellStyle name="_Raw Data Cash_BIEBER_Bieber_Sheet4" xfId="9367"/>
    <cellStyle name="_Raw Data Cash_BIEBER_Bieber_Sheet4 2" xfId="11998"/>
    <cellStyle name="_Raw Data Cash_BIEBER_Chansky" xfId="4391"/>
    <cellStyle name="_Raw Data Cash_BIEBER_Chansky 2" xfId="4392"/>
    <cellStyle name="_Raw Data Cash_BIEBER_Chansky 2 2" xfId="12001"/>
    <cellStyle name="_Raw Data Cash_BIEBER_Chansky 2 3" xfId="12000"/>
    <cellStyle name="_Raw Data Cash_BIEBER_Chansky 2 4" xfId="23087"/>
    <cellStyle name="_Raw Data Cash_BIEBER_Chansky 2_Deadline Tracker" xfId="32469"/>
    <cellStyle name="_Raw Data Cash_BIEBER_Chansky 2_Sheet4" xfId="9369"/>
    <cellStyle name="_Raw Data Cash_BIEBER_Chansky 2_Sheet4 2" xfId="12002"/>
    <cellStyle name="_Raw Data Cash_BIEBER_Chansky 3" xfId="4393"/>
    <cellStyle name="_Raw Data Cash_BIEBER_Chansky 3 2" xfId="12004"/>
    <cellStyle name="_Raw Data Cash_BIEBER_Chansky 3 3" xfId="12003"/>
    <cellStyle name="_Raw Data Cash_BIEBER_Chansky 3 4" xfId="23088"/>
    <cellStyle name="_Raw Data Cash_BIEBER_Chansky 3_Deadline Tracker" xfId="32470"/>
    <cellStyle name="_Raw Data Cash_BIEBER_Chansky 3_Sheet4" xfId="9370"/>
    <cellStyle name="_Raw Data Cash_BIEBER_Chansky 3_Sheet4 2" xfId="12005"/>
    <cellStyle name="_Raw Data Cash_BIEBER_Chansky 4" xfId="12006"/>
    <cellStyle name="_Raw Data Cash_BIEBER_Chansky 5" xfId="11999"/>
    <cellStyle name="_Raw Data Cash_BIEBER_Chansky 6" xfId="23086"/>
    <cellStyle name="_Raw Data Cash_BIEBER_Chansky_1" xfId="4394"/>
    <cellStyle name="_Raw Data Cash_BIEBER_Chansky_1 2" xfId="12008"/>
    <cellStyle name="_Raw Data Cash_BIEBER_Chansky_1 3" xfId="12007"/>
    <cellStyle name="_Raw Data Cash_BIEBER_Chansky_1 4" xfId="23089"/>
    <cellStyle name="_Raw Data Cash_BIEBER_Chansky_1_Deadline Tracker" xfId="32471"/>
    <cellStyle name="_Raw Data Cash_BIEBER_Chansky_1_Sheet4" xfId="9371"/>
    <cellStyle name="_Raw Data Cash_BIEBER_Chansky_1_Sheet4 2" xfId="12009"/>
    <cellStyle name="_Raw Data Cash_BIEBER_Chansky_Chansky" xfId="4395"/>
    <cellStyle name="_Raw Data Cash_BIEBER_Chansky_Chansky 2" xfId="12011"/>
    <cellStyle name="_Raw Data Cash_BIEBER_Chansky_Chansky 3" xfId="12010"/>
    <cellStyle name="_Raw Data Cash_BIEBER_Chansky_Chansky 4" xfId="23090"/>
    <cellStyle name="_Raw Data Cash_BIEBER_Chansky_Chansky_Deadline Tracker" xfId="32472"/>
    <cellStyle name="_Raw Data Cash_BIEBER_Chansky_Chansky_Sheet4" xfId="9372"/>
    <cellStyle name="_Raw Data Cash_BIEBER_Chansky_Chansky_Sheet4 2" xfId="12012"/>
    <cellStyle name="_Raw Data Cash_BIEBER_Chansky_Daily Volume" xfId="4396"/>
    <cellStyle name="_Raw Data Cash_BIEBER_Chansky_Daily Volume 2" xfId="12014"/>
    <cellStyle name="_Raw Data Cash_BIEBER_Chansky_Daily Volume 3" xfId="12013"/>
    <cellStyle name="_Raw Data Cash_BIEBER_Chansky_Daily Volume 4" xfId="23091"/>
    <cellStyle name="_Raw Data Cash_BIEBER_Chansky_Daily Volume_Deadline Tracker" xfId="32473"/>
    <cellStyle name="_Raw Data Cash_BIEBER_Chansky_Daily Volume_Sheet4" xfId="9373"/>
    <cellStyle name="_Raw Data Cash_BIEBER_Chansky_Daily Volume_Sheet4 2" xfId="12015"/>
    <cellStyle name="_Raw Data Cash_BIEBER_Chansky_Deadline Tracker" xfId="32468"/>
    <cellStyle name="_Raw Data Cash_BIEBER_Chansky_Forrester" xfId="4397"/>
    <cellStyle name="_Raw Data Cash_BIEBER_Chansky_Forrester 2" xfId="12017"/>
    <cellStyle name="_Raw Data Cash_BIEBER_Chansky_Forrester 3" xfId="12016"/>
    <cellStyle name="_Raw Data Cash_BIEBER_Chansky_Forrester 4" xfId="23092"/>
    <cellStyle name="_Raw Data Cash_BIEBER_Chansky_Forrester_Deadline Tracker" xfId="32474"/>
    <cellStyle name="_Raw Data Cash_BIEBER_Chansky_Forrester_Sheet4" xfId="9374"/>
    <cellStyle name="_Raw Data Cash_BIEBER_Chansky_Forrester_Sheet4 2" xfId="12018"/>
    <cellStyle name="_Raw Data Cash_BIEBER_Chansky_Fry" xfId="4398"/>
    <cellStyle name="_Raw Data Cash_BIEBER_Chansky_Fry 2" xfId="12020"/>
    <cellStyle name="_Raw Data Cash_BIEBER_Chansky_Fry 3" xfId="12019"/>
    <cellStyle name="_Raw Data Cash_BIEBER_Chansky_Fry 4" xfId="23093"/>
    <cellStyle name="_Raw Data Cash_BIEBER_Chansky_Fry_Deadline Tracker" xfId="32475"/>
    <cellStyle name="_Raw Data Cash_BIEBER_Chansky_Fry_Sheet4" xfId="9375"/>
    <cellStyle name="_Raw Data Cash_BIEBER_Chansky_Fry_Sheet4 2" xfId="12021"/>
    <cellStyle name="_Raw Data Cash_BIEBER_Chansky_Process Highlights" xfId="4399"/>
    <cellStyle name="_Raw Data Cash_BIEBER_Chansky_Process Highlights 2" xfId="12023"/>
    <cellStyle name="_Raw Data Cash_BIEBER_Chansky_Process Highlights 3" xfId="12022"/>
    <cellStyle name="_Raw Data Cash_BIEBER_Chansky_Process Highlights 4" xfId="23094"/>
    <cellStyle name="_Raw Data Cash_BIEBER_Chansky_Process Highlights_Deadline Tracker" xfId="32476"/>
    <cellStyle name="_Raw Data Cash_BIEBER_Chansky_Process Highlights_Sheet4" xfId="9376"/>
    <cellStyle name="_Raw Data Cash_BIEBER_Chansky_Process Highlights_Sheet4 2" xfId="12024"/>
    <cellStyle name="_Raw Data Cash_BIEBER_Chansky_Sheet4" xfId="9368"/>
    <cellStyle name="_Raw Data Cash_BIEBER_Chansky_Sheet4 2" xfId="12025"/>
    <cellStyle name="_Raw Data Cash_BIEBER_Daily Volume" xfId="4400"/>
    <cellStyle name="_Raw Data Cash_BIEBER_Daily Volume 2" xfId="12027"/>
    <cellStyle name="_Raw Data Cash_BIEBER_Daily Volume 3" xfId="12026"/>
    <cellStyle name="_Raw Data Cash_BIEBER_Daily Volume 4" xfId="23095"/>
    <cellStyle name="_Raw Data Cash_BIEBER_Daily Volume_Deadline Tracker" xfId="32477"/>
    <cellStyle name="_Raw Data Cash_BIEBER_Daily Volume_Sheet4" xfId="9377"/>
    <cellStyle name="_Raw Data Cash_BIEBER_Daily Volume_Sheet4 2" xfId="12028"/>
    <cellStyle name="_Raw Data Cash_BIEBER_Deadline Tracker" xfId="32458"/>
    <cellStyle name="_Raw Data Cash_BIEBER_Forrester" xfId="4401"/>
    <cellStyle name="_Raw Data Cash_BIEBER_Forrester 2" xfId="12030"/>
    <cellStyle name="_Raw Data Cash_BIEBER_Forrester 3" xfId="12029"/>
    <cellStyle name="_Raw Data Cash_BIEBER_Forrester 4" xfId="23096"/>
    <cellStyle name="_Raw Data Cash_BIEBER_Forrester_Deadline Tracker" xfId="32478"/>
    <cellStyle name="_Raw Data Cash_BIEBER_Forrester_Sheet4" xfId="9378"/>
    <cellStyle name="_Raw Data Cash_BIEBER_Forrester_Sheet4 2" xfId="12031"/>
    <cellStyle name="_Raw Data Cash_BIEBER_Fry" xfId="4402"/>
    <cellStyle name="_Raw Data Cash_BIEBER_Fry 2" xfId="4403"/>
    <cellStyle name="_Raw Data Cash_BIEBER_Fry 2 2" xfId="12034"/>
    <cellStyle name="_Raw Data Cash_BIEBER_Fry 2 3" xfId="12033"/>
    <cellStyle name="_Raw Data Cash_BIEBER_Fry 2 4" xfId="23098"/>
    <cellStyle name="_Raw Data Cash_BIEBER_Fry 2_Deadline Tracker" xfId="32480"/>
    <cellStyle name="_Raw Data Cash_BIEBER_Fry 2_Sheet4" xfId="9380"/>
    <cellStyle name="_Raw Data Cash_BIEBER_Fry 2_Sheet4 2" xfId="12035"/>
    <cellStyle name="_Raw Data Cash_BIEBER_Fry 3" xfId="4404"/>
    <cellStyle name="_Raw Data Cash_BIEBER_Fry 3 2" xfId="12037"/>
    <cellStyle name="_Raw Data Cash_BIEBER_Fry 3 3" xfId="12036"/>
    <cellStyle name="_Raw Data Cash_BIEBER_Fry 3 4" xfId="23099"/>
    <cellStyle name="_Raw Data Cash_BIEBER_Fry 3_Deadline Tracker" xfId="32481"/>
    <cellStyle name="_Raw Data Cash_BIEBER_Fry 3_Sheet4" xfId="9381"/>
    <cellStyle name="_Raw Data Cash_BIEBER_Fry 3_Sheet4 2" xfId="12038"/>
    <cellStyle name="_Raw Data Cash_BIEBER_Fry 4" xfId="12039"/>
    <cellStyle name="_Raw Data Cash_BIEBER_Fry 5" xfId="12032"/>
    <cellStyle name="_Raw Data Cash_BIEBER_Fry 6" xfId="23097"/>
    <cellStyle name="_Raw Data Cash_BIEBER_Fry_1" xfId="4405"/>
    <cellStyle name="_Raw Data Cash_BIEBER_Fry_1 2" xfId="12041"/>
    <cellStyle name="_Raw Data Cash_BIEBER_Fry_1 3" xfId="12040"/>
    <cellStyle name="_Raw Data Cash_BIEBER_Fry_1 4" xfId="23100"/>
    <cellStyle name="_Raw Data Cash_BIEBER_Fry_1_Deadline Tracker" xfId="32482"/>
    <cellStyle name="_Raw Data Cash_BIEBER_Fry_1_Sheet4" xfId="9382"/>
    <cellStyle name="_Raw Data Cash_BIEBER_Fry_1_Sheet4 2" xfId="12042"/>
    <cellStyle name="_Raw Data Cash_BIEBER_Fry_Chansky" xfId="4406"/>
    <cellStyle name="_Raw Data Cash_BIEBER_Fry_Chansky 2" xfId="12044"/>
    <cellStyle name="_Raw Data Cash_BIEBER_Fry_Chansky 3" xfId="12043"/>
    <cellStyle name="_Raw Data Cash_BIEBER_Fry_Chansky 4" xfId="23101"/>
    <cellStyle name="_Raw Data Cash_BIEBER_Fry_Chansky_Deadline Tracker" xfId="32483"/>
    <cellStyle name="_Raw Data Cash_BIEBER_Fry_Chansky_Sheet4" xfId="9383"/>
    <cellStyle name="_Raw Data Cash_BIEBER_Fry_Chansky_Sheet4 2" xfId="12045"/>
    <cellStyle name="_Raw Data Cash_BIEBER_Fry_Daily Volume" xfId="4407"/>
    <cellStyle name="_Raw Data Cash_BIEBER_Fry_Daily Volume 2" xfId="12047"/>
    <cellStyle name="_Raw Data Cash_BIEBER_Fry_Daily Volume 3" xfId="12046"/>
    <cellStyle name="_Raw Data Cash_BIEBER_Fry_Daily Volume 4" xfId="23102"/>
    <cellStyle name="_Raw Data Cash_BIEBER_Fry_Daily Volume_Deadline Tracker" xfId="32484"/>
    <cellStyle name="_Raw Data Cash_BIEBER_Fry_Daily Volume_Sheet4" xfId="9384"/>
    <cellStyle name="_Raw Data Cash_BIEBER_Fry_Daily Volume_Sheet4 2" xfId="12048"/>
    <cellStyle name="_Raw Data Cash_BIEBER_Fry_Deadline Tracker" xfId="32479"/>
    <cellStyle name="_Raw Data Cash_BIEBER_Fry_Forrester" xfId="4408"/>
    <cellStyle name="_Raw Data Cash_BIEBER_Fry_Forrester 2" xfId="12050"/>
    <cellStyle name="_Raw Data Cash_BIEBER_Fry_Forrester 3" xfId="12049"/>
    <cellStyle name="_Raw Data Cash_BIEBER_Fry_Forrester 4" xfId="23103"/>
    <cellStyle name="_Raw Data Cash_BIEBER_Fry_Forrester_Deadline Tracker" xfId="32485"/>
    <cellStyle name="_Raw Data Cash_BIEBER_Fry_Forrester_Sheet4" xfId="9385"/>
    <cellStyle name="_Raw Data Cash_BIEBER_Fry_Forrester_Sheet4 2" xfId="12051"/>
    <cellStyle name="_Raw Data Cash_BIEBER_Fry_Fry" xfId="4409"/>
    <cellStyle name="_Raw Data Cash_BIEBER_Fry_Fry 2" xfId="12053"/>
    <cellStyle name="_Raw Data Cash_BIEBER_Fry_Fry 3" xfId="12052"/>
    <cellStyle name="_Raw Data Cash_BIEBER_Fry_Fry 4" xfId="23104"/>
    <cellStyle name="_Raw Data Cash_BIEBER_Fry_Fry_Deadline Tracker" xfId="32486"/>
    <cellStyle name="_Raw Data Cash_BIEBER_Fry_Fry_Sheet4" xfId="9386"/>
    <cellStyle name="_Raw Data Cash_BIEBER_Fry_Fry_Sheet4 2" xfId="12054"/>
    <cellStyle name="_Raw Data Cash_BIEBER_Fry_Process Highlights" xfId="4410"/>
    <cellStyle name="_Raw Data Cash_BIEBER_Fry_Process Highlights 2" xfId="12056"/>
    <cellStyle name="_Raw Data Cash_BIEBER_Fry_Process Highlights 3" xfId="12055"/>
    <cellStyle name="_Raw Data Cash_BIEBER_Fry_Process Highlights 4" xfId="23105"/>
    <cellStyle name="_Raw Data Cash_BIEBER_Fry_Process Highlights_Deadline Tracker" xfId="32487"/>
    <cellStyle name="_Raw Data Cash_BIEBER_Fry_Process Highlights_Sheet4" xfId="9387"/>
    <cellStyle name="_Raw Data Cash_BIEBER_Fry_Process Highlights_Sheet4 2" xfId="12057"/>
    <cellStyle name="_Raw Data Cash_BIEBER_Fry_Sheet4" xfId="9379"/>
    <cellStyle name="_Raw Data Cash_BIEBER_Fry_Sheet4 2" xfId="12058"/>
    <cellStyle name="_Raw Data Cash_BIEBER_Kedia" xfId="4411"/>
    <cellStyle name="_Raw Data Cash_BIEBER_Kedia 2" xfId="12060"/>
    <cellStyle name="_Raw Data Cash_BIEBER_Kedia 3" xfId="12059"/>
    <cellStyle name="_Raw Data Cash_BIEBER_Kedia 4" xfId="23106"/>
    <cellStyle name="_Raw Data Cash_BIEBER_Kedia_Deadline Tracker" xfId="32488"/>
    <cellStyle name="_Raw Data Cash_BIEBER_Kedia_Sheet4" xfId="9388"/>
    <cellStyle name="_Raw Data Cash_BIEBER_Kedia_Sheet4 2" xfId="12061"/>
    <cellStyle name="_Raw Data Cash_BIEBER_Process Highlights" xfId="4412"/>
    <cellStyle name="_Raw Data Cash_BIEBER_Process Highlights 2" xfId="12063"/>
    <cellStyle name="_Raw Data Cash_BIEBER_Process Highlights 3" xfId="12062"/>
    <cellStyle name="_Raw Data Cash_BIEBER_Process Highlights 4" xfId="23107"/>
    <cellStyle name="_Raw Data Cash_BIEBER_Process Highlights_Deadline Tracker" xfId="32489"/>
    <cellStyle name="_Raw Data Cash_BIEBER_Process Highlights_Sheet4" xfId="9389"/>
    <cellStyle name="_Raw Data Cash_BIEBER_Process Highlights_Sheet4 2" xfId="12064"/>
    <cellStyle name="_Raw Data Cash_BIEBER_Sheet4" xfId="9358"/>
    <cellStyle name="_Raw Data Cash_BIEBER_Sheet4 2" xfId="12065"/>
    <cellStyle name="_Raw Data Cash_Chansky" xfId="4413"/>
    <cellStyle name="_Raw Data Cash_Chansky 2" xfId="4414"/>
    <cellStyle name="_Raw Data Cash_Chansky 2 2" xfId="12068"/>
    <cellStyle name="_Raw Data Cash_Chansky 2 3" xfId="12067"/>
    <cellStyle name="_Raw Data Cash_Chansky 2 4" xfId="23109"/>
    <cellStyle name="_Raw Data Cash_Chansky 2_Deadline Tracker" xfId="32491"/>
    <cellStyle name="_Raw Data Cash_Chansky 2_Sheet4" xfId="9391"/>
    <cellStyle name="_Raw Data Cash_Chansky 2_Sheet4 2" xfId="12069"/>
    <cellStyle name="_Raw Data Cash_Chansky 2_USIS Cash_CoE" xfId="4415"/>
    <cellStyle name="_Raw Data Cash_Chansky 2_USIS Cash_CoE 2" xfId="12071"/>
    <cellStyle name="_Raw Data Cash_Chansky 2_USIS Cash_CoE 3" xfId="12070"/>
    <cellStyle name="_Raw Data Cash_Chansky 2_USIS Cash_CoE 4" xfId="23110"/>
    <cellStyle name="_Raw Data Cash_Chansky 2_USIS Cash_CoE_Deadline Tracker" xfId="32492"/>
    <cellStyle name="_Raw Data Cash_Chansky 2_USIS Cash_CoE_Sheet4" xfId="9392"/>
    <cellStyle name="_Raw Data Cash_Chansky 2_USIS Cash_CoE_Sheet4 2" xfId="12072"/>
    <cellStyle name="_Raw Data Cash_Chansky 3" xfId="12073"/>
    <cellStyle name="_Raw Data Cash_Chansky 4" xfId="12066"/>
    <cellStyle name="_Raw Data Cash_Chansky 5" xfId="23108"/>
    <cellStyle name="_Raw Data Cash_Chansky_Deadline Tracker" xfId="32490"/>
    <cellStyle name="_Raw Data Cash_Chansky_Process Highlights" xfId="4416"/>
    <cellStyle name="_Raw Data Cash_Chansky_Process Highlights 2" xfId="12075"/>
    <cellStyle name="_Raw Data Cash_Chansky_Process Highlights 3" xfId="12074"/>
    <cellStyle name="_Raw Data Cash_Chansky_Process Highlights 4" xfId="23111"/>
    <cellStyle name="_Raw Data Cash_Chansky_Process Highlights_1" xfId="4417"/>
    <cellStyle name="_Raw Data Cash_Chansky_Process Highlights_1 2" xfId="12077"/>
    <cellStyle name="_Raw Data Cash_Chansky_Process Highlights_1 3" xfId="12076"/>
    <cellStyle name="_Raw Data Cash_Chansky_Process Highlights_1 4" xfId="23112"/>
    <cellStyle name="_Raw Data Cash_Chansky_Process Highlights_1_Deadline Tracker" xfId="32494"/>
    <cellStyle name="_Raw Data Cash_Chansky_Process Highlights_1_Process Highlights" xfId="4418"/>
    <cellStyle name="_Raw Data Cash_Chansky_Process Highlights_1_Process Highlights 2" xfId="12079"/>
    <cellStyle name="_Raw Data Cash_Chansky_Process Highlights_1_Process Highlights 3" xfId="12078"/>
    <cellStyle name="_Raw Data Cash_Chansky_Process Highlights_1_Process Highlights 4" xfId="23113"/>
    <cellStyle name="_Raw Data Cash_Chansky_Process Highlights_1_Process Highlights_Deadline Tracker" xfId="32495"/>
    <cellStyle name="_Raw Data Cash_Chansky_Process Highlights_1_Process Highlights_Sheet4" xfId="9395"/>
    <cellStyle name="_Raw Data Cash_Chansky_Process Highlights_1_Process Highlights_Sheet4 2" xfId="12080"/>
    <cellStyle name="_Raw Data Cash_Chansky_Process Highlights_1_Sheet4" xfId="9394"/>
    <cellStyle name="_Raw Data Cash_Chansky_Process Highlights_1_Sheet4 2" xfId="12081"/>
    <cellStyle name="_Raw Data Cash_Chansky_Process Highlights_2" xfId="4419"/>
    <cellStyle name="_Raw Data Cash_Chansky_Process Highlights_2 2" xfId="12083"/>
    <cellStyle name="_Raw Data Cash_Chansky_Process Highlights_2 3" xfId="12082"/>
    <cellStyle name="_Raw Data Cash_Chansky_Process Highlights_2 4" xfId="23114"/>
    <cellStyle name="_Raw Data Cash_Chansky_Process Highlights_2_Deadline Tracker" xfId="32496"/>
    <cellStyle name="_Raw Data Cash_Chansky_Process Highlights_2_Process Highlights" xfId="4420"/>
    <cellStyle name="_Raw Data Cash_Chansky_Process Highlights_2_Process Highlights 2" xfId="12085"/>
    <cellStyle name="_Raw Data Cash_Chansky_Process Highlights_2_Process Highlights 3" xfId="12084"/>
    <cellStyle name="_Raw Data Cash_Chansky_Process Highlights_2_Process Highlights 4" xfId="23115"/>
    <cellStyle name="_Raw Data Cash_Chansky_Process Highlights_2_Process Highlights_Deadline Tracker" xfId="32497"/>
    <cellStyle name="_Raw Data Cash_Chansky_Process Highlights_2_Process Highlights_Sheet4" xfId="9397"/>
    <cellStyle name="_Raw Data Cash_Chansky_Process Highlights_2_Process Highlights_Sheet4 2" xfId="12086"/>
    <cellStyle name="_Raw Data Cash_Chansky_Process Highlights_2_Sheet4" xfId="9396"/>
    <cellStyle name="_Raw Data Cash_Chansky_Process Highlights_2_Sheet4 2" xfId="12087"/>
    <cellStyle name="_Raw Data Cash_Chansky_Process Highlights_3" xfId="4421"/>
    <cellStyle name="_Raw Data Cash_Chansky_Process Highlights_3 2" xfId="12089"/>
    <cellStyle name="_Raw Data Cash_Chansky_Process Highlights_3 3" xfId="12088"/>
    <cellStyle name="_Raw Data Cash_Chansky_Process Highlights_3 4" xfId="23116"/>
    <cellStyle name="_Raw Data Cash_Chansky_Process Highlights_3_Deadline Tracker" xfId="32498"/>
    <cellStyle name="_Raw Data Cash_Chansky_Process Highlights_3_Process Highlights" xfId="4422"/>
    <cellStyle name="_Raw Data Cash_Chansky_Process Highlights_3_Process Highlights 2" xfId="12091"/>
    <cellStyle name="_Raw Data Cash_Chansky_Process Highlights_3_Process Highlights 3" xfId="12090"/>
    <cellStyle name="_Raw Data Cash_Chansky_Process Highlights_3_Process Highlights 4" xfId="23117"/>
    <cellStyle name="_Raw Data Cash_Chansky_Process Highlights_3_Process Highlights_Deadline Tracker" xfId="32499"/>
    <cellStyle name="_Raw Data Cash_Chansky_Process Highlights_3_Process Highlights_Sheet4" xfId="9399"/>
    <cellStyle name="_Raw Data Cash_Chansky_Process Highlights_3_Process Highlights_Sheet4 2" xfId="12092"/>
    <cellStyle name="_Raw Data Cash_Chansky_Process Highlights_3_Sheet4" xfId="9398"/>
    <cellStyle name="_Raw Data Cash_Chansky_Process Highlights_3_Sheet4 2" xfId="12093"/>
    <cellStyle name="_Raw Data Cash_Chansky_Process Highlights_4" xfId="4423"/>
    <cellStyle name="_Raw Data Cash_Chansky_Process Highlights_4 2" xfId="12095"/>
    <cellStyle name="_Raw Data Cash_Chansky_Process Highlights_4 3" xfId="12094"/>
    <cellStyle name="_Raw Data Cash_Chansky_Process Highlights_4 4" xfId="23118"/>
    <cellStyle name="_Raw Data Cash_Chansky_Process Highlights_4_Deadline Tracker" xfId="32500"/>
    <cellStyle name="_Raw Data Cash_Chansky_Process Highlights_4_Sheet4" xfId="9400"/>
    <cellStyle name="_Raw Data Cash_Chansky_Process Highlights_4_Sheet4 2" xfId="12096"/>
    <cellStyle name="_Raw Data Cash_Chansky_Process Highlights_Deadline Tracker" xfId="32493"/>
    <cellStyle name="_Raw Data Cash_Chansky_Process Highlights_Sheet4" xfId="9393"/>
    <cellStyle name="_Raw Data Cash_Chansky_Process Highlights_Sheet4 2" xfId="12097"/>
    <cellStyle name="_Raw Data Cash_Chansky_Sheet4" xfId="9390"/>
    <cellStyle name="_Raw Data Cash_Chansky_Sheet4 2" xfId="12098"/>
    <cellStyle name="_Raw Data Cash_Chansky_USIS Cash_CoE" xfId="4424"/>
    <cellStyle name="_Raw Data Cash_Chansky_USIS Cash_CoE 2" xfId="4425"/>
    <cellStyle name="_Raw Data Cash_Chansky_USIS Cash_CoE 2 2" xfId="12101"/>
    <cellStyle name="_Raw Data Cash_Chansky_USIS Cash_CoE 2 3" xfId="12100"/>
    <cellStyle name="_Raw Data Cash_Chansky_USIS Cash_CoE 2 4" xfId="23120"/>
    <cellStyle name="_Raw Data Cash_Chansky_USIS Cash_CoE 2_Deadline Tracker" xfId="32502"/>
    <cellStyle name="_Raw Data Cash_Chansky_USIS Cash_CoE 2_Sheet4" xfId="9402"/>
    <cellStyle name="_Raw Data Cash_Chansky_USIS Cash_CoE 2_Sheet4 2" xfId="12102"/>
    <cellStyle name="_Raw Data Cash_Chansky_USIS Cash_CoE 3" xfId="12103"/>
    <cellStyle name="_Raw Data Cash_Chansky_USIS Cash_CoE 4" xfId="12099"/>
    <cellStyle name="_Raw Data Cash_Chansky_USIS Cash_CoE 5" xfId="23119"/>
    <cellStyle name="_Raw Data Cash_Chansky_USIS Cash_CoE_1" xfId="4426"/>
    <cellStyle name="_Raw Data Cash_Chansky_USIS Cash_CoE_1 2" xfId="12105"/>
    <cellStyle name="_Raw Data Cash_Chansky_USIS Cash_CoE_1 3" xfId="12104"/>
    <cellStyle name="_Raw Data Cash_Chansky_USIS Cash_CoE_1 4" xfId="23121"/>
    <cellStyle name="_Raw Data Cash_Chansky_USIS Cash_CoE_1_Deadline Tracker" xfId="32503"/>
    <cellStyle name="_Raw Data Cash_Chansky_USIS Cash_CoE_1_Sheet4" xfId="9403"/>
    <cellStyle name="_Raw Data Cash_Chansky_USIS Cash_CoE_1_Sheet4 2" xfId="12106"/>
    <cellStyle name="_Raw Data Cash_Chansky_USIS Cash_CoE_2" xfId="4427"/>
    <cellStyle name="_Raw Data Cash_Chansky_USIS Cash_CoE_2 2" xfId="12108"/>
    <cellStyle name="_Raw Data Cash_Chansky_USIS Cash_CoE_2 3" xfId="12107"/>
    <cellStyle name="_Raw Data Cash_Chansky_USIS Cash_CoE_2 4" xfId="23122"/>
    <cellStyle name="_Raw Data Cash_Chansky_USIS Cash_CoE_2_Deadline Tracker" xfId="32504"/>
    <cellStyle name="_Raw Data Cash_Chansky_USIS Cash_CoE_2_Sheet4" xfId="9404"/>
    <cellStyle name="_Raw Data Cash_Chansky_USIS Cash_CoE_2_Sheet4 2" xfId="12109"/>
    <cellStyle name="_Raw Data Cash_Chansky_USIS Cash_CoE_2_USIS Cash_CoE" xfId="4428"/>
    <cellStyle name="_Raw Data Cash_Chansky_USIS Cash_CoE_2_USIS Cash_CoE 2" xfId="12111"/>
    <cellStyle name="_Raw Data Cash_Chansky_USIS Cash_CoE_2_USIS Cash_CoE 3" xfId="12110"/>
    <cellStyle name="_Raw Data Cash_Chansky_USIS Cash_CoE_2_USIS Cash_CoE 4" xfId="23123"/>
    <cellStyle name="_Raw Data Cash_Chansky_USIS Cash_CoE_2_USIS Cash_CoE_Deadline Tracker" xfId="32505"/>
    <cellStyle name="_Raw Data Cash_Chansky_USIS Cash_CoE_2_USIS Cash_CoE_Sheet4" xfId="9405"/>
    <cellStyle name="_Raw Data Cash_Chansky_USIS Cash_CoE_2_USIS Cash_CoE_Sheet4 2" xfId="12112"/>
    <cellStyle name="_Raw Data Cash_Chansky_USIS Cash_CoE_3" xfId="4429"/>
    <cellStyle name="_Raw Data Cash_Chansky_USIS Cash_CoE_3 2" xfId="12114"/>
    <cellStyle name="_Raw Data Cash_Chansky_USIS Cash_CoE_3 3" xfId="12113"/>
    <cellStyle name="_Raw Data Cash_Chansky_USIS Cash_CoE_3 4" xfId="23124"/>
    <cellStyle name="_Raw Data Cash_Chansky_USIS Cash_CoE_3_Deadline Tracker" xfId="32506"/>
    <cellStyle name="_Raw Data Cash_Chansky_USIS Cash_CoE_3_Sheet4" xfId="9406"/>
    <cellStyle name="_Raw Data Cash_Chansky_USIS Cash_CoE_3_Sheet4 2" xfId="12115"/>
    <cellStyle name="_Raw Data Cash_Chansky_USIS Cash_CoE_3_USIS Cash_CoE" xfId="4430"/>
    <cellStyle name="_Raw Data Cash_Chansky_USIS Cash_CoE_3_USIS Cash_CoE 2" xfId="12117"/>
    <cellStyle name="_Raw Data Cash_Chansky_USIS Cash_CoE_3_USIS Cash_CoE 3" xfId="12116"/>
    <cellStyle name="_Raw Data Cash_Chansky_USIS Cash_CoE_3_USIS Cash_CoE 4" xfId="23125"/>
    <cellStyle name="_Raw Data Cash_Chansky_USIS Cash_CoE_3_USIS Cash_CoE_Deadline Tracker" xfId="32507"/>
    <cellStyle name="_Raw Data Cash_Chansky_USIS Cash_CoE_3_USIS Cash_CoE_Sheet4" xfId="9407"/>
    <cellStyle name="_Raw Data Cash_Chansky_USIS Cash_CoE_3_USIS Cash_CoE_Sheet4 2" xfId="12118"/>
    <cellStyle name="_Raw Data Cash_Chansky_USIS Cash_CoE_4" xfId="4431"/>
    <cellStyle name="_Raw Data Cash_Chansky_USIS Cash_CoE_4 2" xfId="12120"/>
    <cellStyle name="_Raw Data Cash_Chansky_USIS Cash_CoE_4 3" xfId="12119"/>
    <cellStyle name="_Raw Data Cash_Chansky_USIS Cash_CoE_4 4" xfId="23126"/>
    <cellStyle name="_Raw Data Cash_Chansky_USIS Cash_CoE_4_Deadline Tracker" xfId="32508"/>
    <cellStyle name="_Raw Data Cash_Chansky_USIS Cash_CoE_4_Sheet4" xfId="9408"/>
    <cellStyle name="_Raw Data Cash_Chansky_USIS Cash_CoE_4_Sheet4 2" xfId="12121"/>
    <cellStyle name="_Raw Data Cash_Chansky_USIS Cash_CoE_4_USIS Cash_CoE" xfId="4432"/>
    <cellStyle name="_Raw Data Cash_Chansky_USIS Cash_CoE_4_USIS Cash_CoE 2" xfId="12123"/>
    <cellStyle name="_Raw Data Cash_Chansky_USIS Cash_CoE_4_USIS Cash_CoE 3" xfId="12122"/>
    <cellStyle name="_Raw Data Cash_Chansky_USIS Cash_CoE_4_USIS Cash_CoE 4" xfId="23127"/>
    <cellStyle name="_Raw Data Cash_Chansky_USIS Cash_CoE_4_USIS Cash_CoE_Deadline Tracker" xfId="32509"/>
    <cellStyle name="_Raw Data Cash_Chansky_USIS Cash_CoE_4_USIS Cash_CoE_Sheet4" xfId="9409"/>
    <cellStyle name="_Raw Data Cash_Chansky_USIS Cash_CoE_4_USIS Cash_CoE_Sheet4 2" xfId="12124"/>
    <cellStyle name="_Raw Data Cash_Chansky_USIS Cash_CoE_5" xfId="4433"/>
    <cellStyle name="_Raw Data Cash_Chansky_USIS Cash_CoE_5 2" xfId="12126"/>
    <cellStyle name="_Raw Data Cash_Chansky_USIS Cash_CoE_5 3" xfId="12125"/>
    <cellStyle name="_Raw Data Cash_Chansky_USIS Cash_CoE_5 4" xfId="23128"/>
    <cellStyle name="_Raw Data Cash_Chansky_USIS Cash_CoE_5_Deadline Tracker" xfId="32510"/>
    <cellStyle name="_Raw Data Cash_Chansky_USIS Cash_CoE_5_Sheet4" xfId="9410"/>
    <cellStyle name="_Raw Data Cash_Chansky_USIS Cash_CoE_5_Sheet4 2" xfId="12127"/>
    <cellStyle name="_Raw Data Cash_Chansky_USIS Cash_CoE_Deadline Tracker" xfId="32501"/>
    <cellStyle name="_Raw Data Cash_Chansky_USIS Cash_CoE_Process Highlights" xfId="4434"/>
    <cellStyle name="_Raw Data Cash_Chansky_USIS Cash_CoE_Process Highlights 2" xfId="12129"/>
    <cellStyle name="_Raw Data Cash_Chansky_USIS Cash_CoE_Process Highlights 3" xfId="12128"/>
    <cellStyle name="_Raw Data Cash_Chansky_USIS Cash_CoE_Process Highlights 4" xfId="23129"/>
    <cellStyle name="_Raw Data Cash_Chansky_USIS Cash_CoE_Process Highlights_1" xfId="4435"/>
    <cellStyle name="_Raw Data Cash_Chansky_USIS Cash_CoE_Process Highlights_1 2" xfId="12131"/>
    <cellStyle name="_Raw Data Cash_Chansky_USIS Cash_CoE_Process Highlights_1 3" xfId="12130"/>
    <cellStyle name="_Raw Data Cash_Chansky_USIS Cash_CoE_Process Highlights_1 4" xfId="23130"/>
    <cellStyle name="_Raw Data Cash_Chansky_USIS Cash_CoE_Process Highlights_1_Deadline Tracker" xfId="32512"/>
    <cellStyle name="_Raw Data Cash_Chansky_USIS Cash_CoE_Process Highlights_1_Sheet4" xfId="9412"/>
    <cellStyle name="_Raw Data Cash_Chansky_USIS Cash_CoE_Process Highlights_1_Sheet4 2" xfId="12132"/>
    <cellStyle name="_Raw Data Cash_Chansky_USIS Cash_CoE_Process Highlights_2" xfId="4436"/>
    <cellStyle name="_Raw Data Cash_Chansky_USIS Cash_CoE_Process Highlights_2 2" xfId="12134"/>
    <cellStyle name="_Raw Data Cash_Chansky_USIS Cash_CoE_Process Highlights_2 3" xfId="12133"/>
    <cellStyle name="_Raw Data Cash_Chansky_USIS Cash_CoE_Process Highlights_2 4" xfId="23131"/>
    <cellStyle name="_Raw Data Cash_Chansky_USIS Cash_CoE_Process Highlights_2_Deadline Tracker" xfId="32513"/>
    <cellStyle name="_Raw Data Cash_Chansky_USIS Cash_CoE_Process Highlights_2_Process Highlights" xfId="4437"/>
    <cellStyle name="_Raw Data Cash_Chansky_USIS Cash_CoE_Process Highlights_2_Process Highlights 2" xfId="12136"/>
    <cellStyle name="_Raw Data Cash_Chansky_USIS Cash_CoE_Process Highlights_2_Process Highlights 3" xfId="12135"/>
    <cellStyle name="_Raw Data Cash_Chansky_USIS Cash_CoE_Process Highlights_2_Process Highlights 4" xfId="23132"/>
    <cellStyle name="_Raw Data Cash_Chansky_USIS Cash_CoE_Process Highlights_2_Process Highlights_Deadline Tracker" xfId="32514"/>
    <cellStyle name="_Raw Data Cash_Chansky_USIS Cash_CoE_Process Highlights_2_Process Highlights_Sheet4" xfId="9414"/>
    <cellStyle name="_Raw Data Cash_Chansky_USIS Cash_CoE_Process Highlights_2_Process Highlights_Sheet4 2" xfId="12137"/>
    <cellStyle name="_Raw Data Cash_Chansky_USIS Cash_CoE_Process Highlights_2_Sheet4" xfId="9413"/>
    <cellStyle name="_Raw Data Cash_Chansky_USIS Cash_CoE_Process Highlights_2_Sheet4 2" xfId="12138"/>
    <cellStyle name="_Raw Data Cash_Chansky_USIS Cash_CoE_Process Highlights_Deadline Tracker" xfId="32511"/>
    <cellStyle name="_Raw Data Cash_Chansky_USIS Cash_CoE_Process Highlights_Process Highlights" xfId="4438"/>
    <cellStyle name="_Raw Data Cash_Chansky_USIS Cash_CoE_Process Highlights_Process Highlights 2" xfId="12140"/>
    <cellStyle name="_Raw Data Cash_Chansky_USIS Cash_CoE_Process Highlights_Process Highlights 3" xfId="12139"/>
    <cellStyle name="_Raw Data Cash_Chansky_USIS Cash_CoE_Process Highlights_Process Highlights 4" xfId="23133"/>
    <cellStyle name="_Raw Data Cash_Chansky_USIS Cash_CoE_Process Highlights_Process Highlights_Deadline Tracker" xfId="32515"/>
    <cellStyle name="_Raw Data Cash_Chansky_USIS Cash_CoE_Process Highlights_Process Highlights_Sheet4" xfId="9415"/>
    <cellStyle name="_Raw Data Cash_Chansky_USIS Cash_CoE_Process Highlights_Process Highlights_Sheet4 2" xfId="12141"/>
    <cellStyle name="_Raw Data Cash_Chansky_USIS Cash_CoE_Process Highlights_Sheet4" xfId="9411"/>
    <cellStyle name="_Raw Data Cash_Chansky_USIS Cash_CoE_Process Highlights_Sheet4 2" xfId="12142"/>
    <cellStyle name="_Raw Data Cash_Chansky_USIS Cash_CoE_Sheet4" xfId="9401"/>
    <cellStyle name="_Raw Data Cash_Chansky_USIS Cash_CoE_Sheet4 2" xfId="12143"/>
    <cellStyle name="_Raw Data Cash_Chansky_USIS Cash_CoE_USIS Cash_CoE" xfId="4439"/>
    <cellStyle name="_Raw Data Cash_Chansky_USIS Cash_CoE_USIS Cash_CoE 2" xfId="12145"/>
    <cellStyle name="_Raw Data Cash_Chansky_USIS Cash_CoE_USIS Cash_CoE 3" xfId="12144"/>
    <cellStyle name="_Raw Data Cash_Chansky_USIS Cash_CoE_USIS Cash_CoE 4" xfId="23134"/>
    <cellStyle name="_Raw Data Cash_Chansky_USIS Cash_CoE_USIS Cash_CoE_1" xfId="4440"/>
    <cellStyle name="_Raw Data Cash_Chansky_USIS Cash_CoE_USIS Cash_CoE_1 2" xfId="4441"/>
    <cellStyle name="_Raw Data Cash_Chansky_USIS Cash_CoE_USIS Cash_CoE_1 2 2" xfId="12148"/>
    <cellStyle name="_Raw Data Cash_Chansky_USIS Cash_CoE_USIS Cash_CoE_1 2 3" xfId="12147"/>
    <cellStyle name="_Raw Data Cash_Chansky_USIS Cash_CoE_USIS Cash_CoE_1 2 4" xfId="23136"/>
    <cellStyle name="_Raw Data Cash_Chansky_USIS Cash_CoE_USIS Cash_CoE_1 2_Deadline Tracker" xfId="32518"/>
    <cellStyle name="_Raw Data Cash_Chansky_USIS Cash_CoE_USIS Cash_CoE_1 2_Sheet4" xfId="9418"/>
    <cellStyle name="_Raw Data Cash_Chansky_USIS Cash_CoE_USIS Cash_CoE_1 2_Sheet4 2" xfId="12149"/>
    <cellStyle name="_Raw Data Cash_Chansky_USIS Cash_CoE_USIS Cash_CoE_1 2_USIS Cash_CoE" xfId="4442"/>
    <cellStyle name="_Raw Data Cash_Chansky_USIS Cash_CoE_USIS Cash_CoE_1 2_USIS Cash_CoE 2" xfId="12151"/>
    <cellStyle name="_Raw Data Cash_Chansky_USIS Cash_CoE_USIS Cash_CoE_1 2_USIS Cash_CoE 3" xfId="12150"/>
    <cellStyle name="_Raw Data Cash_Chansky_USIS Cash_CoE_USIS Cash_CoE_1 2_USIS Cash_CoE 4" xfId="23137"/>
    <cellStyle name="_Raw Data Cash_Chansky_USIS Cash_CoE_USIS Cash_CoE_1 2_USIS Cash_CoE_Deadline Tracker" xfId="32519"/>
    <cellStyle name="_Raw Data Cash_Chansky_USIS Cash_CoE_USIS Cash_CoE_1 2_USIS Cash_CoE_Sheet4" xfId="9419"/>
    <cellStyle name="_Raw Data Cash_Chansky_USIS Cash_CoE_USIS Cash_CoE_1 2_USIS Cash_CoE_Sheet4 2" xfId="12152"/>
    <cellStyle name="_Raw Data Cash_Chansky_USIS Cash_CoE_USIS Cash_CoE_1 3" xfId="12153"/>
    <cellStyle name="_Raw Data Cash_Chansky_USIS Cash_CoE_USIS Cash_CoE_1 4" xfId="12146"/>
    <cellStyle name="_Raw Data Cash_Chansky_USIS Cash_CoE_USIS Cash_CoE_1 5" xfId="23135"/>
    <cellStyle name="_Raw Data Cash_Chansky_USIS Cash_CoE_USIS Cash_CoE_1_Deadline Tracker" xfId="32517"/>
    <cellStyle name="_Raw Data Cash_Chansky_USIS Cash_CoE_USIS Cash_CoE_1_Process Highlights" xfId="4443"/>
    <cellStyle name="_Raw Data Cash_Chansky_USIS Cash_CoE_USIS Cash_CoE_1_Process Highlights 2" xfId="12155"/>
    <cellStyle name="_Raw Data Cash_Chansky_USIS Cash_CoE_USIS Cash_CoE_1_Process Highlights 3" xfId="12154"/>
    <cellStyle name="_Raw Data Cash_Chansky_USIS Cash_CoE_USIS Cash_CoE_1_Process Highlights 4" xfId="23138"/>
    <cellStyle name="_Raw Data Cash_Chansky_USIS Cash_CoE_USIS Cash_CoE_1_Process Highlights_1" xfId="4444"/>
    <cellStyle name="_Raw Data Cash_Chansky_USIS Cash_CoE_USIS Cash_CoE_1_Process Highlights_1 2" xfId="12157"/>
    <cellStyle name="_Raw Data Cash_Chansky_USIS Cash_CoE_USIS Cash_CoE_1_Process Highlights_1 3" xfId="12156"/>
    <cellStyle name="_Raw Data Cash_Chansky_USIS Cash_CoE_USIS Cash_CoE_1_Process Highlights_1 4" xfId="23139"/>
    <cellStyle name="_Raw Data Cash_Chansky_USIS Cash_CoE_USIS Cash_CoE_1_Process Highlights_1_Deadline Tracker" xfId="32521"/>
    <cellStyle name="_Raw Data Cash_Chansky_USIS Cash_CoE_USIS Cash_CoE_1_Process Highlights_1_Sheet4" xfId="9421"/>
    <cellStyle name="_Raw Data Cash_Chansky_USIS Cash_CoE_USIS Cash_CoE_1_Process Highlights_1_Sheet4 2" xfId="12158"/>
    <cellStyle name="_Raw Data Cash_Chansky_USIS Cash_CoE_USIS Cash_CoE_1_Process Highlights_Deadline Tracker" xfId="32520"/>
    <cellStyle name="_Raw Data Cash_Chansky_USIS Cash_CoE_USIS Cash_CoE_1_Process Highlights_Sheet4" xfId="9420"/>
    <cellStyle name="_Raw Data Cash_Chansky_USIS Cash_CoE_USIS Cash_CoE_1_Process Highlights_Sheet4 2" xfId="12159"/>
    <cellStyle name="_Raw Data Cash_Chansky_USIS Cash_CoE_USIS Cash_CoE_1_Sheet4" xfId="9417"/>
    <cellStyle name="_Raw Data Cash_Chansky_USIS Cash_CoE_USIS Cash_CoE_1_Sheet4 2" xfId="12160"/>
    <cellStyle name="_Raw Data Cash_Chansky_USIS Cash_CoE_USIS Cash_CoE_1_USIS Cash_CoE" xfId="4445"/>
    <cellStyle name="_Raw Data Cash_Chansky_USIS Cash_CoE_USIS Cash_CoE_1_USIS Cash_CoE 2" xfId="12162"/>
    <cellStyle name="_Raw Data Cash_Chansky_USIS Cash_CoE_USIS Cash_CoE_1_USIS Cash_CoE 3" xfId="12161"/>
    <cellStyle name="_Raw Data Cash_Chansky_USIS Cash_CoE_USIS Cash_CoE_1_USIS Cash_CoE 4" xfId="23140"/>
    <cellStyle name="_Raw Data Cash_Chansky_USIS Cash_CoE_USIS Cash_CoE_1_USIS Cash_CoE_1" xfId="4446"/>
    <cellStyle name="_Raw Data Cash_Chansky_USIS Cash_CoE_USIS Cash_CoE_1_USIS Cash_CoE_1 2" xfId="12164"/>
    <cellStyle name="_Raw Data Cash_Chansky_USIS Cash_CoE_USIS Cash_CoE_1_USIS Cash_CoE_1 3" xfId="12163"/>
    <cellStyle name="_Raw Data Cash_Chansky_USIS Cash_CoE_USIS Cash_CoE_1_USIS Cash_CoE_1 4" xfId="23141"/>
    <cellStyle name="_Raw Data Cash_Chansky_USIS Cash_CoE_USIS Cash_CoE_1_USIS Cash_CoE_1_Deadline Tracker" xfId="32523"/>
    <cellStyle name="_Raw Data Cash_Chansky_USIS Cash_CoE_USIS Cash_CoE_1_USIS Cash_CoE_1_Sheet4" xfId="9423"/>
    <cellStyle name="_Raw Data Cash_Chansky_USIS Cash_CoE_USIS Cash_CoE_1_USIS Cash_CoE_1_Sheet4 2" xfId="12165"/>
    <cellStyle name="_Raw Data Cash_Chansky_USIS Cash_CoE_USIS Cash_CoE_1_USIS Cash_CoE_1_USIS Cash_CoE" xfId="4447"/>
    <cellStyle name="_Raw Data Cash_Chansky_USIS Cash_CoE_USIS Cash_CoE_1_USIS Cash_CoE_1_USIS Cash_CoE 2" xfId="12167"/>
    <cellStyle name="_Raw Data Cash_Chansky_USIS Cash_CoE_USIS Cash_CoE_1_USIS Cash_CoE_1_USIS Cash_CoE 3" xfId="12166"/>
    <cellStyle name="_Raw Data Cash_Chansky_USIS Cash_CoE_USIS Cash_CoE_1_USIS Cash_CoE_1_USIS Cash_CoE 4" xfId="23142"/>
    <cellStyle name="_Raw Data Cash_Chansky_USIS Cash_CoE_USIS Cash_CoE_1_USIS Cash_CoE_1_USIS Cash_CoE_Deadline Tracker" xfId="32524"/>
    <cellStyle name="_Raw Data Cash_Chansky_USIS Cash_CoE_USIS Cash_CoE_1_USIS Cash_CoE_1_USIS Cash_CoE_Sheet4" xfId="9424"/>
    <cellStyle name="_Raw Data Cash_Chansky_USIS Cash_CoE_USIS Cash_CoE_1_USIS Cash_CoE_1_USIS Cash_CoE_Sheet4 2" xfId="12168"/>
    <cellStyle name="_Raw Data Cash_Chansky_USIS Cash_CoE_USIS Cash_CoE_1_USIS Cash_CoE_2" xfId="4448"/>
    <cellStyle name="_Raw Data Cash_Chansky_USIS Cash_CoE_USIS Cash_CoE_1_USIS Cash_CoE_2 2" xfId="12170"/>
    <cellStyle name="_Raw Data Cash_Chansky_USIS Cash_CoE_USIS Cash_CoE_1_USIS Cash_CoE_2 3" xfId="12169"/>
    <cellStyle name="_Raw Data Cash_Chansky_USIS Cash_CoE_USIS Cash_CoE_1_USIS Cash_CoE_2 4" xfId="23143"/>
    <cellStyle name="_Raw Data Cash_Chansky_USIS Cash_CoE_USIS Cash_CoE_1_USIS Cash_CoE_2_Deadline Tracker" xfId="32525"/>
    <cellStyle name="_Raw Data Cash_Chansky_USIS Cash_CoE_USIS Cash_CoE_1_USIS Cash_CoE_2_Sheet4" xfId="9425"/>
    <cellStyle name="_Raw Data Cash_Chansky_USIS Cash_CoE_USIS Cash_CoE_1_USIS Cash_CoE_2_Sheet4 2" xfId="12171"/>
    <cellStyle name="_Raw Data Cash_Chansky_USIS Cash_CoE_USIS Cash_CoE_1_USIS Cash_CoE_2_USIS Cash_CoE" xfId="4449"/>
    <cellStyle name="_Raw Data Cash_Chansky_USIS Cash_CoE_USIS Cash_CoE_1_USIS Cash_CoE_2_USIS Cash_CoE 2" xfId="12173"/>
    <cellStyle name="_Raw Data Cash_Chansky_USIS Cash_CoE_USIS Cash_CoE_1_USIS Cash_CoE_2_USIS Cash_CoE 3" xfId="12172"/>
    <cellStyle name="_Raw Data Cash_Chansky_USIS Cash_CoE_USIS Cash_CoE_1_USIS Cash_CoE_2_USIS Cash_CoE 4" xfId="23144"/>
    <cellStyle name="_Raw Data Cash_Chansky_USIS Cash_CoE_USIS Cash_CoE_1_USIS Cash_CoE_2_USIS Cash_CoE_Deadline Tracker" xfId="32526"/>
    <cellStyle name="_Raw Data Cash_Chansky_USIS Cash_CoE_USIS Cash_CoE_1_USIS Cash_CoE_2_USIS Cash_CoE_Sheet4" xfId="9426"/>
    <cellStyle name="_Raw Data Cash_Chansky_USIS Cash_CoE_USIS Cash_CoE_1_USIS Cash_CoE_2_USIS Cash_CoE_Sheet4 2" xfId="12174"/>
    <cellStyle name="_Raw Data Cash_Chansky_USIS Cash_CoE_USIS Cash_CoE_1_USIS Cash_CoE_3" xfId="4450"/>
    <cellStyle name="_Raw Data Cash_Chansky_USIS Cash_CoE_USIS Cash_CoE_1_USIS Cash_CoE_3 2" xfId="12176"/>
    <cellStyle name="_Raw Data Cash_Chansky_USIS Cash_CoE_USIS Cash_CoE_1_USIS Cash_CoE_3 3" xfId="12175"/>
    <cellStyle name="_Raw Data Cash_Chansky_USIS Cash_CoE_USIS Cash_CoE_1_USIS Cash_CoE_3 4" xfId="23145"/>
    <cellStyle name="_Raw Data Cash_Chansky_USIS Cash_CoE_USIS Cash_CoE_1_USIS Cash_CoE_3_Deadline Tracker" xfId="32527"/>
    <cellStyle name="_Raw Data Cash_Chansky_USIS Cash_CoE_USIS Cash_CoE_1_USIS Cash_CoE_3_Sheet4" xfId="9427"/>
    <cellStyle name="_Raw Data Cash_Chansky_USIS Cash_CoE_USIS Cash_CoE_1_USIS Cash_CoE_3_Sheet4 2" xfId="12177"/>
    <cellStyle name="_Raw Data Cash_Chansky_USIS Cash_CoE_USIS Cash_CoE_1_USIS Cash_CoE_3_USIS Cash_CoE" xfId="4451"/>
    <cellStyle name="_Raw Data Cash_Chansky_USIS Cash_CoE_USIS Cash_CoE_1_USIS Cash_CoE_3_USIS Cash_CoE 2" xfId="12179"/>
    <cellStyle name="_Raw Data Cash_Chansky_USIS Cash_CoE_USIS Cash_CoE_1_USIS Cash_CoE_3_USIS Cash_CoE 3" xfId="12178"/>
    <cellStyle name="_Raw Data Cash_Chansky_USIS Cash_CoE_USIS Cash_CoE_1_USIS Cash_CoE_3_USIS Cash_CoE 4" xfId="23146"/>
    <cellStyle name="_Raw Data Cash_Chansky_USIS Cash_CoE_USIS Cash_CoE_1_USIS Cash_CoE_3_USIS Cash_CoE_Deadline Tracker" xfId="32528"/>
    <cellStyle name="_Raw Data Cash_Chansky_USIS Cash_CoE_USIS Cash_CoE_1_USIS Cash_CoE_3_USIS Cash_CoE_Sheet4" xfId="9428"/>
    <cellStyle name="_Raw Data Cash_Chansky_USIS Cash_CoE_USIS Cash_CoE_1_USIS Cash_CoE_3_USIS Cash_CoE_Sheet4 2" xfId="12180"/>
    <cellStyle name="_Raw Data Cash_Chansky_USIS Cash_CoE_USIS Cash_CoE_1_USIS Cash_CoE_4" xfId="4452"/>
    <cellStyle name="_Raw Data Cash_Chansky_USIS Cash_CoE_USIS Cash_CoE_1_USIS Cash_CoE_4 2" xfId="12182"/>
    <cellStyle name="_Raw Data Cash_Chansky_USIS Cash_CoE_USIS Cash_CoE_1_USIS Cash_CoE_4 3" xfId="12181"/>
    <cellStyle name="_Raw Data Cash_Chansky_USIS Cash_CoE_USIS Cash_CoE_1_USIS Cash_CoE_4 4" xfId="23147"/>
    <cellStyle name="_Raw Data Cash_Chansky_USIS Cash_CoE_USIS Cash_CoE_1_USIS Cash_CoE_4_Deadline Tracker" xfId="32529"/>
    <cellStyle name="_Raw Data Cash_Chansky_USIS Cash_CoE_USIS Cash_CoE_1_USIS Cash_CoE_4_Sheet4" xfId="9429"/>
    <cellStyle name="_Raw Data Cash_Chansky_USIS Cash_CoE_USIS Cash_CoE_1_USIS Cash_CoE_4_Sheet4 2" xfId="12183"/>
    <cellStyle name="_Raw Data Cash_Chansky_USIS Cash_CoE_USIS Cash_CoE_1_USIS Cash_CoE_Deadline Tracker" xfId="32522"/>
    <cellStyle name="_Raw Data Cash_Chansky_USIS Cash_CoE_USIS Cash_CoE_1_USIS Cash_CoE_Sheet4" xfId="9422"/>
    <cellStyle name="_Raw Data Cash_Chansky_USIS Cash_CoE_USIS Cash_CoE_1_USIS Cash_CoE_Sheet4 2" xfId="12184"/>
    <cellStyle name="_Raw Data Cash_Chansky_USIS Cash_CoE_USIS Cash_CoE_Deadline Tracker" xfId="32516"/>
    <cellStyle name="_Raw Data Cash_Chansky_USIS Cash_CoE_USIS Cash_CoE_Sheet4" xfId="9416"/>
    <cellStyle name="_Raw Data Cash_Chansky_USIS Cash_CoE_USIS Cash_CoE_Sheet4 2" xfId="12185"/>
    <cellStyle name="_Raw Data Cash_Consolidated data" xfId="4453"/>
    <cellStyle name="_Raw Data Cash_Consolidated data 2" xfId="12187"/>
    <cellStyle name="_Raw Data Cash_Consolidated data 3" xfId="12186"/>
    <cellStyle name="_Raw Data Cash_Consolidated data 4" xfId="23148"/>
    <cellStyle name="_Raw Data Cash_Consolidated data_Activity per Fund Group" xfId="22730"/>
    <cellStyle name="_Raw Data Cash_Consolidated data_Deadline Tracker" xfId="32530"/>
    <cellStyle name="_Raw Data Cash_Consolidated data_Sheet4" xfId="9430"/>
    <cellStyle name="_Raw Data Cash_Consolidated data_Sheet4 2" xfId="12188"/>
    <cellStyle name="_Raw Data Cash_Deadline Tracker" xfId="32452"/>
    <cellStyle name="_Raw Data Cash_First Eagle" xfId="10900"/>
    <cellStyle name="_Raw Data Cash_First Merc" xfId="10899"/>
    <cellStyle name="_Raw Data Cash_First Merc_1" xfId="10898"/>
    <cellStyle name="_Raw Data Cash_Forrester" xfId="4454"/>
    <cellStyle name="_Raw Data Cash_Forrester 2" xfId="12190"/>
    <cellStyle name="_Raw Data Cash_Forrester 3" xfId="12189"/>
    <cellStyle name="_Raw Data Cash_Forrester 4" xfId="23149"/>
    <cellStyle name="_Raw Data Cash_Forrester_Deadline Tracker" xfId="32531"/>
    <cellStyle name="_Raw Data Cash_Forrester_Sheet4" xfId="9431"/>
    <cellStyle name="_Raw Data Cash_Forrester_Sheet4 2" xfId="12191"/>
    <cellStyle name="_Raw Data Cash_Fry" xfId="4455"/>
    <cellStyle name="_Raw Data Cash_Fry 2" xfId="4456"/>
    <cellStyle name="_Raw Data Cash_Fry 2 2" xfId="4457"/>
    <cellStyle name="_Raw Data Cash_Fry 2 2 2" xfId="12195"/>
    <cellStyle name="_Raw Data Cash_Fry 2 2 3" xfId="12194"/>
    <cellStyle name="_Raw Data Cash_Fry 2 2 4" xfId="23152"/>
    <cellStyle name="_Raw Data Cash_Fry 2 2_Deadline Tracker" xfId="32534"/>
    <cellStyle name="_Raw Data Cash_Fry 2 2_Sheet4" xfId="9434"/>
    <cellStyle name="_Raw Data Cash_Fry 2 2_Sheet4 2" xfId="12196"/>
    <cellStyle name="_Raw Data Cash_Fry 2 3" xfId="12197"/>
    <cellStyle name="_Raw Data Cash_Fry 2 4" xfId="12193"/>
    <cellStyle name="_Raw Data Cash_Fry 2 5" xfId="23151"/>
    <cellStyle name="_Raw Data Cash_Fry 2_Chansky" xfId="4458"/>
    <cellStyle name="_Raw Data Cash_Fry 2_Chansky 2" xfId="12199"/>
    <cellStyle name="_Raw Data Cash_Fry 2_Chansky 3" xfId="12198"/>
    <cellStyle name="_Raw Data Cash_Fry 2_Chansky 4" xfId="23153"/>
    <cellStyle name="_Raw Data Cash_Fry 2_Chansky_Deadline Tracker" xfId="32535"/>
    <cellStyle name="_Raw Data Cash_Fry 2_Chansky_Sheet4" xfId="9435"/>
    <cellStyle name="_Raw Data Cash_Fry 2_Chansky_Sheet4 2" xfId="12200"/>
    <cellStyle name="_Raw Data Cash_Fry 2_Deadline Tracker" xfId="32533"/>
    <cellStyle name="_Raw Data Cash_Fry 2_Forrester" xfId="4459"/>
    <cellStyle name="_Raw Data Cash_Fry 2_Forrester 2" xfId="12202"/>
    <cellStyle name="_Raw Data Cash_Fry 2_Forrester 3" xfId="12201"/>
    <cellStyle name="_Raw Data Cash_Fry 2_Forrester 4" xfId="23154"/>
    <cellStyle name="_Raw Data Cash_Fry 2_Forrester_Deadline Tracker" xfId="32536"/>
    <cellStyle name="_Raw Data Cash_Fry 2_Forrester_Sheet4" xfId="9436"/>
    <cellStyle name="_Raw Data Cash_Fry 2_Forrester_Sheet4 2" xfId="12203"/>
    <cellStyle name="_Raw Data Cash_Fry 2_Fry" xfId="4460"/>
    <cellStyle name="_Raw Data Cash_Fry 2_Fry 2" xfId="12205"/>
    <cellStyle name="_Raw Data Cash_Fry 2_Fry 3" xfId="12204"/>
    <cellStyle name="_Raw Data Cash_Fry 2_Fry 4" xfId="23155"/>
    <cellStyle name="_Raw Data Cash_Fry 2_Fry_Deadline Tracker" xfId="32537"/>
    <cellStyle name="_Raw Data Cash_Fry 2_Fry_Sheet4" xfId="9437"/>
    <cellStyle name="_Raw Data Cash_Fry 2_Fry_Sheet4 2" xfId="12206"/>
    <cellStyle name="_Raw Data Cash_Fry 2_Sheet4" xfId="9433"/>
    <cellStyle name="_Raw Data Cash_Fry 2_Sheet4 2" xfId="12207"/>
    <cellStyle name="_Raw Data Cash_Fry 3" xfId="4461"/>
    <cellStyle name="_Raw Data Cash_Fry 3 2" xfId="12209"/>
    <cellStyle name="_Raw Data Cash_Fry 3 3" xfId="12208"/>
    <cellStyle name="_Raw Data Cash_Fry 3 4" xfId="23156"/>
    <cellStyle name="_Raw Data Cash_Fry 3_Deadline Tracker" xfId="32538"/>
    <cellStyle name="_Raw Data Cash_Fry 3_Sheet4" xfId="9438"/>
    <cellStyle name="_Raw Data Cash_Fry 3_Sheet4 2" xfId="12210"/>
    <cellStyle name="_Raw Data Cash_Fry 3_USIS Cash_CoE" xfId="4462"/>
    <cellStyle name="_Raw Data Cash_Fry 3_USIS Cash_CoE 2" xfId="12212"/>
    <cellStyle name="_Raw Data Cash_Fry 3_USIS Cash_CoE 3" xfId="12211"/>
    <cellStyle name="_Raw Data Cash_Fry 3_USIS Cash_CoE 4" xfId="23157"/>
    <cellStyle name="_Raw Data Cash_Fry 3_USIS Cash_CoE_Deadline Tracker" xfId="32539"/>
    <cellStyle name="_Raw Data Cash_Fry 3_USIS Cash_CoE_Sheet4" xfId="9439"/>
    <cellStyle name="_Raw Data Cash_Fry 3_USIS Cash_CoE_Sheet4 2" xfId="12213"/>
    <cellStyle name="_Raw Data Cash_Fry 4" xfId="4463"/>
    <cellStyle name="_Raw Data Cash_Fry 4 2" xfId="12215"/>
    <cellStyle name="_Raw Data Cash_Fry 4 3" xfId="12214"/>
    <cellStyle name="_Raw Data Cash_Fry 4 4" xfId="23158"/>
    <cellStyle name="_Raw Data Cash_Fry 4_Deadline Tracker" xfId="32540"/>
    <cellStyle name="_Raw Data Cash_Fry 4_Sheet4" xfId="9440"/>
    <cellStyle name="_Raw Data Cash_Fry 4_Sheet4 2" xfId="12216"/>
    <cellStyle name="_Raw Data Cash_Fry 5" xfId="12217"/>
    <cellStyle name="_Raw Data Cash_Fry 6" xfId="12192"/>
    <cellStyle name="_Raw Data Cash_Fry 7" xfId="23150"/>
    <cellStyle name="_Raw Data Cash_Fry_1" xfId="4464"/>
    <cellStyle name="_Raw Data Cash_Fry_1 2" xfId="4465"/>
    <cellStyle name="_Raw Data Cash_Fry_1 2 2" xfId="12220"/>
    <cellStyle name="_Raw Data Cash_Fry_1 2 3" xfId="12219"/>
    <cellStyle name="_Raw Data Cash_Fry_1 2 4" xfId="23160"/>
    <cellStyle name="_Raw Data Cash_Fry_1 2_Deadline Tracker" xfId="32542"/>
    <cellStyle name="_Raw Data Cash_Fry_1 2_Sheet4" xfId="9442"/>
    <cellStyle name="_Raw Data Cash_Fry_1 2_Sheet4 2" xfId="12221"/>
    <cellStyle name="_Raw Data Cash_Fry_1 2_USIS Cash_CoE" xfId="4466"/>
    <cellStyle name="_Raw Data Cash_Fry_1 2_USIS Cash_CoE 2" xfId="12223"/>
    <cellStyle name="_Raw Data Cash_Fry_1 2_USIS Cash_CoE 3" xfId="12222"/>
    <cellStyle name="_Raw Data Cash_Fry_1 2_USIS Cash_CoE 4" xfId="23161"/>
    <cellStyle name="_Raw Data Cash_Fry_1 2_USIS Cash_CoE_Deadline Tracker" xfId="32543"/>
    <cellStyle name="_Raw Data Cash_Fry_1 2_USIS Cash_CoE_Sheet4" xfId="9443"/>
    <cellStyle name="_Raw Data Cash_Fry_1 2_USIS Cash_CoE_Sheet4 2" xfId="12224"/>
    <cellStyle name="_Raw Data Cash_Fry_1 3" xfId="12225"/>
    <cellStyle name="_Raw Data Cash_Fry_1 4" xfId="12218"/>
    <cellStyle name="_Raw Data Cash_Fry_1 5" xfId="23159"/>
    <cellStyle name="_Raw Data Cash_Fry_1_Deadline Tracker" xfId="32541"/>
    <cellStyle name="_Raw Data Cash_Fry_1_Process Highlights" xfId="4467"/>
    <cellStyle name="_Raw Data Cash_Fry_1_Process Highlights 2" xfId="12227"/>
    <cellStyle name="_Raw Data Cash_Fry_1_Process Highlights 3" xfId="12226"/>
    <cellStyle name="_Raw Data Cash_Fry_1_Process Highlights 4" xfId="23162"/>
    <cellStyle name="_Raw Data Cash_Fry_1_Process Highlights_1" xfId="4468"/>
    <cellStyle name="_Raw Data Cash_Fry_1_Process Highlights_1 2" xfId="12229"/>
    <cellStyle name="_Raw Data Cash_Fry_1_Process Highlights_1 3" xfId="12228"/>
    <cellStyle name="_Raw Data Cash_Fry_1_Process Highlights_1 4" xfId="23163"/>
    <cellStyle name="_Raw Data Cash_Fry_1_Process Highlights_1_Deadline Tracker" xfId="32545"/>
    <cellStyle name="_Raw Data Cash_Fry_1_Process Highlights_1_Sheet4" xfId="9445"/>
    <cellStyle name="_Raw Data Cash_Fry_1_Process Highlights_1_Sheet4 2" xfId="12230"/>
    <cellStyle name="_Raw Data Cash_Fry_1_Process Highlights_Deadline Tracker" xfId="32544"/>
    <cellStyle name="_Raw Data Cash_Fry_1_Process Highlights_Sheet4" xfId="9444"/>
    <cellStyle name="_Raw Data Cash_Fry_1_Process Highlights_Sheet4 2" xfId="12231"/>
    <cellStyle name="_Raw Data Cash_Fry_1_Sheet4" xfId="9441"/>
    <cellStyle name="_Raw Data Cash_Fry_1_Sheet4 2" xfId="12232"/>
    <cellStyle name="_Raw Data Cash_Fry_1_USIS Cash_CoE" xfId="4469"/>
    <cellStyle name="_Raw Data Cash_Fry_1_USIS Cash_CoE 2" xfId="12234"/>
    <cellStyle name="_Raw Data Cash_Fry_1_USIS Cash_CoE 3" xfId="12233"/>
    <cellStyle name="_Raw Data Cash_Fry_1_USIS Cash_CoE 4" xfId="23164"/>
    <cellStyle name="_Raw Data Cash_Fry_1_USIS Cash_CoE_1" xfId="4470"/>
    <cellStyle name="_Raw Data Cash_Fry_1_USIS Cash_CoE_1 2" xfId="12236"/>
    <cellStyle name="_Raw Data Cash_Fry_1_USIS Cash_CoE_1 3" xfId="12235"/>
    <cellStyle name="_Raw Data Cash_Fry_1_USIS Cash_CoE_1 4" xfId="23165"/>
    <cellStyle name="_Raw Data Cash_Fry_1_USIS Cash_CoE_1_Deadline Tracker" xfId="32547"/>
    <cellStyle name="_Raw Data Cash_Fry_1_USIS Cash_CoE_1_Sheet4" xfId="9447"/>
    <cellStyle name="_Raw Data Cash_Fry_1_USIS Cash_CoE_1_Sheet4 2" xfId="12237"/>
    <cellStyle name="_Raw Data Cash_Fry_1_USIS Cash_CoE_1_USIS Cash_CoE" xfId="4471"/>
    <cellStyle name="_Raw Data Cash_Fry_1_USIS Cash_CoE_1_USIS Cash_CoE 2" xfId="12239"/>
    <cellStyle name="_Raw Data Cash_Fry_1_USIS Cash_CoE_1_USIS Cash_CoE 3" xfId="12238"/>
    <cellStyle name="_Raw Data Cash_Fry_1_USIS Cash_CoE_1_USIS Cash_CoE 4" xfId="23166"/>
    <cellStyle name="_Raw Data Cash_Fry_1_USIS Cash_CoE_1_USIS Cash_CoE_Deadline Tracker" xfId="32548"/>
    <cellStyle name="_Raw Data Cash_Fry_1_USIS Cash_CoE_1_USIS Cash_CoE_Sheet4" xfId="9448"/>
    <cellStyle name="_Raw Data Cash_Fry_1_USIS Cash_CoE_1_USIS Cash_CoE_Sheet4 2" xfId="12240"/>
    <cellStyle name="_Raw Data Cash_Fry_1_USIS Cash_CoE_2" xfId="4472"/>
    <cellStyle name="_Raw Data Cash_Fry_1_USIS Cash_CoE_2 2" xfId="12242"/>
    <cellStyle name="_Raw Data Cash_Fry_1_USIS Cash_CoE_2 3" xfId="12241"/>
    <cellStyle name="_Raw Data Cash_Fry_1_USIS Cash_CoE_2 4" xfId="23167"/>
    <cellStyle name="_Raw Data Cash_Fry_1_USIS Cash_CoE_2_Deadline Tracker" xfId="32549"/>
    <cellStyle name="_Raw Data Cash_Fry_1_USIS Cash_CoE_2_Sheet4" xfId="9449"/>
    <cellStyle name="_Raw Data Cash_Fry_1_USIS Cash_CoE_2_Sheet4 2" xfId="12243"/>
    <cellStyle name="_Raw Data Cash_Fry_1_USIS Cash_CoE_2_USIS Cash_CoE" xfId="4473"/>
    <cellStyle name="_Raw Data Cash_Fry_1_USIS Cash_CoE_2_USIS Cash_CoE 2" xfId="12245"/>
    <cellStyle name="_Raw Data Cash_Fry_1_USIS Cash_CoE_2_USIS Cash_CoE 3" xfId="12244"/>
    <cellStyle name="_Raw Data Cash_Fry_1_USIS Cash_CoE_2_USIS Cash_CoE 4" xfId="23168"/>
    <cellStyle name="_Raw Data Cash_Fry_1_USIS Cash_CoE_2_USIS Cash_CoE_Deadline Tracker" xfId="32550"/>
    <cellStyle name="_Raw Data Cash_Fry_1_USIS Cash_CoE_2_USIS Cash_CoE_Sheet4" xfId="9450"/>
    <cellStyle name="_Raw Data Cash_Fry_1_USIS Cash_CoE_2_USIS Cash_CoE_Sheet4 2" xfId="12246"/>
    <cellStyle name="_Raw Data Cash_Fry_1_USIS Cash_CoE_3" xfId="4474"/>
    <cellStyle name="_Raw Data Cash_Fry_1_USIS Cash_CoE_3 2" xfId="12248"/>
    <cellStyle name="_Raw Data Cash_Fry_1_USIS Cash_CoE_3 3" xfId="12247"/>
    <cellStyle name="_Raw Data Cash_Fry_1_USIS Cash_CoE_3 4" xfId="23169"/>
    <cellStyle name="_Raw Data Cash_Fry_1_USIS Cash_CoE_3_Deadline Tracker" xfId="32551"/>
    <cellStyle name="_Raw Data Cash_Fry_1_USIS Cash_CoE_3_Sheet4" xfId="9451"/>
    <cellStyle name="_Raw Data Cash_Fry_1_USIS Cash_CoE_3_Sheet4 2" xfId="12249"/>
    <cellStyle name="_Raw Data Cash_Fry_1_USIS Cash_CoE_3_USIS Cash_CoE" xfId="4475"/>
    <cellStyle name="_Raw Data Cash_Fry_1_USIS Cash_CoE_3_USIS Cash_CoE 2" xfId="12251"/>
    <cellStyle name="_Raw Data Cash_Fry_1_USIS Cash_CoE_3_USIS Cash_CoE 3" xfId="12250"/>
    <cellStyle name="_Raw Data Cash_Fry_1_USIS Cash_CoE_3_USIS Cash_CoE 4" xfId="23170"/>
    <cellStyle name="_Raw Data Cash_Fry_1_USIS Cash_CoE_3_USIS Cash_CoE_Deadline Tracker" xfId="32552"/>
    <cellStyle name="_Raw Data Cash_Fry_1_USIS Cash_CoE_3_USIS Cash_CoE_Sheet4" xfId="9452"/>
    <cellStyle name="_Raw Data Cash_Fry_1_USIS Cash_CoE_3_USIS Cash_CoE_Sheet4 2" xfId="12252"/>
    <cellStyle name="_Raw Data Cash_Fry_1_USIS Cash_CoE_4" xfId="4476"/>
    <cellStyle name="_Raw Data Cash_Fry_1_USIS Cash_CoE_4 2" xfId="12254"/>
    <cellStyle name="_Raw Data Cash_Fry_1_USIS Cash_CoE_4 3" xfId="12253"/>
    <cellStyle name="_Raw Data Cash_Fry_1_USIS Cash_CoE_4 4" xfId="23171"/>
    <cellStyle name="_Raw Data Cash_Fry_1_USIS Cash_CoE_4_Deadline Tracker" xfId="32553"/>
    <cellStyle name="_Raw Data Cash_Fry_1_USIS Cash_CoE_4_Sheet4" xfId="9453"/>
    <cellStyle name="_Raw Data Cash_Fry_1_USIS Cash_CoE_4_Sheet4 2" xfId="12255"/>
    <cellStyle name="_Raw Data Cash_Fry_1_USIS Cash_CoE_Deadline Tracker" xfId="32546"/>
    <cellStyle name="_Raw Data Cash_Fry_1_USIS Cash_CoE_Sheet4" xfId="9446"/>
    <cellStyle name="_Raw Data Cash_Fry_1_USIS Cash_CoE_Sheet4 2" xfId="12256"/>
    <cellStyle name="_Raw Data Cash_Fry_Bieber" xfId="4477"/>
    <cellStyle name="_Raw Data Cash_Fry_Bieber 2" xfId="12258"/>
    <cellStyle name="_Raw Data Cash_Fry_Bieber 3" xfId="12257"/>
    <cellStyle name="_Raw Data Cash_Fry_Bieber 4" xfId="23172"/>
    <cellStyle name="_Raw Data Cash_Fry_Bieber_Deadline Tracker" xfId="32554"/>
    <cellStyle name="_Raw Data Cash_Fry_Bieber_Sheet4" xfId="9454"/>
    <cellStyle name="_Raw Data Cash_Fry_Bieber_Sheet4 2" xfId="12259"/>
    <cellStyle name="_Raw Data Cash_Fry_Bieber_USIS Cash_CoE" xfId="4478"/>
    <cellStyle name="_Raw Data Cash_Fry_Bieber_USIS Cash_CoE 2" xfId="12261"/>
    <cellStyle name="_Raw Data Cash_Fry_Bieber_USIS Cash_CoE 3" xfId="12260"/>
    <cellStyle name="_Raw Data Cash_Fry_Bieber_USIS Cash_CoE 4" xfId="23173"/>
    <cellStyle name="_Raw Data Cash_Fry_Bieber_USIS Cash_CoE_Deadline Tracker" xfId="32555"/>
    <cellStyle name="_Raw Data Cash_Fry_Bieber_USIS Cash_CoE_Sheet4" xfId="9455"/>
    <cellStyle name="_Raw Data Cash_Fry_Bieber_USIS Cash_CoE_Sheet4 2" xfId="12262"/>
    <cellStyle name="_Raw Data Cash_Fry_Chansky" xfId="4479"/>
    <cellStyle name="_Raw Data Cash_Fry_Chansky 2" xfId="4480"/>
    <cellStyle name="_Raw Data Cash_Fry_Chansky 2 2" xfId="12265"/>
    <cellStyle name="_Raw Data Cash_Fry_Chansky 2 3" xfId="12264"/>
    <cellStyle name="_Raw Data Cash_Fry_Chansky 2 4" xfId="23175"/>
    <cellStyle name="_Raw Data Cash_Fry_Chansky 2_Deadline Tracker" xfId="32557"/>
    <cellStyle name="_Raw Data Cash_Fry_Chansky 2_Sheet4" xfId="9457"/>
    <cellStyle name="_Raw Data Cash_Fry_Chansky 2_Sheet4 2" xfId="12266"/>
    <cellStyle name="_Raw Data Cash_Fry_Chansky 3" xfId="4481"/>
    <cellStyle name="_Raw Data Cash_Fry_Chansky 3 2" xfId="12268"/>
    <cellStyle name="_Raw Data Cash_Fry_Chansky 3 3" xfId="12267"/>
    <cellStyle name="_Raw Data Cash_Fry_Chansky 3 4" xfId="23176"/>
    <cellStyle name="_Raw Data Cash_Fry_Chansky 3_Deadline Tracker" xfId="32558"/>
    <cellStyle name="_Raw Data Cash_Fry_Chansky 3_Sheet4" xfId="9458"/>
    <cellStyle name="_Raw Data Cash_Fry_Chansky 3_Sheet4 2" xfId="12269"/>
    <cellStyle name="_Raw Data Cash_Fry_Chansky 3_USIS Cash_CoE" xfId="4482"/>
    <cellStyle name="_Raw Data Cash_Fry_Chansky 3_USIS Cash_CoE 2" xfId="12271"/>
    <cellStyle name="_Raw Data Cash_Fry_Chansky 3_USIS Cash_CoE 3" xfId="12270"/>
    <cellStyle name="_Raw Data Cash_Fry_Chansky 3_USIS Cash_CoE 4" xfId="23177"/>
    <cellStyle name="_Raw Data Cash_Fry_Chansky 3_USIS Cash_CoE_Deadline Tracker" xfId="32559"/>
    <cellStyle name="_Raw Data Cash_Fry_Chansky 3_USIS Cash_CoE_Sheet4" xfId="9459"/>
    <cellStyle name="_Raw Data Cash_Fry_Chansky 3_USIS Cash_CoE_Sheet4 2" xfId="12272"/>
    <cellStyle name="_Raw Data Cash_Fry_Chansky 4" xfId="4483"/>
    <cellStyle name="_Raw Data Cash_Fry_Chansky 4 2" xfId="12274"/>
    <cellStyle name="_Raw Data Cash_Fry_Chansky 4 3" xfId="12273"/>
    <cellStyle name="_Raw Data Cash_Fry_Chansky 4 4" xfId="23178"/>
    <cellStyle name="_Raw Data Cash_Fry_Chansky 4_Deadline Tracker" xfId="32560"/>
    <cellStyle name="_Raw Data Cash_Fry_Chansky 4_Sheet4" xfId="9460"/>
    <cellStyle name="_Raw Data Cash_Fry_Chansky 4_Sheet4 2" xfId="12275"/>
    <cellStyle name="_Raw Data Cash_Fry_Chansky 5" xfId="12276"/>
    <cellStyle name="_Raw Data Cash_Fry_Chansky 6" xfId="12263"/>
    <cellStyle name="_Raw Data Cash_Fry_Chansky 7" xfId="23174"/>
    <cellStyle name="_Raw Data Cash_Fry_Chansky_1" xfId="4484"/>
    <cellStyle name="_Raw Data Cash_Fry_Chansky_1 2" xfId="12278"/>
    <cellStyle name="_Raw Data Cash_Fry_Chansky_1 3" xfId="12277"/>
    <cellStyle name="_Raw Data Cash_Fry_Chansky_1 4" xfId="23179"/>
    <cellStyle name="_Raw Data Cash_Fry_Chansky_1_Deadline Tracker" xfId="32561"/>
    <cellStyle name="_Raw Data Cash_Fry_Chansky_1_Sheet4" xfId="9461"/>
    <cellStyle name="_Raw Data Cash_Fry_Chansky_1_Sheet4 2" xfId="12279"/>
    <cellStyle name="_Raw Data Cash_Fry_Chansky_Bieber" xfId="4485"/>
    <cellStyle name="_Raw Data Cash_Fry_Chansky_Bieber 2" xfId="12281"/>
    <cellStyle name="_Raw Data Cash_Fry_Chansky_Bieber 3" xfId="12280"/>
    <cellStyle name="_Raw Data Cash_Fry_Chansky_Bieber 4" xfId="23180"/>
    <cellStyle name="_Raw Data Cash_Fry_Chansky_Bieber_Deadline Tracker" xfId="32562"/>
    <cellStyle name="_Raw Data Cash_Fry_Chansky_Bieber_Sheet4" xfId="9462"/>
    <cellStyle name="_Raw Data Cash_Fry_Chansky_Bieber_Sheet4 2" xfId="12282"/>
    <cellStyle name="_Raw Data Cash_Fry_Chansky_Bieber_USIS Cash_CoE" xfId="4486"/>
    <cellStyle name="_Raw Data Cash_Fry_Chansky_Bieber_USIS Cash_CoE 2" xfId="12284"/>
    <cellStyle name="_Raw Data Cash_Fry_Chansky_Bieber_USIS Cash_CoE 3" xfId="12283"/>
    <cellStyle name="_Raw Data Cash_Fry_Chansky_Bieber_USIS Cash_CoE 4" xfId="23181"/>
    <cellStyle name="_Raw Data Cash_Fry_Chansky_Bieber_USIS Cash_CoE_Deadline Tracker" xfId="32563"/>
    <cellStyle name="_Raw Data Cash_Fry_Chansky_Bieber_USIS Cash_CoE_Sheet4" xfId="9463"/>
    <cellStyle name="_Raw Data Cash_Fry_Chansky_Bieber_USIS Cash_CoE_Sheet4 2" xfId="12285"/>
    <cellStyle name="_Raw Data Cash_Fry_Chansky_Chansky" xfId="4487"/>
    <cellStyle name="_Raw Data Cash_Fry_Chansky_Chansky 2" xfId="12287"/>
    <cellStyle name="_Raw Data Cash_Fry_Chansky_Chansky 3" xfId="12286"/>
    <cellStyle name="_Raw Data Cash_Fry_Chansky_Chansky 4" xfId="23182"/>
    <cellStyle name="_Raw Data Cash_Fry_Chansky_Chansky_Deadline Tracker" xfId="32564"/>
    <cellStyle name="_Raw Data Cash_Fry_Chansky_Chansky_Sheet4" xfId="9464"/>
    <cellStyle name="_Raw Data Cash_Fry_Chansky_Chansky_Sheet4 2" xfId="12288"/>
    <cellStyle name="_Raw Data Cash_Fry_Chansky_Deadline Tracker" xfId="32556"/>
    <cellStyle name="_Raw Data Cash_Fry_Chansky_Forrester" xfId="4488"/>
    <cellStyle name="_Raw Data Cash_Fry_Chansky_Forrester 2" xfId="12290"/>
    <cellStyle name="_Raw Data Cash_Fry_Chansky_Forrester 3" xfId="12289"/>
    <cellStyle name="_Raw Data Cash_Fry_Chansky_Forrester 4" xfId="23183"/>
    <cellStyle name="_Raw Data Cash_Fry_Chansky_Forrester_Deadline Tracker" xfId="32565"/>
    <cellStyle name="_Raw Data Cash_Fry_Chansky_Forrester_Sheet4" xfId="9465"/>
    <cellStyle name="_Raw Data Cash_Fry_Chansky_Forrester_Sheet4 2" xfId="12291"/>
    <cellStyle name="_Raw Data Cash_Fry_Chansky_Fry" xfId="4489"/>
    <cellStyle name="_Raw Data Cash_Fry_Chansky_Fry 2" xfId="12293"/>
    <cellStyle name="_Raw Data Cash_Fry_Chansky_Fry 3" xfId="12292"/>
    <cellStyle name="_Raw Data Cash_Fry_Chansky_Fry 4" xfId="23184"/>
    <cellStyle name="_Raw Data Cash_Fry_Chansky_Fry_Deadline Tracker" xfId="32566"/>
    <cellStyle name="_Raw Data Cash_Fry_Chansky_Fry_Sheet4" xfId="9466"/>
    <cellStyle name="_Raw Data Cash_Fry_Chansky_Fry_Sheet4 2" xfId="12294"/>
    <cellStyle name="_Raw Data Cash_Fry_Chansky_Process Highlights" xfId="4490"/>
    <cellStyle name="_Raw Data Cash_Fry_Chansky_Process Highlights 2" xfId="12296"/>
    <cellStyle name="_Raw Data Cash_Fry_Chansky_Process Highlights 3" xfId="12295"/>
    <cellStyle name="_Raw Data Cash_Fry_Chansky_Process Highlights 4" xfId="23185"/>
    <cellStyle name="_Raw Data Cash_Fry_Chansky_Process Highlights_1" xfId="4491"/>
    <cellStyle name="_Raw Data Cash_Fry_Chansky_Process Highlights_1 2" xfId="12298"/>
    <cellStyle name="_Raw Data Cash_Fry_Chansky_Process Highlights_1 3" xfId="12297"/>
    <cellStyle name="_Raw Data Cash_Fry_Chansky_Process Highlights_1 4" xfId="23186"/>
    <cellStyle name="_Raw Data Cash_Fry_Chansky_Process Highlights_1_Deadline Tracker" xfId="32568"/>
    <cellStyle name="_Raw Data Cash_Fry_Chansky_Process Highlights_1_Process Highlights" xfId="4492"/>
    <cellStyle name="_Raw Data Cash_Fry_Chansky_Process Highlights_1_Process Highlights 2" xfId="12300"/>
    <cellStyle name="_Raw Data Cash_Fry_Chansky_Process Highlights_1_Process Highlights 3" xfId="12299"/>
    <cellStyle name="_Raw Data Cash_Fry_Chansky_Process Highlights_1_Process Highlights 4" xfId="23187"/>
    <cellStyle name="_Raw Data Cash_Fry_Chansky_Process Highlights_1_Process Highlights_Deadline Tracker" xfId="32569"/>
    <cellStyle name="_Raw Data Cash_Fry_Chansky_Process Highlights_1_Process Highlights_Sheet4" xfId="9469"/>
    <cellStyle name="_Raw Data Cash_Fry_Chansky_Process Highlights_1_Process Highlights_Sheet4 2" xfId="12301"/>
    <cellStyle name="_Raw Data Cash_Fry_Chansky_Process Highlights_1_Sheet4" xfId="9468"/>
    <cellStyle name="_Raw Data Cash_Fry_Chansky_Process Highlights_1_Sheet4 2" xfId="12302"/>
    <cellStyle name="_Raw Data Cash_Fry_Chansky_Process Highlights_2" xfId="4493"/>
    <cellStyle name="_Raw Data Cash_Fry_Chansky_Process Highlights_2 2" xfId="12304"/>
    <cellStyle name="_Raw Data Cash_Fry_Chansky_Process Highlights_2 3" xfId="12303"/>
    <cellStyle name="_Raw Data Cash_Fry_Chansky_Process Highlights_2 4" xfId="23188"/>
    <cellStyle name="_Raw Data Cash_Fry_Chansky_Process Highlights_2_Deadline Tracker" xfId="32570"/>
    <cellStyle name="_Raw Data Cash_Fry_Chansky_Process Highlights_2_Process Highlights" xfId="4494"/>
    <cellStyle name="_Raw Data Cash_Fry_Chansky_Process Highlights_2_Process Highlights 2" xfId="12306"/>
    <cellStyle name="_Raw Data Cash_Fry_Chansky_Process Highlights_2_Process Highlights 3" xfId="12305"/>
    <cellStyle name="_Raw Data Cash_Fry_Chansky_Process Highlights_2_Process Highlights 4" xfId="23189"/>
    <cellStyle name="_Raw Data Cash_Fry_Chansky_Process Highlights_2_Process Highlights_Deadline Tracker" xfId="32571"/>
    <cellStyle name="_Raw Data Cash_Fry_Chansky_Process Highlights_2_Process Highlights_Sheet4" xfId="9471"/>
    <cellStyle name="_Raw Data Cash_Fry_Chansky_Process Highlights_2_Process Highlights_Sheet4 2" xfId="12307"/>
    <cellStyle name="_Raw Data Cash_Fry_Chansky_Process Highlights_2_Sheet4" xfId="9470"/>
    <cellStyle name="_Raw Data Cash_Fry_Chansky_Process Highlights_2_Sheet4 2" xfId="12308"/>
    <cellStyle name="_Raw Data Cash_Fry_Chansky_Process Highlights_3" xfId="4495"/>
    <cellStyle name="_Raw Data Cash_Fry_Chansky_Process Highlights_3 2" xfId="12310"/>
    <cellStyle name="_Raw Data Cash_Fry_Chansky_Process Highlights_3 3" xfId="12309"/>
    <cellStyle name="_Raw Data Cash_Fry_Chansky_Process Highlights_3 4" xfId="23190"/>
    <cellStyle name="_Raw Data Cash_Fry_Chansky_Process Highlights_3_Deadline Tracker" xfId="32572"/>
    <cellStyle name="_Raw Data Cash_Fry_Chansky_Process Highlights_3_Process Highlights" xfId="4496"/>
    <cellStyle name="_Raw Data Cash_Fry_Chansky_Process Highlights_3_Process Highlights 2" xfId="12312"/>
    <cellStyle name="_Raw Data Cash_Fry_Chansky_Process Highlights_3_Process Highlights 3" xfId="12311"/>
    <cellStyle name="_Raw Data Cash_Fry_Chansky_Process Highlights_3_Process Highlights 4" xfId="23191"/>
    <cellStyle name="_Raw Data Cash_Fry_Chansky_Process Highlights_3_Process Highlights_Deadline Tracker" xfId="32573"/>
    <cellStyle name="_Raw Data Cash_Fry_Chansky_Process Highlights_3_Process Highlights_Sheet4" xfId="9473"/>
    <cellStyle name="_Raw Data Cash_Fry_Chansky_Process Highlights_3_Process Highlights_Sheet4 2" xfId="12313"/>
    <cellStyle name="_Raw Data Cash_Fry_Chansky_Process Highlights_3_Sheet4" xfId="9472"/>
    <cellStyle name="_Raw Data Cash_Fry_Chansky_Process Highlights_3_Sheet4 2" xfId="12314"/>
    <cellStyle name="_Raw Data Cash_Fry_Chansky_Process Highlights_4" xfId="4497"/>
    <cellStyle name="_Raw Data Cash_Fry_Chansky_Process Highlights_4 2" xfId="12316"/>
    <cellStyle name="_Raw Data Cash_Fry_Chansky_Process Highlights_4 3" xfId="12315"/>
    <cellStyle name="_Raw Data Cash_Fry_Chansky_Process Highlights_4 4" xfId="23192"/>
    <cellStyle name="_Raw Data Cash_Fry_Chansky_Process Highlights_4_Deadline Tracker" xfId="32574"/>
    <cellStyle name="_Raw Data Cash_Fry_Chansky_Process Highlights_4_Sheet4" xfId="9474"/>
    <cellStyle name="_Raw Data Cash_Fry_Chansky_Process Highlights_4_Sheet4 2" xfId="12317"/>
    <cellStyle name="_Raw Data Cash_Fry_Chansky_Process Highlights_Deadline Tracker" xfId="32567"/>
    <cellStyle name="_Raw Data Cash_Fry_Chansky_Process Highlights_Sheet4" xfId="9467"/>
    <cellStyle name="_Raw Data Cash_Fry_Chansky_Process Highlights_Sheet4 2" xfId="12318"/>
    <cellStyle name="_Raw Data Cash_Fry_Chansky_Sheet4" xfId="9456"/>
    <cellStyle name="_Raw Data Cash_Fry_Chansky_Sheet4 2" xfId="12319"/>
    <cellStyle name="_Raw Data Cash_Fry_Chansky_USIS Cash_CoE" xfId="4498"/>
    <cellStyle name="_Raw Data Cash_Fry_Chansky_USIS Cash_CoE 2" xfId="4499"/>
    <cellStyle name="_Raw Data Cash_Fry_Chansky_USIS Cash_CoE 2 2" xfId="12322"/>
    <cellStyle name="_Raw Data Cash_Fry_Chansky_USIS Cash_CoE 2 3" xfId="12321"/>
    <cellStyle name="_Raw Data Cash_Fry_Chansky_USIS Cash_CoE 2 4" xfId="23194"/>
    <cellStyle name="_Raw Data Cash_Fry_Chansky_USIS Cash_CoE 2_Deadline Tracker" xfId="32576"/>
    <cellStyle name="_Raw Data Cash_Fry_Chansky_USIS Cash_CoE 2_Sheet4" xfId="9476"/>
    <cellStyle name="_Raw Data Cash_Fry_Chansky_USIS Cash_CoE 2_Sheet4 2" xfId="12323"/>
    <cellStyle name="_Raw Data Cash_Fry_Chansky_USIS Cash_CoE 3" xfId="12324"/>
    <cellStyle name="_Raw Data Cash_Fry_Chansky_USIS Cash_CoE 4" xfId="12320"/>
    <cellStyle name="_Raw Data Cash_Fry_Chansky_USIS Cash_CoE 5" xfId="23193"/>
    <cellStyle name="_Raw Data Cash_Fry_Chansky_USIS Cash_CoE_1" xfId="4500"/>
    <cellStyle name="_Raw Data Cash_Fry_Chansky_USIS Cash_CoE_1 2" xfId="12326"/>
    <cellStyle name="_Raw Data Cash_Fry_Chansky_USIS Cash_CoE_1 3" xfId="12325"/>
    <cellStyle name="_Raw Data Cash_Fry_Chansky_USIS Cash_CoE_1 4" xfId="23195"/>
    <cellStyle name="_Raw Data Cash_Fry_Chansky_USIS Cash_CoE_1_Deadline Tracker" xfId="32577"/>
    <cellStyle name="_Raw Data Cash_Fry_Chansky_USIS Cash_CoE_1_Sheet4" xfId="9477"/>
    <cellStyle name="_Raw Data Cash_Fry_Chansky_USIS Cash_CoE_1_Sheet4 2" xfId="12327"/>
    <cellStyle name="_Raw Data Cash_Fry_Chansky_USIS Cash_CoE_2" xfId="4501"/>
    <cellStyle name="_Raw Data Cash_Fry_Chansky_USIS Cash_CoE_2 2" xfId="12329"/>
    <cellStyle name="_Raw Data Cash_Fry_Chansky_USIS Cash_CoE_2 3" xfId="12328"/>
    <cellStyle name="_Raw Data Cash_Fry_Chansky_USIS Cash_CoE_2 4" xfId="23196"/>
    <cellStyle name="_Raw Data Cash_Fry_Chansky_USIS Cash_CoE_2_Deadline Tracker" xfId="32578"/>
    <cellStyle name="_Raw Data Cash_Fry_Chansky_USIS Cash_CoE_2_Sheet4" xfId="9478"/>
    <cellStyle name="_Raw Data Cash_Fry_Chansky_USIS Cash_CoE_2_Sheet4 2" xfId="12330"/>
    <cellStyle name="_Raw Data Cash_Fry_Chansky_USIS Cash_CoE_2_USIS Cash_CoE" xfId="4502"/>
    <cellStyle name="_Raw Data Cash_Fry_Chansky_USIS Cash_CoE_2_USIS Cash_CoE 2" xfId="12332"/>
    <cellStyle name="_Raw Data Cash_Fry_Chansky_USIS Cash_CoE_2_USIS Cash_CoE 3" xfId="12331"/>
    <cellStyle name="_Raw Data Cash_Fry_Chansky_USIS Cash_CoE_2_USIS Cash_CoE 4" xfId="23197"/>
    <cellStyle name="_Raw Data Cash_Fry_Chansky_USIS Cash_CoE_2_USIS Cash_CoE_Deadline Tracker" xfId="32579"/>
    <cellStyle name="_Raw Data Cash_Fry_Chansky_USIS Cash_CoE_2_USIS Cash_CoE_Sheet4" xfId="9479"/>
    <cellStyle name="_Raw Data Cash_Fry_Chansky_USIS Cash_CoE_2_USIS Cash_CoE_Sheet4 2" xfId="12333"/>
    <cellStyle name="_Raw Data Cash_Fry_Chansky_USIS Cash_CoE_3" xfId="4503"/>
    <cellStyle name="_Raw Data Cash_Fry_Chansky_USIS Cash_CoE_3 2" xfId="12335"/>
    <cellStyle name="_Raw Data Cash_Fry_Chansky_USIS Cash_CoE_3 3" xfId="12334"/>
    <cellStyle name="_Raw Data Cash_Fry_Chansky_USIS Cash_CoE_3 4" xfId="23198"/>
    <cellStyle name="_Raw Data Cash_Fry_Chansky_USIS Cash_CoE_3_Deadline Tracker" xfId="32580"/>
    <cellStyle name="_Raw Data Cash_Fry_Chansky_USIS Cash_CoE_3_Sheet4" xfId="9480"/>
    <cellStyle name="_Raw Data Cash_Fry_Chansky_USIS Cash_CoE_3_Sheet4 2" xfId="12336"/>
    <cellStyle name="_Raw Data Cash_Fry_Chansky_USIS Cash_CoE_3_USIS Cash_CoE" xfId="4504"/>
    <cellStyle name="_Raw Data Cash_Fry_Chansky_USIS Cash_CoE_3_USIS Cash_CoE 2" xfId="12338"/>
    <cellStyle name="_Raw Data Cash_Fry_Chansky_USIS Cash_CoE_3_USIS Cash_CoE 3" xfId="12337"/>
    <cellStyle name="_Raw Data Cash_Fry_Chansky_USIS Cash_CoE_3_USIS Cash_CoE 4" xfId="23199"/>
    <cellStyle name="_Raw Data Cash_Fry_Chansky_USIS Cash_CoE_3_USIS Cash_CoE_Deadline Tracker" xfId="32581"/>
    <cellStyle name="_Raw Data Cash_Fry_Chansky_USIS Cash_CoE_3_USIS Cash_CoE_Sheet4" xfId="9481"/>
    <cellStyle name="_Raw Data Cash_Fry_Chansky_USIS Cash_CoE_3_USIS Cash_CoE_Sheet4 2" xfId="12339"/>
    <cellStyle name="_Raw Data Cash_Fry_Chansky_USIS Cash_CoE_4" xfId="4505"/>
    <cellStyle name="_Raw Data Cash_Fry_Chansky_USIS Cash_CoE_4 2" xfId="12341"/>
    <cellStyle name="_Raw Data Cash_Fry_Chansky_USIS Cash_CoE_4 3" xfId="12340"/>
    <cellStyle name="_Raw Data Cash_Fry_Chansky_USIS Cash_CoE_4 4" xfId="23200"/>
    <cellStyle name="_Raw Data Cash_Fry_Chansky_USIS Cash_CoE_4_Deadline Tracker" xfId="32582"/>
    <cellStyle name="_Raw Data Cash_Fry_Chansky_USIS Cash_CoE_4_Sheet4" xfId="9482"/>
    <cellStyle name="_Raw Data Cash_Fry_Chansky_USIS Cash_CoE_4_Sheet4 2" xfId="12342"/>
    <cellStyle name="_Raw Data Cash_Fry_Chansky_USIS Cash_CoE_4_USIS Cash_CoE" xfId="4506"/>
    <cellStyle name="_Raw Data Cash_Fry_Chansky_USIS Cash_CoE_4_USIS Cash_CoE 2" xfId="12344"/>
    <cellStyle name="_Raw Data Cash_Fry_Chansky_USIS Cash_CoE_4_USIS Cash_CoE 3" xfId="12343"/>
    <cellStyle name="_Raw Data Cash_Fry_Chansky_USIS Cash_CoE_4_USIS Cash_CoE 4" xfId="23201"/>
    <cellStyle name="_Raw Data Cash_Fry_Chansky_USIS Cash_CoE_4_USIS Cash_CoE_Deadline Tracker" xfId="32583"/>
    <cellStyle name="_Raw Data Cash_Fry_Chansky_USIS Cash_CoE_4_USIS Cash_CoE_Sheet4" xfId="9483"/>
    <cellStyle name="_Raw Data Cash_Fry_Chansky_USIS Cash_CoE_4_USIS Cash_CoE_Sheet4 2" xfId="12345"/>
    <cellStyle name="_Raw Data Cash_Fry_Chansky_USIS Cash_CoE_5" xfId="4507"/>
    <cellStyle name="_Raw Data Cash_Fry_Chansky_USIS Cash_CoE_5 2" xfId="12347"/>
    <cellStyle name="_Raw Data Cash_Fry_Chansky_USIS Cash_CoE_5 3" xfId="12346"/>
    <cellStyle name="_Raw Data Cash_Fry_Chansky_USIS Cash_CoE_5 4" xfId="23202"/>
    <cellStyle name="_Raw Data Cash_Fry_Chansky_USIS Cash_CoE_5_Deadline Tracker" xfId="32584"/>
    <cellStyle name="_Raw Data Cash_Fry_Chansky_USIS Cash_CoE_5_Sheet4" xfId="9484"/>
    <cellStyle name="_Raw Data Cash_Fry_Chansky_USIS Cash_CoE_5_Sheet4 2" xfId="12348"/>
    <cellStyle name="_Raw Data Cash_Fry_Chansky_USIS Cash_CoE_Deadline Tracker" xfId="32575"/>
    <cellStyle name="_Raw Data Cash_Fry_Chansky_USIS Cash_CoE_Process Highlights" xfId="4508"/>
    <cellStyle name="_Raw Data Cash_Fry_Chansky_USIS Cash_CoE_Process Highlights 2" xfId="12350"/>
    <cellStyle name="_Raw Data Cash_Fry_Chansky_USIS Cash_CoE_Process Highlights 3" xfId="12349"/>
    <cellStyle name="_Raw Data Cash_Fry_Chansky_USIS Cash_CoE_Process Highlights 4" xfId="23203"/>
    <cellStyle name="_Raw Data Cash_Fry_Chansky_USIS Cash_CoE_Process Highlights_1" xfId="4509"/>
    <cellStyle name="_Raw Data Cash_Fry_Chansky_USIS Cash_CoE_Process Highlights_1 2" xfId="12352"/>
    <cellStyle name="_Raw Data Cash_Fry_Chansky_USIS Cash_CoE_Process Highlights_1 3" xfId="12351"/>
    <cellStyle name="_Raw Data Cash_Fry_Chansky_USIS Cash_CoE_Process Highlights_1 4" xfId="23204"/>
    <cellStyle name="_Raw Data Cash_Fry_Chansky_USIS Cash_CoE_Process Highlights_1_Deadline Tracker" xfId="32586"/>
    <cellStyle name="_Raw Data Cash_Fry_Chansky_USIS Cash_CoE_Process Highlights_1_Sheet4" xfId="9486"/>
    <cellStyle name="_Raw Data Cash_Fry_Chansky_USIS Cash_CoE_Process Highlights_1_Sheet4 2" xfId="12353"/>
    <cellStyle name="_Raw Data Cash_Fry_Chansky_USIS Cash_CoE_Process Highlights_2" xfId="4510"/>
    <cellStyle name="_Raw Data Cash_Fry_Chansky_USIS Cash_CoE_Process Highlights_2 2" xfId="12355"/>
    <cellStyle name="_Raw Data Cash_Fry_Chansky_USIS Cash_CoE_Process Highlights_2 3" xfId="12354"/>
    <cellStyle name="_Raw Data Cash_Fry_Chansky_USIS Cash_CoE_Process Highlights_2 4" xfId="23205"/>
    <cellStyle name="_Raw Data Cash_Fry_Chansky_USIS Cash_CoE_Process Highlights_2_Deadline Tracker" xfId="32587"/>
    <cellStyle name="_Raw Data Cash_Fry_Chansky_USIS Cash_CoE_Process Highlights_2_Process Highlights" xfId="4511"/>
    <cellStyle name="_Raw Data Cash_Fry_Chansky_USIS Cash_CoE_Process Highlights_2_Process Highlights 2" xfId="12357"/>
    <cellStyle name="_Raw Data Cash_Fry_Chansky_USIS Cash_CoE_Process Highlights_2_Process Highlights 3" xfId="12356"/>
    <cellStyle name="_Raw Data Cash_Fry_Chansky_USIS Cash_CoE_Process Highlights_2_Process Highlights 4" xfId="23206"/>
    <cellStyle name="_Raw Data Cash_Fry_Chansky_USIS Cash_CoE_Process Highlights_2_Process Highlights_Deadline Tracker" xfId="32588"/>
    <cellStyle name="_Raw Data Cash_Fry_Chansky_USIS Cash_CoE_Process Highlights_2_Process Highlights_Sheet4" xfId="9488"/>
    <cellStyle name="_Raw Data Cash_Fry_Chansky_USIS Cash_CoE_Process Highlights_2_Process Highlights_Sheet4 2" xfId="12358"/>
    <cellStyle name="_Raw Data Cash_Fry_Chansky_USIS Cash_CoE_Process Highlights_2_Sheet4" xfId="9487"/>
    <cellStyle name="_Raw Data Cash_Fry_Chansky_USIS Cash_CoE_Process Highlights_2_Sheet4 2" xfId="12359"/>
    <cellStyle name="_Raw Data Cash_Fry_Chansky_USIS Cash_CoE_Process Highlights_Deadline Tracker" xfId="32585"/>
    <cellStyle name="_Raw Data Cash_Fry_Chansky_USIS Cash_CoE_Process Highlights_Process Highlights" xfId="4512"/>
    <cellStyle name="_Raw Data Cash_Fry_Chansky_USIS Cash_CoE_Process Highlights_Process Highlights 2" xfId="12361"/>
    <cellStyle name="_Raw Data Cash_Fry_Chansky_USIS Cash_CoE_Process Highlights_Process Highlights 3" xfId="12360"/>
    <cellStyle name="_Raw Data Cash_Fry_Chansky_USIS Cash_CoE_Process Highlights_Process Highlights 4" xfId="23207"/>
    <cellStyle name="_Raw Data Cash_Fry_Chansky_USIS Cash_CoE_Process Highlights_Process Highlights_Deadline Tracker" xfId="32589"/>
    <cellStyle name="_Raw Data Cash_Fry_Chansky_USIS Cash_CoE_Process Highlights_Process Highlights_Sheet4" xfId="9489"/>
    <cellStyle name="_Raw Data Cash_Fry_Chansky_USIS Cash_CoE_Process Highlights_Process Highlights_Sheet4 2" xfId="12362"/>
    <cellStyle name="_Raw Data Cash_Fry_Chansky_USIS Cash_CoE_Process Highlights_Sheet4" xfId="9485"/>
    <cellStyle name="_Raw Data Cash_Fry_Chansky_USIS Cash_CoE_Process Highlights_Sheet4 2" xfId="12363"/>
    <cellStyle name="_Raw Data Cash_Fry_Chansky_USIS Cash_CoE_Sheet4" xfId="9475"/>
    <cellStyle name="_Raw Data Cash_Fry_Chansky_USIS Cash_CoE_Sheet4 2" xfId="12364"/>
    <cellStyle name="_Raw Data Cash_Fry_Chansky_USIS Cash_CoE_USIS Cash_CoE" xfId="4513"/>
    <cellStyle name="_Raw Data Cash_Fry_Chansky_USIS Cash_CoE_USIS Cash_CoE 2" xfId="12366"/>
    <cellStyle name="_Raw Data Cash_Fry_Chansky_USIS Cash_CoE_USIS Cash_CoE 3" xfId="12365"/>
    <cellStyle name="_Raw Data Cash_Fry_Chansky_USIS Cash_CoE_USIS Cash_CoE 4" xfId="23208"/>
    <cellStyle name="_Raw Data Cash_Fry_Chansky_USIS Cash_CoE_USIS Cash_CoE_1" xfId="4514"/>
    <cellStyle name="_Raw Data Cash_Fry_Chansky_USIS Cash_CoE_USIS Cash_CoE_1 2" xfId="4515"/>
    <cellStyle name="_Raw Data Cash_Fry_Chansky_USIS Cash_CoE_USIS Cash_CoE_1 2 2" xfId="12369"/>
    <cellStyle name="_Raw Data Cash_Fry_Chansky_USIS Cash_CoE_USIS Cash_CoE_1 2 3" xfId="12368"/>
    <cellStyle name="_Raw Data Cash_Fry_Chansky_USIS Cash_CoE_USIS Cash_CoE_1 2 4" xfId="23210"/>
    <cellStyle name="_Raw Data Cash_Fry_Chansky_USIS Cash_CoE_USIS Cash_CoE_1 2_Deadline Tracker" xfId="32592"/>
    <cellStyle name="_Raw Data Cash_Fry_Chansky_USIS Cash_CoE_USIS Cash_CoE_1 2_Sheet4" xfId="9492"/>
    <cellStyle name="_Raw Data Cash_Fry_Chansky_USIS Cash_CoE_USIS Cash_CoE_1 2_Sheet4 2" xfId="12370"/>
    <cellStyle name="_Raw Data Cash_Fry_Chansky_USIS Cash_CoE_USIS Cash_CoE_1 2_USIS Cash_CoE" xfId="4516"/>
    <cellStyle name="_Raw Data Cash_Fry_Chansky_USIS Cash_CoE_USIS Cash_CoE_1 2_USIS Cash_CoE 2" xfId="12372"/>
    <cellStyle name="_Raw Data Cash_Fry_Chansky_USIS Cash_CoE_USIS Cash_CoE_1 2_USIS Cash_CoE 3" xfId="12371"/>
    <cellStyle name="_Raw Data Cash_Fry_Chansky_USIS Cash_CoE_USIS Cash_CoE_1 2_USIS Cash_CoE 4" xfId="23211"/>
    <cellStyle name="_Raw Data Cash_Fry_Chansky_USIS Cash_CoE_USIS Cash_CoE_1 2_USIS Cash_CoE_Deadline Tracker" xfId="32593"/>
    <cellStyle name="_Raw Data Cash_Fry_Chansky_USIS Cash_CoE_USIS Cash_CoE_1 2_USIS Cash_CoE_Sheet4" xfId="9493"/>
    <cellStyle name="_Raw Data Cash_Fry_Chansky_USIS Cash_CoE_USIS Cash_CoE_1 2_USIS Cash_CoE_Sheet4 2" xfId="12373"/>
    <cellStyle name="_Raw Data Cash_Fry_Chansky_USIS Cash_CoE_USIS Cash_CoE_1 3" xfId="12374"/>
    <cellStyle name="_Raw Data Cash_Fry_Chansky_USIS Cash_CoE_USIS Cash_CoE_1 4" xfId="12367"/>
    <cellStyle name="_Raw Data Cash_Fry_Chansky_USIS Cash_CoE_USIS Cash_CoE_1 5" xfId="23209"/>
    <cellStyle name="_Raw Data Cash_Fry_Chansky_USIS Cash_CoE_USIS Cash_CoE_1_Deadline Tracker" xfId="32591"/>
    <cellStyle name="_Raw Data Cash_Fry_Chansky_USIS Cash_CoE_USIS Cash_CoE_1_Process Highlights" xfId="4517"/>
    <cellStyle name="_Raw Data Cash_Fry_Chansky_USIS Cash_CoE_USIS Cash_CoE_1_Process Highlights 2" xfId="12376"/>
    <cellStyle name="_Raw Data Cash_Fry_Chansky_USIS Cash_CoE_USIS Cash_CoE_1_Process Highlights 3" xfId="12375"/>
    <cellStyle name="_Raw Data Cash_Fry_Chansky_USIS Cash_CoE_USIS Cash_CoE_1_Process Highlights 4" xfId="23212"/>
    <cellStyle name="_Raw Data Cash_Fry_Chansky_USIS Cash_CoE_USIS Cash_CoE_1_Process Highlights_1" xfId="4518"/>
    <cellStyle name="_Raw Data Cash_Fry_Chansky_USIS Cash_CoE_USIS Cash_CoE_1_Process Highlights_1 2" xfId="12378"/>
    <cellStyle name="_Raw Data Cash_Fry_Chansky_USIS Cash_CoE_USIS Cash_CoE_1_Process Highlights_1 3" xfId="12377"/>
    <cellStyle name="_Raw Data Cash_Fry_Chansky_USIS Cash_CoE_USIS Cash_CoE_1_Process Highlights_1 4" xfId="23213"/>
    <cellStyle name="_Raw Data Cash_Fry_Chansky_USIS Cash_CoE_USIS Cash_CoE_1_Process Highlights_1_Deadline Tracker" xfId="32595"/>
    <cellStyle name="_Raw Data Cash_Fry_Chansky_USIS Cash_CoE_USIS Cash_CoE_1_Process Highlights_1_Sheet4" xfId="9495"/>
    <cellStyle name="_Raw Data Cash_Fry_Chansky_USIS Cash_CoE_USIS Cash_CoE_1_Process Highlights_1_Sheet4 2" xfId="12379"/>
    <cellStyle name="_Raw Data Cash_Fry_Chansky_USIS Cash_CoE_USIS Cash_CoE_1_Process Highlights_Deadline Tracker" xfId="32594"/>
    <cellStyle name="_Raw Data Cash_Fry_Chansky_USIS Cash_CoE_USIS Cash_CoE_1_Process Highlights_Sheet4" xfId="9494"/>
    <cellStyle name="_Raw Data Cash_Fry_Chansky_USIS Cash_CoE_USIS Cash_CoE_1_Process Highlights_Sheet4 2" xfId="12380"/>
    <cellStyle name="_Raw Data Cash_Fry_Chansky_USIS Cash_CoE_USIS Cash_CoE_1_Sheet4" xfId="9491"/>
    <cellStyle name="_Raw Data Cash_Fry_Chansky_USIS Cash_CoE_USIS Cash_CoE_1_Sheet4 2" xfId="12381"/>
    <cellStyle name="_Raw Data Cash_Fry_Chansky_USIS Cash_CoE_USIS Cash_CoE_1_USIS Cash_CoE" xfId="4519"/>
    <cellStyle name="_Raw Data Cash_Fry_Chansky_USIS Cash_CoE_USIS Cash_CoE_1_USIS Cash_CoE 2" xfId="12383"/>
    <cellStyle name="_Raw Data Cash_Fry_Chansky_USIS Cash_CoE_USIS Cash_CoE_1_USIS Cash_CoE 3" xfId="12382"/>
    <cellStyle name="_Raw Data Cash_Fry_Chansky_USIS Cash_CoE_USIS Cash_CoE_1_USIS Cash_CoE 4" xfId="23214"/>
    <cellStyle name="_Raw Data Cash_Fry_Chansky_USIS Cash_CoE_USIS Cash_CoE_1_USIS Cash_CoE_1" xfId="4520"/>
    <cellStyle name="_Raw Data Cash_Fry_Chansky_USIS Cash_CoE_USIS Cash_CoE_1_USIS Cash_CoE_1 2" xfId="12385"/>
    <cellStyle name="_Raw Data Cash_Fry_Chansky_USIS Cash_CoE_USIS Cash_CoE_1_USIS Cash_CoE_1 3" xfId="12384"/>
    <cellStyle name="_Raw Data Cash_Fry_Chansky_USIS Cash_CoE_USIS Cash_CoE_1_USIS Cash_CoE_1 4" xfId="23215"/>
    <cellStyle name="_Raw Data Cash_Fry_Chansky_USIS Cash_CoE_USIS Cash_CoE_1_USIS Cash_CoE_1_Deadline Tracker" xfId="32597"/>
    <cellStyle name="_Raw Data Cash_Fry_Chansky_USIS Cash_CoE_USIS Cash_CoE_1_USIS Cash_CoE_1_Sheet4" xfId="9497"/>
    <cellStyle name="_Raw Data Cash_Fry_Chansky_USIS Cash_CoE_USIS Cash_CoE_1_USIS Cash_CoE_1_Sheet4 2" xfId="12386"/>
    <cellStyle name="_Raw Data Cash_Fry_Chansky_USIS Cash_CoE_USIS Cash_CoE_1_USIS Cash_CoE_1_USIS Cash_CoE" xfId="4521"/>
    <cellStyle name="_Raw Data Cash_Fry_Chansky_USIS Cash_CoE_USIS Cash_CoE_1_USIS Cash_CoE_1_USIS Cash_CoE 2" xfId="12388"/>
    <cellStyle name="_Raw Data Cash_Fry_Chansky_USIS Cash_CoE_USIS Cash_CoE_1_USIS Cash_CoE_1_USIS Cash_CoE 3" xfId="12387"/>
    <cellStyle name="_Raw Data Cash_Fry_Chansky_USIS Cash_CoE_USIS Cash_CoE_1_USIS Cash_CoE_1_USIS Cash_CoE 4" xfId="23216"/>
    <cellStyle name="_Raw Data Cash_Fry_Chansky_USIS Cash_CoE_USIS Cash_CoE_1_USIS Cash_CoE_1_USIS Cash_CoE_Deadline Tracker" xfId="32598"/>
    <cellStyle name="_Raw Data Cash_Fry_Chansky_USIS Cash_CoE_USIS Cash_CoE_1_USIS Cash_CoE_1_USIS Cash_CoE_Sheet4" xfId="9498"/>
    <cellStyle name="_Raw Data Cash_Fry_Chansky_USIS Cash_CoE_USIS Cash_CoE_1_USIS Cash_CoE_1_USIS Cash_CoE_Sheet4 2" xfId="12389"/>
    <cellStyle name="_Raw Data Cash_Fry_Chansky_USIS Cash_CoE_USIS Cash_CoE_1_USIS Cash_CoE_2" xfId="4522"/>
    <cellStyle name="_Raw Data Cash_Fry_Chansky_USIS Cash_CoE_USIS Cash_CoE_1_USIS Cash_CoE_2 2" xfId="12391"/>
    <cellStyle name="_Raw Data Cash_Fry_Chansky_USIS Cash_CoE_USIS Cash_CoE_1_USIS Cash_CoE_2 3" xfId="12390"/>
    <cellStyle name="_Raw Data Cash_Fry_Chansky_USIS Cash_CoE_USIS Cash_CoE_1_USIS Cash_CoE_2 4" xfId="23217"/>
    <cellStyle name="_Raw Data Cash_Fry_Chansky_USIS Cash_CoE_USIS Cash_CoE_1_USIS Cash_CoE_2_Deadline Tracker" xfId="32599"/>
    <cellStyle name="_Raw Data Cash_Fry_Chansky_USIS Cash_CoE_USIS Cash_CoE_1_USIS Cash_CoE_2_Sheet4" xfId="9499"/>
    <cellStyle name="_Raw Data Cash_Fry_Chansky_USIS Cash_CoE_USIS Cash_CoE_1_USIS Cash_CoE_2_Sheet4 2" xfId="12392"/>
    <cellStyle name="_Raw Data Cash_Fry_Chansky_USIS Cash_CoE_USIS Cash_CoE_1_USIS Cash_CoE_2_USIS Cash_CoE" xfId="4523"/>
    <cellStyle name="_Raw Data Cash_Fry_Chansky_USIS Cash_CoE_USIS Cash_CoE_1_USIS Cash_CoE_2_USIS Cash_CoE 2" xfId="12394"/>
    <cellStyle name="_Raw Data Cash_Fry_Chansky_USIS Cash_CoE_USIS Cash_CoE_1_USIS Cash_CoE_2_USIS Cash_CoE 3" xfId="12393"/>
    <cellStyle name="_Raw Data Cash_Fry_Chansky_USIS Cash_CoE_USIS Cash_CoE_1_USIS Cash_CoE_2_USIS Cash_CoE 4" xfId="23218"/>
    <cellStyle name="_Raw Data Cash_Fry_Chansky_USIS Cash_CoE_USIS Cash_CoE_1_USIS Cash_CoE_2_USIS Cash_CoE_Deadline Tracker" xfId="32600"/>
    <cellStyle name="_Raw Data Cash_Fry_Chansky_USIS Cash_CoE_USIS Cash_CoE_1_USIS Cash_CoE_2_USIS Cash_CoE_Sheet4" xfId="9500"/>
    <cellStyle name="_Raw Data Cash_Fry_Chansky_USIS Cash_CoE_USIS Cash_CoE_1_USIS Cash_CoE_2_USIS Cash_CoE_Sheet4 2" xfId="12395"/>
    <cellStyle name="_Raw Data Cash_Fry_Chansky_USIS Cash_CoE_USIS Cash_CoE_1_USIS Cash_CoE_3" xfId="4524"/>
    <cellStyle name="_Raw Data Cash_Fry_Chansky_USIS Cash_CoE_USIS Cash_CoE_1_USIS Cash_CoE_3 2" xfId="12397"/>
    <cellStyle name="_Raw Data Cash_Fry_Chansky_USIS Cash_CoE_USIS Cash_CoE_1_USIS Cash_CoE_3 3" xfId="12396"/>
    <cellStyle name="_Raw Data Cash_Fry_Chansky_USIS Cash_CoE_USIS Cash_CoE_1_USIS Cash_CoE_3 4" xfId="23219"/>
    <cellStyle name="_Raw Data Cash_Fry_Chansky_USIS Cash_CoE_USIS Cash_CoE_1_USIS Cash_CoE_3_Deadline Tracker" xfId="32601"/>
    <cellStyle name="_Raw Data Cash_Fry_Chansky_USIS Cash_CoE_USIS Cash_CoE_1_USIS Cash_CoE_3_Sheet4" xfId="9501"/>
    <cellStyle name="_Raw Data Cash_Fry_Chansky_USIS Cash_CoE_USIS Cash_CoE_1_USIS Cash_CoE_3_Sheet4 2" xfId="12398"/>
    <cellStyle name="_Raw Data Cash_Fry_Chansky_USIS Cash_CoE_USIS Cash_CoE_1_USIS Cash_CoE_3_USIS Cash_CoE" xfId="4525"/>
    <cellStyle name="_Raw Data Cash_Fry_Chansky_USIS Cash_CoE_USIS Cash_CoE_1_USIS Cash_CoE_3_USIS Cash_CoE 2" xfId="12400"/>
    <cellStyle name="_Raw Data Cash_Fry_Chansky_USIS Cash_CoE_USIS Cash_CoE_1_USIS Cash_CoE_3_USIS Cash_CoE 3" xfId="12399"/>
    <cellStyle name="_Raw Data Cash_Fry_Chansky_USIS Cash_CoE_USIS Cash_CoE_1_USIS Cash_CoE_3_USIS Cash_CoE 4" xfId="23220"/>
    <cellStyle name="_Raw Data Cash_Fry_Chansky_USIS Cash_CoE_USIS Cash_CoE_1_USIS Cash_CoE_3_USIS Cash_CoE_Deadline Tracker" xfId="32602"/>
    <cellStyle name="_Raw Data Cash_Fry_Chansky_USIS Cash_CoE_USIS Cash_CoE_1_USIS Cash_CoE_3_USIS Cash_CoE_Sheet4" xfId="9502"/>
    <cellStyle name="_Raw Data Cash_Fry_Chansky_USIS Cash_CoE_USIS Cash_CoE_1_USIS Cash_CoE_3_USIS Cash_CoE_Sheet4 2" xfId="12401"/>
    <cellStyle name="_Raw Data Cash_Fry_Chansky_USIS Cash_CoE_USIS Cash_CoE_1_USIS Cash_CoE_4" xfId="4526"/>
    <cellStyle name="_Raw Data Cash_Fry_Chansky_USIS Cash_CoE_USIS Cash_CoE_1_USIS Cash_CoE_4 2" xfId="12403"/>
    <cellStyle name="_Raw Data Cash_Fry_Chansky_USIS Cash_CoE_USIS Cash_CoE_1_USIS Cash_CoE_4 3" xfId="12402"/>
    <cellStyle name="_Raw Data Cash_Fry_Chansky_USIS Cash_CoE_USIS Cash_CoE_1_USIS Cash_CoE_4 4" xfId="23221"/>
    <cellStyle name="_Raw Data Cash_Fry_Chansky_USIS Cash_CoE_USIS Cash_CoE_1_USIS Cash_CoE_4_Deadline Tracker" xfId="32603"/>
    <cellStyle name="_Raw Data Cash_Fry_Chansky_USIS Cash_CoE_USIS Cash_CoE_1_USIS Cash_CoE_4_Sheet4" xfId="9503"/>
    <cellStyle name="_Raw Data Cash_Fry_Chansky_USIS Cash_CoE_USIS Cash_CoE_1_USIS Cash_CoE_4_Sheet4 2" xfId="12404"/>
    <cellStyle name="_Raw Data Cash_Fry_Chansky_USIS Cash_CoE_USIS Cash_CoE_1_USIS Cash_CoE_Deadline Tracker" xfId="32596"/>
    <cellStyle name="_Raw Data Cash_Fry_Chansky_USIS Cash_CoE_USIS Cash_CoE_1_USIS Cash_CoE_Sheet4" xfId="9496"/>
    <cellStyle name="_Raw Data Cash_Fry_Chansky_USIS Cash_CoE_USIS Cash_CoE_1_USIS Cash_CoE_Sheet4 2" xfId="12405"/>
    <cellStyle name="_Raw Data Cash_Fry_Chansky_USIS Cash_CoE_USIS Cash_CoE_Deadline Tracker" xfId="32590"/>
    <cellStyle name="_Raw Data Cash_Fry_Chansky_USIS Cash_CoE_USIS Cash_CoE_Sheet4" xfId="9490"/>
    <cellStyle name="_Raw Data Cash_Fry_Chansky_USIS Cash_CoE_USIS Cash_CoE_Sheet4 2" xfId="12406"/>
    <cellStyle name="_Raw Data Cash_Fry_Deadline Tracker" xfId="32532"/>
    <cellStyle name="_Raw Data Cash_Fry_Forrester" xfId="4527"/>
    <cellStyle name="_Raw Data Cash_Fry_Forrester 2" xfId="12408"/>
    <cellStyle name="_Raw Data Cash_Fry_Forrester 3" xfId="12407"/>
    <cellStyle name="_Raw Data Cash_Fry_Forrester 4" xfId="23222"/>
    <cellStyle name="_Raw Data Cash_Fry_Forrester_Deadline Tracker" xfId="32604"/>
    <cellStyle name="_Raw Data Cash_Fry_Forrester_Sheet4" xfId="9504"/>
    <cellStyle name="_Raw Data Cash_Fry_Forrester_Sheet4 2" xfId="12409"/>
    <cellStyle name="_Raw Data Cash_Fry_Fry" xfId="4528"/>
    <cellStyle name="_Raw Data Cash_Fry_Fry 2" xfId="4529"/>
    <cellStyle name="_Raw Data Cash_Fry_Fry 2 2" xfId="12412"/>
    <cellStyle name="_Raw Data Cash_Fry_Fry 2 3" xfId="12411"/>
    <cellStyle name="_Raw Data Cash_Fry_Fry 2 4" xfId="23224"/>
    <cellStyle name="_Raw Data Cash_Fry_Fry 2_Deadline Tracker" xfId="32606"/>
    <cellStyle name="_Raw Data Cash_Fry_Fry 2_Sheet4" xfId="9506"/>
    <cellStyle name="_Raw Data Cash_Fry_Fry 2_Sheet4 2" xfId="12413"/>
    <cellStyle name="_Raw Data Cash_Fry_Fry 3" xfId="4530"/>
    <cellStyle name="_Raw Data Cash_Fry_Fry 3 2" xfId="12415"/>
    <cellStyle name="_Raw Data Cash_Fry_Fry 3 3" xfId="12414"/>
    <cellStyle name="_Raw Data Cash_Fry_Fry 3 4" xfId="23225"/>
    <cellStyle name="_Raw Data Cash_Fry_Fry 3_Deadline Tracker" xfId="32607"/>
    <cellStyle name="_Raw Data Cash_Fry_Fry 3_Sheet4" xfId="9507"/>
    <cellStyle name="_Raw Data Cash_Fry_Fry 3_Sheet4 2" xfId="12416"/>
    <cellStyle name="_Raw Data Cash_Fry_Fry 4" xfId="12417"/>
    <cellStyle name="_Raw Data Cash_Fry_Fry 5" xfId="12410"/>
    <cellStyle name="_Raw Data Cash_Fry_Fry 6" xfId="23223"/>
    <cellStyle name="_Raw Data Cash_Fry_Fry_1" xfId="4531"/>
    <cellStyle name="_Raw Data Cash_Fry_Fry_1 2" xfId="4532"/>
    <cellStyle name="_Raw Data Cash_Fry_Fry_1 2 2" xfId="12420"/>
    <cellStyle name="_Raw Data Cash_Fry_Fry_1 2 3" xfId="12419"/>
    <cellStyle name="_Raw Data Cash_Fry_Fry_1 2 4" xfId="23227"/>
    <cellStyle name="_Raw Data Cash_Fry_Fry_1 2_Deadline Tracker" xfId="32609"/>
    <cellStyle name="_Raw Data Cash_Fry_Fry_1 2_Sheet4" xfId="9509"/>
    <cellStyle name="_Raw Data Cash_Fry_Fry_1 2_Sheet4 2" xfId="12421"/>
    <cellStyle name="_Raw Data Cash_Fry_Fry_1 2_USIS Cash_CoE" xfId="4533"/>
    <cellStyle name="_Raw Data Cash_Fry_Fry_1 2_USIS Cash_CoE 2" xfId="12423"/>
    <cellStyle name="_Raw Data Cash_Fry_Fry_1 2_USIS Cash_CoE 3" xfId="12422"/>
    <cellStyle name="_Raw Data Cash_Fry_Fry_1 2_USIS Cash_CoE 4" xfId="23228"/>
    <cellStyle name="_Raw Data Cash_Fry_Fry_1 2_USIS Cash_CoE_Deadline Tracker" xfId="32610"/>
    <cellStyle name="_Raw Data Cash_Fry_Fry_1 2_USIS Cash_CoE_Sheet4" xfId="9510"/>
    <cellStyle name="_Raw Data Cash_Fry_Fry_1 2_USIS Cash_CoE_Sheet4 2" xfId="12424"/>
    <cellStyle name="_Raw Data Cash_Fry_Fry_1 3" xfId="12425"/>
    <cellStyle name="_Raw Data Cash_Fry_Fry_1 4" xfId="12418"/>
    <cellStyle name="_Raw Data Cash_Fry_Fry_1 5" xfId="23226"/>
    <cellStyle name="_Raw Data Cash_Fry_Fry_1_Deadline Tracker" xfId="32608"/>
    <cellStyle name="_Raw Data Cash_Fry_Fry_1_Process Highlights" xfId="4534"/>
    <cellStyle name="_Raw Data Cash_Fry_Fry_1_Process Highlights 2" xfId="12427"/>
    <cellStyle name="_Raw Data Cash_Fry_Fry_1_Process Highlights 3" xfId="12426"/>
    <cellStyle name="_Raw Data Cash_Fry_Fry_1_Process Highlights 4" xfId="23229"/>
    <cellStyle name="_Raw Data Cash_Fry_Fry_1_Process Highlights_1" xfId="4535"/>
    <cellStyle name="_Raw Data Cash_Fry_Fry_1_Process Highlights_1 2" xfId="12429"/>
    <cellStyle name="_Raw Data Cash_Fry_Fry_1_Process Highlights_1 3" xfId="12428"/>
    <cellStyle name="_Raw Data Cash_Fry_Fry_1_Process Highlights_1 4" xfId="23230"/>
    <cellStyle name="_Raw Data Cash_Fry_Fry_1_Process Highlights_1_Deadline Tracker" xfId="32612"/>
    <cellStyle name="_Raw Data Cash_Fry_Fry_1_Process Highlights_1_Sheet4" xfId="9512"/>
    <cellStyle name="_Raw Data Cash_Fry_Fry_1_Process Highlights_1_Sheet4 2" xfId="12430"/>
    <cellStyle name="_Raw Data Cash_Fry_Fry_1_Process Highlights_Deadline Tracker" xfId="32611"/>
    <cellStyle name="_Raw Data Cash_Fry_Fry_1_Process Highlights_Sheet4" xfId="9511"/>
    <cellStyle name="_Raw Data Cash_Fry_Fry_1_Process Highlights_Sheet4 2" xfId="12431"/>
    <cellStyle name="_Raw Data Cash_Fry_Fry_1_Sheet4" xfId="9508"/>
    <cellStyle name="_Raw Data Cash_Fry_Fry_1_Sheet4 2" xfId="12432"/>
    <cellStyle name="_Raw Data Cash_Fry_Fry_1_USIS Cash_CoE" xfId="4536"/>
    <cellStyle name="_Raw Data Cash_Fry_Fry_1_USIS Cash_CoE 2" xfId="12434"/>
    <cellStyle name="_Raw Data Cash_Fry_Fry_1_USIS Cash_CoE 3" xfId="12433"/>
    <cellStyle name="_Raw Data Cash_Fry_Fry_1_USIS Cash_CoE 4" xfId="23231"/>
    <cellStyle name="_Raw Data Cash_Fry_Fry_1_USIS Cash_CoE_1" xfId="4537"/>
    <cellStyle name="_Raw Data Cash_Fry_Fry_1_USIS Cash_CoE_1 2" xfId="12436"/>
    <cellStyle name="_Raw Data Cash_Fry_Fry_1_USIS Cash_CoE_1 3" xfId="12435"/>
    <cellStyle name="_Raw Data Cash_Fry_Fry_1_USIS Cash_CoE_1 4" xfId="23232"/>
    <cellStyle name="_Raw Data Cash_Fry_Fry_1_USIS Cash_CoE_1_Deadline Tracker" xfId="32614"/>
    <cellStyle name="_Raw Data Cash_Fry_Fry_1_USIS Cash_CoE_1_Sheet4" xfId="9514"/>
    <cellStyle name="_Raw Data Cash_Fry_Fry_1_USIS Cash_CoE_1_Sheet4 2" xfId="12437"/>
    <cellStyle name="_Raw Data Cash_Fry_Fry_1_USIS Cash_CoE_1_USIS Cash_CoE" xfId="4538"/>
    <cellStyle name="_Raw Data Cash_Fry_Fry_1_USIS Cash_CoE_1_USIS Cash_CoE 2" xfId="12439"/>
    <cellStyle name="_Raw Data Cash_Fry_Fry_1_USIS Cash_CoE_1_USIS Cash_CoE 3" xfId="12438"/>
    <cellStyle name="_Raw Data Cash_Fry_Fry_1_USIS Cash_CoE_1_USIS Cash_CoE 4" xfId="23233"/>
    <cellStyle name="_Raw Data Cash_Fry_Fry_1_USIS Cash_CoE_1_USIS Cash_CoE_Deadline Tracker" xfId="32615"/>
    <cellStyle name="_Raw Data Cash_Fry_Fry_1_USIS Cash_CoE_1_USIS Cash_CoE_Sheet4" xfId="9515"/>
    <cellStyle name="_Raw Data Cash_Fry_Fry_1_USIS Cash_CoE_1_USIS Cash_CoE_Sheet4 2" xfId="12440"/>
    <cellStyle name="_Raw Data Cash_Fry_Fry_1_USIS Cash_CoE_2" xfId="4539"/>
    <cellStyle name="_Raw Data Cash_Fry_Fry_1_USIS Cash_CoE_2 2" xfId="12442"/>
    <cellStyle name="_Raw Data Cash_Fry_Fry_1_USIS Cash_CoE_2 3" xfId="12441"/>
    <cellStyle name="_Raw Data Cash_Fry_Fry_1_USIS Cash_CoE_2 4" xfId="23234"/>
    <cellStyle name="_Raw Data Cash_Fry_Fry_1_USIS Cash_CoE_2_Deadline Tracker" xfId="32616"/>
    <cellStyle name="_Raw Data Cash_Fry_Fry_1_USIS Cash_CoE_2_Sheet4" xfId="9516"/>
    <cellStyle name="_Raw Data Cash_Fry_Fry_1_USIS Cash_CoE_2_Sheet4 2" xfId="12443"/>
    <cellStyle name="_Raw Data Cash_Fry_Fry_1_USIS Cash_CoE_2_USIS Cash_CoE" xfId="4540"/>
    <cellStyle name="_Raw Data Cash_Fry_Fry_1_USIS Cash_CoE_2_USIS Cash_CoE 2" xfId="12445"/>
    <cellStyle name="_Raw Data Cash_Fry_Fry_1_USIS Cash_CoE_2_USIS Cash_CoE 3" xfId="12444"/>
    <cellStyle name="_Raw Data Cash_Fry_Fry_1_USIS Cash_CoE_2_USIS Cash_CoE 4" xfId="23235"/>
    <cellStyle name="_Raw Data Cash_Fry_Fry_1_USIS Cash_CoE_2_USIS Cash_CoE_Deadline Tracker" xfId="32617"/>
    <cellStyle name="_Raw Data Cash_Fry_Fry_1_USIS Cash_CoE_2_USIS Cash_CoE_Sheet4" xfId="9517"/>
    <cellStyle name="_Raw Data Cash_Fry_Fry_1_USIS Cash_CoE_2_USIS Cash_CoE_Sheet4 2" xfId="12446"/>
    <cellStyle name="_Raw Data Cash_Fry_Fry_1_USIS Cash_CoE_3" xfId="4541"/>
    <cellStyle name="_Raw Data Cash_Fry_Fry_1_USIS Cash_CoE_3 2" xfId="12448"/>
    <cellStyle name="_Raw Data Cash_Fry_Fry_1_USIS Cash_CoE_3 3" xfId="12447"/>
    <cellStyle name="_Raw Data Cash_Fry_Fry_1_USIS Cash_CoE_3 4" xfId="23236"/>
    <cellStyle name="_Raw Data Cash_Fry_Fry_1_USIS Cash_CoE_3_Deadline Tracker" xfId="32618"/>
    <cellStyle name="_Raw Data Cash_Fry_Fry_1_USIS Cash_CoE_3_Sheet4" xfId="9518"/>
    <cellStyle name="_Raw Data Cash_Fry_Fry_1_USIS Cash_CoE_3_Sheet4 2" xfId="12449"/>
    <cellStyle name="_Raw Data Cash_Fry_Fry_1_USIS Cash_CoE_3_USIS Cash_CoE" xfId="4542"/>
    <cellStyle name="_Raw Data Cash_Fry_Fry_1_USIS Cash_CoE_3_USIS Cash_CoE 2" xfId="12451"/>
    <cellStyle name="_Raw Data Cash_Fry_Fry_1_USIS Cash_CoE_3_USIS Cash_CoE 3" xfId="12450"/>
    <cellStyle name="_Raw Data Cash_Fry_Fry_1_USIS Cash_CoE_3_USIS Cash_CoE 4" xfId="23237"/>
    <cellStyle name="_Raw Data Cash_Fry_Fry_1_USIS Cash_CoE_3_USIS Cash_CoE_Deadline Tracker" xfId="32619"/>
    <cellStyle name="_Raw Data Cash_Fry_Fry_1_USIS Cash_CoE_3_USIS Cash_CoE_Sheet4" xfId="9519"/>
    <cellStyle name="_Raw Data Cash_Fry_Fry_1_USIS Cash_CoE_3_USIS Cash_CoE_Sheet4 2" xfId="12452"/>
    <cellStyle name="_Raw Data Cash_Fry_Fry_1_USIS Cash_CoE_4" xfId="4543"/>
    <cellStyle name="_Raw Data Cash_Fry_Fry_1_USIS Cash_CoE_4 2" xfId="12454"/>
    <cellStyle name="_Raw Data Cash_Fry_Fry_1_USIS Cash_CoE_4 3" xfId="12453"/>
    <cellStyle name="_Raw Data Cash_Fry_Fry_1_USIS Cash_CoE_4 4" xfId="23238"/>
    <cellStyle name="_Raw Data Cash_Fry_Fry_1_USIS Cash_CoE_4_Deadline Tracker" xfId="32620"/>
    <cellStyle name="_Raw Data Cash_Fry_Fry_1_USIS Cash_CoE_4_Sheet4" xfId="9520"/>
    <cellStyle name="_Raw Data Cash_Fry_Fry_1_USIS Cash_CoE_4_Sheet4 2" xfId="12455"/>
    <cellStyle name="_Raw Data Cash_Fry_Fry_1_USIS Cash_CoE_Deadline Tracker" xfId="32613"/>
    <cellStyle name="_Raw Data Cash_Fry_Fry_1_USIS Cash_CoE_Sheet4" xfId="9513"/>
    <cellStyle name="_Raw Data Cash_Fry_Fry_1_USIS Cash_CoE_Sheet4 2" xfId="12456"/>
    <cellStyle name="_Raw Data Cash_Fry_Fry_Chansky" xfId="4544"/>
    <cellStyle name="_Raw Data Cash_Fry_Fry_Chansky 2" xfId="12458"/>
    <cellStyle name="_Raw Data Cash_Fry_Fry_Chansky 3" xfId="12457"/>
    <cellStyle name="_Raw Data Cash_Fry_Fry_Chansky 4" xfId="23239"/>
    <cellStyle name="_Raw Data Cash_Fry_Fry_Chansky_Deadline Tracker" xfId="32621"/>
    <cellStyle name="_Raw Data Cash_Fry_Fry_Chansky_Sheet4" xfId="9521"/>
    <cellStyle name="_Raw Data Cash_Fry_Fry_Chansky_Sheet4 2" xfId="12459"/>
    <cellStyle name="_Raw Data Cash_Fry_Fry_Daily Volume" xfId="4545"/>
    <cellStyle name="_Raw Data Cash_Fry_Fry_Daily Volume 2" xfId="12461"/>
    <cellStyle name="_Raw Data Cash_Fry_Fry_Daily Volume 3" xfId="12460"/>
    <cellStyle name="_Raw Data Cash_Fry_Fry_Daily Volume 4" xfId="23240"/>
    <cellStyle name="_Raw Data Cash_Fry_Fry_Daily Volume_Deadline Tracker" xfId="32622"/>
    <cellStyle name="_Raw Data Cash_Fry_Fry_Daily Volume_Sheet4" xfId="9522"/>
    <cellStyle name="_Raw Data Cash_Fry_Fry_Daily Volume_Sheet4 2" xfId="12462"/>
    <cellStyle name="_Raw Data Cash_Fry_Fry_Deadline Tracker" xfId="32605"/>
    <cellStyle name="_Raw Data Cash_Fry_Fry_Forrester" xfId="4546"/>
    <cellStyle name="_Raw Data Cash_Fry_Fry_Forrester 2" xfId="12464"/>
    <cellStyle name="_Raw Data Cash_Fry_Fry_Forrester 3" xfId="12463"/>
    <cellStyle name="_Raw Data Cash_Fry_Fry_Forrester 4" xfId="23241"/>
    <cellStyle name="_Raw Data Cash_Fry_Fry_Forrester_Deadline Tracker" xfId="32623"/>
    <cellStyle name="_Raw Data Cash_Fry_Fry_Forrester_Sheet4" xfId="9523"/>
    <cellStyle name="_Raw Data Cash_Fry_Fry_Forrester_Sheet4 2" xfId="12465"/>
    <cellStyle name="_Raw Data Cash_Fry_Fry_Fry" xfId="4547"/>
    <cellStyle name="_Raw Data Cash_Fry_Fry_Fry 2" xfId="12467"/>
    <cellStyle name="_Raw Data Cash_Fry_Fry_Fry 3" xfId="12466"/>
    <cellStyle name="_Raw Data Cash_Fry_Fry_Fry 4" xfId="23242"/>
    <cellStyle name="_Raw Data Cash_Fry_Fry_Fry_Deadline Tracker" xfId="32624"/>
    <cellStyle name="_Raw Data Cash_Fry_Fry_Fry_Sheet4" xfId="9524"/>
    <cellStyle name="_Raw Data Cash_Fry_Fry_Fry_Sheet4 2" xfId="12468"/>
    <cellStyle name="_Raw Data Cash_Fry_Fry_Process Highlights" xfId="4548"/>
    <cellStyle name="_Raw Data Cash_Fry_Fry_Process Highlights 2" xfId="12470"/>
    <cellStyle name="_Raw Data Cash_Fry_Fry_Process Highlights 3" xfId="12469"/>
    <cellStyle name="_Raw Data Cash_Fry_Fry_Process Highlights 4" xfId="23243"/>
    <cellStyle name="_Raw Data Cash_Fry_Fry_Process Highlights_Deadline Tracker" xfId="32625"/>
    <cellStyle name="_Raw Data Cash_Fry_Fry_Process Highlights_Sheet4" xfId="9525"/>
    <cellStyle name="_Raw Data Cash_Fry_Fry_Process Highlights_Sheet4 2" xfId="12471"/>
    <cellStyle name="_Raw Data Cash_Fry_Fry_Sheet4" xfId="9505"/>
    <cellStyle name="_Raw Data Cash_Fry_Fry_Sheet4 2" xfId="12472"/>
    <cellStyle name="_Raw Data Cash_Fry_Kedia" xfId="4549"/>
    <cellStyle name="_Raw Data Cash_Fry_Kedia 2" xfId="12474"/>
    <cellStyle name="_Raw Data Cash_Fry_Kedia 3" xfId="12473"/>
    <cellStyle name="_Raw Data Cash_Fry_Kedia 4" xfId="23244"/>
    <cellStyle name="_Raw Data Cash_Fry_Kedia_Deadline Tracker" xfId="32626"/>
    <cellStyle name="_Raw Data Cash_Fry_Kedia_Sheet4" xfId="9526"/>
    <cellStyle name="_Raw Data Cash_Fry_Kedia_Sheet4 2" xfId="12475"/>
    <cellStyle name="_Raw Data Cash_Fry_Process Highlights" xfId="4550"/>
    <cellStyle name="_Raw Data Cash_Fry_Process Highlights 2" xfId="12477"/>
    <cellStyle name="_Raw Data Cash_Fry_Process Highlights 3" xfId="12476"/>
    <cellStyle name="_Raw Data Cash_Fry_Process Highlights 4" xfId="23245"/>
    <cellStyle name="_Raw Data Cash_Fry_Process Highlights_1" xfId="4551"/>
    <cellStyle name="_Raw Data Cash_Fry_Process Highlights_1 2" xfId="4552"/>
    <cellStyle name="_Raw Data Cash_Fry_Process Highlights_1 2 2" xfId="12480"/>
    <cellStyle name="_Raw Data Cash_Fry_Process Highlights_1 2 3" xfId="12479"/>
    <cellStyle name="_Raw Data Cash_Fry_Process Highlights_1 2 4" xfId="23247"/>
    <cellStyle name="_Raw Data Cash_Fry_Process Highlights_1 2_Deadline Tracker" xfId="32629"/>
    <cellStyle name="_Raw Data Cash_Fry_Process Highlights_1 2_Sheet4" xfId="9529"/>
    <cellStyle name="_Raw Data Cash_Fry_Process Highlights_1 2_Sheet4 2" xfId="12481"/>
    <cellStyle name="_Raw Data Cash_Fry_Process Highlights_1 2_USIS Cash_CoE" xfId="4553"/>
    <cellStyle name="_Raw Data Cash_Fry_Process Highlights_1 2_USIS Cash_CoE 2" xfId="12483"/>
    <cellStyle name="_Raw Data Cash_Fry_Process Highlights_1 2_USIS Cash_CoE 3" xfId="12482"/>
    <cellStyle name="_Raw Data Cash_Fry_Process Highlights_1 2_USIS Cash_CoE 4" xfId="23248"/>
    <cellStyle name="_Raw Data Cash_Fry_Process Highlights_1 2_USIS Cash_CoE_Deadline Tracker" xfId="32630"/>
    <cellStyle name="_Raw Data Cash_Fry_Process Highlights_1 2_USIS Cash_CoE_Sheet4" xfId="9530"/>
    <cellStyle name="_Raw Data Cash_Fry_Process Highlights_1 2_USIS Cash_CoE_Sheet4 2" xfId="12484"/>
    <cellStyle name="_Raw Data Cash_Fry_Process Highlights_1 3" xfId="12485"/>
    <cellStyle name="_Raw Data Cash_Fry_Process Highlights_1 4" xfId="12478"/>
    <cellStyle name="_Raw Data Cash_Fry_Process Highlights_1 5" xfId="23246"/>
    <cellStyle name="_Raw Data Cash_Fry_Process Highlights_1_Deadline Tracker" xfId="32628"/>
    <cellStyle name="_Raw Data Cash_Fry_Process Highlights_1_Process Highlights" xfId="4554"/>
    <cellStyle name="_Raw Data Cash_Fry_Process Highlights_1_Process Highlights 2" xfId="12487"/>
    <cellStyle name="_Raw Data Cash_Fry_Process Highlights_1_Process Highlights 3" xfId="12486"/>
    <cellStyle name="_Raw Data Cash_Fry_Process Highlights_1_Process Highlights 4" xfId="23249"/>
    <cellStyle name="_Raw Data Cash_Fry_Process Highlights_1_Process Highlights_1" xfId="4555"/>
    <cellStyle name="_Raw Data Cash_Fry_Process Highlights_1_Process Highlights_1 2" xfId="12489"/>
    <cellStyle name="_Raw Data Cash_Fry_Process Highlights_1_Process Highlights_1 3" xfId="12488"/>
    <cellStyle name="_Raw Data Cash_Fry_Process Highlights_1_Process Highlights_1 4" xfId="23250"/>
    <cellStyle name="_Raw Data Cash_Fry_Process Highlights_1_Process Highlights_1_Deadline Tracker" xfId="32632"/>
    <cellStyle name="_Raw Data Cash_Fry_Process Highlights_1_Process Highlights_1_Process Highlights" xfId="4556"/>
    <cellStyle name="_Raw Data Cash_Fry_Process Highlights_1_Process Highlights_1_Process Highlights 2" xfId="12491"/>
    <cellStyle name="_Raw Data Cash_Fry_Process Highlights_1_Process Highlights_1_Process Highlights 3" xfId="12490"/>
    <cellStyle name="_Raw Data Cash_Fry_Process Highlights_1_Process Highlights_1_Process Highlights 4" xfId="23251"/>
    <cellStyle name="_Raw Data Cash_Fry_Process Highlights_1_Process Highlights_1_Process Highlights_Deadline Tracker" xfId="32633"/>
    <cellStyle name="_Raw Data Cash_Fry_Process Highlights_1_Process Highlights_1_Process Highlights_Sheet4" xfId="9533"/>
    <cellStyle name="_Raw Data Cash_Fry_Process Highlights_1_Process Highlights_1_Process Highlights_Sheet4 2" xfId="12492"/>
    <cellStyle name="_Raw Data Cash_Fry_Process Highlights_1_Process Highlights_1_Sheet4" xfId="9532"/>
    <cellStyle name="_Raw Data Cash_Fry_Process Highlights_1_Process Highlights_1_Sheet4 2" xfId="12493"/>
    <cellStyle name="_Raw Data Cash_Fry_Process Highlights_1_Process Highlights_2" xfId="4557"/>
    <cellStyle name="_Raw Data Cash_Fry_Process Highlights_1_Process Highlights_2 2" xfId="12495"/>
    <cellStyle name="_Raw Data Cash_Fry_Process Highlights_1_Process Highlights_2 3" xfId="12494"/>
    <cellStyle name="_Raw Data Cash_Fry_Process Highlights_1_Process Highlights_2 4" xfId="23252"/>
    <cellStyle name="_Raw Data Cash_Fry_Process Highlights_1_Process Highlights_2_Deadline Tracker" xfId="32634"/>
    <cellStyle name="_Raw Data Cash_Fry_Process Highlights_1_Process Highlights_2_Process Highlights" xfId="4558"/>
    <cellStyle name="_Raw Data Cash_Fry_Process Highlights_1_Process Highlights_2_Process Highlights 2" xfId="12497"/>
    <cellStyle name="_Raw Data Cash_Fry_Process Highlights_1_Process Highlights_2_Process Highlights 3" xfId="12496"/>
    <cellStyle name="_Raw Data Cash_Fry_Process Highlights_1_Process Highlights_2_Process Highlights 4" xfId="23253"/>
    <cellStyle name="_Raw Data Cash_Fry_Process Highlights_1_Process Highlights_2_Process Highlights_Deadline Tracker" xfId="32635"/>
    <cellStyle name="_Raw Data Cash_Fry_Process Highlights_1_Process Highlights_2_Process Highlights_Sheet4" xfId="9535"/>
    <cellStyle name="_Raw Data Cash_Fry_Process Highlights_1_Process Highlights_2_Process Highlights_Sheet4 2" xfId="12498"/>
    <cellStyle name="_Raw Data Cash_Fry_Process Highlights_1_Process Highlights_2_Sheet4" xfId="9534"/>
    <cellStyle name="_Raw Data Cash_Fry_Process Highlights_1_Process Highlights_2_Sheet4 2" xfId="12499"/>
    <cellStyle name="_Raw Data Cash_Fry_Process Highlights_1_Process Highlights_3" xfId="4559"/>
    <cellStyle name="_Raw Data Cash_Fry_Process Highlights_1_Process Highlights_3 2" xfId="12501"/>
    <cellStyle name="_Raw Data Cash_Fry_Process Highlights_1_Process Highlights_3 3" xfId="12500"/>
    <cellStyle name="_Raw Data Cash_Fry_Process Highlights_1_Process Highlights_3 4" xfId="23254"/>
    <cellStyle name="_Raw Data Cash_Fry_Process Highlights_1_Process Highlights_3_Deadline Tracker" xfId="32636"/>
    <cellStyle name="_Raw Data Cash_Fry_Process Highlights_1_Process Highlights_3_Process Highlights" xfId="4560"/>
    <cellStyle name="_Raw Data Cash_Fry_Process Highlights_1_Process Highlights_3_Process Highlights 2" xfId="12503"/>
    <cellStyle name="_Raw Data Cash_Fry_Process Highlights_1_Process Highlights_3_Process Highlights 3" xfId="12502"/>
    <cellStyle name="_Raw Data Cash_Fry_Process Highlights_1_Process Highlights_3_Process Highlights 4" xfId="23255"/>
    <cellStyle name="_Raw Data Cash_Fry_Process Highlights_1_Process Highlights_3_Process Highlights_Deadline Tracker" xfId="32637"/>
    <cellStyle name="_Raw Data Cash_Fry_Process Highlights_1_Process Highlights_3_Process Highlights_Sheet4" xfId="9537"/>
    <cellStyle name="_Raw Data Cash_Fry_Process Highlights_1_Process Highlights_3_Process Highlights_Sheet4 2" xfId="12504"/>
    <cellStyle name="_Raw Data Cash_Fry_Process Highlights_1_Process Highlights_3_Sheet4" xfId="9536"/>
    <cellStyle name="_Raw Data Cash_Fry_Process Highlights_1_Process Highlights_3_Sheet4 2" xfId="12505"/>
    <cellStyle name="_Raw Data Cash_Fry_Process Highlights_1_Process Highlights_4" xfId="4561"/>
    <cellStyle name="_Raw Data Cash_Fry_Process Highlights_1_Process Highlights_4 2" xfId="12507"/>
    <cellStyle name="_Raw Data Cash_Fry_Process Highlights_1_Process Highlights_4 3" xfId="12506"/>
    <cellStyle name="_Raw Data Cash_Fry_Process Highlights_1_Process Highlights_4 4" xfId="23256"/>
    <cellStyle name="_Raw Data Cash_Fry_Process Highlights_1_Process Highlights_4_Deadline Tracker" xfId="32638"/>
    <cellStyle name="_Raw Data Cash_Fry_Process Highlights_1_Process Highlights_4_Process Highlights" xfId="4562"/>
    <cellStyle name="_Raw Data Cash_Fry_Process Highlights_1_Process Highlights_4_Process Highlights 2" xfId="12509"/>
    <cellStyle name="_Raw Data Cash_Fry_Process Highlights_1_Process Highlights_4_Process Highlights 3" xfId="12508"/>
    <cellStyle name="_Raw Data Cash_Fry_Process Highlights_1_Process Highlights_4_Process Highlights 4" xfId="23257"/>
    <cellStyle name="_Raw Data Cash_Fry_Process Highlights_1_Process Highlights_4_Process Highlights_Deadline Tracker" xfId="32639"/>
    <cellStyle name="_Raw Data Cash_Fry_Process Highlights_1_Process Highlights_4_Process Highlights_Sheet4" xfId="9539"/>
    <cellStyle name="_Raw Data Cash_Fry_Process Highlights_1_Process Highlights_4_Process Highlights_Sheet4 2" xfId="12510"/>
    <cellStyle name="_Raw Data Cash_Fry_Process Highlights_1_Process Highlights_4_Sheet4" xfId="9538"/>
    <cellStyle name="_Raw Data Cash_Fry_Process Highlights_1_Process Highlights_4_Sheet4 2" xfId="12511"/>
    <cellStyle name="_Raw Data Cash_Fry_Process Highlights_1_Process Highlights_5" xfId="4563"/>
    <cellStyle name="_Raw Data Cash_Fry_Process Highlights_1_Process Highlights_5 2" xfId="12513"/>
    <cellStyle name="_Raw Data Cash_Fry_Process Highlights_1_Process Highlights_5 3" xfId="12512"/>
    <cellStyle name="_Raw Data Cash_Fry_Process Highlights_1_Process Highlights_5 4" xfId="23258"/>
    <cellStyle name="_Raw Data Cash_Fry_Process Highlights_1_Process Highlights_5_Deadline Tracker" xfId="32640"/>
    <cellStyle name="_Raw Data Cash_Fry_Process Highlights_1_Process Highlights_5_Sheet4" xfId="9540"/>
    <cellStyle name="_Raw Data Cash_Fry_Process Highlights_1_Process Highlights_5_Sheet4 2" xfId="12514"/>
    <cellStyle name="_Raw Data Cash_Fry_Process Highlights_1_Process Highlights_Deadline Tracker" xfId="32631"/>
    <cellStyle name="_Raw Data Cash_Fry_Process Highlights_1_Process Highlights_Sheet4" xfId="9531"/>
    <cellStyle name="_Raw Data Cash_Fry_Process Highlights_1_Process Highlights_Sheet4 2" xfId="12515"/>
    <cellStyle name="_Raw Data Cash_Fry_Process Highlights_1_Sheet4" xfId="9528"/>
    <cellStyle name="_Raw Data Cash_Fry_Process Highlights_1_Sheet4 2" xfId="12516"/>
    <cellStyle name="_Raw Data Cash_Fry_Process Highlights_1_USIS Cash_CoE" xfId="4564"/>
    <cellStyle name="_Raw Data Cash_Fry_Process Highlights_1_USIS Cash_CoE 2" xfId="4565"/>
    <cellStyle name="_Raw Data Cash_Fry_Process Highlights_1_USIS Cash_CoE 2 2" xfId="12519"/>
    <cellStyle name="_Raw Data Cash_Fry_Process Highlights_1_USIS Cash_CoE 2 3" xfId="12518"/>
    <cellStyle name="_Raw Data Cash_Fry_Process Highlights_1_USIS Cash_CoE 2 4" xfId="23260"/>
    <cellStyle name="_Raw Data Cash_Fry_Process Highlights_1_USIS Cash_CoE 2_Deadline Tracker" xfId="32642"/>
    <cellStyle name="_Raw Data Cash_Fry_Process Highlights_1_USIS Cash_CoE 2_Sheet4" xfId="9542"/>
    <cellStyle name="_Raw Data Cash_Fry_Process Highlights_1_USIS Cash_CoE 2_Sheet4 2" xfId="12520"/>
    <cellStyle name="_Raw Data Cash_Fry_Process Highlights_1_USIS Cash_CoE 3" xfId="12521"/>
    <cellStyle name="_Raw Data Cash_Fry_Process Highlights_1_USIS Cash_CoE 4" xfId="12517"/>
    <cellStyle name="_Raw Data Cash_Fry_Process Highlights_1_USIS Cash_CoE 5" xfId="23259"/>
    <cellStyle name="_Raw Data Cash_Fry_Process Highlights_1_USIS Cash_CoE_1" xfId="4566"/>
    <cellStyle name="_Raw Data Cash_Fry_Process Highlights_1_USIS Cash_CoE_1 2" xfId="12523"/>
    <cellStyle name="_Raw Data Cash_Fry_Process Highlights_1_USIS Cash_CoE_1 3" xfId="12522"/>
    <cellStyle name="_Raw Data Cash_Fry_Process Highlights_1_USIS Cash_CoE_1 4" xfId="23261"/>
    <cellStyle name="_Raw Data Cash_Fry_Process Highlights_1_USIS Cash_CoE_1_Deadline Tracker" xfId="32643"/>
    <cellStyle name="_Raw Data Cash_Fry_Process Highlights_1_USIS Cash_CoE_1_Sheet4" xfId="9543"/>
    <cellStyle name="_Raw Data Cash_Fry_Process Highlights_1_USIS Cash_CoE_1_Sheet4 2" xfId="12524"/>
    <cellStyle name="_Raw Data Cash_Fry_Process Highlights_1_USIS Cash_CoE_2" xfId="4567"/>
    <cellStyle name="_Raw Data Cash_Fry_Process Highlights_1_USIS Cash_CoE_2 2" xfId="12526"/>
    <cellStyle name="_Raw Data Cash_Fry_Process Highlights_1_USIS Cash_CoE_2 3" xfId="12525"/>
    <cellStyle name="_Raw Data Cash_Fry_Process Highlights_1_USIS Cash_CoE_2 4" xfId="23262"/>
    <cellStyle name="_Raw Data Cash_Fry_Process Highlights_1_USIS Cash_CoE_2_Deadline Tracker" xfId="32644"/>
    <cellStyle name="_Raw Data Cash_Fry_Process Highlights_1_USIS Cash_CoE_2_Sheet4" xfId="9544"/>
    <cellStyle name="_Raw Data Cash_Fry_Process Highlights_1_USIS Cash_CoE_2_Sheet4 2" xfId="12527"/>
    <cellStyle name="_Raw Data Cash_Fry_Process Highlights_1_USIS Cash_CoE_2_USIS Cash_CoE" xfId="4568"/>
    <cellStyle name="_Raw Data Cash_Fry_Process Highlights_1_USIS Cash_CoE_2_USIS Cash_CoE 2" xfId="12529"/>
    <cellStyle name="_Raw Data Cash_Fry_Process Highlights_1_USIS Cash_CoE_2_USIS Cash_CoE 3" xfId="12528"/>
    <cellStyle name="_Raw Data Cash_Fry_Process Highlights_1_USIS Cash_CoE_2_USIS Cash_CoE 4" xfId="23263"/>
    <cellStyle name="_Raw Data Cash_Fry_Process Highlights_1_USIS Cash_CoE_2_USIS Cash_CoE_Deadline Tracker" xfId="32645"/>
    <cellStyle name="_Raw Data Cash_Fry_Process Highlights_1_USIS Cash_CoE_2_USIS Cash_CoE_Sheet4" xfId="9545"/>
    <cellStyle name="_Raw Data Cash_Fry_Process Highlights_1_USIS Cash_CoE_2_USIS Cash_CoE_Sheet4 2" xfId="12530"/>
    <cellStyle name="_Raw Data Cash_Fry_Process Highlights_1_USIS Cash_CoE_3" xfId="4569"/>
    <cellStyle name="_Raw Data Cash_Fry_Process Highlights_1_USIS Cash_CoE_3 2" xfId="12532"/>
    <cellStyle name="_Raw Data Cash_Fry_Process Highlights_1_USIS Cash_CoE_3 3" xfId="12531"/>
    <cellStyle name="_Raw Data Cash_Fry_Process Highlights_1_USIS Cash_CoE_3 4" xfId="23264"/>
    <cellStyle name="_Raw Data Cash_Fry_Process Highlights_1_USIS Cash_CoE_3_Deadline Tracker" xfId="32646"/>
    <cellStyle name="_Raw Data Cash_Fry_Process Highlights_1_USIS Cash_CoE_3_Sheet4" xfId="9546"/>
    <cellStyle name="_Raw Data Cash_Fry_Process Highlights_1_USIS Cash_CoE_3_Sheet4 2" xfId="12533"/>
    <cellStyle name="_Raw Data Cash_Fry_Process Highlights_1_USIS Cash_CoE_3_USIS Cash_CoE" xfId="4570"/>
    <cellStyle name="_Raw Data Cash_Fry_Process Highlights_1_USIS Cash_CoE_3_USIS Cash_CoE 2" xfId="12535"/>
    <cellStyle name="_Raw Data Cash_Fry_Process Highlights_1_USIS Cash_CoE_3_USIS Cash_CoE 3" xfId="12534"/>
    <cellStyle name="_Raw Data Cash_Fry_Process Highlights_1_USIS Cash_CoE_3_USIS Cash_CoE 4" xfId="23265"/>
    <cellStyle name="_Raw Data Cash_Fry_Process Highlights_1_USIS Cash_CoE_3_USIS Cash_CoE_Deadline Tracker" xfId="32647"/>
    <cellStyle name="_Raw Data Cash_Fry_Process Highlights_1_USIS Cash_CoE_3_USIS Cash_CoE_Sheet4" xfId="9547"/>
    <cellStyle name="_Raw Data Cash_Fry_Process Highlights_1_USIS Cash_CoE_3_USIS Cash_CoE_Sheet4 2" xfId="12536"/>
    <cellStyle name="_Raw Data Cash_Fry_Process Highlights_1_USIS Cash_CoE_4" xfId="4571"/>
    <cellStyle name="_Raw Data Cash_Fry_Process Highlights_1_USIS Cash_CoE_4 2" xfId="12538"/>
    <cellStyle name="_Raw Data Cash_Fry_Process Highlights_1_USIS Cash_CoE_4 3" xfId="12537"/>
    <cellStyle name="_Raw Data Cash_Fry_Process Highlights_1_USIS Cash_CoE_4 4" xfId="23266"/>
    <cellStyle name="_Raw Data Cash_Fry_Process Highlights_1_USIS Cash_CoE_4_Deadline Tracker" xfId="32648"/>
    <cellStyle name="_Raw Data Cash_Fry_Process Highlights_1_USIS Cash_CoE_4_Sheet4" xfId="9548"/>
    <cellStyle name="_Raw Data Cash_Fry_Process Highlights_1_USIS Cash_CoE_4_Sheet4 2" xfId="12539"/>
    <cellStyle name="_Raw Data Cash_Fry_Process Highlights_1_USIS Cash_CoE_4_USIS Cash_CoE" xfId="4572"/>
    <cellStyle name="_Raw Data Cash_Fry_Process Highlights_1_USIS Cash_CoE_4_USIS Cash_CoE 2" xfId="12541"/>
    <cellStyle name="_Raw Data Cash_Fry_Process Highlights_1_USIS Cash_CoE_4_USIS Cash_CoE 3" xfId="12540"/>
    <cellStyle name="_Raw Data Cash_Fry_Process Highlights_1_USIS Cash_CoE_4_USIS Cash_CoE 4" xfId="23267"/>
    <cellStyle name="_Raw Data Cash_Fry_Process Highlights_1_USIS Cash_CoE_4_USIS Cash_CoE_Deadline Tracker" xfId="32649"/>
    <cellStyle name="_Raw Data Cash_Fry_Process Highlights_1_USIS Cash_CoE_4_USIS Cash_CoE_Sheet4" xfId="9549"/>
    <cellStyle name="_Raw Data Cash_Fry_Process Highlights_1_USIS Cash_CoE_4_USIS Cash_CoE_Sheet4 2" xfId="12542"/>
    <cellStyle name="_Raw Data Cash_Fry_Process Highlights_1_USIS Cash_CoE_5" xfId="4573"/>
    <cellStyle name="_Raw Data Cash_Fry_Process Highlights_1_USIS Cash_CoE_5 2" xfId="12544"/>
    <cellStyle name="_Raw Data Cash_Fry_Process Highlights_1_USIS Cash_CoE_5 3" xfId="12543"/>
    <cellStyle name="_Raw Data Cash_Fry_Process Highlights_1_USIS Cash_CoE_5 4" xfId="23268"/>
    <cellStyle name="_Raw Data Cash_Fry_Process Highlights_1_USIS Cash_CoE_5_Deadline Tracker" xfId="32650"/>
    <cellStyle name="_Raw Data Cash_Fry_Process Highlights_1_USIS Cash_CoE_5_Sheet4" xfId="9550"/>
    <cellStyle name="_Raw Data Cash_Fry_Process Highlights_1_USIS Cash_CoE_5_Sheet4 2" xfId="12545"/>
    <cellStyle name="_Raw Data Cash_Fry_Process Highlights_1_USIS Cash_CoE_Deadline Tracker" xfId="32641"/>
    <cellStyle name="_Raw Data Cash_Fry_Process Highlights_1_USIS Cash_CoE_Process Highlights" xfId="4574"/>
    <cellStyle name="_Raw Data Cash_Fry_Process Highlights_1_USIS Cash_CoE_Process Highlights 2" xfId="12547"/>
    <cellStyle name="_Raw Data Cash_Fry_Process Highlights_1_USIS Cash_CoE_Process Highlights 3" xfId="12546"/>
    <cellStyle name="_Raw Data Cash_Fry_Process Highlights_1_USIS Cash_CoE_Process Highlights 4" xfId="23269"/>
    <cellStyle name="_Raw Data Cash_Fry_Process Highlights_1_USIS Cash_CoE_Process Highlights_1" xfId="4575"/>
    <cellStyle name="_Raw Data Cash_Fry_Process Highlights_1_USIS Cash_CoE_Process Highlights_1 2" xfId="12549"/>
    <cellStyle name="_Raw Data Cash_Fry_Process Highlights_1_USIS Cash_CoE_Process Highlights_1 3" xfId="12548"/>
    <cellStyle name="_Raw Data Cash_Fry_Process Highlights_1_USIS Cash_CoE_Process Highlights_1 4" xfId="23270"/>
    <cellStyle name="_Raw Data Cash_Fry_Process Highlights_1_USIS Cash_CoE_Process Highlights_1_Deadline Tracker" xfId="32652"/>
    <cellStyle name="_Raw Data Cash_Fry_Process Highlights_1_USIS Cash_CoE_Process Highlights_1_Sheet4" xfId="9552"/>
    <cellStyle name="_Raw Data Cash_Fry_Process Highlights_1_USIS Cash_CoE_Process Highlights_1_Sheet4 2" xfId="12550"/>
    <cellStyle name="_Raw Data Cash_Fry_Process Highlights_1_USIS Cash_CoE_Process Highlights_2" xfId="4576"/>
    <cellStyle name="_Raw Data Cash_Fry_Process Highlights_1_USIS Cash_CoE_Process Highlights_2 2" xfId="12552"/>
    <cellStyle name="_Raw Data Cash_Fry_Process Highlights_1_USIS Cash_CoE_Process Highlights_2 3" xfId="12551"/>
    <cellStyle name="_Raw Data Cash_Fry_Process Highlights_1_USIS Cash_CoE_Process Highlights_2 4" xfId="23271"/>
    <cellStyle name="_Raw Data Cash_Fry_Process Highlights_1_USIS Cash_CoE_Process Highlights_2_Deadline Tracker" xfId="32653"/>
    <cellStyle name="_Raw Data Cash_Fry_Process Highlights_1_USIS Cash_CoE_Process Highlights_2_Process Highlights" xfId="4577"/>
    <cellStyle name="_Raw Data Cash_Fry_Process Highlights_1_USIS Cash_CoE_Process Highlights_2_Process Highlights 2" xfId="12554"/>
    <cellStyle name="_Raw Data Cash_Fry_Process Highlights_1_USIS Cash_CoE_Process Highlights_2_Process Highlights 3" xfId="12553"/>
    <cellStyle name="_Raw Data Cash_Fry_Process Highlights_1_USIS Cash_CoE_Process Highlights_2_Process Highlights 4" xfId="23272"/>
    <cellStyle name="_Raw Data Cash_Fry_Process Highlights_1_USIS Cash_CoE_Process Highlights_2_Process Highlights_Deadline Tracker" xfId="32654"/>
    <cellStyle name="_Raw Data Cash_Fry_Process Highlights_1_USIS Cash_CoE_Process Highlights_2_Process Highlights_Sheet4" xfId="9554"/>
    <cellStyle name="_Raw Data Cash_Fry_Process Highlights_1_USIS Cash_CoE_Process Highlights_2_Process Highlights_Sheet4 2" xfId="12555"/>
    <cellStyle name="_Raw Data Cash_Fry_Process Highlights_1_USIS Cash_CoE_Process Highlights_2_Sheet4" xfId="9553"/>
    <cellStyle name="_Raw Data Cash_Fry_Process Highlights_1_USIS Cash_CoE_Process Highlights_2_Sheet4 2" xfId="12556"/>
    <cellStyle name="_Raw Data Cash_Fry_Process Highlights_1_USIS Cash_CoE_Process Highlights_Deadline Tracker" xfId="32651"/>
    <cellStyle name="_Raw Data Cash_Fry_Process Highlights_1_USIS Cash_CoE_Process Highlights_Process Highlights" xfId="4578"/>
    <cellStyle name="_Raw Data Cash_Fry_Process Highlights_1_USIS Cash_CoE_Process Highlights_Process Highlights 2" xfId="12558"/>
    <cellStyle name="_Raw Data Cash_Fry_Process Highlights_1_USIS Cash_CoE_Process Highlights_Process Highlights 3" xfId="12557"/>
    <cellStyle name="_Raw Data Cash_Fry_Process Highlights_1_USIS Cash_CoE_Process Highlights_Process Highlights 4" xfId="23273"/>
    <cellStyle name="_Raw Data Cash_Fry_Process Highlights_1_USIS Cash_CoE_Process Highlights_Process Highlights_Deadline Tracker" xfId="32655"/>
    <cellStyle name="_Raw Data Cash_Fry_Process Highlights_1_USIS Cash_CoE_Process Highlights_Process Highlights_Sheet4" xfId="9555"/>
    <cellStyle name="_Raw Data Cash_Fry_Process Highlights_1_USIS Cash_CoE_Process Highlights_Process Highlights_Sheet4 2" xfId="12559"/>
    <cellStyle name="_Raw Data Cash_Fry_Process Highlights_1_USIS Cash_CoE_Process Highlights_Sheet4" xfId="9551"/>
    <cellStyle name="_Raw Data Cash_Fry_Process Highlights_1_USIS Cash_CoE_Process Highlights_Sheet4 2" xfId="12560"/>
    <cellStyle name="_Raw Data Cash_Fry_Process Highlights_1_USIS Cash_CoE_Sheet4" xfId="9541"/>
    <cellStyle name="_Raw Data Cash_Fry_Process Highlights_1_USIS Cash_CoE_Sheet4 2" xfId="12561"/>
    <cellStyle name="_Raw Data Cash_Fry_Process Highlights_1_USIS Cash_CoE_USIS Cash_CoE" xfId="4579"/>
    <cellStyle name="_Raw Data Cash_Fry_Process Highlights_1_USIS Cash_CoE_USIS Cash_CoE 2" xfId="12563"/>
    <cellStyle name="_Raw Data Cash_Fry_Process Highlights_1_USIS Cash_CoE_USIS Cash_CoE 3" xfId="12562"/>
    <cellStyle name="_Raw Data Cash_Fry_Process Highlights_1_USIS Cash_CoE_USIS Cash_CoE 4" xfId="23274"/>
    <cellStyle name="_Raw Data Cash_Fry_Process Highlights_1_USIS Cash_CoE_USIS Cash_CoE_1" xfId="4580"/>
    <cellStyle name="_Raw Data Cash_Fry_Process Highlights_1_USIS Cash_CoE_USIS Cash_CoE_1 2" xfId="4581"/>
    <cellStyle name="_Raw Data Cash_Fry_Process Highlights_1_USIS Cash_CoE_USIS Cash_CoE_1 2 2" xfId="12566"/>
    <cellStyle name="_Raw Data Cash_Fry_Process Highlights_1_USIS Cash_CoE_USIS Cash_CoE_1 2 3" xfId="12565"/>
    <cellStyle name="_Raw Data Cash_Fry_Process Highlights_1_USIS Cash_CoE_USIS Cash_CoE_1 2 4" xfId="23276"/>
    <cellStyle name="_Raw Data Cash_Fry_Process Highlights_1_USIS Cash_CoE_USIS Cash_CoE_1 2_Deadline Tracker" xfId="32658"/>
    <cellStyle name="_Raw Data Cash_Fry_Process Highlights_1_USIS Cash_CoE_USIS Cash_CoE_1 2_Sheet4" xfId="9558"/>
    <cellStyle name="_Raw Data Cash_Fry_Process Highlights_1_USIS Cash_CoE_USIS Cash_CoE_1 2_Sheet4 2" xfId="12567"/>
    <cellStyle name="_Raw Data Cash_Fry_Process Highlights_1_USIS Cash_CoE_USIS Cash_CoE_1 2_USIS Cash_CoE" xfId="4582"/>
    <cellStyle name="_Raw Data Cash_Fry_Process Highlights_1_USIS Cash_CoE_USIS Cash_CoE_1 2_USIS Cash_CoE 2" xfId="12569"/>
    <cellStyle name="_Raw Data Cash_Fry_Process Highlights_1_USIS Cash_CoE_USIS Cash_CoE_1 2_USIS Cash_CoE 3" xfId="12568"/>
    <cellStyle name="_Raw Data Cash_Fry_Process Highlights_1_USIS Cash_CoE_USIS Cash_CoE_1 2_USIS Cash_CoE 4" xfId="23277"/>
    <cellStyle name="_Raw Data Cash_Fry_Process Highlights_1_USIS Cash_CoE_USIS Cash_CoE_1 2_USIS Cash_CoE_Deadline Tracker" xfId="32659"/>
    <cellStyle name="_Raw Data Cash_Fry_Process Highlights_1_USIS Cash_CoE_USIS Cash_CoE_1 2_USIS Cash_CoE_Sheet4" xfId="9559"/>
    <cellStyle name="_Raw Data Cash_Fry_Process Highlights_1_USIS Cash_CoE_USIS Cash_CoE_1 2_USIS Cash_CoE_Sheet4 2" xfId="12570"/>
    <cellStyle name="_Raw Data Cash_Fry_Process Highlights_1_USIS Cash_CoE_USIS Cash_CoE_1 3" xfId="12571"/>
    <cellStyle name="_Raw Data Cash_Fry_Process Highlights_1_USIS Cash_CoE_USIS Cash_CoE_1 4" xfId="12564"/>
    <cellStyle name="_Raw Data Cash_Fry_Process Highlights_1_USIS Cash_CoE_USIS Cash_CoE_1 5" xfId="23275"/>
    <cellStyle name="_Raw Data Cash_Fry_Process Highlights_1_USIS Cash_CoE_USIS Cash_CoE_1_Deadline Tracker" xfId="32657"/>
    <cellStyle name="_Raw Data Cash_Fry_Process Highlights_1_USIS Cash_CoE_USIS Cash_CoE_1_Process Highlights" xfId="4583"/>
    <cellStyle name="_Raw Data Cash_Fry_Process Highlights_1_USIS Cash_CoE_USIS Cash_CoE_1_Process Highlights 2" xfId="12573"/>
    <cellStyle name="_Raw Data Cash_Fry_Process Highlights_1_USIS Cash_CoE_USIS Cash_CoE_1_Process Highlights 3" xfId="12572"/>
    <cellStyle name="_Raw Data Cash_Fry_Process Highlights_1_USIS Cash_CoE_USIS Cash_CoE_1_Process Highlights 4" xfId="23278"/>
    <cellStyle name="_Raw Data Cash_Fry_Process Highlights_1_USIS Cash_CoE_USIS Cash_CoE_1_Process Highlights_1" xfId="4584"/>
    <cellStyle name="_Raw Data Cash_Fry_Process Highlights_1_USIS Cash_CoE_USIS Cash_CoE_1_Process Highlights_1 2" xfId="12575"/>
    <cellStyle name="_Raw Data Cash_Fry_Process Highlights_1_USIS Cash_CoE_USIS Cash_CoE_1_Process Highlights_1 3" xfId="12574"/>
    <cellStyle name="_Raw Data Cash_Fry_Process Highlights_1_USIS Cash_CoE_USIS Cash_CoE_1_Process Highlights_1 4" xfId="23279"/>
    <cellStyle name="_Raw Data Cash_Fry_Process Highlights_1_USIS Cash_CoE_USIS Cash_CoE_1_Process Highlights_1_Deadline Tracker" xfId="32661"/>
    <cellStyle name="_Raw Data Cash_Fry_Process Highlights_1_USIS Cash_CoE_USIS Cash_CoE_1_Process Highlights_1_Sheet4" xfId="9561"/>
    <cellStyle name="_Raw Data Cash_Fry_Process Highlights_1_USIS Cash_CoE_USIS Cash_CoE_1_Process Highlights_1_Sheet4 2" xfId="12576"/>
    <cellStyle name="_Raw Data Cash_Fry_Process Highlights_1_USIS Cash_CoE_USIS Cash_CoE_1_Process Highlights_Deadline Tracker" xfId="32660"/>
    <cellStyle name="_Raw Data Cash_Fry_Process Highlights_1_USIS Cash_CoE_USIS Cash_CoE_1_Process Highlights_Sheet4" xfId="9560"/>
    <cellStyle name="_Raw Data Cash_Fry_Process Highlights_1_USIS Cash_CoE_USIS Cash_CoE_1_Process Highlights_Sheet4 2" xfId="12577"/>
    <cellStyle name="_Raw Data Cash_Fry_Process Highlights_1_USIS Cash_CoE_USIS Cash_CoE_1_Sheet4" xfId="9557"/>
    <cellStyle name="_Raw Data Cash_Fry_Process Highlights_1_USIS Cash_CoE_USIS Cash_CoE_1_Sheet4 2" xfId="12578"/>
    <cellStyle name="_Raw Data Cash_Fry_Process Highlights_1_USIS Cash_CoE_USIS Cash_CoE_1_USIS Cash_CoE" xfId="4585"/>
    <cellStyle name="_Raw Data Cash_Fry_Process Highlights_1_USIS Cash_CoE_USIS Cash_CoE_1_USIS Cash_CoE 2" xfId="12580"/>
    <cellStyle name="_Raw Data Cash_Fry_Process Highlights_1_USIS Cash_CoE_USIS Cash_CoE_1_USIS Cash_CoE 3" xfId="12579"/>
    <cellStyle name="_Raw Data Cash_Fry_Process Highlights_1_USIS Cash_CoE_USIS Cash_CoE_1_USIS Cash_CoE 4" xfId="23280"/>
    <cellStyle name="_Raw Data Cash_Fry_Process Highlights_1_USIS Cash_CoE_USIS Cash_CoE_1_USIS Cash_CoE_1" xfId="4586"/>
    <cellStyle name="_Raw Data Cash_Fry_Process Highlights_1_USIS Cash_CoE_USIS Cash_CoE_1_USIS Cash_CoE_1 2" xfId="12582"/>
    <cellStyle name="_Raw Data Cash_Fry_Process Highlights_1_USIS Cash_CoE_USIS Cash_CoE_1_USIS Cash_CoE_1 3" xfId="12581"/>
    <cellStyle name="_Raw Data Cash_Fry_Process Highlights_1_USIS Cash_CoE_USIS Cash_CoE_1_USIS Cash_CoE_1 4" xfId="23281"/>
    <cellStyle name="_Raw Data Cash_Fry_Process Highlights_1_USIS Cash_CoE_USIS Cash_CoE_1_USIS Cash_CoE_1_Deadline Tracker" xfId="32663"/>
    <cellStyle name="_Raw Data Cash_Fry_Process Highlights_1_USIS Cash_CoE_USIS Cash_CoE_1_USIS Cash_CoE_1_Sheet4" xfId="9563"/>
    <cellStyle name="_Raw Data Cash_Fry_Process Highlights_1_USIS Cash_CoE_USIS Cash_CoE_1_USIS Cash_CoE_1_Sheet4 2" xfId="12583"/>
    <cellStyle name="_Raw Data Cash_Fry_Process Highlights_1_USIS Cash_CoE_USIS Cash_CoE_1_USIS Cash_CoE_1_USIS Cash_CoE" xfId="4587"/>
    <cellStyle name="_Raw Data Cash_Fry_Process Highlights_1_USIS Cash_CoE_USIS Cash_CoE_1_USIS Cash_CoE_1_USIS Cash_CoE 2" xfId="12585"/>
    <cellStyle name="_Raw Data Cash_Fry_Process Highlights_1_USIS Cash_CoE_USIS Cash_CoE_1_USIS Cash_CoE_1_USIS Cash_CoE 3" xfId="12584"/>
    <cellStyle name="_Raw Data Cash_Fry_Process Highlights_1_USIS Cash_CoE_USIS Cash_CoE_1_USIS Cash_CoE_1_USIS Cash_CoE 4" xfId="23282"/>
    <cellStyle name="_Raw Data Cash_Fry_Process Highlights_1_USIS Cash_CoE_USIS Cash_CoE_1_USIS Cash_CoE_1_USIS Cash_CoE_Deadline Tracker" xfId="32664"/>
    <cellStyle name="_Raw Data Cash_Fry_Process Highlights_1_USIS Cash_CoE_USIS Cash_CoE_1_USIS Cash_CoE_1_USIS Cash_CoE_Sheet4" xfId="9564"/>
    <cellStyle name="_Raw Data Cash_Fry_Process Highlights_1_USIS Cash_CoE_USIS Cash_CoE_1_USIS Cash_CoE_1_USIS Cash_CoE_Sheet4 2" xfId="12586"/>
    <cellStyle name="_Raw Data Cash_Fry_Process Highlights_1_USIS Cash_CoE_USIS Cash_CoE_1_USIS Cash_CoE_2" xfId="4588"/>
    <cellStyle name="_Raw Data Cash_Fry_Process Highlights_1_USIS Cash_CoE_USIS Cash_CoE_1_USIS Cash_CoE_2 2" xfId="12588"/>
    <cellStyle name="_Raw Data Cash_Fry_Process Highlights_1_USIS Cash_CoE_USIS Cash_CoE_1_USIS Cash_CoE_2 3" xfId="12587"/>
    <cellStyle name="_Raw Data Cash_Fry_Process Highlights_1_USIS Cash_CoE_USIS Cash_CoE_1_USIS Cash_CoE_2 4" xfId="23283"/>
    <cellStyle name="_Raw Data Cash_Fry_Process Highlights_1_USIS Cash_CoE_USIS Cash_CoE_1_USIS Cash_CoE_2_Deadline Tracker" xfId="32665"/>
    <cellStyle name="_Raw Data Cash_Fry_Process Highlights_1_USIS Cash_CoE_USIS Cash_CoE_1_USIS Cash_CoE_2_Sheet4" xfId="9565"/>
    <cellStyle name="_Raw Data Cash_Fry_Process Highlights_1_USIS Cash_CoE_USIS Cash_CoE_1_USIS Cash_CoE_2_Sheet4 2" xfId="12589"/>
    <cellStyle name="_Raw Data Cash_Fry_Process Highlights_1_USIS Cash_CoE_USIS Cash_CoE_1_USIS Cash_CoE_2_USIS Cash_CoE" xfId="4589"/>
    <cellStyle name="_Raw Data Cash_Fry_Process Highlights_1_USIS Cash_CoE_USIS Cash_CoE_1_USIS Cash_CoE_2_USIS Cash_CoE 2" xfId="12591"/>
    <cellStyle name="_Raw Data Cash_Fry_Process Highlights_1_USIS Cash_CoE_USIS Cash_CoE_1_USIS Cash_CoE_2_USIS Cash_CoE 3" xfId="12590"/>
    <cellStyle name="_Raw Data Cash_Fry_Process Highlights_1_USIS Cash_CoE_USIS Cash_CoE_1_USIS Cash_CoE_2_USIS Cash_CoE 4" xfId="23284"/>
    <cellStyle name="_Raw Data Cash_Fry_Process Highlights_1_USIS Cash_CoE_USIS Cash_CoE_1_USIS Cash_CoE_2_USIS Cash_CoE_Deadline Tracker" xfId="32666"/>
    <cellStyle name="_Raw Data Cash_Fry_Process Highlights_1_USIS Cash_CoE_USIS Cash_CoE_1_USIS Cash_CoE_2_USIS Cash_CoE_Sheet4" xfId="9566"/>
    <cellStyle name="_Raw Data Cash_Fry_Process Highlights_1_USIS Cash_CoE_USIS Cash_CoE_1_USIS Cash_CoE_2_USIS Cash_CoE_Sheet4 2" xfId="12592"/>
    <cellStyle name="_Raw Data Cash_Fry_Process Highlights_1_USIS Cash_CoE_USIS Cash_CoE_1_USIS Cash_CoE_3" xfId="4590"/>
    <cellStyle name="_Raw Data Cash_Fry_Process Highlights_1_USIS Cash_CoE_USIS Cash_CoE_1_USIS Cash_CoE_3 2" xfId="12594"/>
    <cellStyle name="_Raw Data Cash_Fry_Process Highlights_1_USIS Cash_CoE_USIS Cash_CoE_1_USIS Cash_CoE_3 3" xfId="12593"/>
    <cellStyle name="_Raw Data Cash_Fry_Process Highlights_1_USIS Cash_CoE_USIS Cash_CoE_1_USIS Cash_CoE_3 4" xfId="23285"/>
    <cellStyle name="_Raw Data Cash_Fry_Process Highlights_1_USIS Cash_CoE_USIS Cash_CoE_1_USIS Cash_CoE_3_Deadline Tracker" xfId="32667"/>
    <cellStyle name="_Raw Data Cash_Fry_Process Highlights_1_USIS Cash_CoE_USIS Cash_CoE_1_USIS Cash_CoE_3_Sheet4" xfId="9567"/>
    <cellStyle name="_Raw Data Cash_Fry_Process Highlights_1_USIS Cash_CoE_USIS Cash_CoE_1_USIS Cash_CoE_3_Sheet4 2" xfId="12595"/>
    <cellStyle name="_Raw Data Cash_Fry_Process Highlights_1_USIS Cash_CoE_USIS Cash_CoE_1_USIS Cash_CoE_3_USIS Cash_CoE" xfId="4591"/>
    <cellStyle name="_Raw Data Cash_Fry_Process Highlights_1_USIS Cash_CoE_USIS Cash_CoE_1_USIS Cash_CoE_3_USIS Cash_CoE 2" xfId="12597"/>
    <cellStyle name="_Raw Data Cash_Fry_Process Highlights_1_USIS Cash_CoE_USIS Cash_CoE_1_USIS Cash_CoE_3_USIS Cash_CoE 3" xfId="12596"/>
    <cellStyle name="_Raw Data Cash_Fry_Process Highlights_1_USIS Cash_CoE_USIS Cash_CoE_1_USIS Cash_CoE_3_USIS Cash_CoE 4" xfId="23286"/>
    <cellStyle name="_Raw Data Cash_Fry_Process Highlights_1_USIS Cash_CoE_USIS Cash_CoE_1_USIS Cash_CoE_3_USIS Cash_CoE_Deadline Tracker" xfId="32668"/>
    <cellStyle name="_Raw Data Cash_Fry_Process Highlights_1_USIS Cash_CoE_USIS Cash_CoE_1_USIS Cash_CoE_3_USIS Cash_CoE_Sheet4" xfId="9568"/>
    <cellStyle name="_Raw Data Cash_Fry_Process Highlights_1_USIS Cash_CoE_USIS Cash_CoE_1_USIS Cash_CoE_3_USIS Cash_CoE_Sheet4 2" xfId="12598"/>
    <cellStyle name="_Raw Data Cash_Fry_Process Highlights_1_USIS Cash_CoE_USIS Cash_CoE_1_USIS Cash_CoE_4" xfId="4592"/>
    <cellStyle name="_Raw Data Cash_Fry_Process Highlights_1_USIS Cash_CoE_USIS Cash_CoE_1_USIS Cash_CoE_4 2" xfId="12600"/>
    <cellStyle name="_Raw Data Cash_Fry_Process Highlights_1_USIS Cash_CoE_USIS Cash_CoE_1_USIS Cash_CoE_4 3" xfId="12599"/>
    <cellStyle name="_Raw Data Cash_Fry_Process Highlights_1_USIS Cash_CoE_USIS Cash_CoE_1_USIS Cash_CoE_4 4" xfId="23287"/>
    <cellStyle name="_Raw Data Cash_Fry_Process Highlights_1_USIS Cash_CoE_USIS Cash_CoE_1_USIS Cash_CoE_4_Deadline Tracker" xfId="32669"/>
    <cellStyle name="_Raw Data Cash_Fry_Process Highlights_1_USIS Cash_CoE_USIS Cash_CoE_1_USIS Cash_CoE_4_Sheet4" xfId="9569"/>
    <cellStyle name="_Raw Data Cash_Fry_Process Highlights_1_USIS Cash_CoE_USIS Cash_CoE_1_USIS Cash_CoE_4_Sheet4 2" xfId="12601"/>
    <cellStyle name="_Raw Data Cash_Fry_Process Highlights_1_USIS Cash_CoE_USIS Cash_CoE_1_USIS Cash_CoE_Deadline Tracker" xfId="32662"/>
    <cellStyle name="_Raw Data Cash_Fry_Process Highlights_1_USIS Cash_CoE_USIS Cash_CoE_1_USIS Cash_CoE_Sheet4" xfId="9562"/>
    <cellStyle name="_Raw Data Cash_Fry_Process Highlights_1_USIS Cash_CoE_USIS Cash_CoE_1_USIS Cash_CoE_Sheet4 2" xfId="12602"/>
    <cellStyle name="_Raw Data Cash_Fry_Process Highlights_1_USIS Cash_CoE_USIS Cash_CoE_Deadline Tracker" xfId="32656"/>
    <cellStyle name="_Raw Data Cash_Fry_Process Highlights_1_USIS Cash_CoE_USIS Cash_CoE_Sheet4" xfId="9556"/>
    <cellStyle name="_Raw Data Cash_Fry_Process Highlights_1_USIS Cash_CoE_USIS Cash_CoE_Sheet4 2" xfId="12603"/>
    <cellStyle name="_Raw Data Cash_Fry_Process Highlights_2" xfId="4593"/>
    <cellStyle name="_Raw Data Cash_Fry_Process Highlights_2 2" xfId="12605"/>
    <cellStyle name="_Raw Data Cash_Fry_Process Highlights_2 3" xfId="12604"/>
    <cellStyle name="_Raw Data Cash_Fry_Process Highlights_2 4" xfId="23288"/>
    <cellStyle name="_Raw Data Cash_Fry_Process Highlights_2_Deadline Tracker" xfId="32670"/>
    <cellStyle name="_Raw Data Cash_Fry_Process Highlights_2_Process Highlights" xfId="4594"/>
    <cellStyle name="_Raw Data Cash_Fry_Process Highlights_2_Process Highlights 2" xfId="12607"/>
    <cellStyle name="_Raw Data Cash_Fry_Process Highlights_2_Process Highlights 3" xfId="12606"/>
    <cellStyle name="_Raw Data Cash_Fry_Process Highlights_2_Process Highlights 4" xfId="23289"/>
    <cellStyle name="_Raw Data Cash_Fry_Process Highlights_2_Process Highlights_Deadline Tracker" xfId="32671"/>
    <cellStyle name="_Raw Data Cash_Fry_Process Highlights_2_Process Highlights_Sheet4" xfId="9571"/>
    <cellStyle name="_Raw Data Cash_Fry_Process Highlights_2_Process Highlights_Sheet4 2" xfId="12608"/>
    <cellStyle name="_Raw Data Cash_Fry_Process Highlights_2_Sheet4" xfId="9570"/>
    <cellStyle name="_Raw Data Cash_Fry_Process Highlights_2_Sheet4 2" xfId="12609"/>
    <cellStyle name="_Raw Data Cash_Fry_Process Highlights_3" xfId="4595"/>
    <cellStyle name="_Raw Data Cash_Fry_Process Highlights_3 2" xfId="12611"/>
    <cellStyle name="_Raw Data Cash_Fry_Process Highlights_3 3" xfId="12610"/>
    <cellStyle name="_Raw Data Cash_Fry_Process Highlights_3 4" xfId="23290"/>
    <cellStyle name="_Raw Data Cash_Fry_Process Highlights_3_Deadline Tracker" xfId="32672"/>
    <cellStyle name="_Raw Data Cash_Fry_Process Highlights_3_Process Highlights" xfId="4596"/>
    <cellStyle name="_Raw Data Cash_Fry_Process Highlights_3_Process Highlights 2" xfId="12613"/>
    <cellStyle name="_Raw Data Cash_Fry_Process Highlights_3_Process Highlights 3" xfId="12612"/>
    <cellStyle name="_Raw Data Cash_Fry_Process Highlights_3_Process Highlights 4" xfId="23291"/>
    <cellStyle name="_Raw Data Cash_Fry_Process Highlights_3_Process Highlights_Deadline Tracker" xfId="32673"/>
    <cellStyle name="_Raw Data Cash_Fry_Process Highlights_3_Process Highlights_Sheet4" xfId="9573"/>
    <cellStyle name="_Raw Data Cash_Fry_Process Highlights_3_Process Highlights_Sheet4 2" xfId="12614"/>
    <cellStyle name="_Raw Data Cash_Fry_Process Highlights_3_Sheet4" xfId="9572"/>
    <cellStyle name="_Raw Data Cash_Fry_Process Highlights_3_Sheet4 2" xfId="12615"/>
    <cellStyle name="_Raw Data Cash_Fry_Process Highlights_4" xfId="4597"/>
    <cellStyle name="_Raw Data Cash_Fry_Process Highlights_4 2" xfId="12617"/>
    <cellStyle name="_Raw Data Cash_Fry_Process Highlights_4 3" xfId="12616"/>
    <cellStyle name="_Raw Data Cash_Fry_Process Highlights_4 4" xfId="23292"/>
    <cellStyle name="_Raw Data Cash_Fry_Process Highlights_4_Deadline Tracker" xfId="32674"/>
    <cellStyle name="_Raw Data Cash_Fry_Process Highlights_4_Process Highlights" xfId="4598"/>
    <cellStyle name="_Raw Data Cash_Fry_Process Highlights_4_Process Highlights 2" xfId="12619"/>
    <cellStyle name="_Raw Data Cash_Fry_Process Highlights_4_Process Highlights 3" xfId="12618"/>
    <cellStyle name="_Raw Data Cash_Fry_Process Highlights_4_Process Highlights 4" xfId="23293"/>
    <cellStyle name="_Raw Data Cash_Fry_Process Highlights_4_Process Highlights_Deadline Tracker" xfId="32675"/>
    <cellStyle name="_Raw Data Cash_Fry_Process Highlights_4_Process Highlights_Sheet4" xfId="9575"/>
    <cellStyle name="_Raw Data Cash_Fry_Process Highlights_4_Process Highlights_Sheet4 2" xfId="12620"/>
    <cellStyle name="_Raw Data Cash_Fry_Process Highlights_4_Sheet4" xfId="9574"/>
    <cellStyle name="_Raw Data Cash_Fry_Process Highlights_4_Sheet4 2" xfId="12621"/>
    <cellStyle name="_Raw Data Cash_Fry_Process Highlights_5" xfId="4599"/>
    <cellStyle name="_Raw Data Cash_Fry_Process Highlights_5 2" xfId="12623"/>
    <cellStyle name="_Raw Data Cash_Fry_Process Highlights_5 3" xfId="12622"/>
    <cellStyle name="_Raw Data Cash_Fry_Process Highlights_5 4" xfId="23294"/>
    <cellStyle name="_Raw Data Cash_Fry_Process Highlights_5_Deadline Tracker" xfId="32676"/>
    <cellStyle name="_Raw Data Cash_Fry_Process Highlights_5_Sheet4" xfId="9576"/>
    <cellStyle name="_Raw Data Cash_Fry_Process Highlights_5_Sheet4 2" xfId="12624"/>
    <cellStyle name="_Raw Data Cash_Fry_Process Highlights_Daily Volume" xfId="4600"/>
    <cellStyle name="_Raw Data Cash_Fry_Process Highlights_Daily Volume 2" xfId="12626"/>
    <cellStyle name="_Raw Data Cash_Fry_Process Highlights_Daily Volume 3" xfId="12625"/>
    <cellStyle name="_Raw Data Cash_Fry_Process Highlights_Daily Volume 4" xfId="23295"/>
    <cellStyle name="_Raw Data Cash_Fry_Process Highlights_Daily Volume_Deadline Tracker" xfId="32677"/>
    <cellStyle name="_Raw Data Cash_Fry_Process Highlights_Daily Volume_Sheet4" xfId="9577"/>
    <cellStyle name="_Raw Data Cash_Fry_Process Highlights_Daily Volume_Sheet4 2" xfId="12627"/>
    <cellStyle name="_Raw Data Cash_Fry_Process Highlights_Deadline Tracker" xfId="32627"/>
    <cellStyle name="_Raw Data Cash_Fry_Process Highlights_Process Highlights" xfId="4601"/>
    <cellStyle name="_Raw Data Cash_Fry_Process Highlights_Process Highlights 2" xfId="12629"/>
    <cellStyle name="_Raw Data Cash_Fry_Process Highlights_Process Highlights 3" xfId="12628"/>
    <cellStyle name="_Raw Data Cash_Fry_Process Highlights_Process Highlights 4" xfId="23296"/>
    <cellStyle name="_Raw Data Cash_Fry_Process Highlights_Process Highlights_Deadline Tracker" xfId="32678"/>
    <cellStyle name="_Raw Data Cash_Fry_Process Highlights_Process Highlights_Sheet4" xfId="9578"/>
    <cellStyle name="_Raw Data Cash_Fry_Process Highlights_Process Highlights_Sheet4 2" xfId="12630"/>
    <cellStyle name="_Raw Data Cash_Fry_Process Highlights_Sheet4" xfId="9527"/>
    <cellStyle name="_Raw Data Cash_Fry_Process Highlights_Sheet4 2" xfId="12631"/>
    <cellStyle name="_Raw Data Cash_Fry_Sheet4" xfId="9432"/>
    <cellStyle name="_Raw Data Cash_Fry_Sheet4 2" xfId="12632"/>
    <cellStyle name="_Raw Data Cash_Fry_USIS Cash_CoE" xfId="4602"/>
    <cellStyle name="_Raw Data Cash_Fry_USIS Cash_CoE 2" xfId="12634"/>
    <cellStyle name="_Raw Data Cash_Fry_USIS Cash_CoE 3" xfId="12633"/>
    <cellStyle name="_Raw Data Cash_Fry_USIS Cash_CoE 4" xfId="23297"/>
    <cellStyle name="_Raw Data Cash_Fry_USIS Cash_CoE_1" xfId="4603"/>
    <cellStyle name="_Raw Data Cash_Fry_USIS Cash_CoE_1 2" xfId="4604"/>
    <cellStyle name="_Raw Data Cash_Fry_USIS Cash_CoE_1 2 2" xfId="12637"/>
    <cellStyle name="_Raw Data Cash_Fry_USIS Cash_CoE_1 2 3" xfId="12636"/>
    <cellStyle name="_Raw Data Cash_Fry_USIS Cash_CoE_1 2 4" xfId="23299"/>
    <cellStyle name="_Raw Data Cash_Fry_USIS Cash_CoE_1 2_Deadline Tracker" xfId="32681"/>
    <cellStyle name="_Raw Data Cash_Fry_USIS Cash_CoE_1 2_Sheet4" xfId="9581"/>
    <cellStyle name="_Raw Data Cash_Fry_USIS Cash_CoE_1 2_Sheet4 2" xfId="12638"/>
    <cellStyle name="_Raw Data Cash_Fry_USIS Cash_CoE_1 3" xfId="12639"/>
    <cellStyle name="_Raw Data Cash_Fry_USIS Cash_CoE_1 4" xfId="12635"/>
    <cellStyle name="_Raw Data Cash_Fry_USIS Cash_CoE_1 5" xfId="23298"/>
    <cellStyle name="_Raw Data Cash_Fry_USIS Cash_CoE_1_Deadline Tracker" xfId="32680"/>
    <cellStyle name="_Raw Data Cash_Fry_USIS Cash_CoE_1_Process Highlights" xfId="4605"/>
    <cellStyle name="_Raw Data Cash_Fry_USIS Cash_CoE_1_Process Highlights 2" xfId="12641"/>
    <cellStyle name="_Raw Data Cash_Fry_USIS Cash_CoE_1_Process Highlights 3" xfId="12640"/>
    <cellStyle name="_Raw Data Cash_Fry_USIS Cash_CoE_1_Process Highlights 4" xfId="23300"/>
    <cellStyle name="_Raw Data Cash_Fry_USIS Cash_CoE_1_Process Highlights_1" xfId="4606"/>
    <cellStyle name="_Raw Data Cash_Fry_USIS Cash_CoE_1_Process Highlights_1 2" xfId="12643"/>
    <cellStyle name="_Raw Data Cash_Fry_USIS Cash_CoE_1_Process Highlights_1 3" xfId="12642"/>
    <cellStyle name="_Raw Data Cash_Fry_USIS Cash_CoE_1_Process Highlights_1 4" xfId="23301"/>
    <cellStyle name="_Raw Data Cash_Fry_USIS Cash_CoE_1_Process Highlights_1_Deadline Tracker" xfId="32683"/>
    <cellStyle name="_Raw Data Cash_Fry_USIS Cash_CoE_1_Process Highlights_1_Sheet4" xfId="9583"/>
    <cellStyle name="_Raw Data Cash_Fry_USIS Cash_CoE_1_Process Highlights_1_Sheet4 2" xfId="12644"/>
    <cellStyle name="_Raw Data Cash_Fry_USIS Cash_CoE_1_Process Highlights_2" xfId="4607"/>
    <cellStyle name="_Raw Data Cash_Fry_USIS Cash_CoE_1_Process Highlights_2 2" xfId="12646"/>
    <cellStyle name="_Raw Data Cash_Fry_USIS Cash_CoE_1_Process Highlights_2 3" xfId="12645"/>
    <cellStyle name="_Raw Data Cash_Fry_USIS Cash_CoE_1_Process Highlights_2 4" xfId="23302"/>
    <cellStyle name="_Raw Data Cash_Fry_USIS Cash_CoE_1_Process Highlights_2_Deadline Tracker" xfId="32684"/>
    <cellStyle name="_Raw Data Cash_Fry_USIS Cash_CoE_1_Process Highlights_2_Process Highlights" xfId="4608"/>
    <cellStyle name="_Raw Data Cash_Fry_USIS Cash_CoE_1_Process Highlights_2_Process Highlights 2" xfId="12648"/>
    <cellStyle name="_Raw Data Cash_Fry_USIS Cash_CoE_1_Process Highlights_2_Process Highlights 3" xfId="12647"/>
    <cellStyle name="_Raw Data Cash_Fry_USIS Cash_CoE_1_Process Highlights_2_Process Highlights 4" xfId="23303"/>
    <cellStyle name="_Raw Data Cash_Fry_USIS Cash_CoE_1_Process Highlights_2_Process Highlights_Deadline Tracker" xfId="32685"/>
    <cellStyle name="_Raw Data Cash_Fry_USIS Cash_CoE_1_Process Highlights_2_Process Highlights_Sheet4" xfId="9585"/>
    <cellStyle name="_Raw Data Cash_Fry_USIS Cash_CoE_1_Process Highlights_2_Process Highlights_Sheet4 2" xfId="12649"/>
    <cellStyle name="_Raw Data Cash_Fry_USIS Cash_CoE_1_Process Highlights_2_Sheet4" xfId="9584"/>
    <cellStyle name="_Raw Data Cash_Fry_USIS Cash_CoE_1_Process Highlights_2_Sheet4 2" xfId="12650"/>
    <cellStyle name="_Raw Data Cash_Fry_USIS Cash_CoE_1_Process Highlights_Deadline Tracker" xfId="32682"/>
    <cellStyle name="_Raw Data Cash_Fry_USIS Cash_CoE_1_Process Highlights_Process Highlights" xfId="4609"/>
    <cellStyle name="_Raw Data Cash_Fry_USIS Cash_CoE_1_Process Highlights_Process Highlights 2" xfId="12652"/>
    <cellStyle name="_Raw Data Cash_Fry_USIS Cash_CoE_1_Process Highlights_Process Highlights 3" xfId="12651"/>
    <cellStyle name="_Raw Data Cash_Fry_USIS Cash_CoE_1_Process Highlights_Process Highlights 4" xfId="23304"/>
    <cellStyle name="_Raw Data Cash_Fry_USIS Cash_CoE_1_Process Highlights_Process Highlights_Deadline Tracker" xfId="32686"/>
    <cellStyle name="_Raw Data Cash_Fry_USIS Cash_CoE_1_Process Highlights_Process Highlights_Sheet4" xfId="9586"/>
    <cellStyle name="_Raw Data Cash_Fry_USIS Cash_CoE_1_Process Highlights_Process Highlights_Sheet4 2" xfId="12653"/>
    <cellStyle name="_Raw Data Cash_Fry_USIS Cash_CoE_1_Process Highlights_Sheet4" xfId="9582"/>
    <cellStyle name="_Raw Data Cash_Fry_USIS Cash_CoE_1_Process Highlights_Sheet4 2" xfId="12654"/>
    <cellStyle name="_Raw Data Cash_Fry_USIS Cash_CoE_1_Sheet4" xfId="9580"/>
    <cellStyle name="_Raw Data Cash_Fry_USIS Cash_CoE_1_Sheet4 2" xfId="12655"/>
    <cellStyle name="_Raw Data Cash_Fry_USIS Cash_CoE_1_USIS Cash_CoE" xfId="4610"/>
    <cellStyle name="_Raw Data Cash_Fry_USIS Cash_CoE_1_USIS Cash_CoE 2" xfId="12657"/>
    <cellStyle name="_Raw Data Cash_Fry_USIS Cash_CoE_1_USIS Cash_CoE 3" xfId="12656"/>
    <cellStyle name="_Raw Data Cash_Fry_USIS Cash_CoE_1_USIS Cash_CoE 4" xfId="23305"/>
    <cellStyle name="_Raw Data Cash_Fry_USIS Cash_CoE_1_USIS Cash_CoE_1" xfId="4611"/>
    <cellStyle name="_Raw Data Cash_Fry_USIS Cash_CoE_1_USIS Cash_CoE_1 2" xfId="4612"/>
    <cellStyle name="_Raw Data Cash_Fry_USIS Cash_CoE_1_USIS Cash_CoE_1 2 2" xfId="12660"/>
    <cellStyle name="_Raw Data Cash_Fry_USIS Cash_CoE_1_USIS Cash_CoE_1 2 3" xfId="12659"/>
    <cellStyle name="_Raw Data Cash_Fry_USIS Cash_CoE_1_USIS Cash_CoE_1 2 4" xfId="23307"/>
    <cellStyle name="_Raw Data Cash_Fry_USIS Cash_CoE_1_USIS Cash_CoE_1 2_Deadline Tracker" xfId="32689"/>
    <cellStyle name="_Raw Data Cash_Fry_USIS Cash_CoE_1_USIS Cash_CoE_1 2_Sheet4" xfId="9589"/>
    <cellStyle name="_Raw Data Cash_Fry_USIS Cash_CoE_1_USIS Cash_CoE_1 2_Sheet4 2" xfId="12661"/>
    <cellStyle name="_Raw Data Cash_Fry_USIS Cash_CoE_1_USIS Cash_CoE_1 2_USIS Cash_CoE" xfId="4613"/>
    <cellStyle name="_Raw Data Cash_Fry_USIS Cash_CoE_1_USIS Cash_CoE_1 2_USIS Cash_CoE 2" xfId="12663"/>
    <cellStyle name="_Raw Data Cash_Fry_USIS Cash_CoE_1_USIS Cash_CoE_1 2_USIS Cash_CoE 3" xfId="12662"/>
    <cellStyle name="_Raw Data Cash_Fry_USIS Cash_CoE_1_USIS Cash_CoE_1 2_USIS Cash_CoE 4" xfId="23308"/>
    <cellStyle name="_Raw Data Cash_Fry_USIS Cash_CoE_1_USIS Cash_CoE_1 2_USIS Cash_CoE_Deadline Tracker" xfId="32690"/>
    <cellStyle name="_Raw Data Cash_Fry_USIS Cash_CoE_1_USIS Cash_CoE_1 2_USIS Cash_CoE_Sheet4" xfId="9590"/>
    <cellStyle name="_Raw Data Cash_Fry_USIS Cash_CoE_1_USIS Cash_CoE_1 2_USIS Cash_CoE_Sheet4 2" xfId="12664"/>
    <cellStyle name="_Raw Data Cash_Fry_USIS Cash_CoE_1_USIS Cash_CoE_1 3" xfId="12665"/>
    <cellStyle name="_Raw Data Cash_Fry_USIS Cash_CoE_1_USIS Cash_CoE_1 4" xfId="12658"/>
    <cellStyle name="_Raw Data Cash_Fry_USIS Cash_CoE_1_USIS Cash_CoE_1 5" xfId="23306"/>
    <cellStyle name="_Raw Data Cash_Fry_USIS Cash_CoE_1_USIS Cash_CoE_1_Deadline Tracker" xfId="32688"/>
    <cellStyle name="_Raw Data Cash_Fry_USIS Cash_CoE_1_USIS Cash_CoE_1_Process Highlights" xfId="4614"/>
    <cellStyle name="_Raw Data Cash_Fry_USIS Cash_CoE_1_USIS Cash_CoE_1_Process Highlights 2" xfId="12667"/>
    <cellStyle name="_Raw Data Cash_Fry_USIS Cash_CoE_1_USIS Cash_CoE_1_Process Highlights 3" xfId="12666"/>
    <cellStyle name="_Raw Data Cash_Fry_USIS Cash_CoE_1_USIS Cash_CoE_1_Process Highlights 4" xfId="23309"/>
    <cellStyle name="_Raw Data Cash_Fry_USIS Cash_CoE_1_USIS Cash_CoE_1_Process Highlights_1" xfId="4615"/>
    <cellStyle name="_Raw Data Cash_Fry_USIS Cash_CoE_1_USIS Cash_CoE_1_Process Highlights_1 2" xfId="12669"/>
    <cellStyle name="_Raw Data Cash_Fry_USIS Cash_CoE_1_USIS Cash_CoE_1_Process Highlights_1 3" xfId="12668"/>
    <cellStyle name="_Raw Data Cash_Fry_USIS Cash_CoE_1_USIS Cash_CoE_1_Process Highlights_1 4" xfId="23310"/>
    <cellStyle name="_Raw Data Cash_Fry_USIS Cash_CoE_1_USIS Cash_CoE_1_Process Highlights_1_Deadline Tracker" xfId="32692"/>
    <cellStyle name="_Raw Data Cash_Fry_USIS Cash_CoE_1_USIS Cash_CoE_1_Process Highlights_1_Sheet4" xfId="9592"/>
    <cellStyle name="_Raw Data Cash_Fry_USIS Cash_CoE_1_USIS Cash_CoE_1_Process Highlights_1_Sheet4 2" xfId="12670"/>
    <cellStyle name="_Raw Data Cash_Fry_USIS Cash_CoE_1_USIS Cash_CoE_1_Process Highlights_Deadline Tracker" xfId="32691"/>
    <cellStyle name="_Raw Data Cash_Fry_USIS Cash_CoE_1_USIS Cash_CoE_1_Process Highlights_Sheet4" xfId="9591"/>
    <cellStyle name="_Raw Data Cash_Fry_USIS Cash_CoE_1_USIS Cash_CoE_1_Process Highlights_Sheet4 2" xfId="12671"/>
    <cellStyle name="_Raw Data Cash_Fry_USIS Cash_CoE_1_USIS Cash_CoE_1_Sheet4" xfId="9588"/>
    <cellStyle name="_Raw Data Cash_Fry_USIS Cash_CoE_1_USIS Cash_CoE_1_Sheet4 2" xfId="12672"/>
    <cellStyle name="_Raw Data Cash_Fry_USIS Cash_CoE_1_USIS Cash_CoE_1_USIS Cash_CoE" xfId="4616"/>
    <cellStyle name="_Raw Data Cash_Fry_USIS Cash_CoE_1_USIS Cash_CoE_1_USIS Cash_CoE 2" xfId="12674"/>
    <cellStyle name="_Raw Data Cash_Fry_USIS Cash_CoE_1_USIS Cash_CoE_1_USIS Cash_CoE 3" xfId="12673"/>
    <cellStyle name="_Raw Data Cash_Fry_USIS Cash_CoE_1_USIS Cash_CoE_1_USIS Cash_CoE 4" xfId="23311"/>
    <cellStyle name="_Raw Data Cash_Fry_USIS Cash_CoE_1_USIS Cash_CoE_1_USIS Cash_CoE_1" xfId="4617"/>
    <cellStyle name="_Raw Data Cash_Fry_USIS Cash_CoE_1_USIS Cash_CoE_1_USIS Cash_CoE_1 2" xfId="12676"/>
    <cellStyle name="_Raw Data Cash_Fry_USIS Cash_CoE_1_USIS Cash_CoE_1_USIS Cash_CoE_1 3" xfId="12675"/>
    <cellStyle name="_Raw Data Cash_Fry_USIS Cash_CoE_1_USIS Cash_CoE_1_USIS Cash_CoE_1 4" xfId="23312"/>
    <cellStyle name="_Raw Data Cash_Fry_USIS Cash_CoE_1_USIS Cash_CoE_1_USIS Cash_CoE_1_Deadline Tracker" xfId="32694"/>
    <cellStyle name="_Raw Data Cash_Fry_USIS Cash_CoE_1_USIS Cash_CoE_1_USIS Cash_CoE_1_Sheet4" xfId="9594"/>
    <cellStyle name="_Raw Data Cash_Fry_USIS Cash_CoE_1_USIS Cash_CoE_1_USIS Cash_CoE_1_Sheet4 2" xfId="12677"/>
    <cellStyle name="_Raw Data Cash_Fry_USIS Cash_CoE_1_USIS Cash_CoE_1_USIS Cash_CoE_1_USIS Cash_CoE" xfId="4618"/>
    <cellStyle name="_Raw Data Cash_Fry_USIS Cash_CoE_1_USIS Cash_CoE_1_USIS Cash_CoE_1_USIS Cash_CoE 2" xfId="12679"/>
    <cellStyle name="_Raw Data Cash_Fry_USIS Cash_CoE_1_USIS Cash_CoE_1_USIS Cash_CoE_1_USIS Cash_CoE 3" xfId="12678"/>
    <cellStyle name="_Raw Data Cash_Fry_USIS Cash_CoE_1_USIS Cash_CoE_1_USIS Cash_CoE_1_USIS Cash_CoE 4" xfId="23313"/>
    <cellStyle name="_Raw Data Cash_Fry_USIS Cash_CoE_1_USIS Cash_CoE_1_USIS Cash_CoE_1_USIS Cash_CoE_Deadline Tracker" xfId="32695"/>
    <cellStyle name="_Raw Data Cash_Fry_USIS Cash_CoE_1_USIS Cash_CoE_1_USIS Cash_CoE_1_USIS Cash_CoE_Sheet4" xfId="9595"/>
    <cellStyle name="_Raw Data Cash_Fry_USIS Cash_CoE_1_USIS Cash_CoE_1_USIS Cash_CoE_1_USIS Cash_CoE_Sheet4 2" xfId="12680"/>
    <cellStyle name="_Raw Data Cash_Fry_USIS Cash_CoE_1_USIS Cash_CoE_1_USIS Cash_CoE_2" xfId="4619"/>
    <cellStyle name="_Raw Data Cash_Fry_USIS Cash_CoE_1_USIS Cash_CoE_1_USIS Cash_CoE_2 2" xfId="12682"/>
    <cellStyle name="_Raw Data Cash_Fry_USIS Cash_CoE_1_USIS Cash_CoE_1_USIS Cash_CoE_2 3" xfId="12681"/>
    <cellStyle name="_Raw Data Cash_Fry_USIS Cash_CoE_1_USIS Cash_CoE_1_USIS Cash_CoE_2 4" xfId="23314"/>
    <cellStyle name="_Raw Data Cash_Fry_USIS Cash_CoE_1_USIS Cash_CoE_1_USIS Cash_CoE_2_Deadline Tracker" xfId="32696"/>
    <cellStyle name="_Raw Data Cash_Fry_USIS Cash_CoE_1_USIS Cash_CoE_1_USIS Cash_CoE_2_Sheet4" xfId="9596"/>
    <cellStyle name="_Raw Data Cash_Fry_USIS Cash_CoE_1_USIS Cash_CoE_1_USIS Cash_CoE_2_Sheet4 2" xfId="12683"/>
    <cellStyle name="_Raw Data Cash_Fry_USIS Cash_CoE_1_USIS Cash_CoE_1_USIS Cash_CoE_2_USIS Cash_CoE" xfId="4620"/>
    <cellStyle name="_Raw Data Cash_Fry_USIS Cash_CoE_1_USIS Cash_CoE_1_USIS Cash_CoE_2_USIS Cash_CoE 2" xfId="12685"/>
    <cellStyle name="_Raw Data Cash_Fry_USIS Cash_CoE_1_USIS Cash_CoE_1_USIS Cash_CoE_2_USIS Cash_CoE 3" xfId="12684"/>
    <cellStyle name="_Raw Data Cash_Fry_USIS Cash_CoE_1_USIS Cash_CoE_1_USIS Cash_CoE_2_USIS Cash_CoE 4" xfId="23315"/>
    <cellStyle name="_Raw Data Cash_Fry_USIS Cash_CoE_1_USIS Cash_CoE_1_USIS Cash_CoE_2_USIS Cash_CoE_Deadline Tracker" xfId="32697"/>
    <cellStyle name="_Raw Data Cash_Fry_USIS Cash_CoE_1_USIS Cash_CoE_1_USIS Cash_CoE_2_USIS Cash_CoE_Sheet4" xfId="9597"/>
    <cellStyle name="_Raw Data Cash_Fry_USIS Cash_CoE_1_USIS Cash_CoE_1_USIS Cash_CoE_2_USIS Cash_CoE_Sheet4 2" xfId="12686"/>
    <cellStyle name="_Raw Data Cash_Fry_USIS Cash_CoE_1_USIS Cash_CoE_1_USIS Cash_CoE_3" xfId="4621"/>
    <cellStyle name="_Raw Data Cash_Fry_USIS Cash_CoE_1_USIS Cash_CoE_1_USIS Cash_CoE_3 2" xfId="12688"/>
    <cellStyle name="_Raw Data Cash_Fry_USIS Cash_CoE_1_USIS Cash_CoE_1_USIS Cash_CoE_3 3" xfId="12687"/>
    <cellStyle name="_Raw Data Cash_Fry_USIS Cash_CoE_1_USIS Cash_CoE_1_USIS Cash_CoE_3 4" xfId="23316"/>
    <cellStyle name="_Raw Data Cash_Fry_USIS Cash_CoE_1_USIS Cash_CoE_1_USIS Cash_CoE_3_Deadline Tracker" xfId="32698"/>
    <cellStyle name="_Raw Data Cash_Fry_USIS Cash_CoE_1_USIS Cash_CoE_1_USIS Cash_CoE_3_Sheet4" xfId="9598"/>
    <cellStyle name="_Raw Data Cash_Fry_USIS Cash_CoE_1_USIS Cash_CoE_1_USIS Cash_CoE_3_Sheet4 2" xfId="12689"/>
    <cellStyle name="_Raw Data Cash_Fry_USIS Cash_CoE_1_USIS Cash_CoE_1_USIS Cash_CoE_3_USIS Cash_CoE" xfId="4622"/>
    <cellStyle name="_Raw Data Cash_Fry_USIS Cash_CoE_1_USIS Cash_CoE_1_USIS Cash_CoE_3_USIS Cash_CoE 2" xfId="12691"/>
    <cellStyle name="_Raw Data Cash_Fry_USIS Cash_CoE_1_USIS Cash_CoE_1_USIS Cash_CoE_3_USIS Cash_CoE 3" xfId="12690"/>
    <cellStyle name="_Raw Data Cash_Fry_USIS Cash_CoE_1_USIS Cash_CoE_1_USIS Cash_CoE_3_USIS Cash_CoE 4" xfId="23317"/>
    <cellStyle name="_Raw Data Cash_Fry_USIS Cash_CoE_1_USIS Cash_CoE_1_USIS Cash_CoE_3_USIS Cash_CoE_Deadline Tracker" xfId="32699"/>
    <cellStyle name="_Raw Data Cash_Fry_USIS Cash_CoE_1_USIS Cash_CoE_1_USIS Cash_CoE_3_USIS Cash_CoE_Sheet4" xfId="9599"/>
    <cellStyle name="_Raw Data Cash_Fry_USIS Cash_CoE_1_USIS Cash_CoE_1_USIS Cash_CoE_3_USIS Cash_CoE_Sheet4 2" xfId="12692"/>
    <cellStyle name="_Raw Data Cash_Fry_USIS Cash_CoE_1_USIS Cash_CoE_1_USIS Cash_CoE_4" xfId="4623"/>
    <cellStyle name="_Raw Data Cash_Fry_USIS Cash_CoE_1_USIS Cash_CoE_1_USIS Cash_CoE_4 2" xfId="12694"/>
    <cellStyle name="_Raw Data Cash_Fry_USIS Cash_CoE_1_USIS Cash_CoE_1_USIS Cash_CoE_4 3" xfId="12693"/>
    <cellStyle name="_Raw Data Cash_Fry_USIS Cash_CoE_1_USIS Cash_CoE_1_USIS Cash_CoE_4 4" xfId="23318"/>
    <cellStyle name="_Raw Data Cash_Fry_USIS Cash_CoE_1_USIS Cash_CoE_1_USIS Cash_CoE_4_Deadline Tracker" xfId="32700"/>
    <cellStyle name="_Raw Data Cash_Fry_USIS Cash_CoE_1_USIS Cash_CoE_1_USIS Cash_CoE_4_Sheet4" xfId="9600"/>
    <cellStyle name="_Raw Data Cash_Fry_USIS Cash_CoE_1_USIS Cash_CoE_1_USIS Cash_CoE_4_Sheet4 2" xfId="12695"/>
    <cellStyle name="_Raw Data Cash_Fry_USIS Cash_CoE_1_USIS Cash_CoE_1_USIS Cash_CoE_Deadline Tracker" xfId="32693"/>
    <cellStyle name="_Raw Data Cash_Fry_USIS Cash_CoE_1_USIS Cash_CoE_1_USIS Cash_CoE_Sheet4" xfId="9593"/>
    <cellStyle name="_Raw Data Cash_Fry_USIS Cash_CoE_1_USIS Cash_CoE_1_USIS Cash_CoE_Sheet4 2" xfId="12696"/>
    <cellStyle name="_Raw Data Cash_Fry_USIS Cash_CoE_1_USIS Cash_CoE_Deadline Tracker" xfId="32687"/>
    <cellStyle name="_Raw Data Cash_Fry_USIS Cash_CoE_1_USIS Cash_CoE_Sheet4" xfId="9587"/>
    <cellStyle name="_Raw Data Cash_Fry_USIS Cash_CoE_1_USIS Cash_CoE_Sheet4 2" xfId="12697"/>
    <cellStyle name="_Raw Data Cash_Fry_USIS Cash_CoE_2" xfId="4624"/>
    <cellStyle name="_Raw Data Cash_Fry_USIS Cash_CoE_2 2" xfId="12699"/>
    <cellStyle name="_Raw Data Cash_Fry_USIS Cash_CoE_2 3" xfId="12698"/>
    <cellStyle name="_Raw Data Cash_Fry_USIS Cash_CoE_2 4" xfId="23319"/>
    <cellStyle name="_Raw Data Cash_Fry_USIS Cash_CoE_2_Deadline Tracker" xfId="32701"/>
    <cellStyle name="_Raw Data Cash_Fry_USIS Cash_CoE_2_Sheet4" xfId="9601"/>
    <cellStyle name="_Raw Data Cash_Fry_USIS Cash_CoE_2_Sheet4 2" xfId="12700"/>
    <cellStyle name="_Raw Data Cash_Fry_USIS Cash_CoE_2_USIS Cash_CoE" xfId="4625"/>
    <cellStyle name="_Raw Data Cash_Fry_USIS Cash_CoE_2_USIS Cash_CoE 2" xfId="12702"/>
    <cellStyle name="_Raw Data Cash_Fry_USIS Cash_CoE_2_USIS Cash_CoE 3" xfId="12701"/>
    <cellStyle name="_Raw Data Cash_Fry_USIS Cash_CoE_2_USIS Cash_CoE 4" xfId="23320"/>
    <cellStyle name="_Raw Data Cash_Fry_USIS Cash_CoE_2_USIS Cash_CoE_Deadline Tracker" xfId="32702"/>
    <cellStyle name="_Raw Data Cash_Fry_USIS Cash_CoE_2_USIS Cash_CoE_Sheet4" xfId="9602"/>
    <cellStyle name="_Raw Data Cash_Fry_USIS Cash_CoE_2_USIS Cash_CoE_Sheet4 2" xfId="12703"/>
    <cellStyle name="_Raw Data Cash_Fry_USIS Cash_CoE_3" xfId="4626"/>
    <cellStyle name="_Raw Data Cash_Fry_USIS Cash_CoE_3 2" xfId="12705"/>
    <cellStyle name="_Raw Data Cash_Fry_USIS Cash_CoE_3 3" xfId="12704"/>
    <cellStyle name="_Raw Data Cash_Fry_USIS Cash_CoE_3 4" xfId="23321"/>
    <cellStyle name="_Raw Data Cash_Fry_USIS Cash_CoE_3_Deadline Tracker" xfId="32703"/>
    <cellStyle name="_Raw Data Cash_Fry_USIS Cash_CoE_3_Sheet4" xfId="9603"/>
    <cellStyle name="_Raw Data Cash_Fry_USIS Cash_CoE_3_Sheet4 2" xfId="12706"/>
    <cellStyle name="_Raw Data Cash_Fry_USIS Cash_CoE_3_USIS Cash_CoE" xfId="4627"/>
    <cellStyle name="_Raw Data Cash_Fry_USIS Cash_CoE_3_USIS Cash_CoE 2" xfId="12708"/>
    <cellStyle name="_Raw Data Cash_Fry_USIS Cash_CoE_3_USIS Cash_CoE 3" xfId="12707"/>
    <cellStyle name="_Raw Data Cash_Fry_USIS Cash_CoE_3_USIS Cash_CoE 4" xfId="23322"/>
    <cellStyle name="_Raw Data Cash_Fry_USIS Cash_CoE_3_USIS Cash_CoE_Deadline Tracker" xfId="32704"/>
    <cellStyle name="_Raw Data Cash_Fry_USIS Cash_CoE_3_USIS Cash_CoE_Sheet4" xfId="9604"/>
    <cellStyle name="_Raw Data Cash_Fry_USIS Cash_CoE_3_USIS Cash_CoE_Sheet4 2" xfId="12709"/>
    <cellStyle name="_Raw Data Cash_Fry_USIS Cash_CoE_4" xfId="4628"/>
    <cellStyle name="_Raw Data Cash_Fry_USIS Cash_CoE_4 2" xfId="12711"/>
    <cellStyle name="_Raw Data Cash_Fry_USIS Cash_CoE_4 3" xfId="12710"/>
    <cellStyle name="_Raw Data Cash_Fry_USIS Cash_CoE_4 4" xfId="23323"/>
    <cellStyle name="_Raw Data Cash_Fry_USIS Cash_CoE_4_Deadline Tracker" xfId="32705"/>
    <cellStyle name="_Raw Data Cash_Fry_USIS Cash_CoE_4_Sheet4" xfId="9605"/>
    <cellStyle name="_Raw Data Cash_Fry_USIS Cash_CoE_4_Sheet4 2" xfId="12712"/>
    <cellStyle name="_Raw Data Cash_Fry_USIS Cash_CoE_4_USIS Cash_CoE" xfId="4629"/>
    <cellStyle name="_Raw Data Cash_Fry_USIS Cash_CoE_4_USIS Cash_CoE 2" xfId="12714"/>
    <cellStyle name="_Raw Data Cash_Fry_USIS Cash_CoE_4_USIS Cash_CoE 3" xfId="12713"/>
    <cellStyle name="_Raw Data Cash_Fry_USIS Cash_CoE_4_USIS Cash_CoE 4" xfId="23324"/>
    <cellStyle name="_Raw Data Cash_Fry_USIS Cash_CoE_4_USIS Cash_CoE_Deadline Tracker" xfId="32706"/>
    <cellStyle name="_Raw Data Cash_Fry_USIS Cash_CoE_4_USIS Cash_CoE_Sheet4" xfId="9606"/>
    <cellStyle name="_Raw Data Cash_Fry_USIS Cash_CoE_4_USIS Cash_CoE_Sheet4 2" xfId="12715"/>
    <cellStyle name="_Raw Data Cash_Fry_USIS Cash_CoE_5" xfId="4630"/>
    <cellStyle name="_Raw Data Cash_Fry_USIS Cash_CoE_5 2" xfId="12717"/>
    <cellStyle name="_Raw Data Cash_Fry_USIS Cash_CoE_5 3" xfId="12716"/>
    <cellStyle name="_Raw Data Cash_Fry_USIS Cash_CoE_5 4" xfId="23325"/>
    <cellStyle name="_Raw Data Cash_Fry_USIS Cash_CoE_5_Deadline Tracker" xfId="32707"/>
    <cellStyle name="_Raw Data Cash_Fry_USIS Cash_CoE_5_Sheet4" xfId="9607"/>
    <cellStyle name="_Raw Data Cash_Fry_USIS Cash_CoE_5_Sheet4 2" xfId="12718"/>
    <cellStyle name="_Raw Data Cash_Fry_USIS Cash_CoE_5_USIS Cash_CoE" xfId="4631"/>
    <cellStyle name="_Raw Data Cash_Fry_USIS Cash_CoE_5_USIS Cash_CoE 2" xfId="12720"/>
    <cellStyle name="_Raw Data Cash_Fry_USIS Cash_CoE_5_USIS Cash_CoE 3" xfId="12719"/>
    <cellStyle name="_Raw Data Cash_Fry_USIS Cash_CoE_5_USIS Cash_CoE 4" xfId="23326"/>
    <cellStyle name="_Raw Data Cash_Fry_USIS Cash_CoE_5_USIS Cash_CoE_Deadline Tracker" xfId="32708"/>
    <cellStyle name="_Raw Data Cash_Fry_USIS Cash_CoE_5_USIS Cash_CoE_Sheet4" xfId="9608"/>
    <cellStyle name="_Raw Data Cash_Fry_USIS Cash_CoE_5_USIS Cash_CoE_Sheet4 2" xfId="12721"/>
    <cellStyle name="_Raw Data Cash_Fry_USIS Cash_CoE_6" xfId="4632"/>
    <cellStyle name="_Raw Data Cash_Fry_USIS Cash_CoE_6 2" xfId="12723"/>
    <cellStyle name="_Raw Data Cash_Fry_USIS Cash_CoE_6 3" xfId="12722"/>
    <cellStyle name="_Raw Data Cash_Fry_USIS Cash_CoE_6 4" xfId="23327"/>
    <cellStyle name="_Raw Data Cash_Fry_USIS Cash_CoE_6_Deadline Tracker" xfId="32709"/>
    <cellStyle name="_Raw Data Cash_Fry_USIS Cash_CoE_6_Sheet4" xfId="9609"/>
    <cellStyle name="_Raw Data Cash_Fry_USIS Cash_CoE_6_Sheet4 2" xfId="12724"/>
    <cellStyle name="_Raw Data Cash_Fry_USIS Cash_CoE_Deadline Tracker" xfId="32679"/>
    <cellStyle name="_Raw Data Cash_Fry_USIS Cash_CoE_Sheet4" xfId="9579"/>
    <cellStyle name="_Raw Data Cash_Fry_USIS Cash_CoE_Sheet4 2" xfId="12725"/>
    <cellStyle name="_Raw Data Cash_Fund List Dump" xfId="10852"/>
    <cellStyle name="_Raw Data Cash_HARSHA" xfId="4633"/>
    <cellStyle name="_Raw Data Cash_HARSHA 2" xfId="12727"/>
    <cellStyle name="_Raw Data Cash_HARSHA 3" xfId="12726"/>
    <cellStyle name="_Raw Data Cash_HARSHA 4" xfId="23328"/>
    <cellStyle name="_Raw Data Cash_HARSHA_Activity per Fund Group" xfId="10855"/>
    <cellStyle name="_Raw Data Cash_HARSHA_Deadline Tracker" xfId="32710"/>
    <cellStyle name="_Raw Data Cash_HARSHA_Sheet4" xfId="9610"/>
    <cellStyle name="_Raw Data Cash_HARSHA_Sheet4 2" xfId="12728"/>
    <cellStyle name="_Raw Data Cash_Homestead" xfId="10897"/>
    <cellStyle name="_Raw Data Cash_ICON" xfId="10896"/>
    <cellStyle name="_Raw Data Cash_Kedia" xfId="4634"/>
    <cellStyle name="_Raw Data Cash_Kedia 2" xfId="4635"/>
    <cellStyle name="_Raw Data Cash_Kedia 2 2" xfId="12731"/>
    <cellStyle name="_Raw Data Cash_Kedia 2 3" xfId="12730"/>
    <cellStyle name="_Raw Data Cash_Kedia 2 4" xfId="23330"/>
    <cellStyle name="_Raw Data Cash_Kedia 2_Deadline Tracker" xfId="32712"/>
    <cellStyle name="_Raw Data Cash_Kedia 2_Sheet4" xfId="9612"/>
    <cellStyle name="_Raw Data Cash_Kedia 2_Sheet4 2" xfId="12732"/>
    <cellStyle name="_Raw Data Cash_Kedia 2_USIS Cash_CoE" xfId="4636"/>
    <cellStyle name="_Raw Data Cash_Kedia 2_USIS Cash_CoE 2" xfId="12734"/>
    <cellStyle name="_Raw Data Cash_Kedia 2_USIS Cash_CoE 3" xfId="12733"/>
    <cellStyle name="_Raw Data Cash_Kedia 2_USIS Cash_CoE 4" xfId="23331"/>
    <cellStyle name="_Raw Data Cash_Kedia 2_USIS Cash_CoE_Deadline Tracker" xfId="32713"/>
    <cellStyle name="_Raw Data Cash_Kedia 2_USIS Cash_CoE_Sheet4" xfId="9613"/>
    <cellStyle name="_Raw Data Cash_Kedia 2_USIS Cash_CoE_Sheet4 2" xfId="12735"/>
    <cellStyle name="_Raw Data Cash_Kedia 3" xfId="12736"/>
    <cellStyle name="_Raw Data Cash_Kedia 4" xfId="12729"/>
    <cellStyle name="_Raw Data Cash_Kedia 5" xfId="23329"/>
    <cellStyle name="_Raw Data Cash_Kedia_Deadline Tracker" xfId="32711"/>
    <cellStyle name="_Raw Data Cash_Kedia_Process Highlights" xfId="4637"/>
    <cellStyle name="_Raw Data Cash_Kedia_Process Highlights 2" xfId="12738"/>
    <cellStyle name="_Raw Data Cash_Kedia_Process Highlights 3" xfId="12737"/>
    <cellStyle name="_Raw Data Cash_Kedia_Process Highlights 4" xfId="23332"/>
    <cellStyle name="_Raw Data Cash_Kedia_Process Highlights_1" xfId="4638"/>
    <cellStyle name="_Raw Data Cash_Kedia_Process Highlights_1 2" xfId="12740"/>
    <cellStyle name="_Raw Data Cash_Kedia_Process Highlights_1 3" xfId="12739"/>
    <cellStyle name="_Raw Data Cash_Kedia_Process Highlights_1 4" xfId="23333"/>
    <cellStyle name="_Raw Data Cash_Kedia_Process Highlights_1_Deadline Tracker" xfId="32715"/>
    <cellStyle name="_Raw Data Cash_Kedia_Process Highlights_1_Process Highlights" xfId="4639"/>
    <cellStyle name="_Raw Data Cash_Kedia_Process Highlights_1_Process Highlights 2" xfId="12742"/>
    <cellStyle name="_Raw Data Cash_Kedia_Process Highlights_1_Process Highlights 3" xfId="12741"/>
    <cellStyle name="_Raw Data Cash_Kedia_Process Highlights_1_Process Highlights 4" xfId="23334"/>
    <cellStyle name="_Raw Data Cash_Kedia_Process Highlights_1_Process Highlights_Deadline Tracker" xfId="32716"/>
    <cellStyle name="_Raw Data Cash_Kedia_Process Highlights_1_Process Highlights_Sheet4" xfId="9616"/>
    <cellStyle name="_Raw Data Cash_Kedia_Process Highlights_1_Process Highlights_Sheet4 2" xfId="12743"/>
    <cellStyle name="_Raw Data Cash_Kedia_Process Highlights_1_Sheet4" xfId="9615"/>
    <cellStyle name="_Raw Data Cash_Kedia_Process Highlights_1_Sheet4 2" xfId="12744"/>
    <cellStyle name="_Raw Data Cash_Kedia_Process Highlights_2" xfId="4640"/>
    <cellStyle name="_Raw Data Cash_Kedia_Process Highlights_2 2" xfId="12746"/>
    <cellStyle name="_Raw Data Cash_Kedia_Process Highlights_2 3" xfId="12745"/>
    <cellStyle name="_Raw Data Cash_Kedia_Process Highlights_2 4" xfId="23335"/>
    <cellStyle name="_Raw Data Cash_Kedia_Process Highlights_2_Deadline Tracker" xfId="32717"/>
    <cellStyle name="_Raw Data Cash_Kedia_Process Highlights_2_Process Highlights" xfId="4641"/>
    <cellStyle name="_Raw Data Cash_Kedia_Process Highlights_2_Process Highlights 2" xfId="12748"/>
    <cellStyle name="_Raw Data Cash_Kedia_Process Highlights_2_Process Highlights 3" xfId="12747"/>
    <cellStyle name="_Raw Data Cash_Kedia_Process Highlights_2_Process Highlights 4" xfId="23336"/>
    <cellStyle name="_Raw Data Cash_Kedia_Process Highlights_2_Process Highlights_Deadline Tracker" xfId="32718"/>
    <cellStyle name="_Raw Data Cash_Kedia_Process Highlights_2_Process Highlights_Sheet4" xfId="9618"/>
    <cellStyle name="_Raw Data Cash_Kedia_Process Highlights_2_Process Highlights_Sheet4 2" xfId="12749"/>
    <cellStyle name="_Raw Data Cash_Kedia_Process Highlights_2_Sheet4" xfId="9617"/>
    <cellStyle name="_Raw Data Cash_Kedia_Process Highlights_2_Sheet4 2" xfId="12750"/>
    <cellStyle name="_Raw Data Cash_Kedia_Process Highlights_3" xfId="4642"/>
    <cellStyle name="_Raw Data Cash_Kedia_Process Highlights_3 2" xfId="12752"/>
    <cellStyle name="_Raw Data Cash_Kedia_Process Highlights_3 3" xfId="12751"/>
    <cellStyle name="_Raw Data Cash_Kedia_Process Highlights_3 4" xfId="23337"/>
    <cellStyle name="_Raw Data Cash_Kedia_Process Highlights_3_Deadline Tracker" xfId="32719"/>
    <cellStyle name="_Raw Data Cash_Kedia_Process Highlights_3_Process Highlights" xfId="4643"/>
    <cellStyle name="_Raw Data Cash_Kedia_Process Highlights_3_Process Highlights 2" xfId="12754"/>
    <cellStyle name="_Raw Data Cash_Kedia_Process Highlights_3_Process Highlights 3" xfId="12753"/>
    <cellStyle name="_Raw Data Cash_Kedia_Process Highlights_3_Process Highlights 4" xfId="23338"/>
    <cellStyle name="_Raw Data Cash_Kedia_Process Highlights_3_Process Highlights_Deadline Tracker" xfId="32720"/>
    <cellStyle name="_Raw Data Cash_Kedia_Process Highlights_3_Process Highlights_Sheet4" xfId="9620"/>
    <cellStyle name="_Raw Data Cash_Kedia_Process Highlights_3_Process Highlights_Sheet4 2" xfId="12755"/>
    <cellStyle name="_Raw Data Cash_Kedia_Process Highlights_3_Sheet4" xfId="9619"/>
    <cellStyle name="_Raw Data Cash_Kedia_Process Highlights_3_Sheet4 2" xfId="12756"/>
    <cellStyle name="_Raw Data Cash_Kedia_Process Highlights_4" xfId="4644"/>
    <cellStyle name="_Raw Data Cash_Kedia_Process Highlights_4 2" xfId="12758"/>
    <cellStyle name="_Raw Data Cash_Kedia_Process Highlights_4 3" xfId="12757"/>
    <cellStyle name="_Raw Data Cash_Kedia_Process Highlights_4 4" xfId="23339"/>
    <cellStyle name="_Raw Data Cash_Kedia_Process Highlights_4_Deadline Tracker" xfId="32721"/>
    <cellStyle name="_Raw Data Cash_Kedia_Process Highlights_4_Process Highlights" xfId="4645"/>
    <cellStyle name="_Raw Data Cash_Kedia_Process Highlights_4_Process Highlights 2" xfId="12760"/>
    <cellStyle name="_Raw Data Cash_Kedia_Process Highlights_4_Process Highlights 3" xfId="12759"/>
    <cellStyle name="_Raw Data Cash_Kedia_Process Highlights_4_Process Highlights 4" xfId="23340"/>
    <cellStyle name="_Raw Data Cash_Kedia_Process Highlights_4_Process Highlights_Deadline Tracker" xfId="32722"/>
    <cellStyle name="_Raw Data Cash_Kedia_Process Highlights_4_Process Highlights_Sheet4" xfId="9622"/>
    <cellStyle name="_Raw Data Cash_Kedia_Process Highlights_4_Process Highlights_Sheet4 2" xfId="12761"/>
    <cellStyle name="_Raw Data Cash_Kedia_Process Highlights_4_Sheet4" xfId="9621"/>
    <cellStyle name="_Raw Data Cash_Kedia_Process Highlights_4_Sheet4 2" xfId="12762"/>
    <cellStyle name="_Raw Data Cash_Kedia_Process Highlights_5" xfId="4646"/>
    <cellStyle name="_Raw Data Cash_Kedia_Process Highlights_5 2" xfId="12764"/>
    <cellStyle name="_Raw Data Cash_Kedia_Process Highlights_5 3" xfId="12763"/>
    <cellStyle name="_Raw Data Cash_Kedia_Process Highlights_5 4" xfId="23341"/>
    <cellStyle name="_Raw Data Cash_Kedia_Process Highlights_5_Deadline Tracker" xfId="32723"/>
    <cellStyle name="_Raw Data Cash_Kedia_Process Highlights_5_Sheet4" xfId="9623"/>
    <cellStyle name="_Raw Data Cash_Kedia_Process Highlights_5_Sheet4 2" xfId="12765"/>
    <cellStyle name="_Raw Data Cash_Kedia_Process Highlights_Deadline Tracker" xfId="32714"/>
    <cellStyle name="_Raw Data Cash_Kedia_Process Highlights_Sheet4" xfId="9614"/>
    <cellStyle name="_Raw Data Cash_Kedia_Process Highlights_Sheet4 2" xfId="12766"/>
    <cellStyle name="_Raw Data Cash_Kedia_Sheet4" xfId="9611"/>
    <cellStyle name="_Raw Data Cash_Kedia_Sheet4 2" xfId="12767"/>
    <cellStyle name="_Raw Data Cash_Kedia_USIS Cash_CoE" xfId="4647"/>
    <cellStyle name="_Raw Data Cash_Kedia_USIS Cash_CoE 2" xfId="4648"/>
    <cellStyle name="_Raw Data Cash_Kedia_USIS Cash_CoE 2 2" xfId="12770"/>
    <cellStyle name="_Raw Data Cash_Kedia_USIS Cash_CoE 2 3" xfId="12769"/>
    <cellStyle name="_Raw Data Cash_Kedia_USIS Cash_CoE 2 4" xfId="23343"/>
    <cellStyle name="_Raw Data Cash_Kedia_USIS Cash_CoE 2_Deadline Tracker" xfId="32725"/>
    <cellStyle name="_Raw Data Cash_Kedia_USIS Cash_CoE 2_Sheet4" xfId="9625"/>
    <cellStyle name="_Raw Data Cash_Kedia_USIS Cash_CoE 2_Sheet4 2" xfId="12771"/>
    <cellStyle name="_Raw Data Cash_Kedia_USIS Cash_CoE 3" xfId="12772"/>
    <cellStyle name="_Raw Data Cash_Kedia_USIS Cash_CoE 4" xfId="12768"/>
    <cellStyle name="_Raw Data Cash_Kedia_USIS Cash_CoE 5" xfId="23342"/>
    <cellStyle name="_Raw Data Cash_Kedia_USIS Cash_CoE_1" xfId="4649"/>
    <cellStyle name="_Raw Data Cash_Kedia_USIS Cash_CoE_1 2" xfId="12774"/>
    <cellStyle name="_Raw Data Cash_Kedia_USIS Cash_CoE_1 3" xfId="12773"/>
    <cellStyle name="_Raw Data Cash_Kedia_USIS Cash_CoE_1 4" xfId="23344"/>
    <cellStyle name="_Raw Data Cash_Kedia_USIS Cash_CoE_1_Deadline Tracker" xfId="32726"/>
    <cellStyle name="_Raw Data Cash_Kedia_USIS Cash_CoE_1_Sheet4" xfId="9626"/>
    <cellStyle name="_Raw Data Cash_Kedia_USIS Cash_CoE_1_Sheet4 2" xfId="12775"/>
    <cellStyle name="_Raw Data Cash_Kedia_USIS Cash_CoE_2" xfId="4650"/>
    <cellStyle name="_Raw Data Cash_Kedia_USIS Cash_CoE_2 2" xfId="12777"/>
    <cellStyle name="_Raw Data Cash_Kedia_USIS Cash_CoE_2 3" xfId="12776"/>
    <cellStyle name="_Raw Data Cash_Kedia_USIS Cash_CoE_2 4" xfId="23345"/>
    <cellStyle name="_Raw Data Cash_Kedia_USIS Cash_CoE_2_Deadline Tracker" xfId="32727"/>
    <cellStyle name="_Raw Data Cash_Kedia_USIS Cash_CoE_2_Sheet4" xfId="9627"/>
    <cellStyle name="_Raw Data Cash_Kedia_USIS Cash_CoE_2_Sheet4 2" xfId="12778"/>
    <cellStyle name="_Raw Data Cash_Kedia_USIS Cash_CoE_2_USIS Cash_CoE" xfId="4651"/>
    <cellStyle name="_Raw Data Cash_Kedia_USIS Cash_CoE_2_USIS Cash_CoE 2" xfId="12780"/>
    <cellStyle name="_Raw Data Cash_Kedia_USIS Cash_CoE_2_USIS Cash_CoE 3" xfId="12779"/>
    <cellStyle name="_Raw Data Cash_Kedia_USIS Cash_CoE_2_USIS Cash_CoE 4" xfId="23346"/>
    <cellStyle name="_Raw Data Cash_Kedia_USIS Cash_CoE_2_USIS Cash_CoE_Deadline Tracker" xfId="32728"/>
    <cellStyle name="_Raw Data Cash_Kedia_USIS Cash_CoE_2_USIS Cash_CoE_Sheet4" xfId="9628"/>
    <cellStyle name="_Raw Data Cash_Kedia_USIS Cash_CoE_2_USIS Cash_CoE_Sheet4 2" xfId="12781"/>
    <cellStyle name="_Raw Data Cash_Kedia_USIS Cash_CoE_3" xfId="4652"/>
    <cellStyle name="_Raw Data Cash_Kedia_USIS Cash_CoE_3 2" xfId="12783"/>
    <cellStyle name="_Raw Data Cash_Kedia_USIS Cash_CoE_3 3" xfId="12782"/>
    <cellStyle name="_Raw Data Cash_Kedia_USIS Cash_CoE_3 4" xfId="23347"/>
    <cellStyle name="_Raw Data Cash_Kedia_USIS Cash_CoE_3_Deadline Tracker" xfId="32729"/>
    <cellStyle name="_Raw Data Cash_Kedia_USIS Cash_CoE_3_Sheet4" xfId="9629"/>
    <cellStyle name="_Raw Data Cash_Kedia_USIS Cash_CoE_3_Sheet4 2" xfId="12784"/>
    <cellStyle name="_Raw Data Cash_Kedia_USIS Cash_CoE_3_USIS Cash_CoE" xfId="4653"/>
    <cellStyle name="_Raw Data Cash_Kedia_USIS Cash_CoE_3_USIS Cash_CoE 2" xfId="12786"/>
    <cellStyle name="_Raw Data Cash_Kedia_USIS Cash_CoE_3_USIS Cash_CoE 3" xfId="12785"/>
    <cellStyle name="_Raw Data Cash_Kedia_USIS Cash_CoE_3_USIS Cash_CoE 4" xfId="23348"/>
    <cellStyle name="_Raw Data Cash_Kedia_USIS Cash_CoE_3_USIS Cash_CoE_Deadline Tracker" xfId="32730"/>
    <cellStyle name="_Raw Data Cash_Kedia_USIS Cash_CoE_3_USIS Cash_CoE_Sheet4" xfId="9630"/>
    <cellStyle name="_Raw Data Cash_Kedia_USIS Cash_CoE_3_USIS Cash_CoE_Sheet4 2" xfId="12787"/>
    <cellStyle name="_Raw Data Cash_Kedia_USIS Cash_CoE_4" xfId="4654"/>
    <cellStyle name="_Raw Data Cash_Kedia_USIS Cash_CoE_4 2" xfId="12789"/>
    <cellStyle name="_Raw Data Cash_Kedia_USIS Cash_CoE_4 3" xfId="12788"/>
    <cellStyle name="_Raw Data Cash_Kedia_USIS Cash_CoE_4 4" xfId="23349"/>
    <cellStyle name="_Raw Data Cash_Kedia_USIS Cash_CoE_4_Deadline Tracker" xfId="32731"/>
    <cellStyle name="_Raw Data Cash_Kedia_USIS Cash_CoE_4_Sheet4" xfId="9631"/>
    <cellStyle name="_Raw Data Cash_Kedia_USIS Cash_CoE_4_Sheet4 2" xfId="12790"/>
    <cellStyle name="_Raw Data Cash_Kedia_USIS Cash_CoE_4_USIS Cash_CoE" xfId="4655"/>
    <cellStyle name="_Raw Data Cash_Kedia_USIS Cash_CoE_4_USIS Cash_CoE 2" xfId="12792"/>
    <cellStyle name="_Raw Data Cash_Kedia_USIS Cash_CoE_4_USIS Cash_CoE 3" xfId="12791"/>
    <cellStyle name="_Raw Data Cash_Kedia_USIS Cash_CoE_4_USIS Cash_CoE 4" xfId="23350"/>
    <cellStyle name="_Raw Data Cash_Kedia_USIS Cash_CoE_4_USIS Cash_CoE_Deadline Tracker" xfId="32732"/>
    <cellStyle name="_Raw Data Cash_Kedia_USIS Cash_CoE_4_USIS Cash_CoE_Sheet4" xfId="9632"/>
    <cellStyle name="_Raw Data Cash_Kedia_USIS Cash_CoE_4_USIS Cash_CoE_Sheet4 2" xfId="12793"/>
    <cellStyle name="_Raw Data Cash_Kedia_USIS Cash_CoE_5" xfId="4656"/>
    <cellStyle name="_Raw Data Cash_Kedia_USIS Cash_CoE_5 2" xfId="12795"/>
    <cellStyle name="_Raw Data Cash_Kedia_USIS Cash_CoE_5 3" xfId="12794"/>
    <cellStyle name="_Raw Data Cash_Kedia_USIS Cash_CoE_5 4" xfId="23351"/>
    <cellStyle name="_Raw Data Cash_Kedia_USIS Cash_CoE_5_Deadline Tracker" xfId="32733"/>
    <cellStyle name="_Raw Data Cash_Kedia_USIS Cash_CoE_5_Sheet4" xfId="9633"/>
    <cellStyle name="_Raw Data Cash_Kedia_USIS Cash_CoE_5_Sheet4 2" xfId="12796"/>
    <cellStyle name="_Raw Data Cash_Kedia_USIS Cash_CoE_Deadline Tracker" xfId="32724"/>
    <cellStyle name="_Raw Data Cash_Kedia_USIS Cash_CoE_Process Highlights" xfId="4657"/>
    <cellStyle name="_Raw Data Cash_Kedia_USIS Cash_CoE_Process Highlights 2" xfId="12798"/>
    <cellStyle name="_Raw Data Cash_Kedia_USIS Cash_CoE_Process Highlights 3" xfId="12797"/>
    <cellStyle name="_Raw Data Cash_Kedia_USIS Cash_CoE_Process Highlights 4" xfId="23352"/>
    <cellStyle name="_Raw Data Cash_Kedia_USIS Cash_CoE_Process Highlights_1" xfId="4658"/>
    <cellStyle name="_Raw Data Cash_Kedia_USIS Cash_CoE_Process Highlights_1 2" xfId="12800"/>
    <cellStyle name="_Raw Data Cash_Kedia_USIS Cash_CoE_Process Highlights_1 3" xfId="12799"/>
    <cellStyle name="_Raw Data Cash_Kedia_USIS Cash_CoE_Process Highlights_1 4" xfId="23353"/>
    <cellStyle name="_Raw Data Cash_Kedia_USIS Cash_CoE_Process Highlights_1_Deadline Tracker" xfId="32735"/>
    <cellStyle name="_Raw Data Cash_Kedia_USIS Cash_CoE_Process Highlights_1_Sheet4" xfId="9635"/>
    <cellStyle name="_Raw Data Cash_Kedia_USIS Cash_CoE_Process Highlights_1_Sheet4 2" xfId="12801"/>
    <cellStyle name="_Raw Data Cash_Kedia_USIS Cash_CoE_Process Highlights_2" xfId="4659"/>
    <cellStyle name="_Raw Data Cash_Kedia_USIS Cash_CoE_Process Highlights_2 2" xfId="12803"/>
    <cellStyle name="_Raw Data Cash_Kedia_USIS Cash_CoE_Process Highlights_2 3" xfId="12802"/>
    <cellStyle name="_Raw Data Cash_Kedia_USIS Cash_CoE_Process Highlights_2 4" xfId="23354"/>
    <cellStyle name="_Raw Data Cash_Kedia_USIS Cash_CoE_Process Highlights_2_Deadline Tracker" xfId="32736"/>
    <cellStyle name="_Raw Data Cash_Kedia_USIS Cash_CoE_Process Highlights_2_Process Highlights" xfId="4660"/>
    <cellStyle name="_Raw Data Cash_Kedia_USIS Cash_CoE_Process Highlights_2_Process Highlights 2" xfId="12805"/>
    <cellStyle name="_Raw Data Cash_Kedia_USIS Cash_CoE_Process Highlights_2_Process Highlights 3" xfId="12804"/>
    <cellStyle name="_Raw Data Cash_Kedia_USIS Cash_CoE_Process Highlights_2_Process Highlights 4" xfId="23355"/>
    <cellStyle name="_Raw Data Cash_Kedia_USIS Cash_CoE_Process Highlights_2_Process Highlights_Deadline Tracker" xfId="32737"/>
    <cellStyle name="_Raw Data Cash_Kedia_USIS Cash_CoE_Process Highlights_2_Process Highlights_Sheet4" xfId="9637"/>
    <cellStyle name="_Raw Data Cash_Kedia_USIS Cash_CoE_Process Highlights_2_Process Highlights_Sheet4 2" xfId="12806"/>
    <cellStyle name="_Raw Data Cash_Kedia_USIS Cash_CoE_Process Highlights_2_Sheet4" xfId="9636"/>
    <cellStyle name="_Raw Data Cash_Kedia_USIS Cash_CoE_Process Highlights_2_Sheet4 2" xfId="12807"/>
    <cellStyle name="_Raw Data Cash_Kedia_USIS Cash_CoE_Process Highlights_Deadline Tracker" xfId="32734"/>
    <cellStyle name="_Raw Data Cash_Kedia_USIS Cash_CoE_Process Highlights_Process Highlights" xfId="4661"/>
    <cellStyle name="_Raw Data Cash_Kedia_USIS Cash_CoE_Process Highlights_Process Highlights 2" xfId="12809"/>
    <cellStyle name="_Raw Data Cash_Kedia_USIS Cash_CoE_Process Highlights_Process Highlights 3" xfId="12808"/>
    <cellStyle name="_Raw Data Cash_Kedia_USIS Cash_CoE_Process Highlights_Process Highlights 4" xfId="23356"/>
    <cellStyle name="_Raw Data Cash_Kedia_USIS Cash_CoE_Process Highlights_Process Highlights_Deadline Tracker" xfId="32738"/>
    <cellStyle name="_Raw Data Cash_Kedia_USIS Cash_CoE_Process Highlights_Process Highlights_Sheet4" xfId="9638"/>
    <cellStyle name="_Raw Data Cash_Kedia_USIS Cash_CoE_Process Highlights_Process Highlights_Sheet4 2" xfId="12810"/>
    <cellStyle name="_Raw Data Cash_Kedia_USIS Cash_CoE_Process Highlights_Sheet4" xfId="9634"/>
    <cellStyle name="_Raw Data Cash_Kedia_USIS Cash_CoE_Process Highlights_Sheet4 2" xfId="12811"/>
    <cellStyle name="_Raw Data Cash_Kedia_USIS Cash_CoE_Sheet4" xfId="9624"/>
    <cellStyle name="_Raw Data Cash_Kedia_USIS Cash_CoE_Sheet4 2" xfId="12812"/>
    <cellStyle name="_Raw Data Cash_Kedia_USIS Cash_CoE_USIS Cash_CoE" xfId="4662"/>
    <cellStyle name="_Raw Data Cash_Kedia_USIS Cash_CoE_USIS Cash_CoE 2" xfId="12814"/>
    <cellStyle name="_Raw Data Cash_Kedia_USIS Cash_CoE_USIS Cash_CoE 3" xfId="12813"/>
    <cellStyle name="_Raw Data Cash_Kedia_USIS Cash_CoE_USIS Cash_CoE 4" xfId="23357"/>
    <cellStyle name="_Raw Data Cash_Kedia_USIS Cash_CoE_USIS Cash_CoE_1" xfId="4663"/>
    <cellStyle name="_Raw Data Cash_Kedia_USIS Cash_CoE_USIS Cash_CoE_1 2" xfId="4664"/>
    <cellStyle name="_Raw Data Cash_Kedia_USIS Cash_CoE_USIS Cash_CoE_1 2 2" xfId="12817"/>
    <cellStyle name="_Raw Data Cash_Kedia_USIS Cash_CoE_USIS Cash_CoE_1 2 3" xfId="12816"/>
    <cellStyle name="_Raw Data Cash_Kedia_USIS Cash_CoE_USIS Cash_CoE_1 2 4" xfId="23359"/>
    <cellStyle name="_Raw Data Cash_Kedia_USIS Cash_CoE_USIS Cash_CoE_1 2_Deadline Tracker" xfId="32741"/>
    <cellStyle name="_Raw Data Cash_Kedia_USIS Cash_CoE_USIS Cash_CoE_1 2_Sheet4" xfId="9641"/>
    <cellStyle name="_Raw Data Cash_Kedia_USIS Cash_CoE_USIS Cash_CoE_1 2_Sheet4 2" xfId="12818"/>
    <cellStyle name="_Raw Data Cash_Kedia_USIS Cash_CoE_USIS Cash_CoE_1 2_USIS Cash_CoE" xfId="4665"/>
    <cellStyle name="_Raw Data Cash_Kedia_USIS Cash_CoE_USIS Cash_CoE_1 2_USIS Cash_CoE 2" xfId="12820"/>
    <cellStyle name="_Raw Data Cash_Kedia_USIS Cash_CoE_USIS Cash_CoE_1 2_USIS Cash_CoE 3" xfId="12819"/>
    <cellStyle name="_Raw Data Cash_Kedia_USIS Cash_CoE_USIS Cash_CoE_1 2_USIS Cash_CoE 4" xfId="23360"/>
    <cellStyle name="_Raw Data Cash_Kedia_USIS Cash_CoE_USIS Cash_CoE_1 2_USIS Cash_CoE_Deadline Tracker" xfId="32742"/>
    <cellStyle name="_Raw Data Cash_Kedia_USIS Cash_CoE_USIS Cash_CoE_1 2_USIS Cash_CoE_Sheet4" xfId="9642"/>
    <cellStyle name="_Raw Data Cash_Kedia_USIS Cash_CoE_USIS Cash_CoE_1 2_USIS Cash_CoE_Sheet4 2" xfId="12821"/>
    <cellStyle name="_Raw Data Cash_Kedia_USIS Cash_CoE_USIS Cash_CoE_1 3" xfId="12822"/>
    <cellStyle name="_Raw Data Cash_Kedia_USIS Cash_CoE_USIS Cash_CoE_1 4" xfId="12815"/>
    <cellStyle name="_Raw Data Cash_Kedia_USIS Cash_CoE_USIS Cash_CoE_1 5" xfId="23358"/>
    <cellStyle name="_Raw Data Cash_Kedia_USIS Cash_CoE_USIS Cash_CoE_1_Deadline Tracker" xfId="32740"/>
    <cellStyle name="_Raw Data Cash_Kedia_USIS Cash_CoE_USIS Cash_CoE_1_Process Highlights" xfId="4666"/>
    <cellStyle name="_Raw Data Cash_Kedia_USIS Cash_CoE_USIS Cash_CoE_1_Process Highlights 2" xfId="12824"/>
    <cellStyle name="_Raw Data Cash_Kedia_USIS Cash_CoE_USIS Cash_CoE_1_Process Highlights 3" xfId="12823"/>
    <cellStyle name="_Raw Data Cash_Kedia_USIS Cash_CoE_USIS Cash_CoE_1_Process Highlights 4" xfId="23361"/>
    <cellStyle name="_Raw Data Cash_Kedia_USIS Cash_CoE_USIS Cash_CoE_1_Process Highlights_1" xfId="4667"/>
    <cellStyle name="_Raw Data Cash_Kedia_USIS Cash_CoE_USIS Cash_CoE_1_Process Highlights_1 2" xfId="12826"/>
    <cellStyle name="_Raw Data Cash_Kedia_USIS Cash_CoE_USIS Cash_CoE_1_Process Highlights_1 3" xfId="12825"/>
    <cellStyle name="_Raw Data Cash_Kedia_USIS Cash_CoE_USIS Cash_CoE_1_Process Highlights_1 4" xfId="23362"/>
    <cellStyle name="_Raw Data Cash_Kedia_USIS Cash_CoE_USIS Cash_CoE_1_Process Highlights_1_Deadline Tracker" xfId="32744"/>
    <cellStyle name="_Raw Data Cash_Kedia_USIS Cash_CoE_USIS Cash_CoE_1_Process Highlights_1_Sheet4" xfId="9644"/>
    <cellStyle name="_Raw Data Cash_Kedia_USIS Cash_CoE_USIS Cash_CoE_1_Process Highlights_1_Sheet4 2" xfId="12827"/>
    <cellStyle name="_Raw Data Cash_Kedia_USIS Cash_CoE_USIS Cash_CoE_1_Process Highlights_Deadline Tracker" xfId="32743"/>
    <cellStyle name="_Raw Data Cash_Kedia_USIS Cash_CoE_USIS Cash_CoE_1_Process Highlights_Sheet4" xfId="9643"/>
    <cellStyle name="_Raw Data Cash_Kedia_USIS Cash_CoE_USIS Cash_CoE_1_Process Highlights_Sheet4 2" xfId="12828"/>
    <cellStyle name="_Raw Data Cash_Kedia_USIS Cash_CoE_USIS Cash_CoE_1_Sheet4" xfId="9640"/>
    <cellStyle name="_Raw Data Cash_Kedia_USIS Cash_CoE_USIS Cash_CoE_1_Sheet4 2" xfId="12829"/>
    <cellStyle name="_Raw Data Cash_Kedia_USIS Cash_CoE_USIS Cash_CoE_1_USIS Cash_CoE" xfId="4668"/>
    <cellStyle name="_Raw Data Cash_Kedia_USIS Cash_CoE_USIS Cash_CoE_1_USIS Cash_CoE 2" xfId="12831"/>
    <cellStyle name="_Raw Data Cash_Kedia_USIS Cash_CoE_USIS Cash_CoE_1_USIS Cash_CoE 3" xfId="12830"/>
    <cellStyle name="_Raw Data Cash_Kedia_USIS Cash_CoE_USIS Cash_CoE_1_USIS Cash_CoE 4" xfId="23363"/>
    <cellStyle name="_Raw Data Cash_Kedia_USIS Cash_CoE_USIS Cash_CoE_1_USIS Cash_CoE_1" xfId="4669"/>
    <cellStyle name="_Raw Data Cash_Kedia_USIS Cash_CoE_USIS Cash_CoE_1_USIS Cash_CoE_1 2" xfId="12833"/>
    <cellStyle name="_Raw Data Cash_Kedia_USIS Cash_CoE_USIS Cash_CoE_1_USIS Cash_CoE_1 3" xfId="12832"/>
    <cellStyle name="_Raw Data Cash_Kedia_USIS Cash_CoE_USIS Cash_CoE_1_USIS Cash_CoE_1 4" xfId="23364"/>
    <cellStyle name="_Raw Data Cash_Kedia_USIS Cash_CoE_USIS Cash_CoE_1_USIS Cash_CoE_1_Deadline Tracker" xfId="32746"/>
    <cellStyle name="_Raw Data Cash_Kedia_USIS Cash_CoE_USIS Cash_CoE_1_USIS Cash_CoE_1_Sheet4" xfId="9646"/>
    <cellStyle name="_Raw Data Cash_Kedia_USIS Cash_CoE_USIS Cash_CoE_1_USIS Cash_CoE_1_Sheet4 2" xfId="12834"/>
    <cellStyle name="_Raw Data Cash_Kedia_USIS Cash_CoE_USIS Cash_CoE_1_USIS Cash_CoE_1_USIS Cash_CoE" xfId="4670"/>
    <cellStyle name="_Raw Data Cash_Kedia_USIS Cash_CoE_USIS Cash_CoE_1_USIS Cash_CoE_1_USIS Cash_CoE 2" xfId="12836"/>
    <cellStyle name="_Raw Data Cash_Kedia_USIS Cash_CoE_USIS Cash_CoE_1_USIS Cash_CoE_1_USIS Cash_CoE 3" xfId="12835"/>
    <cellStyle name="_Raw Data Cash_Kedia_USIS Cash_CoE_USIS Cash_CoE_1_USIS Cash_CoE_1_USIS Cash_CoE 4" xfId="23365"/>
    <cellStyle name="_Raw Data Cash_Kedia_USIS Cash_CoE_USIS Cash_CoE_1_USIS Cash_CoE_1_USIS Cash_CoE_Deadline Tracker" xfId="32747"/>
    <cellStyle name="_Raw Data Cash_Kedia_USIS Cash_CoE_USIS Cash_CoE_1_USIS Cash_CoE_1_USIS Cash_CoE_Sheet4" xfId="9647"/>
    <cellStyle name="_Raw Data Cash_Kedia_USIS Cash_CoE_USIS Cash_CoE_1_USIS Cash_CoE_1_USIS Cash_CoE_Sheet4 2" xfId="12837"/>
    <cellStyle name="_Raw Data Cash_Kedia_USIS Cash_CoE_USIS Cash_CoE_1_USIS Cash_CoE_2" xfId="4671"/>
    <cellStyle name="_Raw Data Cash_Kedia_USIS Cash_CoE_USIS Cash_CoE_1_USIS Cash_CoE_2 2" xfId="12839"/>
    <cellStyle name="_Raw Data Cash_Kedia_USIS Cash_CoE_USIS Cash_CoE_1_USIS Cash_CoE_2 3" xfId="12838"/>
    <cellStyle name="_Raw Data Cash_Kedia_USIS Cash_CoE_USIS Cash_CoE_1_USIS Cash_CoE_2 4" xfId="23366"/>
    <cellStyle name="_Raw Data Cash_Kedia_USIS Cash_CoE_USIS Cash_CoE_1_USIS Cash_CoE_2_Deadline Tracker" xfId="32748"/>
    <cellStyle name="_Raw Data Cash_Kedia_USIS Cash_CoE_USIS Cash_CoE_1_USIS Cash_CoE_2_Sheet4" xfId="9648"/>
    <cellStyle name="_Raw Data Cash_Kedia_USIS Cash_CoE_USIS Cash_CoE_1_USIS Cash_CoE_2_Sheet4 2" xfId="12840"/>
    <cellStyle name="_Raw Data Cash_Kedia_USIS Cash_CoE_USIS Cash_CoE_1_USIS Cash_CoE_2_USIS Cash_CoE" xfId="4672"/>
    <cellStyle name="_Raw Data Cash_Kedia_USIS Cash_CoE_USIS Cash_CoE_1_USIS Cash_CoE_2_USIS Cash_CoE 2" xfId="12842"/>
    <cellStyle name="_Raw Data Cash_Kedia_USIS Cash_CoE_USIS Cash_CoE_1_USIS Cash_CoE_2_USIS Cash_CoE 3" xfId="12841"/>
    <cellStyle name="_Raw Data Cash_Kedia_USIS Cash_CoE_USIS Cash_CoE_1_USIS Cash_CoE_2_USIS Cash_CoE 4" xfId="23367"/>
    <cellStyle name="_Raw Data Cash_Kedia_USIS Cash_CoE_USIS Cash_CoE_1_USIS Cash_CoE_2_USIS Cash_CoE_Deadline Tracker" xfId="32749"/>
    <cellStyle name="_Raw Data Cash_Kedia_USIS Cash_CoE_USIS Cash_CoE_1_USIS Cash_CoE_2_USIS Cash_CoE_Sheet4" xfId="9649"/>
    <cellStyle name="_Raw Data Cash_Kedia_USIS Cash_CoE_USIS Cash_CoE_1_USIS Cash_CoE_2_USIS Cash_CoE_Sheet4 2" xfId="12843"/>
    <cellStyle name="_Raw Data Cash_Kedia_USIS Cash_CoE_USIS Cash_CoE_1_USIS Cash_CoE_3" xfId="4673"/>
    <cellStyle name="_Raw Data Cash_Kedia_USIS Cash_CoE_USIS Cash_CoE_1_USIS Cash_CoE_3 2" xfId="12845"/>
    <cellStyle name="_Raw Data Cash_Kedia_USIS Cash_CoE_USIS Cash_CoE_1_USIS Cash_CoE_3 3" xfId="12844"/>
    <cellStyle name="_Raw Data Cash_Kedia_USIS Cash_CoE_USIS Cash_CoE_1_USIS Cash_CoE_3 4" xfId="23368"/>
    <cellStyle name="_Raw Data Cash_Kedia_USIS Cash_CoE_USIS Cash_CoE_1_USIS Cash_CoE_3_Deadline Tracker" xfId="32750"/>
    <cellStyle name="_Raw Data Cash_Kedia_USIS Cash_CoE_USIS Cash_CoE_1_USIS Cash_CoE_3_Sheet4" xfId="9650"/>
    <cellStyle name="_Raw Data Cash_Kedia_USIS Cash_CoE_USIS Cash_CoE_1_USIS Cash_CoE_3_Sheet4 2" xfId="12846"/>
    <cellStyle name="_Raw Data Cash_Kedia_USIS Cash_CoE_USIS Cash_CoE_1_USIS Cash_CoE_3_USIS Cash_CoE" xfId="4674"/>
    <cellStyle name="_Raw Data Cash_Kedia_USIS Cash_CoE_USIS Cash_CoE_1_USIS Cash_CoE_3_USIS Cash_CoE 2" xfId="12848"/>
    <cellStyle name="_Raw Data Cash_Kedia_USIS Cash_CoE_USIS Cash_CoE_1_USIS Cash_CoE_3_USIS Cash_CoE 3" xfId="12847"/>
    <cellStyle name="_Raw Data Cash_Kedia_USIS Cash_CoE_USIS Cash_CoE_1_USIS Cash_CoE_3_USIS Cash_CoE 4" xfId="23369"/>
    <cellStyle name="_Raw Data Cash_Kedia_USIS Cash_CoE_USIS Cash_CoE_1_USIS Cash_CoE_3_USIS Cash_CoE_Deadline Tracker" xfId="32751"/>
    <cellStyle name="_Raw Data Cash_Kedia_USIS Cash_CoE_USIS Cash_CoE_1_USIS Cash_CoE_3_USIS Cash_CoE_Sheet4" xfId="9651"/>
    <cellStyle name="_Raw Data Cash_Kedia_USIS Cash_CoE_USIS Cash_CoE_1_USIS Cash_CoE_3_USIS Cash_CoE_Sheet4 2" xfId="12849"/>
    <cellStyle name="_Raw Data Cash_Kedia_USIS Cash_CoE_USIS Cash_CoE_1_USIS Cash_CoE_4" xfId="4675"/>
    <cellStyle name="_Raw Data Cash_Kedia_USIS Cash_CoE_USIS Cash_CoE_1_USIS Cash_CoE_4 2" xfId="12851"/>
    <cellStyle name="_Raw Data Cash_Kedia_USIS Cash_CoE_USIS Cash_CoE_1_USIS Cash_CoE_4 3" xfId="12850"/>
    <cellStyle name="_Raw Data Cash_Kedia_USIS Cash_CoE_USIS Cash_CoE_1_USIS Cash_CoE_4 4" xfId="23370"/>
    <cellStyle name="_Raw Data Cash_Kedia_USIS Cash_CoE_USIS Cash_CoE_1_USIS Cash_CoE_4_Deadline Tracker" xfId="32752"/>
    <cellStyle name="_Raw Data Cash_Kedia_USIS Cash_CoE_USIS Cash_CoE_1_USIS Cash_CoE_4_Sheet4" xfId="9652"/>
    <cellStyle name="_Raw Data Cash_Kedia_USIS Cash_CoE_USIS Cash_CoE_1_USIS Cash_CoE_4_Sheet4 2" xfId="12852"/>
    <cellStyle name="_Raw Data Cash_Kedia_USIS Cash_CoE_USIS Cash_CoE_1_USIS Cash_CoE_Deadline Tracker" xfId="32745"/>
    <cellStyle name="_Raw Data Cash_Kedia_USIS Cash_CoE_USIS Cash_CoE_1_USIS Cash_CoE_Sheet4" xfId="9645"/>
    <cellStyle name="_Raw Data Cash_Kedia_USIS Cash_CoE_USIS Cash_CoE_1_USIS Cash_CoE_Sheet4 2" xfId="12853"/>
    <cellStyle name="_Raw Data Cash_Kedia_USIS Cash_CoE_USIS Cash_CoE_Deadline Tracker" xfId="32739"/>
    <cellStyle name="_Raw Data Cash_Kedia_USIS Cash_CoE_USIS Cash_CoE_Sheet4" xfId="9639"/>
    <cellStyle name="_Raw Data Cash_Kedia_USIS Cash_CoE_USIS Cash_CoE_Sheet4 2" xfId="12854"/>
    <cellStyle name="_Raw Data Cash_Madison" xfId="10895"/>
    <cellStyle name="_Raw Data Cash_Main" xfId="10853"/>
    <cellStyle name="_Raw Data Cash_OHIO" xfId="10894"/>
    <cellStyle name="_Raw Data Cash_PA Cash Recon- Mult Fds" xfId="10893"/>
    <cellStyle name="_Raw Data Cash_Pac Life" xfId="10892"/>
    <cellStyle name="_Raw Data Cash_Pimco" xfId="10891"/>
    <cellStyle name="_Raw Data Cash_Process Highlights" xfId="4676"/>
    <cellStyle name="_Raw Data Cash_Process Highlights 2" xfId="4677"/>
    <cellStyle name="_Raw Data Cash_Process Highlights 2 2" xfId="12857"/>
    <cellStyle name="_Raw Data Cash_Process Highlights 2 3" xfId="12856"/>
    <cellStyle name="_Raw Data Cash_Process Highlights 2 4" xfId="23372"/>
    <cellStyle name="_Raw Data Cash_Process Highlights 2_Deadline Tracker" xfId="32754"/>
    <cellStyle name="_Raw Data Cash_Process Highlights 2_Sheet4" xfId="9654"/>
    <cellStyle name="_Raw Data Cash_Process Highlights 2_Sheet4 2" xfId="12858"/>
    <cellStyle name="_Raw Data Cash_Process Highlights 3" xfId="4678"/>
    <cellStyle name="_Raw Data Cash_Process Highlights 3 2" xfId="12860"/>
    <cellStyle name="_Raw Data Cash_Process Highlights 3 3" xfId="12859"/>
    <cellStyle name="_Raw Data Cash_Process Highlights 3 4" xfId="23373"/>
    <cellStyle name="_Raw Data Cash_Process Highlights 3_Deadline Tracker" xfId="32755"/>
    <cellStyle name="_Raw Data Cash_Process Highlights 3_Sheet4" xfId="9655"/>
    <cellStyle name="_Raw Data Cash_Process Highlights 3_Sheet4 2" xfId="12861"/>
    <cellStyle name="_Raw Data Cash_Process Highlights 4" xfId="12862"/>
    <cellStyle name="_Raw Data Cash_Process Highlights 5" xfId="12855"/>
    <cellStyle name="_Raw Data Cash_Process Highlights 6" xfId="23371"/>
    <cellStyle name="_Raw Data Cash_Process Highlights_1" xfId="4679"/>
    <cellStyle name="_Raw Data Cash_Process Highlights_1 2" xfId="12864"/>
    <cellStyle name="_Raw Data Cash_Process Highlights_1 3" xfId="12863"/>
    <cellStyle name="_Raw Data Cash_Process Highlights_1 4" xfId="23374"/>
    <cellStyle name="_Raw Data Cash_Process Highlights_1_Deadline Tracker" xfId="32756"/>
    <cellStyle name="_Raw Data Cash_Process Highlights_1_Process Highlights" xfId="4680"/>
    <cellStyle name="_Raw Data Cash_Process Highlights_1_Process Highlights 2" xfId="12866"/>
    <cellStyle name="_Raw Data Cash_Process Highlights_1_Process Highlights 3" xfId="12865"/>
    <cellStyle name="_Raw Data Cash_Process Highlights_1_Process Highlights 4" xfId="23375"/>
    <cellStyle name="_Raw Data Cash_Process Highlights_1_Process Highlights_Deadline Tracker" xfId="32757"/>
    <cellStyle name="_Raw Data Cash_Process Highlights_1_Process Highlights_Sheet4" xfId="9657"/>
    <cellStyle name="_Raw Data Cash_Process Highlights_1_Process Highlights_Sheet4 2" xfId="12867"/>
    <cellStyle name="_Raw Data Cash_Process Highlights_1_Sheet4" xfId="9656"/>
    <cellStyle name="_Raw Data Cash_Process Highlights_1_Sheet4 2" xfId="12868"/>
    <cellStyle name="_Raw Data Cash_Process Highlights_2" xfId="4681"/>
    <cellStyle name="_Raw Data Cash_Process Highlights_2 2" xfId="12870"/>
    <cellStyle name="_Raw Data Cash_Process Highlights_2 3" xfId="12869"/>
    <cellStyle name="_Raw Data Cash_Process Highlights_2 4" xfId="23376"/>
    <cellStyle name="_Raw Data Cash_Process Highlights_2_Deadline Tracker" xfId="32758"/>
    <cellStyle name="_Raw Data Cash_Process Highlights_2_Process Highlights" xfId="4682"/>
    <cellStyle name="_Raw Data Cash_Process Highlights_2_Process Highlights 2" xfId="12872"/>
    <cellStyle name="_Raw Data Cash_Process Highlights_2_Process Highlights 3" xfId="12871"/>
    <cellStyle name="_Raw Data Cash_Process Highlights_2_Process Highlights 4" xfId="23377"/>
    <cellStyle name="_Raw Data Cash_Process Highlights_2_Process Highlights_Deadline Tracker" xfId="32759"/>
    <cellStyle name="_Raw Data Cash_Process Highlights_2_Process Highlights_Sheet4" xfId="9659"/>
    <cellStyle name="_Raw Data Cash_Process Highlights_2_Process Highlights_Sheet4 2" xfId="12873"/>
    <cellStyle name="_Raw Data Cash_Process Highlights_2_Sheet4" xfId="9658"/>
    <cellStyle name="_Raw Data Cash_Process Highlights_2_Sheet4 2" xfId="12874"/>
    <cellStyle name="_Raw Data Cash_Process Highlights_3" xfId="4683"/>
    <cellStyle name="_Raw Data Cash_Process Highlights_3 2" xfId="12876"/>
    <cellStyle name="_Raw Data Cash_Process Highlights_3 3" xfId="12875"/>
    <cellStyle name="_Raw Data Cash_Process Highlights_3 4" xfId="23378"/>
    <cellStyle name="_Raw Data Cash_Process Highlights_3_Deadline Tracker" xfId="32760"/>
    <cellStyle name="_Raw Data Cash_Process Highlights_3_Process Highlights" xfId="4684"/>
    <cellStyle name="_Raw Data Cash_Process Highlights_3_Process Highlights 2" xfId="12878"/>
    <cellStyle name="_Raw Data Cash_Process Highlights_3_Process Highlights 3" xfId="12877"/>
    <cellStyle name="_Raw Data Cash_Process Highlights_3_Process Highlights 4" xfId="23379"/>
    <cellStyle name="_Raw Data Cash_Process Highlights_3_Process Highlights_Deadline Tracker" xfId="32761"/>
    <cellStyle name="_Raw Data Cash_Process Highlights_3_Process Highlights_Sheet4" xfId="9661"/>
    <cellStyle name="_Raw Data Cash_Process Highlights_3_Process Highlights_Sheet4 2" xfId="12879"/>
    <cellStyle name="_Raw Data Cash_Process Highlights_3_Sheet4" xfId="9660"/>
    <cellStyle name="_Raw Data Cash_Process Highlights_3_Sheet4 2" xfId="12880"/>
    <cellStyle name="_Raw Data Cash_Process Highlights_4" xfId="4685"/>
    <cellStyle name="_Raw Data Cash_Process Highlights_4 2" xfId="12882"/>
    <cellStyle name="_Raw Data Cash_Process Highlights_4 3" xfId="12881"/>
    <cellStyle name="_Raw Data Cash_Process Highlights_4 4" xfId="23380"/>
    <cellStyle name="_Raw Data Cash_Process Highlights_4_Deadline Tracker" xfId="32762"/>
    <cellStyle name="_Raw Data Cash_Process Highlights_4_Process Highlights" xfId="4686"/>
    <cellStyle name="_Raw Data Cash_Process Highlights_4_Process Highlights 2" xfId="12884"/>
    <cellStyle name="_Raw Data Cash_Process Highlights_4_Process Highlights 3" xfId="12883"/>
    <cellStyle name="_Raw Data Cash_Process Highlights_4_Process Highlights 4" xfId="23381"/>
    <cellStyle name="_Raw Data Cash_Process Highlights_4_Process Highlights_Deadline Tracker" xfId="32763"/>
    <cellStyle name="_Raw Data Cash_Process Highlights_4_Process Highlights_Sheet4" xfId="9663"/>
    <cellStyle name="_Raw Data Cash_Process Highlights_4_Process Highlights_Sheet4 2" xfId="12885"/>
    <cellStyle name="_Raw Data Cash_Process Highlights_4_Sheet4" xfId="9662"/>
    <cellStyle name="_Raw Data Cash_Process Highlights_4_Sheet4 2" xfId="12886"/>
    <cellStyle name="_Raw Data Cash_Process Highlights_5" xfId="4687"/>
    <cellStyle name="_Raw Data Cash_Process Highlights_5 2" xfId="12888"/>
    <cellStyle name="_Raw Data Cash_Process Highlights_5 3" xfId="12887"/>
    <cellStyle name="_Raw Data Cash_Process Highlights_5 4" xfId="23382"/>
    <cellStyle name="_Raw Data Cash_Process Highlights_5_Deadline Tracker" xfId="32764"/>
    <cellStyle name="_Raw Data Cash_Process Highlights_5_Sheet4" xfId="9664"/>
    <cellStyle name="_Raw Data Cash_Process Highlights_5_Sheet4 2" xfId="12889"/>
    <cellStyle name="_Raw Data Cash_Process Highlights_Chansky" xfId="4688"/>
    <cellStyle name="_Raw Data Cash_Process Highlights_Chansky 2" xfId="12891"/>
    <cellStyle name="_Raw Data Cash_Process Highlights_Chansky 3" xfId="12890"/>
    <cellStyle name="_Raw Data Cash_Process Highlights_Chansky 4" xfId="23383"/>
    <cellStyle name="_Raw Data Cash_Process Highlights_Chansky_Deadline Tracker" xfId="32765"/>
    <cellStyle name="_Raw Data Cash_Process Highlights_Chansky_Sheet4" xfId="9665"/>
    <cellStyle name="_Raw Data Cash_Process Highlights_Chansky_Sheet4 2" xfId="12892"/>
    <cellStyle name="_Raw Data Cash_Process Highlights_Daily Volume" xfId="4689"/>
    <cellStyle name="_Raw Data Cash_Process Highlights_Daily Volume 2" xfId="12894"/>
    <cellStyle name="_Raw Data Cash_Process Highlights_Daily Volume 3" xfId="12893"/>
    <cellStyle name="_Raw Data Cash_Process Highlights_Daily Volume 4" xfId="23384"/>
    <cellStyle name="_Raw Data Cash_Process Highlights_Daily Volume_Deadline Tracker" xfId="32766"/>
    <cellStyle name="_Raw Data Cash_Process Highlights_Daily Volume_Sheet4" xfId="9666"/>
    <cellStyle name="_Raw Data Cash_Process Highlights_Daily Volume_Sheet4 2" xfId="12895"/>
    <cellStyle name="_Raw Data Cash_Process Highlights_Deadline Tracker" xfId="32753"/>
    <cellStyle name="_Raw Data Cash_Process Highlights_Forrester" xfId="4690"/>
    <cellStyle name="_Raw Data Cash_Process Highlights_Forrester 2" xfId="12897"/>
    <cellStyle name="_Raw Data Cash_Process Highlights_Forrester 3" xfId="12896"/>
    <cellStyle name="_Raw Data Cash_Process Highlights_Forrester 4" xfId="23385"/>
    <cellStyle name="_Raw Data Cash_Process Highlights_Forrester_Deadline Tracker" xfId="32767"/>
    <cellStyle name="_Raw Data Cash_Process Highlights_Forrester_Sheet4" xfId="9667"/>
    <cellStyle name="_Raw Data Cash_Process Highlights_Forrester_Sheet4 2" xfId="12898"/>
    <cellStyle name="_Raw Data Cash_Process Highlights_Fry" xfId="4691"/>
    <cellStyle name="_Raw Data Cash_Process Highlights_Fry 2" xfId="12900"/>
    <cellStyle name="_Raw Data Cash_Process Highlights_Fry 3" xfId="12899"/>
    <cellStyle name="_Raw Data Cash_Process Highlights_Fry 4" xfId="23386"/>
    <cellStyle name="_Raw Data Cash_Process Highlights_Fry_Deadline Tracker" xfId="32768"/>
    <cellStyle name="_Raw Data Cash_Process Highlights_Fry_Sheet4" xfId="9668"/>
    <cellStyle name="_Raw Data Cash_Process Highlights_Fry_Sheet4 2" xfId="12901"/>
    <cellStyle name="_Raw Data Cash_Process Highlights_Process Highlights" xfId="4692"/>
    <cellStyle name="_Raw Data Cash_Process Highlights_Process Highlights 2" xfId="12903"/>
    <cellStyle name="_Raw Data Cash_Process Highlights_Process Highlights 3" xfId="12902"/>
    <cellStyle name="_Raw Data Cash_Process Highlights_Process Highlights 4" xfId="23387"/>
    <cellStyle name="_Raw Data Cash_Process Highlights_Process Highlights_Deadline Tracker" xfId="32769"/>
    <cellStyle name="_Raw Data Cash_Process Highlights_Process Highlights_Sheet4" xfId="9669"/>
    <cellStyle name="_Raw Data Cash_Process Highlights_Process Highlights_Sheet4 2" xfId="12904"/>
    <cellStyle name="_Raw Data Cash_Process Highlights_Sheet4" xfId="9653"/>
    <cellStyle name="_Raw Data Cash_Process Highlights_Sheet4 2" xfId="12905"/>
    <cellStyle name="_Raw Data Cash_Quantitative" xfId="10890"/>
    <cellStyle name="_Raw Data Cash_RECON WITH CONSOL" xfId="4693"/>
    <cellStyle name="_Raw Data Cash_RECON WITH CONSOL 2" xfId="12907"/>
    <cellStyle name="_Raw Data Cash_RECON WITH CONSOL 3" xfId="12906"/>
    <cellStyle name="_Raw Data Cash_RECON WITH CONSOL 4" xfId="23388"/>
    <cellStyle name="_Raw Data Cash_RECON WITH CONSOL_Activity per Fund Group" xfId="10858"/>
    <cellStyle name="_Raw Data Cash_RECON WITH CONSOL_Deadline Tracker" xfId="32770"/>
    <cellStyle name="_Raw Data Cash_RECON WITH CONSOL_Sheet4" xfId="9670"/>
    <cellStyle name="_Raw Data Cash_RECON WITH CONSOL_Sheet4 2" xfId="12908"/>
    <cellStyle name="_Raw Data Cash_Sentinel" xfId="10889"/>
    <cellStyle name="_Raw Data Cash_Sheet1" xfId="4694"/>
    <cellStyle name="_Raw Data Cash_Sheet1 2" xfId="4695"/>
    <cellStyle name="_Raw Data Cash_Sheet1 2 2" xfId="12911"/>
    <cellStyle name="_Raw Data Cash_Sheet1 2 3" xfId="12910"/>
    <cellStyle name="_Raw Data Cash_Sheet1 2 4" xfId="23389"/>
    <cellStyle name="_Raw Data Cash_Sheet1 2_Activity per Fund Group" xfId="27680"/>
    <cellStyle name="_Raw Data Cash_Sheet1 2_Deadline Tracker" xfId="32772"/>
    <cellStyle name="_Raw Data Cash_Sheet1 2_Sheet4" xfId="9672"/>
    <cellStyle name="_Raw Data Cash_Sheet1 2_Sheet4 2" xfId="12912"/>
    <cellStyle name="_Raw Data Cash_Sheet1 3" xfId="4696"/>
    <cellStyle name="_Raw Data Cash_Sheet1 3 2" xfId="12914"/>
    <cellStyle name="_Raw Data Cash_Sheet1 3 3" xfId="12913"/>
    <cellStyle name="_Raw Data Cash_Sheet1 3 4" xfId="23390"/>
    <cellStyle name="_Raw Data Cash_Sheet1 3_Deadline Tracker" xfId="32773"/>
    <cellStyle name="_Raw Data Cash_Sheet1 3_Sheet4" xfId="9673"/>
    <cellStyle name="_Raw Data Cash_Sheet1 3_Sheet4 2" xfId="12915"/>
    <cellStyle name="_Raw Data Cash_Sheet1 4" xfId="12916"/>
    <cellStyle name="_Raw Data Cash_Sheet1 5" xfId="12909"/>
    <cellStyle name="_Raw Data Cash_Sheet1 6" xfId="10875"/>
    <cellStyle name="_Raw Data Cash_Sheet1 7" xfId="10878"/>
    <cellStyle name="_Raw Data Cash_Sheet1_1" xfId="4697"/>
    <cellStyle name="_Raw Data Cash_Sheet1_1 2" xfId="12918"/>
    <cellStyle name="_Raw Data Cash_Sheet1_1 3" xfId="12917"/>
    <cellStyle name="_Raw Data Cash_Sheet1_1 4" xfId="23391"/>
    <cellStyle name="_Raw Data Cash_Sheet1_1_Activity per Fund Group" xfId="27658"/>
    <cellStyle name="_Raw Data Cash_Sheet1_1_Deadline Tracker" xfId="32774"/>
    <cellStyle name="_Raw Data Cash_Sheet1_1_Main" xfId="10841"/>
    <cellStyle name="_Raw Data Cash_Sheet1_1_Sheet4" xfId="9674"/>
    <cellStyle name="_Raw Data Cash_Sheet1_1_Sheet4 2" xfId="12919"/>
    <cellStyle name="_Raw Data Cash_Sheet1_2" xfId="4698"/>
    <cellStyle name="_Raw Data Cash_Sheet1_2 2" xfId="12921"/>
    <cellStyle name="_Raw Data Cash_Sheet1_2 3" xfId="12920"/>
    <cellStyle name="_Raw Data Cash_Sheet1_2 4" xfId="23392"/>
    <cellStyle name="_Raw Data Cash_Sheet1_2_Activity per Fund Group" xfId="27628"/>
    <cellStyle name="_Raw Data Cash_Sheet1_2_Deadline Tracker" xfId="32775"/>
    <cellStyle name="_Raw Data Cash_Sheet1_2_Sheet4" xfId="9675"/>
    <cellStyle name="_Raw Data Cash_Sheet1_2_Sheet4 2" xfId="12922"/>
    <cellStyle name="_Raw Data Cash_Sheet1_Activity per Fund Group" xfId="10888"/>
    <cellStyle name="_Raw Data Cash_Sheet1_ANIL" xfId="4699"/>
    <cellStyle name="_Raw Data Cash_Sheet1_ANIL 2" xfId="12924"/>
    <cellStyle name="_Raw Data Cash_Sheet1_ANIL 3" xfId="12923"/>
    <cellStyle name="_Raw Data Cash_Sheet1_ANIL 4" xfId="23393"/>
    <cellStyle name="_Raw Data Cash_Sheet1_ANIL_Activity per Fund Group" xfId="10848"/>
    <cellStyle name="_Raw Data Cash_Sheet1_ANIL_Deadline Tracker" xfId="32776"/>
    <cellStyle name="_Raw Data Cash_Sheet1_ANIL_Sheet4" xfId="9676"/>
    <cellStyle name="_Raw Data Cash_Sheet1_ANIL_Sheet4 2" xfId="12925"/>
    <cellStyle name="_Raw Data Cash_Sheet1_Chansky" xfId="4700"/>
    <cellStyle name="_Raw Data Cash_Sheet1_Chansky 2" xfId="12927"/>
    <cellStyle name="_Raw Data Cash_Sheet1_Chansky 3" xfId="12926"/>
    <cellStyle name="_Raw Data Cash_Sheet1_Chansky 4" xfId="23394"/>
    <cellStyle name="_Raw Data Cash_Sheet1_Chansky_Deadline Tracker" xfId="32777"/>
    <cellStyle name="_Raw Data Cash_Sheet1_Chansky_Sheet4" xfId="9677"/>
    <cellStyle name="_Raw Data Cash_Sheet1_Chansky_Sheet4 2" xfId="12928"/>
    <cellStyle name="_Raw Data Cash_Sheet1_Consolidated data" xfId="4701"/>
    <cellStyle name="_Raw Data Cash_Sheet1_Consolidated data 2" xfId="12930"/>
    <cellStyle name="_Raw Data Cash_Sheet1_Consolidated data 3" xfId="12929"/>
    <cellStyle name="_Raw Data Cash_Sheet1_Consolidated data 4" xfId="23395"/>
    <cellStyle name="_Raw Data Cash_Sheet1_Consolidated data_Activity per Fund Group" xfId="27687"/>
    <cellStyle name="_Raw Data Cash_Sheet1_Consolidated data_Deadline Tracker" xfId="32778"/>
    <cellStyle name="_Raw Data Cash_Sheet1_Consolidated data_Sheet4" xfId="9678"/>
    <cellStyle name="_Raw Data Cash_Sheet1_Consolidated data_Sheet4 2" xfId="12931"/>
    <cellStyle name="_Raw Data Cash_Sheet1_Daily Volume" xfId="4702"/>
    <cellStyle name="_Raw Data Cash_Sheet1_Daily Volume 2" xfId="12933"/>
    <cellStyle name="_Raw Data Cash_Sheet1_Daily Volume 3" xfId="12932"/>
    <cellStyle name="_Raw Data Cash_Sheet1_Daily Volume 4" xfId="23396"/>
    <cellStyle name="_Raw Data Cash_Sheet1_Daily Volume_Deadline Tracker" xfId="32779"/>
    <cellStyle name="_Raw Data Cash_Sheet1_Daily Volume_Sheet4" xfId="9679"/>
    <cellStyle name="_Raw Data Cash_Sheet1_Daily Volume_Sheet4 2" xfId="12934"/>
    <cellStyle name="_Raw Data Cash_Sheet1_Deadline Tracker" xfId="32771"/>
    <cellStyle name="_Raw Data Cash_Sheet1_Forrester" xfId="4703"/>
    <cellStyle name="_Raw Data Cash_Sheet1_Forrester 2" xfId="12936"/>
    <cellStyle name="_Raw Data Cash_Sheet1_Forrester 3" xfId="12935"/>
    <cellStyle name="_Raw Data Cash_Sheet1_Forrester 4" xfId="23397"/>
    <cellStyle name="_Raw Data Cash_Sheet1_Forrester_Deadline Tracker" xfId="32780"/>
    <cellStyle name="_Raw Data Cash_Sheet1_Forrester_Sheet4" xfId="9680"/>
    <cellStyle name="_Raw Data Cash_Sheet1_Forrester_Sheet4 2" xfId="12937"/>
    <cellStyle name="_Raw Data Cash_Sheet1_Fry" xfId="4704"/>
    <cellStyle name="_Raw Data Cash_Sheet1_Fry 2" xfId="12939"/>
    <cellStyle name="_Raw Data Cash_Sheet1_Fry 3" xfId="12938"/>
    <cellStyle name="_Raw Data Cash_Sheet1_Fry 4" xfId="23398"/>
    <cellStyle name="_Raw Data Cash_Sheet1_Fry_Deadline Tracker" xfId="32781"/>
    <cellStyle name="_Raw Data Cash_Sheet1_Fry_Sheet4" xfId="9681"/>
    <cellStyle name="_Raw Data Cash_Sheet1_Fry_Sheet4 2" xfId="12940"/>
    <cellStyle name="_Raw Data Cash_Sheet1_Fund List Dump" xfId="10838"/>
    <cellStyle name="_Raw Data Cash_Sheet1_HARSHA" xfId="4705"/>
    <cellStyle name="_Raw Data Cash_Sheet1_HARSHA 2" xfId="12942"/>
    <cellStyle name="_Raw Data Cash_Sheet1_HARSHA 3" xfId="12941"/>
    <cellStyle name="_Raw Data Cash_Sheet1_HARSHA 4" xfId="23399"/>
    <cellStyle name="_Raw Data Cash_Sheet1_HARSHA_Activity per Fund Group" xfId="22729"/>
    <cellStyle name="_Raw Data Cash_Sheet1_HARSHA_Deadline Tracker" xfId="32782"/>
    <cellStyle name="_Raw Data Cash_Sheet1_HARSHA_Sheet4" xfId="9682"/>
    <cellStyle name="_Raw Data Cash_Sheet1_HARSHA_Sheet4 2" xfId="12943"/>
    <cellStyle name="_Raw Data Cash_Sheet1_Main" xfId="10857"/>
    <cellStyle name="_Raw Data Cash_Sheet1_Process Highlights" xfId="4706"/>
    <cellStyle name="_Raw Data Cash_Sheet1_Process Highlights 2" xfId="12945"/>
    <cellStyle name="_Raw Data Cash_Sheet1_Process Highlights 3" xfId="12944"/>
    <cellStyle name="_Raw Data Cash_Sheet1_Process Highlights 4" xfId="23400"/>
    <cellStyle name="_Raw Data Cash_Sheet1_Process Highlights_Deadline Tracker" xfId="32783"/>
    <cellStyle name="_Raw Data Cash_Sheet1_Process Highlights_Sheet4" xfId="9683"/>
    <cellStyle name="_Raw Data Cash_Sheet1_Process Highlights_Sheet4 2" xfId="12946"/>
    <cellStyle name="_Raw Data Cash_Sheet1_RECON WITH CONSOL" xfId="4707"/>
    <cellStyle name="_Raw Data Cash_Sheet1_RECON WITH CONSOL 2" xfId="12948"/>
    <cellStyle name="_Raw Data Cash_Sheet1_RECON WITH CONSOL 3" xfId="12947"/>
    <cellStyle name="_Raw Data Cash_Sheet1_RECON WITH CONSOL 4" xfId="23401"/>
    <cellStyle name="_Raw Data Cash_Sheet1_RECON WITH CONSOL_Activity per Fund Group" xfId="10856"/>
    <cellStyle name="_Raw Data Cash_Sheet1_RECON WITH CONSOL_Deadline Tracker" xfId="32784"/>
    <cellStyle name="_Raw Data Cash_Sheet1_RECON WITH CONSOL_Sheet4" xfId="9684"/>
    <cellStyle name="_Raw Data Cash_Sheet1_RECON WITH CONSOL_Sheet4 2" xfId="12949"/>
    <cellStyle name="_Raw Data Cash_Sheet1_Sheet1" xfId="4708"/>
    <cellStyle name="_Raw Data Cash_Sheet1_Sheet1 2" xfId="12951"/>
    <cellStyle name="_Raw Data Cash_Sheet1_Sheet1 3" xfId="12950"/>
    <cellStyle name="_Raw Data Cash_Sheet1_Sheet1 4" xfId="23402"/>
    <cellStyle name="_Raw Data Cash_Sheet1_Sheet1_1" xfId="4709"/>
    <cellStyle name="_Raw Data Cash_Sheet1_Sheet1_1 2" xfId="12953"/>
    <cellStyle name="_Raw Data Cash_Sheet1_Sheet1_1 3" xfId="12952"/>
    <cellStyle name="_Raw Data Cash_Sheet1_Sheet1_1 4" xfId="23403"/>
    <cellStyle name="_Raw Data Cash_Sheet1_Sheet1_1_Activity per Fund Group" xfId="27655"/>
    <cellStyle name="_Raw Data Cash_Sheet1_Sheet1_1_Deadline Tracker" xfId="32786"/>
    <cellStyle name="_Raw Data Cash_Sheet1_Sheet1_1_Sheet4" xfId="9686"/>
    <cellStyle name="_Raw Data Cash_Sheet1_Sheet1_1_Sheet4 2" xfId="12954"/>
    <cellStyle name="_Raw Data Cash_Sheet1_Sheet1_Activity per Fund Group" xfId="27707"/>
    <cellStyle name="_Raw Data Cash_Sheet1_Sheet1_Deadline Tracker" xfId="32785"/>
    <cellStyle name="_Raw Data Cash_Sheet1_Sheet1_Main" xfId="27660"/>
    <cellStyle name="_Raw Data Cash_Sheet1_Sheet1_Sheet4" xfId="9685"/>
    <cellStyle name="_Raw Data Cash_Sheet1_Sheet1_Sheet4 2" xfId="12955"/>
    <cellStyle name="_Raw Data Cash_Sheet1_Sheet2" xfId="4710"/>
    <cellStyle name="_Raw Data Cash_Sheet1_Sheet2 2" xfId="4711"/>
    <cellStyle name="_Raw Data Cash_Sheet1_Sheet2 2 2" xfId="12958"/>
    <cellStyle name="_Raw Data Cash_Sheet1_Sheet2 2 3" xfId="12957"/>
    <cellStyle name="_Raw Data Cash_Sheet1_Sheet2 2 4" xfId="23405"/>
    <cellStyle name="_Raw Data Cash_Sheet1_Sheet2 2_Deadline Tracker" xfId="32788"/>
    <cellStyle name="_Raw Data Cash_Sheet1_Sheet2 2_Sheet4" xfId="9688"/>
    <cellStyle name="_Raw Data Cash_Sheet1_Sheet2 2_Sheet4 2" xfId="12959"/>
    <cellStyle name="_Raw Data Cash_Sheet1_Sheet2 3" xfId="4712"/>
    <cellStyle name="_Raw Data Cash_Sheet1_Sheet2 3 2" xfId="12961"/>
    <cellStyle name="_Raw Data Cash_Sheet1_Sheet2 3 3" xfId="12960"/>
    <cellStyle name="_Raw Data Cash_Sheet1_Sheet2 3 4" xfId="23406"/>
    <cellStyle name="_Raw Data Cash_Sheet1_Sheet2 3_Deadline Tracker" xfId="32789"/>
    <cellStyle name="_Raw Data Cash_Sheet1_Sheet2 3_Sheet4" xfId="9689"/>
    <cellStyle name="_Raw Data Cash_Sheet1_Sheet2 3_Sheet4 2" xfId="12962"/>
    <cellStyle name="_Raw Data Cash_Sheet1_Sheet2 4" xfId="12963"/>
    <cellStyle name="_Raw Data Cash_Sheet1_Sheet2 5" xfId="12956"/>
    <cellStyle name="_Raw Data Cash_Sheet1_Sheet2 6" xfId="23404"/>
    <cellStyle name="_Raw Data Cash_Sheet1_Sheet2_Activity per Fund Group" xfId="27672"/>
    <cellStyle name="_Raw Data Cash_Sheet1_Sheet2_Chansky" xfId="4713"/>
    <cellStyle name="_Raw Data Cash_Sheet1_Sheet2_Chansky 2" xfId="12965"/>
    <cellStyle name="_Raw Data Cash_Sheet1_Sheet2_Chansky 3" xfId="12964"/>
    <cellStyle name="_Raw Data Cash_Sheet1_Sheet2_Chansky 4" xfId="23407"/>
    <cellStyle name="_Raw Data Cash_Sheet1_Sheet2_Chansky_Deadline Tracker" xfId="32790"/>
    <cellStyle name="_Raw Data Cash_Sheet1_Sheet2_Chansky_Sheet4" xfId="9690"/>
    <cellStyle name="_Raw Data Cash_Sheet1_Sheet2_Chansky_Sheet4 2" xfId="12966"/>
    <cellStyle name="_Raw Data Cash_Sheet1_Sheet2_Daily Volume" xfId="4714"/>
    <cellStyle name="_Raw Data Cash_Sheet1_Sheet2_Daily Volume 2" xfId="12968"/>
    <cellStyle name="_Raw Data Cash_Sheet1_Sheet2_Daily Volume 3" xfId="12967"/>
    <cellStyle name="_Raw Data Cash_Sheet1_Sheet2_Daily Volume 4" xfId="23408"/>
    <cellStyle name="_Raw Data Cash_Sheet1_Sheet2_Daily Volume_Deadline Tracker" xfId="32791"/>
    <cellStyle name="_Raw Data Cash_Sheet1_Sheet2_Daily Volume_Sheet4" xfId="9691"/>
    <cellStyle name="_Raw Data Cash_Sheet1_Sheet2_Daily Volume_Sheet4 2" xfId="12969"/>
    <cellStyle name="_Raw Data Cash_Sheet1_Sheet2_Deadline Tracker" xfId="32787"/>
    <cellStyle name="_Raw Data Cash_Sheet1_Sheet2_Forrester" xfId="4715"/>
    <cellStyle name="_Raw Data Cash_Sheet1_Sheet2_Forrester 2" xfId="12971"/>
    <cellStyle name="_Raw Data Cash_Sheet1_Sheet2_Forrester 3" xfId="12970"/>
    <cellStyle name="_Raw Data Cash_Sheet1_Sheet2_Forrester 4" xfId="23409"/>
    <cellStyle name="_Raw Data Cash_Sheet1_Sheet2_Forrester_Deadline Tracker" xfId="32792"/>
    <cellStyle name="_Raw Data Cash_Sheet1_Sheet2_Forrester_Sheet4" xfId="9692"/>
    <cellStyle name="_Raw Data Cash_Sheet1_Sheet2_Forrester_Sheet4 2" xfId="12972"/>
    <cellStyle name="_Raw Data Cash_Sheet1_Sheet2_Fry" xfId="4716"/>
    <cellStyle name="_Raw Data Cash_Sheet1_Sheet2_Fry 2" xfId="12974"/>
    <cellStyle name="_Raw Data Cash_Sheet1_Sheet2_Fry 3" xfId="12973"/>
    <cellStyle name="_Raw Data Cash_Sheet1_Sheet2_Fry 4" xfId="23410"/>
    <cellStyle name="_Raw Data Cash_Sheet1_Sheet2_Fry_Deadline Tracker" xfId="32793"/>
    <cellStyle name="_Raw Data Cash_Sheet1_Sheet2_Fry_Sheet4" xfId="9693"/>
    <cellStyle name="_Raw Data Cash_Sheet1_Sheet2_Fry_Sheet4 2" xfId="12975"/>
    <cellStyle name="_Raw Data Cash_Sheet1_Sheet2_Process Highlights" xfId="4717"/>
    <cellStyle name="_Raw Data Cash_Sheet1_Sheet2_Process Highlights 2" xfId="12977"/>
    <cellStyle name="_Raw Data Cash_Sheet1_Sheet2_Process Highlights 3" xfId="12976"/>
    <cellStyle name="_Raw Data Cash_Sheet1_Sheet2_Process Highlights 4" xfId="23411"/>
    <cellStyle name="_Raw Data Cash_Sheet1_Sheet2_Process Highlights_Deadline Tracker" xfId="32794"/>
    <cellStyle name="_Raw Data Cash_Sheet1_Sheet2_Process Highlights_Sheet4" xfId="9694"/>
    <cellStyle name="_Raw Data Cash_Sheet1_Sheet2_Process Highlights_Sheet4 2" xfId="12978"/>
    <cellStyle name="_Raw Data Cash_Sheet1_Sheet2_Sheet4" xfId="9687"/>
    <cellStyle name="_Raw Data Cash_Sheet1_Sheet2_Sheet4 2" xfId="12979"/>
    <cellStyle name="_Raw Data Cash_Sheet1_Sheet4" xfId="9671"/>
    <cellStyle name="_Raw Data Cash_Sheet1_Sheet4 2" xfId="12980"/>
    <cellStyle name="_Raw Data Cash_Sheet2" xfId="4718"/>
    <cellStyle name="_Raw Data Cash_Sheet2 2" xfId="4719"/>
    <cellStyle name="_Raw Data Cash_Sheet2 2 2" xfId="12983"/>
    <cellStyle name="_Raw Data Cash_Sheet2 2 3" xfId="12982"/>
    <cellStyle name="_Raw Data Cash_Sheet2 2 4" xfId="23413"/>
    <cellStyle name="_Raw Data Cash_Sheet2 2_Deadline Tracker" xfId="32796"/>
    <cellStyle name="_Raw Data Cash_Sheet2 2_Sheet4" xfId="9696"/>
    <cellStyle name="_Raw Data Cash_Sheet2 2_Sheet4 2" xfId="12984"/>
    <cellStyle name="_Raw Data Cash_Sheet2 3" xfId="4720"/>
    <cellStyle name="_Raw Data Cash_Sheet2 3 2" xfId="12986"/>
    <cellStyle name="_Raw Data Cash_Sheet2 3 3" xfId="12985"/>
    <cellStyle name="_Raw Data Cash_Sheet2 3 4" xfId="23414"/>
    <cellStyle name="_Raw Data Cash_Sheet2 3_Deadline Tracker" xfId="32797"/>
    <cellStyle name="_Raw Data Cash_Sheet2 3_Sheet4" xfId="9697"/>
    <cellStyle name="_Raw Data Cash_Sheet2 3_Sheet4 2" xfId="12987"/>
    <cellStyle name="_Raw Data Cash_Sheet2 4" xfId="12988"/>
    <cellStyle name="_Raw Data Cash_Sheet2 5" xfId="12981"/>
    <cellStyle name="_Raw Data Cash_Sheet2 6" xfId="23412"/>
    <cellStyle name="_Raw Data Cash_Sheet2_Activity per Fund Group" xfId="27709"/>
    <cellStyle name="_Raw Data Cash_Sheet2_Chansky" xfId="4721"/>
    <cellStyle name="_Raw Data Cash_Sheet2_Chansky 2" xfId="12990"/>
    <cellStyle name="_Raw Data Cash_Sheet2_Chansky 3" xfId="12989"/>
    <cellStyle name="_Raw Data Cash_Sheet2_Chansky 4" xfId="23415"/>
    <cellStyle name="_Raw Data Cash_Sheet2_Chansky_Deadline Tracker" xfId="32798"/>
    <cellStyle name="_Raw Data Cash_Sheet2_Chansky_Sheet4" xfId="9698"/>
    <cellStyle name="_Raw Data Cash_Sheet2_Chansky_Sheet4 2" xfId="12991"/>
    <cellStyle name="_Raw Data Cash_Sheet2_Daily Volume" xfId="4722"/>
    <cellStyle name="_Raw Data Cash_Sheet2_Daily Volume 2" xfId="12993"/>
    <cellStyle name="_Raw Data Cash_Sheet2_Daily Volume 3" xfId="12992"/>
    <cellStyle name="_Raw Data Cash_Sheet2_Daily Volume 4" xfId="23416"/>
    <cellStyle name="_Raw Data Cash_Sheet2_Daily Volume_Deadline Tracker" xfId="32799"/>
    <cellStyle name="_Raw Data Cash_Sheet2_Daily Volume_Sheet4" xfId="9699"/>
    <cellStyle name="_Raw Data Cash_Sheet2_Daily Volume_Sheet4 2" xfId="12994"/>
    <cellStyle name="_Raw Data Cash_Sheet2_Deadline Tracker" xfId="32795"/>
    <cellStyle name="_Raw Data Cash_Sheet2_Forrester" xfId="4723"/>
    <cellStyle name="_Raw Data Cash_Sheet2_Forrester 2" xfId="12996"/>
    <cellStyle name="_Raw Data Cash_Sheet2_Forrester 3" xfId="12995"/>
    <cellStyle name="_Raw Data Cash_Sheet2_Forrester 4" xfId="23417"/>
    <cellStyle name="_Raw Data Cash_Sheet2_Forrester_Deadline Tracker" xfId="32800"/>
    <cellStyle name="_Raw Data Cash_Sheet2_Forrester_Sheet4" xfId="9700"/>
    <cellStyle name="_Raw Data Cash_Sheet2_Forrester_Sheet4 2" xfId="12997"/>
    <cellStyle name="_Raw Data Cash_Sheet2_Fry" xfId="4724"/>
    <cellStyle name="_Raw Data Cash_Sheet2_Fry 2" xfId="12999"/>
    <cellStyle name="_Raw Data Cash_Sheet2_Fry 3" xfId="12998"/>
    <cellStyle name="_Raw Data Cash_Sheet2_Fry 4" xfId="23418"/>
    <cellStyle name="_Raw Data Cash_Sheet2_Fry_Deadline Tracker" xfId="32801"/>
    <cellStyle name="_Raw Data Cash_Sheet2_Fry_Sheet4" xfId="9701"/>
    <cellStyle name="_Raw Data Cash_Sheet2_Fry_Sheet4 2" xfId="13000"/>
    <cellStyle name="_Raw Data Cash_Sheet2_Process Highlights" xfId="4725"/>
    <cellStyle name="_Raw Data Cash_Sheet2_Process Highlights 2" xfId="13002"/>
    <cellStyle name="_Raw Data Cash_Sheet2_Process Highlights 3" xfId="13001"/>
    <cellStyle name="_Raw Data Cash_Sheet2_Process Highlights 4" xfId="23419"/>
    <cellStyle name="_Raw Data Cash_Sheet2_Process Highlights_Deadline Tracker" xfId="32802"/>
    <cellStyle name="_Raw Data Cash_Sheet2_Process Highlights_Sheet4" xfId="9702"/>
    <cellStyle name="_Raw Data Cash_Sheet2_Process Highlights_Sheet4 2" xfId="13003"/>
    <cellStyle name="_Raw Data Cash_Sheet2_Sheet4" xfId="9695"/>
    <cellStyle name="_Raw Data Cash_Sheet2_Sheet4 2" xfId="13004"/>
    <cellStyle name="_Raw Data Cash_Sheet3" xfId="10935"/>
    <cellStyle name="_Raw Data Cash_Sheet4" xfId="9352"/>
    <cellStyle name="_Raw Data Cash_Sheet4 2" xfId="13005"/>
    <cellStyle name="_Raw Data Cash_USIS Cash_CoE" xfId="4726"/>
    <cellStyle name="_Raw Data Cash_USIS Cash_CoE 2" xfId="4727"/>
    <cellStyle name="_Raw Data Cash_USIS Cash_CoE 2 2" xfId="13008"/>
    <cellStyle name="_Raw Data Cash_USIS Cash_CoE 2 3" xfId="13007"/>
    <cellStyle name="_Raw Data Cash_USIS Cash_CoE 2 4" xfId="23421"/>
    <cellStyle name="_Raw Data Cash_USIS Cash_CoE 2_Deadline Tracker" xfId="32804"/>
    <cellStyle name="_Raw Data Cash_USIS Cash_CoE 2_Sheet4" xfId="9704"/>
    <cellStyle name="_Raw Data Cash_USIS Cash_CoE 2_Sheet4 2" xfId="13009"/>
    <cellStyle name="_Raw Data Cash_USIS Cash_CoE 3" xfId="4728"/>
    <cellStyle name="_Raw Data Cash_USIS Cash_CoE 3 2" xfId="13011"/>
    <cellStyle name="_Raw Data Cash_USIS Cash_CoE 3 3" xfId="13010"/>
    <cellStyle name="_Raw Data Cash_USIS Cash_CoE 3 4" xfId="23422"/>
    <cellStyle name="_Raw Data Cash_USIS Cash_CoE 3_Deadline Tracker" xfId="32805"/>
    <cellStyle name="_Raw Data Cash_USIS Cash_CoE 3_Sheet4" xfId="9705"/>
    <cellStyle name="_Raw Data Cash_USIS Cash_CoE 3_Sheet4 2" xfId="13012"/>
    <cellStyle name="_Raw Data Cash_USIS Cash_CoE 4" xfId="13013"/>
    <cellStyle name="_Raw Data Cash_USIS Cash_CoE 5" xfId="13006"/>
    <cellStyle name="_Raw Data Cash_USIS Cash_CoE 6" xfId="23420"/>
    <cellStyle name="_Raw Data Cash_USIS Cash_CoE_1" xfId="4729"/>
    <cellStyle name="_Raw Data Cash_USIS Cash_CoE_1 2" xfId="4730"/>
    <cellStyle name="_Raw Data Cash_USIS Cash_CoE_1 2 2" xfId="13016"/>
    <cellStyle name="_Raw Data Cash_USIS Cash_CoE_1 2 3" xfId="13015"/>
    <cellStyle name="_Raw Data Cash_USIS Cash_CoE_1 2 4" xfId="23424"/>
    <cellStyle name="_Raw Data Cash_USIS Cash_CoE_1 2_Deadline Tracker" xfId="32807"/>
    <cellStyle name="_Raw Data Cash_USIS Cash_CoE_1 2_Sheet4" xfId="9707"/>
    <cellStyle name="_Raw Data Cash_USIS Cash_CoE_1 2_Sheet4 2" xfId="13017"/>
    <cellStyle name="_Raw Data Cash_USIS Cash_CoE_1 3" xfId="13018"/>
    <cellStyle name="_Raw Data Cash_USIS Cash_CoE_1 4" xfId="13014"/>
    <cellStyle name="_Raw Data Cash_USIS Cash_CoE_1 5" xfId="23423"/>
    <cellStyle name="_Raw Data Cash_USIS Cash_CoE_1_Deadline Tracker" xfId="32806"/>
    <cellStyle name="_Raw Data Cash_USIS Cash_CoE_1_Process Highlights" xfId="4731"/>
    <cellStyle name="_Raw Data Cash_USIS Cash_CoE_1_Process Highlights 2" xfId="13020"/>
    <cellStyle name="_Raw Data Cash_USIS Cash_CoE_1_Process Highlights 3" xfId="13019"/>
    <cellStyle name="_Raw Data Cash_USIS Cash_CoE_1_Process Highlights 4" xfId="23425"/>
    <cellStyle name="_Raw Data Cash_USIS Cash_CoE_1_Process Highlights_1" xfId="4732"/>
    <cellStyle name="_Raw Data Cash_USIS Cash_CoE_1_Process Highlights_1 2" xfId="13022"/>
    <cellStyle name="_Raw Data Cash_USIS Cash_CoE_1_Process Highlights_1 3" xfId="13021"/>
    <cellStyle name="_Raw Data Cash_USIS Cash_CoE_1_Process Highlights_1 4" xfId="23426"/>
    <cellStyle name="_Raw Data Cash_USIS Cash_CoE_1_Process Highlights_1_Deadline Tracker" xfId="32809"/>
    <cellStyle name="_Raw Data Cash_USIS Cash_CoE_1_Process Highlights_1_Sheet4" xfId="9709"/>
    <cellStyle name="_Raw Data Cash_USIS Cash_CoE_1_Process Highlights_1_Sheet4 2" xfId="13023"/>
    <cellStyle name="_Raw Data Cash_USIS Cash_CoE_1_Process Highlights_2" xfId="4733"/>
    <cellStyle name="_Raw Data Cash_USIS Cash_CoE_1_Process Highlights_2 2" xfId="13025"/>
    <cellStyle name="_Raw Data Cash_USIS Cash_CoE_1_Process Highlights_2 3" xfId="13024"/>
    <cellStyle name="_Raw Data Cash_USIS Cash_CoE_1_Process Highlights_2 4" xfId="23427"/>
    <cellStyle name="_Raw Data Cash_USIS Cash_CoE_1_Process Highlights_2_Deadline Tracker" xfId="32810"/>
    <cellStyle name="_Raw Data Cash_USIS Cash_CoE_1_Process Highlights_2_Process Highlights" xfId="4734"/>
    <cellStyle name="_Raw Data Cash_USIS Cash_CoE_1_Process Highlights_2_Process Highlights 2" xfId="13027"/>
    <cellStyle name="_Raw Data Cash_USIS Cash_CoE_1_Process Highlights_2_Process Highlights 3" xfId="13026"/>
    <cellStyle name="_Raw Data Cash_USIS Cash_CoE_1_Process Highlights_2_Process Highlights 4" xfId="23428"/>
    <cellStyle name="_Raw Data Cash_USIS Cash_CoE_1_Process Highlights_2_Process Highlights_Deadline Tracker" xfId="32811"/>
    <cellStyle name="_Raw Data Cash_USIS Cash_CoE_1_Process Highlights_2_Process Highlights_Sheet4" xfId="9711"/>
    <cellStyle name="_Raw Data Cash_USIS Cash_CoE_1_Process Highlights_2_Process Highlights_Sheet4 2" xfId="13028"/>
    <cellStyle name="_Raw Data Cash_USIS Cash_CoE_1_Process Highlights_2_Sheet4" xfId="9710"/>
    <cellStyle name="_Raw Data Cash_USIS Cash_CoE_1_Process Highlights_2_Sheet4 2" xfId="13029"/>
    <cellStyle name="_Raw Data Cash_USIS Cash_CoE_1_Process Highlights_Deadline Tracker" xfId="32808"/>
    <cellStyle name="_Raw Data Cash_USIS Cash_CoE_1_Process Highlights_Process Highlights" xfId="4735"/>
    <cellStyle name="_Raw Data Cash_USIS Cash_CoE_1_Process Highlights_Process Highlights 2" xfId="13031"/>
    <cellStyle name="_Raw Data Cash_USIS Cash_CoE_1_Process Highlights_Process Highlights 3" xfId="13030"/>
    <cellStyle name="_Raw Data Cash_USIS Cash_CoE_1_Process Highlights_Process Highlights 4" xfId="23429"/>
    <cellStyle name="_Raw Data Cash_USIS Cash_CoE_1_Process Highlights_Process Highlights_Deadline Tracker" xfId="32812"/>
    <cellStyle name="_Raw Data Cash_USIS Cash_CoE_1_Process Highlights_Process Highlights_Sheet4" xfId="9712"/>
    <cellStyle name="_Raw Data Cash_USIS Cash_CoE_1_Process Highlights_Process Highlights_Sheet4 2" xfId="13032"/>
    <cellStyle name="_Raw Data Cash_USIS Cash_CoE_1_Process Highlights_Sheet4" xfId="9708"/>
    <cellStyle name="_Raw Data Cash_USIS Cash_CoE_1_Process Highlights_Sheet4 2" xfId="13033"/>
    <cellStyle name="_Raw Data Cash_USIS Cash_CoE_1_Sheet4" xfId="9706"/>
    <cellStyle name="_Raw Data Cash_USIS Cash_CoE_1_Sheet4 2" xfId="13034"/>
    <cellStyle name="_Raw Data Cash_USIS Cash_CoE_1_USIS Cash_CoE" xfId="4736"/>
    <cellStyle name="_Raw Data Cash_USIS Cash_CoE_1_USIS Cash_CoE 2" xfId="13036"/>
    <cellStyle name="_Raw Data Cash_USIS Cash_CoE_1_USIS Cash_CoE 3" xfId="13035"/>
    <cellStyle name="_Raw Data Cash_USIS Cash_CoE_1_USIS Cash_CoE 4" xfId="23430"/>
    <cellStyle name="_Raw Data Cash_USIS Cash_CoE_1_USIS Cash_CoE_1" xfId="4737"/>
    <cellStyle name="_Raw Data Cash_USIS Cash_CoE_1_USIS Cash_CoE_1 2" xfId="4738"/>
    <cellStyle name="_Raw Data Cash_USIS Cash_CoE_1_USIS Cash_CoE_1 2 2" xfId="13039"/>
    <cellStyle name="_Raw Data Cash_USIS Cash_CoE_1_USIS Cash_CoE_1 2 3" xfId="13038"/>
    <cellStyle name="_Raw Data Cash_USIS Cash_CoE_1_USIS Cash_CoE_1 2 4" xfId="23432"/>
    <cellStyle name="_Raw Data Cash_USIS Cash_CoE_1_USIS Cash_CoE_1 2_Deadline Tracker" xfId="32815"/>
    <cellStyle name="_Raw Data Cash_USIS Cash_CoE_1_USIS Cash_CoE_1 2_Sheet4" xfId="9715"/>
    <cellStyle name="_Raw Data Cash_USIS Cash_CoE_1_USIS Cash_CoE_1 2_Sheet4 2" xfId="13040"/>
    <cellStyle name="_Raw Data Cash_USIS Cash_CoE_1_USIS Cash_CoE_1 2_USIS Cash_CoE" xfId="4739"/>
    <cellStyle name="_Raw Data Cash_USIS Cash_CoE_1_USIS Cash_CoE_1 2_USIS Cash_CoE 2" xfId="13042"/>
    <cellStyle name="_Raw Data Cash_USIS Cash_CoE_1_USIS Cash_CoE_1 2_USIS Cash_CoE 3" xfId="13041"/>
    <cellStyle name="_Raw Data Cash_USIS Cash_CoE_1_USIS Cash_CoE_1 2_USIS Cash_CoE 4" xfId="23433"/>
    <cellStyle name="_Raw Data Cash_USIS Cash_CoE_1_USIS Cash_CoE_1 2_USIS Cash_CoE_Deadline Tracker" xfId="32816"/>
    <cellStyle name="_Raw Data Cash_USIS Cash_CoE_1_USIS Cash_CoE_1 2_USIS Cash_CoE_Sheet4" xfId="9716"/>
    <cellStyle name="_Raw Data Cash_USIS Cash_CoE_1_USIS Cash_CoE_1 2_USIS Cash_CoE_Sheet4 2" xfId="13043"/>
    <cellStyle name="_Raw Data Cash_USIS Cash_CoE_1_USIS Cash_CoE_1 3" xfId="13044"/>
    <cellStyle name="_Raw Data Cash_USIS Cash_CoE_1_USIS Cash_CoE_1 4" xfId="13037"/>
    <cellStyle name="_Raw Data Cash_USIS Cash_CoE_1_USIS Cash_CoE_1 5" xfId="23431"/>
    <cellStyle name="_Raw Data Cash_USIS Cash_CoE_1_USIS Cash_CoE_1_Deadline Tracker" xfId="32814"/>
    <cellStyle name="_Raw Data Cash_USIS Cash_CoE_1_USIS Cash_CoE_1_Process Highlights" xfId="4740"/>
    <cellStyle name="_Raw Data Cash_USIS Cash_CoE_1_USIS Cash_CoE_1_Process Highlights 2" xfId="13046"/>
    <cellStyle name="_Raw Data Cash_USIS Cash_CoE_1_USIS Cash_CoE_1_Process Highlights 3" xfId="13045"/>
    <cellStyle name="_Raw Data Cash_USIS Cash_CoE_1_USIS Cash_CoE_1_Process Highlights 4" xfId="23434"/>
    <cellStyle name="_Raw Data Cash_USIS Cash_CoE_1_USIS Cash_CoE_1_Process Highlights_1" xfId="4741"/>
    <cellStyle name="_Raw Data Cash_USIS Cash_CoE_1_USIS Cash_CoE_1_Process Highlights_1 2" xfId="13048"/>
    <cellStyle name="_Raw Data Cash_USIS Cash_CoE_1_USIS Cash_CoE_1_Process Highlights_1 3" xfId="13047"/>
    <cellStyle name="_Raw Data Cash_USIS Cash_CoE_1_USIS Cash_CoE_1_Process Highlights_1 4" xfId="23435"/>
    <cellStyle name="_Raw Data Cash_USIS Cash_CoE_1_USIS Cash_CoE_1_Process Highlights_1_Deadline Tracker" xfId="32818"/>
    <cellStyle name="_Raw Data Cash_USIS Cash_CoE_1_USIS Cash_CoE_1_Process Highlights_1_Sheet4" xfId="9718"/>
    <cellStyle name="_Raw Data Cash_USIS Cash_CoE_1_USIS Cash_CoE_1_Process Highlights_1_Sheet4 2" xfId="13049"/>
    <cellStyle name="_Raw Data Cash_USIS Cash_CoE_1_USIS Cash_CoE_1_Process Highlights_Deadline Tracker" xfId="32817"/>
    <cellStyle name="_Raw Data Cash_USIS Cash_CoE_1_USIS Cash_CoE_1_Process Highlights_Sheet4" xfId="9717"/>
    <cellStyle name="_Raw Data Cash_USIS Cash_CoE_1_USIS Cash_CoE_1_Process Highlights_Sheet4 2" xfId="13050"/>
    <cellStyle name="_Raw Data Cash_USIS Cash_CoE_1_USIS Cash_CoE_1_Sheet4" xfId="9714"/>
    <cellStyle name="_Raw Data Cash_USIS Cash_CoE_1_USIS Cash_CoE_1_Sheet4 2" xfId="13051"/>
    <cellStyle name="_Raw Data Cash_USIS Cash_CoE_1_USIS Cash_CoE_1_USIS Cash_CoE" xfId="4742"/>
    <cellStyle name="_Raw Data Cash_USIS Cash_CoE_1_USIS Cash_CoE_1_USIS Cash_CoE 2" xfId="13053"/>
    <cellStyle name="_Raw Data Cash_USIS Cash_CoE_1_USIS Cash_CoE_1_USIS Cash_CoE 3" xfId="13052"/>
    <cellStyle name="_Raw Data Cash_USIS Cash_CoE_1_USIS Cash_CoE_1_USIS Cash_CoE 4" xfId="23436"/>
    <cellStyle name="_Raw Data Cash_USIS Cash_CoE_1_USIS Cash_CoE_1_USIS Cash_CoE_1" xfId="4743"/>
    <cellStyle name="_Raw Data Cash_USIS Cash_CoE_1_USIS Cash_CoE_1_USIS Cash_CoE_1 2" xfId="13055"/>
    <cellStyle name="_Raw Data Cash_USIS Cash_CoE_1_USIS Cash_CoE_1_USIS Cash_CoE_1 3" xfId="13054"/>
    <cellStyle name="_Raw Data Cash_USIS Cash_CoE_1_USIS Cash_CoE_1_USIS Cash_CoE_1 4" xfId="23437"/>
    <cellStyle name="_Raw Data Cash_USIS Cash_CoE_1_USIS Cash_CoE_1_USIS Cash_CoE_1_Deadline Tracker" xfId="32820"/>
    <cellStyle name="_Raw Data Cash_USIS Cash_CoE_1_USIS Cash_CoE_1_USIS Cash_CoE_1_Sheet4" xfId="9720"/>
    <cellStyle name="_Raw Data Cash_USIS Cash_CoE_1_USIS Cash_CoE_1_USIS Cash_CoE_1_Sheet4 2" xfId="13056"/>
    <cellStyle name="_Raw Data Cash_USIS Cash_CoE_1_USIS Cash_CoE_1_USIS Cash_CoE_1_USIS Cash_CoE" xfId="4744"/>
    <cellStyle name="_Raw Data Cash_USIS Cash_CoE_1_USIS Cash_CoE_1_USIS Cash_CoE_1_USIS Cash_CoE 2" xfId="13058"/>
    <cellStyle name="_Raw Data Cash_USIS Cash_CoE_1_USIS Cash_CoE_1_USIS Cash_CoE_1_USIS Cash_CoE 3" xfId="13057"/>
    <cellStyle name="_Raw Data Cash_USIS Cash_CoE_1_USIS Cash_CoE_1_USIS Cash_CoE_1_USIS Cash_CoE 4" xfId="23438"/>
    <cellStyle name="_Raw Data Cash_USIS Cash_CoE_1_USIS Cash_CoE_1_USIS Cash_CoE_1_USIS Cash_CoE_Deadline Tracker" xfId="32821"/>
    <cellStyle name="_Raw Data Cash_USIS Cash_CoE_1_USIS Cash_CoE_1_USIS Cash_CoE_1_USIS Cash_CoE_Sheet4" xfId="9721"/>
    <cellStyle name="_Raw Data Cash_USIS Cash_CoE_1_USIS Cash_CoE_1_USIS Cash_CoE_1_USIS Cash_CoE_Sheet4 2" xfId="13059"/>
    <cellStyle name="_Raw Data Cash_USIS Cash_CoE_1_USIS Cash_CoE_1_USIS Cash_CoE_2" xfId="4745"/>
    <cellStyle name="_Raw Data Cash_USIS Cash_CoE_1_USIS Cash_CoE_1_USIS Cash_CoE_2 2" xfId="13061"/>
    <cellStyle name="_Raw Data Cash_USIS Cash_CoE_1_USIS Cash_CoE_1_USIS Cash_CoE_2 3" xfId="13060"/>
    <cellStyle name="_Raw Data Cash_USIS Cash_CoE_1_USIS Cash_CoE_1_USIS Cash_CoE_2 4" xfId="23439"/>
    <cellStyle name="_Raw Data Cash_USIS Cash_CoE_1_USIS Cash_CoE_1_USIS Cash_CoE_2_Deadline Tracker" xfId="32822"/>
    <cellStyle name="_Raw Data Cash_USIS Cash_CoE_1_USIS Cash_CoE_1_USIS Cash_CoE_2_Sheet4" xfId="9722"/>
    <cellStyle name="_Raw Data Cash_USIS Cash_CoE_1_USIS Cash_CoE_1_USIS Cash_CoE_2_Sheet4 2" xfId="13062"/>
    <cellStyle name="_Raw Data Cash_USIS Cash_CoE_1_USIS Cash_CoE_1_USIS Cash_CoE_2_USIS Cash_CoE" xfId="4746"/>
    <cellStyle name="_Raw Data Cash_USIS Cash_CoE_1_USIS Cash_CoE_1_USIS Cash_CoE_2_USIS Cash_CoE 2" xfId="13064"/>
    <cellStyle name="_Raw Data Cash_USIS Cash_CoE_1_USIS Cash_CoE_1_USIS Cash_CoE_2_USIS Cash_CoE 3" xfId="13063"/>
    <cellStyle name="_Raw Data Cash_USIS Cash_CoE_1_USIS Cash_CoE_1_USIS Cash_CoE_2_USIS Cash_CoE 4" xfId="23440"/>
    <cellStyle name="_Raw Data Cash_USIS Cash_CoE_1_USIS Cash_CoE_1_USIS Cash_CoE_2_USIS Cash_CoE_Deadline Tracker" xfId="32823"/>
    <cellStyle name="_Raw Data Cash_USIS Cash_CoE_1_USIS Cash_CoE_1_USIS Cash_CoE_2_USIS Cash_CoE_Sheet4" xfId="9723"/>
    <cellStyle name="_Raw Data Cash_USIS Cash_CoE_1_USIS Cash_CoE_1_USIS Cash_CoE_2_USIS Cash_CoE_Sheet4 2" xfId="13065"/>
    <cellStyle name="_Raw Data Cash_USIS Cash_CoE_1_USIS Cash_CoE_1_USIS Cash_CoE_3" xfId="4747"/>
    <cellStyle name="_Raw Data Cash_USIS Cash_CoE_1_USIS Cash_CoE_1_USIS Cash_CoE_3 2" xfId="13067"/>
    <cellStyle name="_Raw Data Cash_USIS Cash_CoE_1_USIS Cash_CoE_1_USIS Cash_CoE_3 3" xfId="13066"/>
    <cellStyle name="_Raw Data Cash_USIS Cash_CoE_1_USIS Cash_CoE_1_USIS Cash_CoE_3 4" xfId="23441"/>
    <cellStyle name="_Raw Data Cash_USIS Cash_CoE_1_USIS Cash_CoE_1_USIS Cash_CoE_3_Deadline Tracker" xfId="32824"/>
    <cellStyle name="_Raw Data Cash_USIS Cash_CoE_1_USIS Cash_CoE_1_USIS Cash_CoE_3_Sheet4" xfId="9724"/>
    <cellStyle name="_Raw Data Cash_USIS Cash_CoE_1_USIS Cash_CoE_1_USIS Cash_CoE_3_Sheet4 2" xfId="13068"/>
    <cellStyle name="_Raw Data Cash_USIS Cash_CoE_1_USIS Cash_CoE_1_USIS Cash_CoE_3_USIS Cash_CoE" xfId="4748"/>
    <cellStyle name="_Raw Data Cash_USIS Cash_CoE_1_USIS Cash_CoE_1_USIS Cash_CoE_3_USIS Cash_CoE 2" xfId="13070"/>
    <cellStyle name="_Raw Data Cash_USIS Cash_CoE_1_USIS Cash_CoE_1_USIS Cash_CoE_3_USIS Cash_CoE 3" xfId="13069"/>
    <cellStyle name="_Raw Data Cash_USIS Cash_CoE_1_USIS Cash_CoE_1_USIS Cash_CoE_3_USIS Cash_CoE 4" xfId="23442"/>
    <cellStyle name="_Raw Data Cash_USIS Cash_CoE_1_USIS Cash_CoE_1_USIS Cash_CoE_3_USIS Cash_CoE_Deadline Tracker" xfId="32825"/>
    <cellStyle name="_Raw Data Cash_USIS Cash_CoE_1_USIS Cash_CoE_1_USIS Cash_CoE_3_USIS Cash_CoE_Sheet4" xfId="9725"/>
    <cellStyle name="_Raw Data Cash_USIS Cash_CoE_1_USIS Cash_CoE_1_USIS Cash_CoE_3_USIS Cash_CoE_Sheet4 2" xfId="13071"/>
    <cellStyle name="_Raw Data Cash_USIS Cash_CoE_1_USIS Cash_CoE_1_USIS Cash_CoE_4" xfId="4749"/>
    <cellStyle name="_Raw Data Cash_USIS Cash_CoE_1_USIS Cash_CoE_1_USIS Cash_CoE_4 2" xfId="13073"/>
    <cellStyle name="_Raw Data Cash_USIS Cash_CoE_1_USIS Cash_CoE_1_USIS Cash_CoE_4 3" xfId="13072"/>
    <cellStyle name="_Raw Data Cash_USIS Cash_CoE_1_USIS Cash_CoE_1_USIS Cash_CoE_4 4" xfId="23443"/>
    <cellStyle name="_Raw Data Cash_USIS Cash_CoE_1_USIS Cash_CoE_1_USIS Cash_CoE_4_Deadline Tracker" xfId="32826"/>
    <cellStyle name="_Raw Data Cash_USIS Cash_CoE_1_USIS Cash_CoE_1_USIS Cash_CoE_4_Sheet4" xfId="9726"/>
    <cellStyle name="_Raw Data Cash_USIS Cash_CoE_1_USIS Cash_CoE_1_USIS Cash_CoE_4_Sheet4 2" xfId="13074"/>
    <cellStyle name="_Raw Data Cash_USIS Cash_CoE_1_USIS Cash_CoE_1_USIS Cash_CoE_Deadline Tracker" xfId="32819"/>
    <cellStyle name="_Raw Data Cash_USIS Cash_CoE_1_USIS Cash_CoE_1_USIS Cash_CoE_Sheet4" xfId="9719"/>
    <cellStyle name="_Raw Data Cash_USIS Cash_CoE_1_USIS Cash_CoE_1_USIS Cash_CoE_Sheet4 2" xfId="13075"/>
    <cellStyle name="_Raw Data Cash_USIS Cash_CoE_1_USIS Cash_CoE_Deadline Tracker" xfId="32813"/>
    <cellStyle name="_Raw Data Cash_USIS Cash_CoE_1_USIS Cash_CoE_Sheet4" xfId="9713"/>
    <cellStyle name="_Raw Data Cash_USIS Cash_CoE_1_USIS Cash_CoE_Sheet4 2" xfId="13076"/>
    <cellStyle name="_Raw Data Cash_USIS Cash_CoE_2" xfId="4750"/>
    <cellStyle name="_Raw Data Cash_USIS Cash_CoE_2 2" xfId="13078"/>
    <cellStyle name="_Raw Data Cash_USIS Cash_CoE_2 3" xfId="13077"/>
    <cellStyle name="_Raw Data Cash_USIS Cash_CoE_2 4" xfId="23444"/>
    <cellStyle name="_Raw Data Cash_USIS Cash_CoE_2_Deadline Tracker" xfId="32827"/>
    <cellStyle name="_Raw Data Cash_USIS Cash_CoE_2_Sheet4" xfId="9727"/>
    <cellStyle name="_Raw Data Cash_USIS Cash_CoE_2_Sheet4 2" xfId="13079"/>
    <cellStyle name="_Raw Data Cash_USIS Cash_CoE_2_USIS Cash_CoE" xfId="4751"/>
    <cellStyle name="_Raw Data Cash_USIS Cash_CoE_2_USIS Cash_CoE 2" xfId="13081"/>
    <cellStyle name="_Raw Data Cash_USIS Cash_CoE_2_USIS Cash_CoE 3" xfId="13080"/>
    <cellStyle name="_Raw Data Cash_USIS Cash_CoE_2_USIS Cash_CoE 4" xfId="23445"/>
    <cellStyle name="_Raw Data Cash_USIS Cash_CoE_2_USIS Cash_CoE_Deadline Tracker" xfId="32828"/>
    <cellStyle name="_Raw Data Cash_USIS Cash_CoE_2_USIS Cash_CoE_Sheet4" xfId="9728"/>
    <cellStyle name="_Raw Data Cash_USIS Cash_CoE_2_USIS Cash_CoE_Sheet4 2" xfId="13082"/>
    <cellStyle name="_Raw Data Cash_USIS Cash_CoE_3" xfId="4752"/>
    <cellStyle name="_Raw Data Cash_USIS Cash_CoE_3 2" xfId="13084"/>
    <cellStyle name="_Raw Data Cash_USIS Cash_CoE_3 3" xfId="13083"/>
    <cellStyle name="_Raw Data Cash_USIS Cash_CoE_3 4" xfId="23446"/>
    <cellStyle name="_Raw Data Cash_USIS Cash_CoE_3_Deadline Tracker" xfId="32829"/>
    <cellStyle name="_Raw Data Cash_USIS Cash_CoE_3_Sheet4" xfId="9729"/>
    <cellStyle name="_Raw Data Cash_USIS Cash_CoE_3_Sheet4 2" xfId="13085"/>
    <cellStyle name="_Raw Data Cash_USIS Cash_CoE_3_USIS Cash_CoE" xfId="4753"/>
    <cellStyle name="_Raw Data Cash_USIS Cash_CoE_3_USIS Cash_CoE 2" xfId="13087"/>
    <cellStyle name="_Raw Data Cash_USIS Cash_CoE_3_USIS Cash_CoE 3" xfId="13086"/>
    <cellStyle name="_Raw Data Cash_USIS Cash_CoE_3_USIS Cash_CoE 4" xfId="23447"/>
    <cellStyle name="_Raw Data Cash_USIS Cash_CoE_3_USIS Cash_CoE_Deadline Tracker" xfId="32830"/>
    <cellStyle name="_Raw Data Cash_USIS Cash_CoE_3_USIS Cash_CoE_Sheet4" xfId="9730"/>
    <cellStyle name="_Raw Data Cash_USIS Cash_CoE_3_USIS Cash_CoE_Sheet4 2" xfId="13088"/>
    <cellStyle name="_Raw Data Cash_USIS Cash_CoE_4" xfId="4754"/>
    <cellStyle name="_Raw Data Cash_USIS Cash_CoE_4 2" xfId="13090"/>
    <cellStyle name="_Raw Data Cash_USIS Cash_CoE_4 3" xfId="13089"/>
    <cellStyle name="_Raw Data Cash_USIS Cash_CoE_4 4" xfId="23448"/>
    <cellStyle name="_Raw Data Cash_USIS Cash_CoE_4_Deadline Tracker" xfId="32831"/>
    <cellStyle name="_Raw Data Cash_USIS Cash_CoE_4_Sheet4" xfId="9731"/>
    <cellStyle name="_Raw Data Cash_USIS Cash_CoE_4_Sheet4 2" xfId="13091"/>
    <cellStyle name="_Raw Data Cash_USIS Cash_CoE_4_USIS Cash_CoE" xfId="4755"/>
    <cellStyle name="_Raw Data Cash_USIS Cash_CoE_4_USIS Cash_CoE 2" xfId="13093"/>
    <cellStyle name="_Raw Data Cash_USIS Cash_CoE_4_USIS Cash_CoE 3" xfId="13092"/>
    <cellStyle name="_Raw Data Cash_USIS Cash_CoE_4_USIS Cash_CoE 4" xfId="23449"/>
    <cellStyle name="_Raw Data Cash_USIS Cash_CoE_4_USIS Cash_CoE_Deadline Tracker" xfId="32832"/>
    <cellStyle name="_Raw Data Cash_USIS Cash_CoE_4_USIS Cash_CoE_Sheet4" xfId="9732"/>
    <cellStyle name="_Raw Data Cash_USIS Cash_CoE_4_USIS Cash_CoE_Sheet4 2" xfId="13094"/>
    <cellStyle name="_Raw Data Cash_USIS Cash_CoE_5" xfId="4756"/>
    <cellStyle name="_Raw Data Cash_USIS Cash_CoE_5 2" xfId="13096"/>
    <cellStyle name="_Raw Data Cash_USIS Cash_CoE_5 3" xfId="13095"/>
    <cellStyle name="_Raw Data Cash_USIS Cash_CoE_5 4" xfId="23450"/>
    <cellStyle name="_Raw Data Cash_USIS Cash_CoE_5_Deadline Tracker" xfId="32833"/>
    <cellStyle name="_Raw Data Cash_USIS Cash_CoE_5_Sheet4" xfId="9733"/>
    <cellStyle name="_Raw Data Cash_USIS Cash_CoE_5_Sheet4 2" xfId="13097"/>
    <cellStyle name="_Raw Data Cash_USIS Cash_CoE_5_USIS Cash_CoE" xfId="4757"/>
    <cellStyle name="_Raw Data Cash_USIS Cash_CoE_5_USIS Cash_CoE 2" xfId="13099"/>
    <cellStyle name="_Raw Data Cash_USIS Cash_CoE_5_USIS Cash_CoE 3" xfId="13098"/>
    <cellStyle name="_Raw Data Cash_USIS Cash_CoE_5_USIS Cash_CoE 4" xfId="23451"/>
    <cellStyle name="_Raw Data Cash_USIS Cash_CoE_5_USIS Cash_CoE_Deadline Tracker" xfId="32834"/>
    <cellStyle name="_Raw Data Cash_USIS Cash_CoE_5_USIS Cash_CoE_Sheet4" xfId="9734"/>
    <cellStyle name="_Raw Data Cash_USIS Cash_CoE_5_USIS Cash_CoE_Sheet4 2" xfId="13100"/>
    <cellStyle name="_Raw Data Cash_USIS Cash_CoE_6" xfId="4758"/>
    <cellStyle name="_Raw Data Cash_USIS Cash_CoE_6 2" xfId="13102"/>
    <cellStyle name="_Raw Data Cash_USIS Cash_CoE_6 3" xfId="13101"/>
    <cellStyle name="_Raw Data Cash_USIS Cash_CoE_6 4" xfId="23452"/>
    <cellStyle name="_Raw Data Cash_USIS Cash_CoE_6_Deadline Tracker" xfId="32835"/>
    <cellStyle name="_Raw Data Cash_USIS Cash_CoE_6_Sheet4" xfId="9735"/>
    <cellStyle name="_Raw Data Cash_USIS Cash_CoE_6_Sheet4 2" xfId="13103"/>
    <cellStyle name="_Raw Data Cash_USIS Cash_CoE_Chansky" xfId="4759"/>
    <cellStyle name="_Raw Data Cash_USIS Cash_CoE_Chansky 2" xfId="13105"/>
    <cellStyle name="_Raw Data Cash_USIS Cash_CoE_Chansky 3" xfId="13104"/>
    <cellStyle name="_Raw Data Cash_USIS Cash_CoE_Chansky 4" xfId="23453"/>
    <cellStyle name="_Raw Data Cash_USIS Cash_CoE_Chansky_Deadline Tracker" xfId="32836"/>
    <cellStyle name="_Raw Data Cash_USIS Cash_CoE_Chansky_Sheet4" xfId="9736"/>
    <cellStyle name="_Raw Data Cash_USIS Cash_CoE_Chansky_Sheet4 2" xfId="13106"/>
    <cellStyle name="_Raw Data Cash_USIS Cash_CoE_Daily Volume" xfId="4760"/>
    <cellStyle name="_Raw Data Cash_USIS Cash_CoE_Daily Volume 2" xfId="13108"/>
    <cellStyle name="_Raw Data Cash_USIS Cash_CoE_Daily Volume 3" xfId="13107"/>
    <cellStyle name="_Raw Data Cash_USIS Cash_CoE_Daily Volume 4" xfId="23454"/>
    <cellStyle name="_Raw Data Cash_USIS Cash_CoE_Daily Volume_Deadline Tracker" xfId="32837"/>
    <cellStyle name="_Raw Data Cash_USIS Cash_CoE_Daily Volume_Sheet4" xfId="9737"/>
    <cellStyle name="_Raw Data Cash_USIS Cash_CoE_Daily Volume_Sheet4 2" xfId="13109"/>
    <cellStyle name="_Raw Data Cash_USIS Cash_CoE_Deadline Tracker" xfId="32803"/>
    <cellStyle name="_Raw Data Cash_USIS Cash_CoE_Forrester" xfId="4761"/>
    <cellStyle name="_Raw Data Cash_USIS Cash_CoE_Forrester 2" xfId="13111"/>
    <cellStyle name="_Raw Data Cash_USIS Cash_CoE_Forrester 3" xfId="13110"/>
    <cellStyle name="_Raw Data Cash_USIS Cash_CoE_Forrester 4" xfId="23455"/>
    <cellStyle name="_Raw Data Cash_USIS Cash_CoE_Forrester_Deadline Tracker" xfId="32838"/>
    <cellStyle name="_Raw Data Cash_USIS Cash_CoE_Forrester_Sheet4" xfId="9738"/>
    <cellStyle name="_Raw Data Cash_USIS Cash_CoE_Forrester_Sheet4 2" xfId="13112"/>
    <cellStyle name="_Raw Data Cash_USIS Cash_CoE_Fry" xfId="4762"/>
    <cellStyle name="_Raw Data Cash_USIS Cash_CoE_Fry 2" xfId="13114"/>
    <cellStyle name="_Raw Data Cash_USIS Cash_CoE_Fry 3" xfId="13113"/>
    <cellStyle name="_Raw Data Cash_USIS Cash_CoE_Fry 4" xfId="23456"/>
    <cellStyle name="_Raw Data Cash_USIS Cash_CoE_Fry_Deadline Tracker" xfId="32839"/>
    <cellStyle name="_Raw Data Cash_USIS Cash_CoE_Fry_Sheet4" xfId="9739"/>
    <cellStyle name="_Raw Data Cash_USIS Cash_CoE_Fry_Sheet4 2" xfId="13115"/>
    <cellStyle name="_Raw Data Cash_USIS Cash_CoE_Process Highlights" xfId="4763"/>
    <cellStyle name="_Raw Data Cash_USIS Cash_CoE_Process Highlights 2" xfId="13117"/>
    <cellStyle name="_Raw Data Cash_USIS Cash_CoE_Process Highlights 3" xfId="13116"/>
    <cellStyle name="_Raw Data Cash_USIS Cash_CoE_Process Highlights 4" xfId="23457"/>
    <cellStyle name="_Raw Data Cash_USIS Cash_CoE_Process Highlights_Deadline Tracker" xfId="32840"/>
    <cellStyle name="_Raw Data Cash_USIS Cash_CoE_Process Highlights_Sheet4" xfId="9740"/>
    <cellStyle name="_Raw Data Cash_USIS Cash_CoE_Process Highlights_Sheet4 2" xfId="13118"/>
    <cellStyle name="_Raw Data Cash_USIS Cash_CoE_Sheet4" xfId="9703"/>
    <cellStyle name="_Raw Data Cash_USIS Cash_CoE_Sheet4 2" xfId="13119"/>
    <cellStyle name="_Raw Data Cash_Van Eck" xfId="10887"/>
    <cellStyle name="_Raw Data Cash_Wasatch" xfId="10886"/>
    <cellStyle name="_Raw Data Cash_ZC Resources" xfId="10885"/>
    <cellStyle name="_Sheet1" xfId="4764"/>
    <cellStyle name="_Sheet1 10" xfId="4765"/>
    <cellStyle name="_Sheet1 10 2" xfId="4766"/>
    <cellStyle name="_Sheet1 10 2 2" xfId="13123"/>
    <cellStyle name="_Sheet1 10 2 3" xfId="13122"/>
    <cellStyle name="_Sheet1 10 2 4" xfId="23460"/>
    <cellStyle name="_Sheet1 10 2_Deadline Tracker" xfId="32843"/>
    <cellStyle name="_Sheet1 10 2_Sheet4" xfId="9743"/>
    <cellStyle name="_Sheet1 10 2_Sheet4 2" xfId="13124"/>
    <cellStyle name="_Sheet1 10 3" xfId="13125"/>
    <cellStyle name="_Sheet1 10 4" xfId="13121"/>
    <cellStyle name="_Sheet1 10 5" xfId="23459"/>
    <cellStyle name="_Sheet1 10_Deadline Tracker" xfId="32842"/>
    <cellStyle name="_Sheet1 10_Sheet4" xfId="9742"/>
    <cellStyle name="_Sheet1 10_Sheet4 2" xfId="13126"/>
    <cellStyle name="_Sheet1 11" xfId="4767"/>
    <cellStyle name="_Sheet1 11 2" xfId="4768"/>
    <cellStyle name="_Sheet1 11 2 2" xfId="13129"/>
    <cellStyle name="_Sheet1 11 2 3" xfId="13128"/>
    <cellStyle name="_Sheet1 11 2 4" xfId="23462"/>
    <cellStyle name="_Sheet1 11 2_Deadline Tracker" xfId="32845"/>
    <cellStyle name="_Sheet1 11 2_Sheet4" xfId="9745"/>
    <cellStyle name="_Sheet1 11 2_Sheet4 2" xfId="13130"/>
    <cellStyle name="_Sheet1 11 3" xfId="13131"/>
    <cellStyle name="_Sheet1 11 4" xfId="13127"/>
    <cellStyle name="_Sheet1 11 5" xfId="23461"/>
    <cellStyle name="_Sheet1 11_Deadline Tracker" xfId="32844"/>
    <cellStyle name="_Sheet1 11_Sheet4" xfId="9744"/>
    <cellStyle name="_Sheet1 11_Sheet4 2" xfId="13132"/>
    <cellStyle name="_Sheet1 12" xfId="4769"/>
    <cellStyle name="_Sheet1 12 2" xfId="4770"/>
    <cellStyle name="_Sheet1 12 2 2" xfId="13135"/>
    <cellStyle name="_Sheet1 12 2 3" xfId="13134"/>
    <cellStyle name="_Sheet1 12 2 4" xfId="23464"/>
    <cellStyle name="_Sheet1 12 2_Deadline Tracker" xfId="32847"/>
    <cellStyle name="_Sheet1 12 2_Sheet4" xfId="9747"/>
    <cellStyle name="_Sheet1 12 2_Sheet4 2" xfId="13136"/>
    <cellStyle name="_Sheet1 12 3" xfId="13137"/>
    <cellStyle name="_Sheet1 12 4" xfId="13133"/>
    <cellStyle name="_Sheet1 12 5" xfId="23463"/>
    <cellStyle name="_Sheet1 12_Deadline Tracker" xfId="32846"/>
    <cellStyle name="_Sheet1 12_Sheet4" xfId="9746"/>
    <cellStyle name="_Sheet1 12_Sheet4 2" xfId="13138"/>
    <cellStyle name="_Sheet1 13" xfId="4771"/>
    <cellStyle name="_Sheet1 13 2" xfId="4772"/>
    <cellStyle name="_Sheet1 13 2 2" xfId="13141"/>
    <cellStyle name="_Sheet1 13 2 3" xfId="13140"/>
    <cellStyle name="_Sheet1 13 2 4" xfId="23466"/>
    <cellStyle name="_Sheet1 13 2_Deadline Tracker" xfId="32849"/>
    <cellStyle name="_Sheet1 13 2_Sheet4" xfId="9749"/>
    <cellStyle name="_Sheet1 13 2_Sheet4 2" xfId="13142"/>
    <cellStyle name="_Sheet1 13 3" xfId="13143"/>
    <cellStyle name="_Sheet1 13 4" xfId="13139"/>
    <cellStyle name="_Sheet1 13 5" xfId="23465"/>
    <cellStyle name="_Sheet1 13_Deadline Tracker" xfId="32848"/>
    <cellStyle name="_Sheet1 13_Sheet4" xfId="9748"/>
    <cellStyle name="_Sheet1 13_Sheet4 2" xfId="13144"/>
    <cellStyle name="_Sheet1 14" xfId="4773"/>
    <cellStyle name="_Sheet1 14 2" xfId="4774"/>
    <cellStyle name="_Sheet1 14 2 2" xfId="13147"/>
    <cellStyle name="_Sheet1 14 2 3" xfId="13146"/>
    <cellStyle name="_Sheet1 14 2 4" xfId="23468"/>
    <cellStyle name="_Sheet1 14 2_Deadline Tracker" xfId="32851"/>
    <cellStyle name="_Sheet1 14 2_Sheet4" xfId="9751"/>
    <cellStyle name="_Sheet1 14 2_Sheet4 2" xfId="13148"/>
    <cellStyle name="_Sheet1 14 3" xfId="13149"/>
    <cellStyle name="_Sheet1 14 4" xfId="13145"/>
    <cellStyle name="_Sheet1 14 5" xfId="23467"/>
    <cellStyle name="_Sheet1 14_Deadline Tracker" xfId="32850"/>
    <cellStyle name="_Sheet1 14_Sheet4" xfId="9750"/>
    <cellStyle name="_Sheet1 14_Sheet4 2" xfId="13150"/>
    <cellStyle name="_Sheet1 15" xfId="4775"/>
    <cellStyle name="_Sheet1 15 2" xfId="13152"/>
    <cellStyle name="_Sheet1 15 3" xfId="13151"/>
    <cellStyle name="_Sheet1 15 4" xfId="23469"/>
    <cellStyle name="_Sheet1 15_Deadline Tracker" xfId="32852"/>
    <cellStyle name="_Sheet1 15_Sheet4" xfId="9752"/>
    <cellStyle name="_Sheet1 15_Sheet4 2" xfId="13153"/>
    <cellStyle name="_Sheet1 16" xfId="4776"/>
    <cellStyle name="_Sheet1 16 2" xfId="13155"/>
    <cellStyle name="_Sheet1 16 3" xfId="13154"/>
    <cellStyle name="_Sheet1 16 4" xfId="23470"/>
    <cellStyle name="_Sheet1 16_Deadline Tracker" xfId="32853"/>
    <cellStyle name="_Sheet1 16_Sheet4" xfId="9753"/>
    <cellStyle name="_Sheet1 16_Sheet4 2" xfId="13156"/>
    <cellStyle name="_Sheet1 17" xfId="4777"/>
    <cellStyle name="_Sheet1 17 2" xfId="13158"/>
    <cellStyle name="_Sheet1 17 3" xfId="13157"/>
    <cellStyle name="_Sheet1 17 4" xfId="23471"/>
    <cellStyle name="_Sheet1 17_Deadline Tracker" xfId="32854"/>
    <cellStyle name="_Sheet1 17_Sheet4" xfId="9754"/>
    <cellStyle name="_Sheet1 17_Sheet4 2" xfId="13159"/>
    <cellStyle name="_Sheet1 18" xfId="4778"/>
    <cellStyle name="_Sheet1 18 2" xfId="13161"/>
    <cellStyle name="_Sheet1 18 3" xfId="13160"/>
    <cellStyle name="_Sheet1 18 4" xfId="23472"/>
    <cellStyle name="_Sheet1 18_Deadline Tracker" xfId="32855"/>
    <cellStyle name="_Sheet1 18_Sheet4" xfId="9755"/>
    <cellStyle name="_Sheet1 18_Sheet4 2" xfId="13162"/>
    <cellStyle name="_Sheet1 19" xfId="4779"/>
    <cellStyle name="_Sheet1 19 2" xfId="4780"/>
    <cellStyle name="_Sheet1 19 2 2" xfId="13165"/>
    <cellStyle name="_Sheet1 19 2 3" xfId="13164"/>
    <cellStyle name="_Sheet1 19 2 4" xfId="23474"/>
    <cellStyle name="_Sheet1 19 2_Deadline Tracker" xfId="32857"/>
    <cellStyle name="_Sheet1 19 2_Sheet4" xfId="9757"/>
    <cellStyle name="_Sheet1 19 2_Sheet4 2" xfId="13166"/>
    <cellStyle name="_Sheet1 19 3" xfId="13167"/>
    <cellStyle name="_Sheet1 19 4" xfId="13163"/>
    <cellStyle name="_Sheet1 19 5" xfId="23473"/>
    <cellStyle name="_Sheet1 19_Deadline Tracker" xfId="32856"/>
    <cellStyle name="_Sheet1 19_Recon" xfId="4781"/>
    <cellStyle name="_Sheet1 19_Recon 2" xfId="13169"/>
    <cellStyle name="_Sheet1 19_Recon 3" xfId="13168"/>
    <cellStyle name="_Sheet1 19_Recon 4" xfId="23475"/>
    <cellStyle name="_Sheet1 19_Recon_Deadline Tracker" xfId="32858"/>
    <cellStyle name="_Sheet1 19_Recon_Sheet4" xfId="9758"/>
    <cellStyle name="_Sheet1 19_Recon_Sheet4 2" xfId="13170"/>
    <cellStyle name="_Sheet1 19_Sheet4" xfId="9756"/>
    <cellStyle name="_Sheet1 19_Sheet4 2" xfId="13171"/>
    <cellStyle name="_Sheet1 2" xfId="4782"/>
    <cellStyle name="_Sheet1 2 2" xfId="4783"/>
    <cellStyle name="_Sheet1 2 2 2" xfId="13174"/>
    <cellStyle name="_Sheet1 2 2 3" xfId="13173"/>
    <cellStyle name="_Sheet1 2 2 4" xfId="23477"/>
    <cellStyle name="_Sheet1 2 2_Deadline Tracker" xfId="32860"/>
    <cellStyle name="_Sheet1 2 2_Sheet4" xfId="9760"/>
    <cellStyle name="_Sheet1 2 2_Sheet4 2" xfId="13175"/>
    <cellStyle name="_Sheet1 2 3" xfId="13176"/>
    <cellStyle name="_Sheet1 2 4" xfId="13172"/>
    <cellStyle name="_Sheet1 2 5" xfId="23476"/>
    <cellStyle name="_Sheet1 2_Deadline Tracker" xfId="32859"/>
    <cellStyle name="_Sheet1 2_Sheet4" xfId="9759"/>
    <cellStyle name="_Sheet1 2_Sheet4 2" xfId="13177"/>
    <cellStyle name="_Sheet1 20" xfId="4784"/>
    <cellStyle name="_Sheet1 20 2" xfId="13179"/>
    <cellStyle name="_Sheet1 20 3" xfId="13178"/>
    <cellStyle name="_Sheet1 20 4" xfId="23478"/>
    <cellStyle name="_Sheet1 20_Deadline Tracker" xfId="32861"/>
    <cellStyle name="_Sheet1 20_Sheet4" xfId="9761"/>
    <cellStyle name="_Sheet1 20_Sheet4 2" xfId="13180"/>
    <cellStyle name="_Sheet1 21" xfId="13181"/>
    <cellStyle name="_Sheet1 22" xfId="13182"/>
    <cellStyle name="_Sheet1 23" xfId="13183"/>
    <cellStyle name="_Sheet1 24" xfId="13184"/>
    <cellStyle name="_Sheet1 25" xfId="13185"/>
    <cellStyle name="_Sheet1 26" xfId="13186"/>
    <cellStyle name="_Sheet1 27" xfId="13120"/>
    <cellStyle name="_Sheet1 28" xfId="23458"/>
    <cellStyle name="_Sheet1 29" xfId="28021"/>
    <cellStyle name="_Sheet1 3" xfId="4785"/>
    <cellStyle name="_Sheet1 3 2" xfId="4786"/>
    <cellStyle name="_Sheet1 3 2 2" xfId="13189"/>
    <cellStyle name="_Sheet1 3 2 3" xfId="13188"/>
    <cellStyle name="_Sheet1 3 2 4" xfId="23480"/>
    <cellStyle name="_Sheet1 3 2_Deadline Tracker" xfId="32863"/>
    <cellStyle name="_Sheet1 3 2_Sheet4" xfId="9763"/>
    <cellStyle name="_Sheet1 3 2_Sheet4 2" xfId="13190"/>
    <cellStyle name="_Sheet1 3 3" xfId="4787"/>
    <cellStyle name="_Sheet1 3 3 2" xfId="13192"/>
    <cellStyle name="_Sheet1 3 3 3" xfId="13191"/>
    <cellStyle name="_Sheet1 3 3 4" xfId="23481"/>
    <cellStyle name="_Sheet1 3 3_Deadline Tracker" xfId="32864"/>
    <cellStyle name="_Sheet1 3 3_Sheet4" xfId="9764"/>
    <cellStyle name="_Sheet1 3 3_Sheet4 2" xfId="13193"/>
    <cellStyle name="_Sheet1 3 4" xfId="13194"/>
    <cellStyle name="_Sheet1 3 5" xfId="13187"/>
    <cellStyle name="_Sheet1 3 6" xfId="23479"/>
    <cellStyle name="_Sheet1 3_Active funds" xfId="4788"/>
    <cellStyle name="_Sheet1 3_Active funds 2" xfId="13196"/>
    <cellStyle name="_Sheet1 3_Active funds 3" xfId="13195"/>
    <cellStyle name="_Sheet1 3_Active funds 4" xfId="23482"/>
    <cellStyle name="_Sheet1 3_Active funds_Deadline Tracker" xfId="32865"/>
    <cellStyle name="_Sheet1 3_Active funds_Sheet4" xfId="9765"/>
    <cellStyle name="_Sheet1 3_Active funds_Sheet4 2" xfId="13197"/>
    <cellStyle name="_Sheet1 3_Closed funds" xfId="4789"/>
    <cellStyle name="_Sheet1 3_Closed funds 2" xfId="13199"/>
    <cellStyle name="_Sheet1 3_Closed funds 3" xfId="13198"/>
    <cellStyle name="_Sheet1 3_Closed funds 4" xfId="23483"/>
    <cellStyle name="_Sheet1 3_Closed funds_Deadline Tracker" xfId="32866"/>
    <cellStyle name="_Sheet1 3_Closed funds_Sheet4" xfId="9766"/>
    <cellStyle name="_Sheet1 3_Closed funds_Sheet4 2" xfId="13200"/>
    <cellStyle name="_Sheet1 3_Deadline Tracker" xfId="32862"/>
    <cellStyle name="_Sheet1 3_Sheet4" xfId="9762"/>
    <cellStyle name="_Sheet1 3_Sheet4 2" xfId="13201"/>
    <cellStyle name="_Sheet1 30" xfId="27725"/>
    <cellStyle name="_Sheet1 31" xfId="28357"/>
    <cellStyle name="_Sheet1 32" xfId="28361"/>
    <cellStyle name="_Sheet1 33" xfId="28373"/>
    <cellStyle name="_Sheet1 34" xfId="28339"/>
    <cellStyle name="_Sheet1 35" xfId="28017"/>
    <cellStyle name="_Sheet1 36" xfId="28016"/>
    <cellStyle name="_Sheet1 4" xfId="4790"/>
    <cellStyle name="_Sheet1 4 2" xfId="4791"/>
    <cellStyle name="_Sheet1 4 2 2" xfId="13204"/>
    <cellStyle name="_Sheet1 4 2 3" xfId="13203"/>
    <cellStyle name="_Sheet1 4 2 4" xfId="23485"/>
    <cellStyle name="_Sheet1 4 2_Deadline Tracker" xfId="32868"/>
    <cellStyle name="_Sheet1 4 2_Sheet4" xfId="9768"/>
    <cellStyle name="_Sheet1 4 2_Sheet4 2" xfId="13205"/>
    <cellStyle name="_Sheet1 4 3" xfId="13206"/>
    <cellStyle name="_Sheet1 4 4" xfId="13202"/>
    <cellStyle name="_Sheet1 4 5" xfId="23484"/>
    <cellStyle name="_Sheet1 4_Active funds" xfId="4792"/>
    <cellStyle name="_Sheet1 4_Active funds 2" xfId="13208"/>
    <cellStyle name="_Sheet1 4_Active funds 3" xfId="13207"/>
    <cellStyle name="_Sheet1 4_Active funds 4" xfId="23486"/>
    <cellStyle name="_Sheet1 4_Active funds_Deadline Tracker" xfId="32869"/>
    <cellStyle name="_Sheet1 4_Active funds_Sheet4" xfId="9769"/>
    <cellStyle name="_Sheet1 4_Active funds_Sheet4 2" xfId="13209"/>
    <cellStyle name="_Sheet1 4_Closed funds" xfId="4793"/>
    <cellStyle name="_Sheet1 4_Closed funds 2" xfId="4794"/>
    <cellStyle name="_Sheet1 4_Closed funds 2 2" xfId="4795"/>
    <cellStyle name="_Sheet1 4_Closed funds 2 2 2" xfId="13213"/>
    <cellStyle name="_Sheet1 4_Closed funds 2 2 3" xfId="13212"/>
    <cellStyle name="_Sheet1 4_Closed funds 2 2 4" xfId="23489"/>
    <cellStyle name="_Sheet1 4_Closed funds 2 2_Deadline Tracker" xfId="32872"/>
    <cellStyle name="_Sheet1 4_Closed funds 2 2_Sheet4" xfId="9772"/>
    <cellStyle name="_Sheet1 4_Closed funds 2 2_Sheet4 2" xfId="13214"/>
    <cellStyle name="_Sheet1 4_Closed funds 2 3" xfId="13215"/>
    <cellStyle name="_Sheet1 4_Closed funds 2 4" xfId="13211"/>
    <cellStyle name="_Sheet1 4_Closed funds 2 5" xfId="23488"/>
    <cellStyle name="_Sheet1 4_Closed funds 2_Active funds" xfId="4796"/>
    <cellStyle name="_Sheet1 4_Closed funds 2_Active funds 2" xfId="13217"/>
    <cellStyle name="_Sheet1 4_Closed funds 2_Active funds 3" xfId="13216"/>
    <cellStyle name="_Sheet1 4_Closed funds 2_Active funds 4" xfId="23490"/>
    <cellStyle name="_Sheet1 4_Closed funds 2_Active funds_Deadline Tracker" xfId="32873"/>
    <cellStyle name="_Sheet1 4_Closed funds 2_Active funds_Sheet4" xfId="9773"/>
    <cellStyle name="_Sheet1 4_Closed funds 2_Active funds_Sheet4 2" xfId="13218"/>
    <cellStyle name="_Sheet1 4_Closed funds 2_Closed funds" xfId="4797"/>
    <cellStyle name="_Sheet1 4_Closed funds 2_Closed funds 2" xfId="13220"/>
    <cellStyle name="_Sheet1 4_Closed funds 2_Closed funds 3" xfId="13219"/>
    <cellStyle name="_Sheet1 4_Closed funds 2_Closed funds 4" xfId="23491"/>
    <cellStyle name="_Sheet1 4_Closed funds 2_Closed funds_Deadline Tracker" xfId="32874"/>
    <cellStyle name="_Sheet1 4_Closed funds 2_Closed funds_Sheet4" xfId="9774"/>
    <cellStyle name="_Sheet1 4_Closed funds 2_Closed funds_Sheet4 2" xfId="13221"/>
    <cellStyle name="_Sheet1 4_Closed funds 2_Deadline Tracker" xfId="32871"/>
    <cellStyle name="_Sheet1 4_Closed funds 2_Sheet4" xfId="9771"/>
    <cellStyle name="_Sheet1 4_Closed funds 2_Sheet4 2" xfId="13222"/>
    <cellStyle name="_Sheet1 4_Closed funds 3" xfId="4798"/>
    <cellStyle name="_Sheet1 4_Closed funds 3 2" xfId="13224"/>
    <cellStyle name="_Sheet1 4_Closed funds 3 3" xfId="13223"/>
    <cellStyle name="_Sheet1 4_Closed funds 3 4" xfId="23492"/>
    <cellStyle name="_Sheet1 4_Closed funds 3_Deadline Tracker" xfId="32875"/>
    <cellStyle name="_Sheet1 4_Closed funds 3_Sheet4" xfId="9775"/>
    <cellStyle name="_Sheet1 4_Closed funds 3_Sheet4 2" xfId="13225"/>
    <cellStyle name="_Sheet1 4_Closed funds 4" xfId="4799"/>
    <cellStyle name="_Sheet1 4_Closed funds 4 2" xfId="4800"/>
    <cellStyle name="_Sheet1 4_Closed funds 4 2 2" xfId="13228"/>
    <cellStyle name="_Sheet1 4_Closed funds 4 2 3" xfId="13227"/>
    <cellStyle name="_Sheet1 4_Closed funds 4 2 4" xfId="23494"/>
    <cellStyle name="_Sheet1 4_Closed funds 4 2_Deadline Tracker" xfId="32877"/>
    <cellStyle name="_Sheet1 4_Closed funds 4 2_Sheet4" xfId="9777"/>
    <cellStyle name="_Sheet1 4_Closed funds 4 2_Sheet4 2" xfId="13229"/>
    <cellStyle name="_Sheet1 4_Closed funds 4 3" xfId="13230"/>
    <cellStyle name="_Sheet1 4_Closed funds 4 4" xfId="13226"/>
    <cellStyle name="_Sheet1 4_Closed funds 4 5" xfId="23493"/>
    <cellStyle name="_Sheet1 4_Closed funds 4_Closed funds" xfId="4801"/>
    <cellStyle name="_Sheet1 4_Closed funds 4_Closed funds 2" xfId="13232"/>
    <cellStyle name="_Sheet1 4_Closed funds 4_Closed funds 3" xfId="13231"/>
    <cellStyle name="_Sheet1 4_Closed funds 4_Closed funds 4" xfId="23495"/>
    <cellStyle name="_Sheet1 4_Closed funds 4_Closed funds_Deadline Tracker" xfId="32878"/>
    <cellStyle name="_Sheet1 4_Closed funds 4_Closed funds_Sheet4" xfId="9778"/>
    <cellStyle name="_Sheet1 4_Closed funds 4_Closed funds_Sheet4 2" xfId="13233"/>
    <cellStyle name="_Sheet1 4_Closed funds 4_Deadline Tracker" xfId="32876"/>
    <cellStyle name="_Sheet1 4_Closed funds 4_Sheet4" xfId="9776"/>
    <cellStyle name="_Sheet1 4_Closed funds 4_Sheet4 2" xfId="13234"/>
    <cellStyle name="_Sheet1 4_Closed funds 5" xfId="4802"/>
    <cellStyle name="_Sheet1 4_Closed funds 5 2" xfId="13236"/>
    <cellStyle name="_Sheet1 4_Closed funds 5 3" xfId="13235"/>
    <cellStyle name="_Sheet1 4_Closed funds 5 4" xfId="23496"/>
    <cellStyle name="_Sheet1 4_Closed funds 5_Deadline Tracker" xfId="32879"/>
    <cellStyle name="_Sheet1 4_Closed funds 5_Sheet4" xfId="9779"/>
    <cellStyle name="_Sheet1 4_Closed funds 5_Sheet4 2" xfId="13237"/>
    <cellStyle name="_Sheet1 4_Closed funds 6" xfId="4803"/>
    <cellStyle name="_Sheet1 4_Closed funds 6 2" xfId="13239"/>
    <cellStyle name="_Sheet1 4_Closed funds 6 3" xfId="13238"/>
    <cellStyle name="_Sheet1 4_Closed funds 6 4" xfId="23497"/>
    <cellStyle name="_Sheet1 4_Closed funds 6_Deadline Tracker" xfId="32880"/>
    <cellStyle name="_Sheet1 4_Closed funds 6_Sheet4" xfId="9780"/>
    <cellStyle name="_Sheet1 4_Closed funds 6_Sheet4 2" xfId="13240"/>
    <cellStyle name="_Sheet1 4_Closed funds 7" xfId="13241"/>
    <cellStyle name="_Sheet1 4_Closed funds 8" xfId="13210"/>
    <cellStyle name="_Sheet1 4_Closed funds 9" xfId="23487"/>
    <cellStyle name="_Sheet1 4_Closed funds_1" xfId="4804"/>
    <cellStyle name="_Sheet1 4_Closed funds_1 2" xfId="13243"/>
    <cellStyle name="_Sheet1 4_Closed funds_1 3" xfId="13242"/>
    <cellStyle name="_Sheet1 4_Closed funds_1 4" xfId="23498"/>
    <cellStyle name="_Sheet1 4_Closed funds_1_Deadline Tracker" xfId="32881"/>
    <cellStyle name="_Sheet1 4_Closed funds_1_Sheet4" xfId="9781"/>
    <cellStyle name="_Sheet1 4_Closed funds_1_Sheet4 2" xfId="13244"/>
    <cellStyle name="_Sheet1 4_Closed funds_Active funds" xfId="4805"/>
    <cellStyle name="_Sheet1 4_Closed funds_Active funds 2" xfId="13246"/>
    <cellStyle name="_Sheet1 4_Closed funds_Active funds 3" xfId="13245"/>
    <cellStyle name="_Sheet1 4_Closed funds_Active funds 4" xfId="23499"/>
    <cellStyle name="_Sheet1 4_Closed funds_Active funds_Deadline Tracker" xfId="32882"/>
    <cellStyle name="_Sheet1 4_Closed funds_Active funds_Sheet4" xfId="9782"/>
    <cellStyle name="_Sheet1 4_Closed funds_Active funds_Sheet4 2" xfId="13247"/>
    <cellStyle name="_Sheet1 4_Closed funds_Closed funds" xfId="4806"/>
    <cellStyle name="_Sheet1 4_Closed funds_Closed funds 2" xfId="13249"/>
    <cellStyle name="_Sheet1 4_Closed funds_Closed funds 3" xfId="13248"/>
    <cellStyle name="_Sheet1 4_Closed funds_Closed funds 4" xfId="23500"/>
    <cellStyle name="_Sheet1 4_Closed funds_Closed funds_Deadline Tracker" xfId="32883"/>
    <cellStyle name="_Sheet1 4_Closed funds_Closed funds_Sheet4" xfId="9783"/>
    <cellStyle name="_Sheet1 4_Closed funds_Closed funds_Sheet4 2" xfId="13250"/>
    <cellStyle name="_Sheet1 4_Closed funds_Deadline Tracker" xfId="32870"/>
    <cellStyle name="_Sheet1 4_Closed funds_Sheet4" xfId="9770"/>
    <cellStyle name="_Sheet1 4_Closed funds_Sheet4 2" xfId="13251"/>
    <cellStyle name="_Sheet1 4_Deadline Tracker" xfId="32867"/>
    <cellStyle name="_Sheet1 4_Sheet4" xfId="9767"/>
    <cellStyle name="_Sheet1 4_Sheet4 2" xfId="13252"/>
    <cellStyle name="_Sheet1 5" xfId="4807"/>
    <cellStyle name="_Sheet1 5 2" xfId="4808"/>
    <cellStyle name="_Sheet1 5 2 2" xfId="13255"/>
    <cellStyle name="_Sheet1 5 2 3" xfId="13254"/>
    <cellStyle name="_Sheet1 5 2 4" xfId="23502"/>
    <cellStyle name="_Sheet1 5 2_Deadline Tracker" xfId="32885"/>
    <cellStyle name="_Sheet1 5 2_Sheet4" xfId="9785"/>
    <cellStyle name="_Sheet1 5 2_Sheet4 2" xfId="13256"/>
    <cellStyle name="_Sheet1 5 3" xfId="13257"/>
    <cellStyle name="_Sheet1 5 4" xfId="13253"/>
    <cellStyle name="_Sheet1 5 5" xfId="23501"/>
    <cellStyle name="_Sheet1 5_Active funds" xfId="4809"/>
    <cellStyle name="_Sheet1 5_Active funds 2" xfId="13259"/>
    <cellStyle name="_Sheet1 5_Active funds 3" xfId="13258"/>
    <cellStyle name="_Sheet1 5_Active funds 4" xfId="23503"/>
    <cellStyle name="_Sheet1 5_Active funds_Deadline Tracker" xfId="32886"/>
    <cellStyle name="_Sheet1 5_Active funds_Sheet4" xfId="9786"/>
    <cellStyle name="_Sheet1 5_Active funds_Sheet4 2" xfId="13260"/>
    <cellStyle name="_Sheet1 5_Closed funds" xfId="4810"/>
    <cellStyle name="_Sheet1 5_Closed funds 2" xfId="13262"/>
    <cellStyle name="_Sheet1 5_Closed funds 3" xfId="13261"/>
    <cellStyle name="_Sheet1 5_Closed funds 4" xfId="23504"/>
    <cellStyle name="_Sheet1 5_Closed funds_Deadline Tracker" xfId="32887"/>
    <cellStyle name="_Sheet1 5_Closed funds_Sheet4" xfId="9787"/>
    <cellStyle name="_Sheet1 5_Closed funds_Sheet4 2" xfId="13263"/>
    <cellStyle name="_Sheet1 5_Deadline Tracker" xfId="32884"/>
    <cellStyle name="_Sheet1 5_Sheet4" xfId="9784"/>
    <cellStyle name="_Sheet1 5_Sheet4 2" xfId="13264"/>
    <cellStyle name="_Sheet1 5_sum worksheet" xfId="4811"/>
    <cellStyle name="_Sheet1 5_sum worksheet 2" xfId="13266"/>
    <cellStyle name="_Sheet1 5_sum worksheet 3" xfId="13265"/>
    <cellStyle name="_Sheet1 5_sum worksheet 4" xfId="23505"/>
    <cellStyle name="_Sheet1 5_sum worksheet_Deadline Tracker" xfId="32888"/>
    <cellStyle name="_Sheet1 5_sum worksheet_Sheet4" xfId="9788"/>
    <cellStyle name="_Sheet1 5_sum worksheet_Sheet4 2" xfId="13267"/>
    <cellStyle name="_Sheet1 6" xfId="4812"/>
    <cellStyle name="_Sheet1 6 2" xfId="4813"/>
    <cellStyle name="_Sheet1 6 2 2" xfId="13270"/>
    <cellStyle name="_Sheet1 6 2 3" xfId="13269"/>
    <cellStyle name="_Sheet1 6 2 4" xfId="23507"/>
    <cellStyle name="_Sheet1 6 2_Deadline Tracker" xfId="32890"/>
    <cellStyle name="_Sheet1 6 2_Sheet4" xfId="9790"/>
    <cellStyle name="_Sheet1 6 2_Sheet4 2" xfId="13271"/>
    <cellStyle name="_Sheet1 6 3" xfId="13272"/>
    <cellStyle name="_Sheet1 6 4" xfId="13268"/>
    <cellStyle name="_Sheet1 6 5" xfId="23506"/>
    <cellStyle name="_Sheet1 6_Active funds" xfId="4814"/>
    <cellStyle name="_Sheet1 6_Active funds 2" xfId="13274"/>
    <cellStyle name="_Sheet1 6_Active funds 3" xfId="13273"/>
    <cellStyle name="_Sheet1 6_Active funds 4" xfId="23508"/>
    <cellStyle name="_Sheet1 6_Active funds_Deadline Tracker" xfId="32891"/>
    <cellStyle name="_Sheet1 6_Active funds_Sheet4" xfId="9791"/>
    <cellStyle name="_Sheet1 6_Active funds_Sheet4 2" xfId="13275"/>
    <cellStyle name="_Sheet1 6_Closed funds" xfId="4815"/>
    <cellStyle name="_Sheet1 6_Closed funds 2" xfId="13277"/>
    <cellStyle name="_Sheet1 6_Closed funds 3" xfId="13276"/>
    <cellStyle name="_Sheet1 6_Closed funds 4" xfId="23509"/>
    <cellStyle name="_Sheet1 6_Closed funds_Deadline Tracker" xfId="32892"/>
    <cellStyle name="_Sheet1 6_Closed funds_Sheet4" xfId="9792"/>
    <cellStyle name="_Sheet1 6_Closed funds_Sheet4 2" xfId="13278"/>
    <cellStyle name="_Sheet1 6_Deadline Tracker" xfId="32889"/>
    <cellStyle name="_Sheet1 6_Sheet4" xfId="9789"/>
    <cellStyle name="_Sheet1 6_Sheet4 2" xfId="13279"/>
    <cellStyle name="_Sheet1 7" xfId="4816"/>
    <cellStyle name="_Sheet1 7 2" xfId="4817"/>
    <cellStyle name="_Sheet1 7 2 2" xfId="13282"/>
    <cellStyle name="_Sheet1 7 2 3" xfId="13281"/>
    <cellStyle name="_Sheet1 7 2 4" xfId="23511"/>
    <cellStyle name="_Sheet1 7 2_Deadline Tracker" xfId="32894"/>
    <cellStyle name="_Sheet1 7 2_Sheet4" xfId="9794"/>
    <cellStyle name="_Sheet1 7 2_Sheet4 2" xfId="13283"/>
    <cellStyle name="_Sheet1 7 3" xfId="13284"/>
    <cellStyle name="_Sheet1 7 4" xfId="13280"/>
    <cellStyle name="_Sheet1 7 5" xfId="23510"/>
    <cellStyle name="_Sheet1 7_Closed funds" xfId="4818"/>
    <cellStyle name="_Sheet1 7_Closed funds 2" xfId="13286"/>
    <cellStyle name="_Sheet1 7_Closed funds 3" xfId="13285"/>
    <cellStyle name="_Sheet1 7_Closed funds 4" xfId="23512"/>
    <cellStyle name="_Sheet1 7_Closed funds_Deadline Tracker" xfId="32895"/>
    <cellStyle name="_Sheet1 7_Closed funds_Sheet4" xfId="9795"/>
    <cellStyle name="_Sheet1 7_Closed funds_Sheet4 2" xfId="13287"/>
    <cellStyle name="_Sheet1 7_Deadline Tracker" xfId="32893"/>
    <cellStyle name="_Sheet1 7_Recon" xfId="4819"/>
    <cellStyle name="_Sheet1 7_Recon 2" xfId="13289"/>
    <cellStyle name="_Sheet1 7_Recon 3" xfId="13288"/>
    <cellStyle name="_Sheet1 7_Recon 4" xfId="23513"/>
    <cellStyle name="_Sheet1 7_Recon_Deadline Tracker" xfId="32896"/>
    <cellStyle name="_Sheet1 7_Recon_Sheet4" xfId="9796"/>
    <cellStyle name="_Sheet1 7_Recon_Sheet4 2" xfId="13290"/>
    <cellStyle name="_Sheet1 7_Sheet4" xfId="9793"/>
    <cellStyle name="_Sheet1 7_Sheet4 2" xfId="13291"/>
    <cellStyle name="_Sheet1 8" xfId="4820"/>
    <cellStyle name="_Sheet1 8 2" xfId="4821"/>
    <cellStyle name="_Sheet1 8 2 2" xfId="13294"/>
    <cellStyle name="_Sheet1 8 2 3" xfId="13293"/>
    <cellStyle name="_Sheet1 8 2 4" xfId="23515"/>
    <cellStyle name="_Sheet1 8 2_Deadline Tracker" xfId="32898"/>
    <cellStyle name="_Sheet1 8 2_Sheet4" xfId="9798"/>
    <cellStyle name="_Sheet1 8 2_Sheet4 2" xfId="13295"/>
    <cellStyle name="_Sheet1 8 3" xfId="13296"/>
    <cellStyle name="_Sheet1 8 4" xfId="13292"/>
    <cellStyle name="_Sheet1 8 5" xfId="23514"/>
    <cellStyle name="_Sheet1 8_Deadline Tracker" xfId="32897"/>
    <cellStyle name="_Sheet1 8_Sheet4" xfId="9797"/>
    <cellStyle name="_Sheet1 8_Sheet4 2" xfId="13297"/>
    <cellStyle name="_Sheet1 9" xfId="4822"/>
    <cellStyle name="_Sheet1 9 2" xfId="4823"/>
    <cellStyle name="_Sheet1 9 2 2" xfId="13300"/>
    <cellStyle name="_Sheet1 9 2 3" xfId="13299"/>
    <cellStyle name="_Sheet1 9 2 4" xfId="23517"/>
    <cellStyle name="_Sheet1 9 2_Deadline Tracker" xfId="32900"/>
    <cellStyle name="_Sheet1 9 2_Sheet4" xfId="9800"/>
    <cellStyle name="_Sheet1 9 2_Sheet4 2" xfId="13301"/>
    <cellStyle name="_Sheet1 9 3" xfId="13302"/>
    <cellStyle name="_Sheet1 9 4" xfId="13298"/>
    <cellStyle name="_Sheet1 9 5" xfId="23516"/>
    <cellStyle name="_Sheet1 9_Deadline Tracker" xfId="32899"/>
    <cellStyle name="_Sheet1 9_Recon" xfId="4824"/>
    <cellStyle name="_Sheet1 9_Recon 2" xfId="13304"/>
    <cellStyle name="_Sheet1 9_Recon 3" xfId="13303"/>
    <cellStyle name="_Sheet1 9_Recon 4" xfId="23518"/>
    <cellStyle name="_Sheet1 9_Recon_Deadline Tracker" xfId="32901"/>
    <cellStyle name="_Sheet1 9_Recon_Sheet4" xfId="9801"/>
    <cellStyle name="_Sheet1 9_Recon_Sheet4 2" xfId="13305"/>
    <cellStyle name="_Sheet1 9_Sheet4" xfId="9799"/>
    <cellStyle name="_Sheet1 9_Sheet4 2" xfId="13306"/>
    <cellStyle name="_Sheet1_1" xfId="4825"/>
    <cellStyle name="_Sheet1_1 2" xfId="13308"/>
    <cellStyle name="_Sheet1_1 3" xfId="13307"/>
    <cellStyle name="_Sheet1_1 4" xfId="23519"/>
    <cellStyle name="_Sheet1_1 5" xfId="28022"/>
    <cellStyle name="_Sheet1_1 6" xfId="27726"/>
    <cellStyle name="_Sheet1_1_Activity per Fund Group" xfId="10859"/>
    <cellStyle name="_Sheet1_1_Deadline Tracker" xfId="32902"/>
    <cellStyle name="_Sheet1_1_ErrorLog - Internal" xfId="4826"/>
    <cellStyle name="_Sheet1_1_ErrorLog - Internal 2" xfId="13310"/>
    <cellStyle name="_Sheet1_1_ErrorLog - Internal 3" xfId="13309"/>
    <cellStyle name="_Sheet1_1_ErrorLog - Internal 4" xfId="23520"/>
    <cellStyle name="_Sheet1_1_ErrorLog - Internal 5" xfId="28023"/>
    <cellStyle name="_Sheet1_1_ErrorLog - Internal 6" xfId="27727"/>
    <cellStyle name="_Sheet1_1_ErrorLog - Internal_1" xfId="4827"/>
    <cellStyle name="_Sheet1_1_ErrorLog - Internal_1 2" xfId="13312"/>
    <cellStyle name="_Sheet1_1_ErrorLog - Internal_1 3" xfId="13311"/>
    <cellStyle name="_Sheet1_1_ErrorLog - Internal_1 4" xfId="23521"/>
    <cellStyle name="_Sheet1_1_ErrorLog - Internal_1 5" xfId="28024"/>
    <cellStyle name="_Sheet1_1_ErrorLog - Internal_1 6" xfId="27728"/>
    <cellStyle name="_Sheet1_1_ErrorLog - Internal_1_Deadline Tracker" xfId="32904"/>
    <cellStyle name="_Sheet1_1_ErrorLog - Internal_1_Sheet4" xfId="9804"/>
    <cellStyle name="_Sheet1_1_ErrorLog - Internal_1_Sheet4 2" xfId="13313"/>
    <cellStyle name="_Sheet1_1_ErrorLog - Internal_Deadline Tracker" xfId="32903"/>
    <cellStyle name="_Sheet1_1_ErrorLog - Internal_ErrorLog - Internal" xfId="4828"/>
    <cellStyle name="_Sheet1_1_ErrorLog - Internal_ErrorLog - Internal 2" xfId="13315"/>
    <cellStyle name="_Sheet1_1_ErrorLog - Internal_ErrorLog - Internal 3" xfId="13314"/>
    <cellStyle name="_Sheet1_1_ErrorLog - Internal_ErrorLog - Internal 4" xfId="23522"/>
    <cellStyle name="_Sheet1_1_ErrorLog - Internal_ErrorLog - Internal 5" xfId="28025"/>
    <cellStyle name="_Sheet1_1_ErrorLog - Internal_ErrorLog - Internal 6" xfId="27729"/>
    <cellStyle name="_Sheet1_1_ErrorLog - Internal_ErrorLog - Internal_Deadline Tracker" xfId="32905"/>
    <cellStyle name="_Sheet1_1_ErrorLog - Internal_ErrorLog - Internal_Sheet4" xfId="9805"/>
    <cellStyle name="_Sheet1_1_ErrorLog - Internal_ErrorLog - Internal_Sheet4 2" xfId="13316"/>
    <cellStyle name="_Sheet1_1_ErrorLog - Internal_Sheet4" xfId="9803"/>
    <cellStyle name="_Sheet1_1_ErrorLog - Internal_Sheet4 2" xfId="13317"/>
    <cellStyle name="_Sheet1_1_Settle - DSTL" xfId="27649"/>
    <cellStyle name="_Sheet1_1_Sheet2" xfId="27722"/>
    <cellStyle name="_Sheet1_1_Sheet4" xfId="9802"/>
    <cellStyle name="_Sheet1_1_Sheet4 2" xfId="13318"/>
    <cellStyle name="_Sheet1_Active funds" xfId="4829"/>
    <cellStyle name="_Sheet1_Active funds 2" xfId="13320"/>
    <cellStyle name="_Sheet1_Active funds 3" xfId="13319"/>
    <cellStyle name="_Sheet1_Active funds 4" xfId="23523"/>
    <cellStyle name="_Sheet1_Active funds_Deadline Tracker" xfId="32906"/>
    <cellStyle name="_Sheet1_Active funds_Sheet4" xfId="9806"/>
    <cellStyle name="_Sheet1_Active funds_Sheet4 2" xfId="13321"/>
    <cellStyle name="_Sheet1_Activity per Fund Group" xfId="27634"/>
    <cellStyle name="_Sheet1_Closed funds" xfId="4830"/>
    <cellStyle name="_Sheet1_Closed funds 2" xfId="13323"/>
    <cellStyle name="_Sheet1_Closed funds 3" xfId="13322"/>
    <cellStyle name="_Sheet1_Closed funds 4" xfId="23524"/>
    <cellStyle name="_Sheet1_Closed funds_Deadline Tracker" xfId="32907"/>
    <cellStyle name="_Sheet1_Closed funds_Sheet4" xfId="9807"/>
    <cellStyle name="_Sheet1_Closed funds_Sheet4 2" xfId="13324"/>
    <cellStyle name="_Sheet1_creu browse key" xfId="4831"/>
    <cellStyle name="_Sheet1_creu browse key 2" xfId="4832"/>
    <cellStyle name="_Sheet1_creu browse key 2 2" xfId="13327"/>
    <cellStyle name="_Sheet1_creu browse key 2 3" xfId="13326"/>
    <cellStyle name="_Sheet1_creu browse key 2 4" xfId="23526"/>
    <cellStyle name="_Sheet1_creu browse key 2_Deadline Tracker" xfId="32909"/>
    <cellStyle name="_Sheet1_creu browse key 2_Sheet4" xfId="9809"/>
    <cellStyle name="_Sheet1_creu browse key 2_Sheet4 2" xfId="13328"/>
    <cellStyle name="_Sheet1_creu browse key 3" xfId="13329"/>
    <cellStyle name="_Sheet1_creu browse key 4" xfId="13325"/>
    <cellStyle name="_Sheet1_creu browse key 5" xfId="23525"/>
    <cellStyle name="_Sheet1_creu browse key_Deadline Tracker" xfId="32908"/>
    <cellStyle name="_Sheet1_creu browse key_Sheet4" xfId="9808"/>
    <cellStyle name="_Sheet1_creu browse key_Sheet4 2" xfId="13330"/>
    <cellStyle name="_Sheet1_creu browse key_sum worksheet" xfId="4833"/>
    <cellStyle name="_Sheet1_creu browse key_sum worksheet 2" xfId="13332"/>
    <cellStyle name="_Sheet1_creu browse key_sum worksheet 3" xfId="13331"/>
    <cellStyle name="_Sheet1_creu browse key_sum worksheet 4" xfId="23527"/>
    <cellStyle name="_Sheet1_creu browse key_sum worksheet_Deadline Tracker" xfId="32910"/>
    <cellStyle name="_Sheet1_creu browse key_sum worksheet_Sheet4" xfId="9810"/>
    <cellStyle name="_Sheet1_creu browse key_sum worksheet_Sheet4 2" xfId="13333"/>
    <cellStyle name="_Sheet1_Deadline Tracker" xfId="32841"/>
    <cellStyle name="_Sheet1_ErrorLog - Internal" xfId="4834"/>
    <cellStyle name="_Sheet1_ErrorLog - Internal 2" xfId="4835"/>
    <cellStyle name="_Sheet1_ErrorLog - Internal 2 2" xfId="13336"/>
    <cellStyle name="_Sheet1_ErrorLog - Internal 2 3" xfId="13335"/>
    <cellStyle name="_Sheet1_ErrorLog - Internal 2 4" xfId="23529"/>
    <cellStyle name="_Sheet1_ErrorLog - Internal 2_Deadline Tracker" xfId="32912"/>
    <cellStyle name="_Sheet1_ErrorLog - Internal 2_Sheet4" xfId="9812"/>
    <cellStyle name="_Sheet1_ErrorLog - Internal 2_Sheet4 2" xfId="13337"/>
    <cellStyle name="_Sheet1_ErrorLog - Internal 3" xfId="4836"/>
    <cellStyle name="_Sheet1_ErrorLog - Internal 3 2" xfId="13339"/>
    <cellStyle name="_Sheet1_ErrorLog - Internal 3 3" xfId="13338"/>
    <cellStyle name="_Sheet1_ErrorLog - Internal 3 4" xfId="23530"/>
    <cellStyle name="_Sheet1_ErrorLog - Internal 3_Deadline Tracker" xfId="32913"/>
    <cellStyle name="_Sheet1_ErrorLog - Internal 3_Sheet4" xfId="9813"/>
    <cellStyle name="_Sheet1_ErrorLog - Internal 3_Sheet4 2" xfId="13340"/>
    <cellStyle name="_Sheet1_ErrorLog - Internal 4" xfId="13341"/>
    <cellStyle name="_Sheet1_ErrorLog - Internal 5" xfId="13334"/>
    <cellStyle name="_Sheet1_ErrorLog - Internal 6" xfId="23528"/>
    <cellStyle name="_Sheet1_ErrorLog - Internal_1" xfId="4837"/>
    <cellStyle name="_Sheet1_ErrorLog - Internal_1 2" xfId="13343"/>
    <cellStyle name="_Sheet1_ErrorLog - Internal_1 3" xfId="13342"/>
    <cellStyle name="_Sheet1_ErrorLog - Internal_1 4" xfId="23531"/>
    <cellStyle name="_Sheet1_ErrorLog - Internal_1 5" xfId="28026"/>
    <cellStyle name="_Sheet1_ErrorLog - Internal_1 6" xfId="27730"/>
    <cellStyle name="_Sheet1_ErrorLog - Internal_1_Deadline Tracker" xfId="32914"/>
    <cellStyle name="_Sheet1_ErrorLog - Internal_1_ErrorLog - Internal" xfId="4838"/>
    <cellStyle name="_Sheet1_ErrorLog - Internal_1_ErrorLog - Internal 2" xfId="13345"/>
    <cellStyle name="_Sheet1_ErrorLog - Internal_1_ErrorLog - Internal 3" xfId="13344"/>
    <cellStyle name="_Sheet1_ErrorLog - Internal_1_ErrorLog - Internal 4" xfId="23532"/>
    <cellStyle name="_Sheet1_ErrorLog - Internal_1_ErrorLog - Internal 5" xfId="28027"/>
    <cellStyle name="_Sheet1_ErrorLog - Internal_1_ErrorLog - Internal 6" xfId="27731"/>
    <cellStyle name="_Sheet1_ErrorLog - Internal_1_ErrorLog - Internal_Deadline Tracker" xfId="32915"/>
    <cellStyle name="_Sheet1_ErrorLog - Internal_1_ErrorLog - Internal_Sheet4" xfId="9815"/>
    <cellStyle name="_Sheet1_ErrorLog - Internal_1_ErrorLog - Internal_Sheet4 2" xfId="13346"/>
    <cellStyle name="_Sheet1_ErrorLog - Internal_1_Sheet4" xfId="9814"/>
    <cellStyle name="_Sheet1_ErrorLog - Internal_1_Sheet4 2" xfId="13347"/>
    <cellStyle name="_Sheet1_ErrorLog - Internal_2" xfId="4839"/>
    <cellStyle name="_Sheet1_ErrorLog - Internal_2 2" xfId="13349"/>
    <cellStyle name="_Sheet1_ErrorLog - Internal_2 3" xfId="13348"/>
    <cellStyle name="_Sheet1_ErrorLog - Internal_2 4" xfId="23533"/>
    <cellStyle name="_Sheet1_ErrorLog - Internal_2 5" xfId="28028"/>
    <cellStyle name="_Sheet1_ErrorLog - Internal_2 6" xfId="27732"/>
    <cellStyle name="_Sheet1_ErrorLog - Internal_2_Deadline Tracker" xfId="32916"/>
    <cellStyle name="_Sheet1_ErrorLog - Internal_2_ErrorLog - Internal" xfId="4840"/>
    <cellStyle name="_Sheet1_ErrorLog - Internal_2_ErrorLog - Internal 2" xfId="13351"/>
    <cellStyle name="_Sheet1_ErrorLog - Internal_2_ErrorLog - Internal 3" xfId="13350"/>
    <cellStyle name="_Sheet1_ErrorLog - Internal_2_ErrorLog - Internal 4" xfId="23534"/>
    <cellStyle name="_Sheet1_ErrorLog - Internal_2_ErrorLog - Internal 5" xfId="28029"/>
    <cellStyle name="_Sheet1_ErrorLog - Internal_2_ErrorLog - Internal 6" xfId="27733"/>
    <cellStyle name="_Sheet1_ErrorLog - Internal_2_ErrorLog - Internal_Deadline Tracker" xfId="32917"/>
    <cellStyle name="_Sheet1_ErrorLog - Internal_2_ErrorLog - Internal_Sheet4" xfId="9817"/>
    <cellStyle name="_Sheet1_ErrorLog - Internal_2_ErrorLog - Internal_Sheet4 2" xfId="13352"/>
    <cellStyle name="_Sheet1_ErrorLog - Internal_2_Sheet4" xfId="9816"/>
    <cellStyle name="_Sheet1_ErrorLog - Internal_2_Sheet4 2" xfId="13353"/>
    <cellStyle name="_Sheet1_ErrorLog - Internal_3" xfId="4841"/>
    <cellStyle name="_Sheet1_ErrorLog - Internal_3 2" xfId="13355"/>
    <cellStyle name="_Sheet1_ErrorLog - Internal_3 3" xfId="13354"/>
    <cellStyle name="_Sheet1_ErrorLog - Internal_3 4" xfId="23535"/>
    <cellStyle name="_Sheet1_ErrorLog - Internal_3 5" xfId="28030"/>
    <cellStyle name="_Sheet1_ErrorLog - Internal_3 6" xfId="27734"/>
    <cellStyle name="_Sheet1_ErrorLog - Internal_3_Deadline Tracker" xfId="32918"/>
    <cellStyle name="_Sheet1_ErrorLog - Internal_3_ErrorLog - Internal" xfId="4842"/>
    <cellStyle name="_Sheet1_ErrorLog - Internal_3_ErrorLog - Internal 2" xfId="13357"/>
    <cellStyle name="_Sheet1_ErrorLog - Internal_3_ErrorLog - Internal 3" xfId="13356"/>
    <cellStyle name="_Sheet1_ErrorLog - Internal_3_ErrorLog - Internal 4" xfId="23536"/>
    <cellStyle name="_Sheet1_ErrorLog - Internal_3_ErrorLog - Internal 5" xfId="28031"/>
    <cellStyle name="_Sheet1_ErrorLog - Internal_3_ErrorLog - Internal 6" xfId="27735"/>
    <cellStyle name="_Sheet1_ErrorLog - Internal_3_ErrorLog - Internal_Deadline Tracker" xfId="32919"/>
    <cellStyle name="_Sheet1_ErrorLog - Internal_3_ErrorLog - Internal_Sheet4" xfId="9819"/>
    <cellStyle name="_Sheet1_ErrorLog - Internal_3_ErrorLog - Internal_Sheet4 2" xfId="13358"/>
    <cellStyle name="_Sheet1_ErrorLog - Internal_3_Sheet4" xfId="9818"/>
    <cellStyle name="_Sheet1_ErrorLog - Internal_3_Sheet4 2" xfId="13359"/>
    <cellStyle name="_Sheet1_ErrorLog - Internal_4" xfId="4843"/>
    <cellStyle name="_Sheet1_ErrorLog - Internal_4 2" xfId="13361"/>
    <cellStyle name="_Sheet1_ErrorLog - Internal_4 3" xfId="13360"/>
    <cellStyle name="_Sheet1_ErrorLog - Internal_4 4" xfId="23537"/>
    <cellStyle name="_Sheet1_ErrorLog - Internal_4 5" xfId="28032"/>
    <cellStyle name="_Sheet1_ErrorLog - Internal_4 6" xfId="27736"/>
    <cellStyle name="_Sheet1_ErrorLog - Internal_4_Deadline Tracker" xfId="32920"/>
    <cellStyle name="_Sheet1_ErrorLog - Internal_4_ErrorLog - Internal" xfId="4844"/>
    <cellStyle name="_Sheet1_ErrorLog - Internal_4_ErrorLog - Internal 2" xfId="13363"/>
    <cellStyle name="_Sheet1_ErrorLog - Internal_4_ErrorLog - Internal 3" xfId="13362"/>
    <cellStyle name="_Sheet1_ErrorLog - Internal_4_ErrorLog - Internal 4" xfId="23538"/>
    <cellStyle name="_Sheet1_ErrorLog - Internal_4_ErrorLog - Internal 5" xfId="28033"/>
    <cellStyle name="_Sheet1_ErrorLog - Internal_4_ErrorLog - Internal 6" xfId="27737"/>
    <cellStyle name="_Sheet1_ErrorLog - Internal_4_ErrorLog - Internal_Deadline Tracker" xfId="32921"/>
    <cellStyle name="_Sheet1_ErrorLog - Internal_4_ErrorLog - Internal_Sheet4" xfId="9821"/>
    <cellStyle name="_Sheet1_ErrorLog - Internal_4_ErrorLog - Internal_Sheet4 2" xfId="13364"/>
    <cellStyle name="_Sheet1_ErrorLog - Internal_4_Sheet4" xfId="9820"/>
    <cellStyle name="_Sheet1_ErrorLog - Internal_4_Sheet4 2" xfId="13365"/>
    <cellStyle name="_Sheet1_ErrorLog - Internal_5" xfId="4845"/>
    <cellStyle name="_Sheet1_ErrorLog - Internal_5 2" xfId="13367"/>
    <cellStyle name="_Sheet1_ErrorLog - Internal_5 3" xfId="13366"/>
    <cellStyle name="_Sheet1_ErrorLog - Internal_5 4" xfId="23539"/>
    <cellStyle name="_Sheet1_ErrorLog - Internal_5 5" xfId="28034"/>
    <cellStyle name="_Sheet1_ErrorLog - Internal_5 6" xfId="27738"/>
    <cellStyle name="_Sheet1_ErrorLog - Internal_5_Deadline Tracker" xfId="32922"/>
    <cellStyle name="_Sheet1_ErrorLog - Internal_5_Sheet4" xfId="9822"/>
    <cellStyle name="_Sheet1_ErrorLog - Internal_5_Sheet4 2" xfId="13368"/>
    <cellStyle name="_Sheet1_ErrorLog - Internal_Chansky" xfId="4846"/>
    <cellStyle name="_Sheet1_ErrorLog - Internal_Chansky 2" xfId="13370"/>
    <cellStyle name="_Sheet1_ErrorLog - Internal_Chansky 3" xfId="13369"/>
    <cellStyle name="_Sheet1_ErrorLog - Internal_Chansky 4" xfId="23540"/>
    <cellStyle name="_Sheet1_ErrorLog - Internal_Chansky_Deadline Tracker" xfId="32923"/>
    <cellStyle name="_Sheet1_ErrorLog - Internal_Chansky_Sheet4" xfId="9823"/>
    <cellStyle name="_Sheet1_ErrorLog - Internal_Chansky_Sheet4 2" xfId="13371"/>
    <cellStyle name="_Sheet1_ErrorLog - Internal_Daily Volume" xfId="4847"/>
    <cellStyle name="_Sheet1_ErrorLog - Internal_Daily Volume 2" xfId="13373"/>
    <cellStyle name="_Sheet1_ErrorLog - Internal_Daily Volume 3" xfId="13372"/>
    <cellStyle name="_Sheet1_ErrorLog - Internal_Daily Volume 4" xfId="23541"/>
    <cellStyle name="_Sheet1_ErrorLog - Internal_Daily Volume_Deadline Tracker" xfId="32924"/>
    <cellStyle name="_Sheet1_ErrorLog - Internal_Daily Volume_Sheet4" xfId="9824"/>
    <cellStyle name="_Sheet1_ErrorLog - Internal_Daily Volume_Sheet4 2" xfId="13374"/>
    <cellStyle name="_Sheet1_ErrorLog - Internal_Deadline Tracker" xfId="32911"/>
    <cellStyle name="_Sheet1_ErrorLog - Internal_Forrester" xfId="4848"/>
    <cellStyle name="_Sheet1_ErrorLog - Internal_Forrester 2" xfId="13376"/>
    <cellStyle name="_Sheet1_ErrorLog - Internal_Forrester 3" xfId="13375"/>
    <cellStyle name="_Sheet1_ErrorLog - Internal_Forrester 4" xfId="23542"/>
    <cellStyle name="_Sheet1_ErrorLog - Internal_Forrester_Deadline Tracker" xfId="32925"/>
    <cellStyle name="_Sheet1_ErrorLog - Internal_Forrester_Sheet4" xfId="9825"/>
    <cellStyle name="_Sheet1_ErrorLog - Internal_Forrester_Sheet4 2" xfId="13377"/>
    <cellStyle name="_Sheet1_ErrorLog - Internal_Fry" xfId="4849"/>
    <cellStyle name="_Sheet1_ErrorLog - Internal_Fry 2" xfId="13379"/>
    <cellStyle name="_Sheet1_ErrorLog - Internal_Fry 3" xfId="13378"/>
    <cellStyle name="_Sheet1_ErrorLog - Internal_Fry 4" xfId="23543"/>
    <cellStyle name="_Sheet1_ErrorLog - Internal_Fry_Deadline Tracker" xfId="32926"/>
    <cellStyle name="_Sheet1_ErrorLog - Internal_Fry_Sheet4" xfId="9826"/>
    <cellStyle name="_Sheet1_ErrorLog - Internal_Fry_Sheet4 2" xfId="13380"/>
    <cellStyle name="_Sheet1_ErrorLog - Internal_Process Highlights" xfId="4850"/>
    <cellStyle name="_Sheet1_ErrorLog - Internal_Process Highlights 2" xfId="13382"/>
    <cellStyle name="_Sheet1_ErrorLog - Internal_Process Highlights 3" xfId="13381"/>
    <cellStyle name="_Sheet1_ErrorLog - Internal_Process Highlights 4" xfId="23544"/>
    <cellStyle name="_Sheet1_ErrorLog - Internal_Process Highlights_Deadline Tracker" xfId="32927"/>
    <cellStyle name="_Sheet1_ErrorLog - Internal_Process Highlights_Sheet4" xfId="9827"/>
    <cellStyle name="_Sheet1_ErrorLog - Internal_Process Highlights_Sheet4 2" xfId="13383"/>
    <cellStyle name="_Sheet1_ErrorLog - Internal_Sheet4" xfId="9811"/>
    <cellStyle name="_Sheet1_ErrorLog - Internal_Sheet4 2" xfId="13384"/>
    <cellStyle name="_Sheet1_Hogan to be Updated" xfId="4851"/>
    <cellStyle name="_Sheet1_Hogan to be Updated 2" xfId="13386"/>
    <cellStyle name="_Sheet1_Hogan to be Updated 3" xfId="13385"/>
    <cellStyle name="_Sheet1_Hogan to be Updated 4" xfId="23545"/>
    <cellStyle name="_Sheet1_Hogan to be Updated_Deadline Tracker" xfId="32928"/>
    <cellStyle name="_Sheet1_Hogan to be Updated_Sheet4" xfId="9828"/>
    <cellStyle name="_Sheet1_Hogan to be Updated_Sheet4 2" xfId="13387"/>
    <cellStyle name="_Sheet1_Hogan, IBS to be updated" xfId="4852"/>
    <cellStyle name="_Sheet1_Hogan, IBS to be updated 2" xfId="13389"/>
    <cellStyle name="_Sheet1_Hogan, IBS to be updated 3" xfId="13388"/>
    <cellStyle name="_Sheet1_Hogan, IBS to be updated 4" xfId="23546"/>
    <cellStyle name="_Sheet1_Hogan, IBS to be updated_Deadline Tracker" xfId="32929"/>
    <cellStyle name="_Sheet1_Hogan, IBS to be updated_Sheet4" xfId="9829"/>
    <cellStyle name="_Sheet1_Hogan, IBS to be updated_Sheet4 2" xfId="13390"/>
    <cellStyle name="_Sheet1_Internal Error Log_ Fusion" xfId="4853"/>
    <cellStyle name="_Sheet1_Internal Error Log_ Fusion 2" xfId="13392"/>
    <cellStyle name="_Sheet1_Internal Error Log_ Fusion 3" xfId="13391"/>
    <cellStyle name="_Sheet1_Internal Error Log_ Fusion 4" xfId="23547"/>
    <cellStyle name="_Sheet1_Internal Error Log_ Fusion 5" xfId="28035"/>
    <cellStyle name="_Sheet1_Internal Error Log_ Fusion 6" xfId="27739"/>
    <cellStyle name="_Sheet1_Internal Error Log_ Fusion_Deadline Tracker" xfId="32930"/>
    <cellStyle name="_Sheet1_Internal Error Log_ Fusion_Sheet4" xfId="9830"/>
    <cellStyle name="_Sheet1_Internal Error Log_ Fusion_Sheet4 2" xfId="13393"/>
    <cellStyle name="_Sheet1_Main" xfId="4854"/>
    <cellStyle name="_Sheet1_Main 2" xfId="4855"/>
    <cellStyle name="_Sheet1_Main 2 2" xfId="13396"/>
    <cellStyle name="_Sheet1_Main 2 3" xfId="13395"/>
    <cellStyle name="_Sheet1_Main 2 4" xfId="23549"/>
    <cellStyle name="_Sheet1_Main 2_Deadline Tracker" xfId="32932"/>
    <cellStyle name="_Sheet1_Main 2_Sheet4" xfId="9832"/>
    <cellStyle name="_Sheet1_Main 2_Sheet4 2" xfId="13397"/>
    <cellStyle name="_Sheet1_Main 3" xfId="13398"/>
    <cellStyle name="_Sheet1_Main 4" xfId="13394"/>
    <cellStyle name="_Sheet1_Main 5" xfId="23548"/>
    <cellStyle name="_Sheet1_Main_1" xfId="4856"/>
    <cellStyle name="_Sheet1_Main_1 2" xfId="4857"/>
    <cellStyle name="_Sheet1_Main_1 2 2" xfId="13401"/>
    <cellStyle name="_Sheet1_Main_1 2 3" xfId="13400"/>
    <cellStyle name="_Sheet1_Main_1 2 4" xfId="23551"/>
    <cellStyle name="_Sheet1_Main_1 2_Deadline Tracker" xfId="32934"/>
    <cellStyle name="_Sheet1_Main_1 2_Sheet4" xfId="9834"/>
    <cellStyle name="_Sheet1_Main_1 2_Sheet4 2" xfId="13402"/>
    <cellStyle name="_Sheet1_Main_1 3" xfId="13403"/>
    <cellStyle name="_Sheet1_Main_1 4" xfId="13399"/>
    <cellStyle name="_Sheet1_Main_1 5" xfId="23550"/>
    <cellStyle name="_Sheet1_Main_1_Deadline Tracker" xfId="32933"/>
    <cellStyle name="_Sheet1_Main_1_Sheet4" xfId="9833"/>
    <cellStyle name="_Sheet1_Main_1_Sheet4 2" xfId="13404"/>
    <cellStyle name="_Sheet1_Main_2" xfId="4858"/>
    <cellStyle name="_Sheet1_Main_2 2" xfId="4859"/>
    <cellStyle name="_Sheet1_Main_2 2 2" xfId="13407"/>
    <cellStyle name="_Sheet1_Main_2 2 3" xfId="13406"/>
    <cellStyle name="_Sheet1_Main_2 2 4" xfId="23553"/>
    <cellStyle name="_Sheet1_Main_2 2_Deadline Tracker" xfId="32936"/>
    <cellStyle name="_Sheet1_Main_2 2_Sheet4" xfId="9836"/>
    <cellStyle name="_Sheet1_Main_2 2_Sheet4 2" xfId="13408"/>
    <cellStyle name="_Sheet1_Main_2 3" xfId="13409"/>
    <cellStyle name="_Sheet1_Main_2 4" xfId="13405"/>
    <cellStyle name="_Sheet1_Main_2 5" xfId="23552"/>
    <cellStyle name="_Sheet1_Main_2_Deadline Tracker" xfId="32935"/>
    <cellStyle name="_Sheet1_Main_2_Sheet4" xfId="9835"/>
    <cellStyle name="_Sheet1_Main_2_Sheet4 2" xfId="13410"/>
    <cellStyle name="_Sheet1_Main_Deadline Tracker" xfId="32931"/>
    <cellStyle name="_Sheet1_Main_Recon" xfId="4860"/>
    <cellStyle name="_Sheet1_Main_Recon 2" xfId="13412"/>
    <cellStyle name="_Sheet1_Main_Recon 3" xfId="13411"/>
    <cellStyle name="_Sheet1_Main_Recon 4" xfId="23554"/>
    <cellStyle name="_Sheet1_Main_Recon_Deadline Tracker" xfId="32937"/>
    <cellStyle name="_Sheet1_Main_Recon_Sheet4" xfId="9837"/>
    <cellStyle name="_Sheet1_Main_Recon_Sheet4 2" xfId="13413"/>
    <cellStyle name="_Sheet1_Main_Sheet4" xfId="9831"/>
    <cellStyle name="_Sheet1_Main_Sheet4 2" xfId="13414"/>
    <cellStyle name="_Sheet1_Recon" xfId="4861"/>
    <cellStyle name="_Sheet1_Recon 2" xfId="13416"/>
    <cellStyle name="_Sheet1_Recon 3" xfId="13415"/>
    <cellStyle name="_Sheet1_Recon 4" xfId="23555"/>
    <cellStyle name="_Sheet1_Recon_1" xfId="4862"/>
    <cellStyle name="_Sheet1_Recon_1 2" xfId="4863"/>
    <cellStyle name="_Sheet1_Recon_1 2 2" xfId="13419"/>
    <cellStyle name="_Sheet1_Recon_1 2 3" xfId="13418"/>
    <cellStyle name="_Sheet1_Recon_1 2 4" xfId="23557"/>
    <cellStyle name="_Sheet1_Recon_1 2_Deadline Tracker" xfId="32940"/>
    <cellStyle name="_Sheet1_Recon_1 2_Sheet4" xfId="9840"/>
    <cellStyle name="_Sheet1_Recon_1 2_Sheet4 2" xfId="13420"/>
    <cellStyle name="_Sheet1_Recon_1 3" xfId="13421"/>
    <cellStyle name="_Sheet1_Recon_1 4" xfId="13417"/>
    <cellStyle name="_Sheet1_Recon_1 5" xfId="23556"/>
    <cellStyle name="_Sheet1_Recon_1_Deadline Tracker" xfId="32939"/>
    <cellStyle name="_Sheet1_Recon_1_Hogan to be Updated" xfId="4864"/>
    <cellStyle name="_Sheet1_Recon_1_Hogan to be Updated 2" xfId="13423"/>
    <cellStyle name="_Sheet1_Recon_1_Hogan to be Updated 3" xfId="13422"/>
    <cellStyle name="_Sheet1_Recon_1_Hogan to be Updated 4" xfId="23558"/>
    <cellStyle name="_Sheet1_Recon_1_Hogan to be Updated_Deadline Tracker" xfId="32941"/>
    <cellStyle name="_Sheet1_Recon_1_Hogan to be Updated_Sheet4" xfId="9841"/>
    <cellStyle name="_Sheet1_Recon_1_Hogan to be Updated_Sheet4 2" xfId="13424"/>
    <cellStyle name="_Sheet1_Recon_1_Recon" xfId="4865"/>
    <cellStyle name="_Sheet1_Recon_1_Recon 2" xfId="13426"/>
    <cellStyle name="_Sheet1_Recon_1_Recon 3" xfId="13425"/>
    <cellStyle name="_Sheet1_Recon_1_Recon 4" xfId="23559"/>
    <cellStyle name="_Sheet1_Recon_1_Recon_Deadline Tracker" xfId="32942"/>
    <cellStyle name="_Sheet1_Recon_1_Recon_Sheet4" xfId="9842"/>
    <cellStyle name="_Sheet1_Recon_1_Recon_Sheet4 2" xfId="13427"/>
    <cellStyle name="_Sheet1_Recon_1_Sheet4" xfId="9839"/>
    <cellStyle name="_Sheet1_Recon_1_Sheet4 2" xfId="13428"/>
    <cellStyle name="_Sheet1_Recon_2" xfId="4866"/>
    <cellStyle name="_Sheet1_Recon_2 2" xfId="4867"/>
    <cellStyle name="_Sheet1_Recon_2 2 2" xfId="13431"/>
    <cellStyle name="_Sheet1_Recon_2 2 3" xfId="13430"/>
    <cellStyle name="_Sheet1_Recon_2 2 4" xfId="23561"/>
    <cellStyle name="_Sheet1_Recon_2 2_Deadline Tracker" xfId="32944"/>
    <cellStyle name="_Sheet1_Recon_2 2_Sheet4" xfId="9844"/>
    <cellStyle name="_Sheet1_Recon_2 2_Sheet4 2" xfId="13432"/>
    <cellStyle name="_Sheet1_Recon_2 3" xfId="13433"/>
    <cellStyle name="_Sheet1_Recon_2 4" xfId="13429"/>
    <cellStyle name="_Sheet1_Recon_2 5" xfId="23560"/>
    <cellStyle name="_Sheet1_Recon_2_Deadline Tracker" xfId="32943"/>
    <cellStyle name="_Sheet1_Recon_2_Hogan to be Updated" xfId="4868"/>
    <cellStyle name="_Sheet1_Recon_2_Hogan to be Updated 2" xfId="13435"/>
    <cellStyle name="_Sheet1_Recon_2_Hogan to be Updated 3" xfId="13434"/>
    <cellStyle name="_Sheet1_Recon_2_Hogan to be Updated 4" xfId="23562"/>
    <cellStyle name="_Sheet1_Recon_2_Hogan to be Updated_Deadline Tracker" xfId="32945"/>
    <cellStyle name="_Sheet1_Recon_2_Hogan to be Updated_Sheet4" xfId="9845"/>
    <cellStyle name="_Sheet1_Recon_2_Hogan to be Updated_Sheet4 2" xfId="13436"/>
    <cellStyle name="_Sheet1_Recon_2_Recon" xfId="4869"/>
    <cellStyle name="_Sheet1_Recon_2_Recon 2" xfId="13438"/>
    <cellStyle name="_Sheet1_Recon_2_Recon 3" xfId="13437"/>
    <cellStyle name="_Sheet1_Recon_2_Recon 4" xfId="23563"/>
    <cellStyle name="_Sheet1_Recon_2_Recon_Deadline Tracker" xfId="32946"/>
    <cellStyle name="_Sheet1_Recon_2_Recon_Sheet4" xfId="9846"/>
    <cellStyle name="_Sheet1_Recon_2_Recon_Sheet4 2" xfId="13439"/>
    <cellStyle name="_Sheet1_Recon_2_Sheet4" xfId="9843"/>
    <cellStyle name="_Sheet1_Recon_2_Sheet4 2" xfId="13440"/>
    <cellStyle name="_Sheet1_Recon_3" xfId="4870"/>
    <cellStyle name="_Sheet1_Recon_3 2" xfId="4871"/>
    <cellStyle name="_Sheet1_Recon_3 2 2" xfId="13443"/>
    <cellStyle name="_Sheet1_Recon_3 2 3" xfId="13442"/>
    <cellStyle name="_Sheet1_Recon_3 2 4" xfId="23565"/>
    <cellStyle name="_Sheet1_Recon_3 2_Deadline Tracker" xfId="32948"/>
    <cellStyle name="_Sheet1_Recon_3 2_Sheet4" xfId="9848"/>
    <cellStyle name="_Sheet1_Recon_3 2_Sheet4 2" xfId="13444"/>
    <cellStyle name="_Sheet1_Recon_3 3" xfId="13445"/>
    <cellStyle name="_Sheet1_Recon_3 4" xfId="13441"/>
    <cellStyle name="_Sheet1_Recon_3 5" xfId="23564"/>
    <cellStyle name="_Sheet1_Recon_3_Deadline Tracker" xfId="32947"/>
    <cellStyle name="_Sheet1_Recon_3_Recon" xfId="4872"/>
    <cellStyle name="_Sheet1_Recon_3_Recon 2" xfId="13447"/>
    <cellStyle name="_Sheet1_Recon_3_Recon 3" xfId="13446"/>
    <cellStyle name="_Sheet1_Recon_3_Recon 4" xfId="23566"/>
    <cellStyle name="_Sheet1_Recon_3_Recon_Deadline Tracker" xfId="32949"/>
    <cellStyle name="_Sheet1_Recon_3_Recon_Sheet4" xfId="9849"/>
    <cellStyle name="_Sheet1_Recon_3_Recon_Sheet4 2" xfId="13448"/>
    <cellStyle name="_Sheet1_Recon_3_Sheet4" xfId="9847"/>
    <cellStyle name="_Sheet1_Recon_3_Sheet4 2" xfId="13449"/>
    <cellStyle name="_Sheet1_Recon_Deadline Tracker" xfId="32938"/>
    <cellStyle name="_Sheet1_Recon_Sheet4" xfId="9838"/>
    <cellStyle name="_Sheet1_Recon_Sheet4 2" xfId="13450"/>
    <cellStyle name="_Sheet1_Sheet1" xfId="4873"/>
    <cellStyle name="_Sheet1_Sheet1 10" xfId="23567"/>
    <cellStyle name="_Sheet1_Sheet1 11" xfId="28036"/>
    <cellStyle name="_Sheet1_Sheet1 12" xfId="27740"/>
    <cellStyle name="_Sheet1_Sheet1 2" xfId="4874"/>
    <cellStyle name="_Sheet1_Sheet1 2 2" xfId="13453"/>
    <cellStyle name="_Sheet1_Sheet1 2 3" xfId="13452"/>
    <cellStyle name="_Sheet1_Sheet1 2 4" xfId="23568"/>
    <cellStyle name="_Sheet1_Sheet1 2_Deadline Tracker" xfId="32951"/>
    <cellStyle name="_Sheet1_Sheet1 2_Sheet4" xfId="9851"/>
    <cellStyle name="_Sheet1_Sheet1 2_Sheet4 2" xfId="13454"/>
    <cellStyle name="_Sheet1_Sheet1 3" xfId="13455"/>
    <cellStyle name="_Sheet1_Sheet1 4" xfId="13456"/>
    <cellStyle name="_Sheet1_Sheet1 5" xfId="13457"/>
    <cellStyle name="_Sheet1_Sheet1 6" xfId="13458"/>
    <cellStyle name="_Sheet1_Sheet1 7" xfId="13459"/>
    <cellStyle name="_Sheet1_Sheet1 8" xfId="13460"/>
    <cellStyle name="_Sheet1_Sheet1 9" xfId="13451"/>
    <cellStyle name="_Sheet1_Sheet1_1" xfId="4875"/>
    <cellStyle name="_Sheet1_Sheet1_1 2" xfId="13462"/>
    <cellStyle name="_Sheet1_Sheet1_1 3" xfId="13461"/>
    <cellStyle name="_Sheet1_Sheet1_1 4" xfId="23569"/>
    <cellStyle name="_Sheet1_Sheet1_1 5" xfId="28037"/>
    <cellStyle name="_Sheet1_Sheet1_1 6" xfId="27741"/>
    <cellStyle name="_Sheet1_Sheet1_1_Deadline Tracker" xfId="32952"/>
    <cellStyle name="_Sheet1_Sheet1_1_Sheet4" xfId="9852"/>
    <cellStyle name="_Sheet1_Sheet1_1_Sheet4 2" xfId="13463"/>
    <cellStyle name="_Sheet1_Sheet1_Deadline Tracker" xfId="32950"/>
    <cellStyle name="_Sheet1_Sheet1_Sheet4" xfId="9850"/>
    <cellStyle name="_Sheet1_Sheet1_Sheet4 2" xfId="13464"/>
    <cellStyle name="_Sheet1_Sheet2" xfId="27721"/>
    <cellStyle name="_Sheet1_Sheet4" xfId="9741"/>
    <cellStyle name="_Sheet1_Sheet4 2" xfId="13465"/>
    <cellStyle name="_Sheet1_sum worksheet" xfId="4876"/>
    <cellStyle name="_Sheet1_sum worksheet 2" xfId="4877"/>
    <cellStyle name="_Sheet1_sum worksheet 2 2" xfId="13468"/>
    <cellStyle name="_Sheet1_sum worksheet 2 3" xfId="13467"/>
    <cellStyle name="_Sheet1_sum worksheet 2 4" xfId="23571"/>
    <cellStyle name="_Sheet1_sum worksheet 2_Deadline Tracker" xfId="32954"/>
    <cellStyle name="_Sheet1_sum worksheet 2_Sheet4" xfId="9854"/>
    <cellStyle name="_Sheet1_sum worksheet 2_Sheet4 2" xfId="13469"/>
    <cellStyle name="_Sheet1_sum worksheet 3" xfId="13470"/>
    <cellStyle name="_Sheet1_sum worksheet 4" xfId="13466"/>
    <cellStyle name="_Sheet1_sum worksheet 5" xfId="23570"/>
    <cellStyle name="_Sheet1_sum worksheet_Deadline Tracker" xfId="32953"/>
    <cellStyle name="_Sheet1_sum worksheet_Sheet4" xfId="9853"/>
    <cellStyle name="_Sheet1_sum worksheet_Sheet4 2" xfId="13471"/>
    <cellStyle name="_Sheet1_sum worksheet_sum worksheet" xfId="4878"/>
    <cellStyle name="_Sheet1_sum worksheet_sum worksheet 2" xfId="13473"/>
    <cellStyle name="_Sheet1_sum worksheet_sum worksheet 3" xfId="13472"/>
    <cellStyle name="_Sheet1_sum worksheet_sum worksheet 4" xfId="23572"/>
    <cellStyle name="_Sheet1_sum worksheet_sum worksheet_Deadline Tracker" xfId="32955"/>
    <cellStyle name="_Sheet1_sum worksheet_sum worksheet_Sheet4" xfId="9855"/>
    <cellStyle name="_Sheet1_sum worksheet_sum worksheet_Sheet4 2" xfId="13474"/>
    <cellStyle name="_Sheet1_WM Company &amp; Zurich PnA" xfId="4879"/>
    <cellStyle name="_Sheet1_WM Company &amp; Zurich PnA 2" xfId="13476"/>
    <cellStyle name="_Sheet1_WM Company &amp; Zurich PnA 3" xfId="13475"/>
    <cellStyle name="_Sheet1_WM Company &amp; Zurich PnA 4" xfId="23573"/>
    <cellStyle name="_Sheet1_WM Company &amp; Zurich PnA_Deadline Tracker" xfId="32956"/>
    <cellStyle name="_Sheet1_WM Company &amp; Zurich PnA_Sheet4" xfId="9856"/>
    <cellStyle name="_Sheet1_WM Company &amp; Zurich PnA_Sheet4 2" xfId="13477"/>
    <cellStyle name="_Sheet1_WM Company &amp; Zurich PnA_WM Company &amp; Zurich PnA" xfId="4880"/>
    <cellStyle name="_Sheet1_WM Company &amp; Zurich PnA_WM Company &amp; Zurich PnA 2" xfId="13479"/>
    <cellStyle name="_Sheet1_WM Company &amp; Zurich PnA_WM Company &amp; Zurich PnA 3" xfId="13478"/>
    <cellStyle name="_Sheet1_WM Company &amp; Zurich PnA_WM Company &amp; Zurich PnA 4" xfId="23574"/>
    <cellStyle name="_Sheet1_WM Company &amp; Zurich PnA_WM Company &amp; Zurich PnA_Deadline Tracker" xfId="32957"/>
    <cellStyle name="_Sheet1_WM Company &amp; Zurich PnA_WM Company &amp; Zurich PnA_Sheet4" xfId="9857"/>
    <cellStyle name="_Sheet1_WM Company &amp; Zurich PnA_WM Company &amp; Zurich PnA_Sheet4 2" xfId="13480"/>
    <cellStyle name="_Sheet13" xfId="4881"/>
    <cellStyle name="_Sheet13 2" xfId="4882"/>
    <cellStyle name="_Sheet13 2 2" xfId="13483"/>
    <cellStyle name="_Sheet13 2 3" xfId="13482"/>
    <cellStyle name="_Sheet13 2 4" xfId="23576"/>
    <cellStyle name="_Sheet13 2_Deadline Tracker" xfId="32959"/>
    <cellStyle name="_Sheet13 2_Fund Admin Access Matrix" xfId="4883"/>
    <cellStyle name="_Sheet13 2_Fund Admin Access Matrix 2" xfId="13485"/>
    <cellStyle name="_Sheet13 2_Fund Admin Access Matrix 3" xfId="13484"/>
    <cellStyle name="_Sheet13 2_Fund Admin Access Matrix 4" xfId="23577"/>
    <cellStyle name="_Sheet13 2_Fund Admin Access Matrix_Deadline Tracker" xfId="32960"/>
    <cellStyle name="_Sheet13 2_Fund Admin Access Matrix_Sheet4" xfId="9860"/>
    <cellStyle name="_Sheet13 2_Fund Admin Access Matrix_Sheet4 2" xfId="13486"/>
    <cellStyle name="_Sheet13 2_Sheet4" xfId="9859"/>
    <cellStyle name="_Sheet13 2_Sheet4 2" xfId="13487"/>
    <cellStyle name="_Sheet13 3" xfId="13488"/>
    <cellStyle name="_Sheet13 4" xfId="13481"/>
    <cellStyle name="_Sheet13 5" xfId="23575"/>
    <cellStyle name="_Sheet13_Active" xfId="4884"/>
    <cellStyle name="_Sheet13_Active 2" xfId="4885"/>
    <cellStyle name="_Sheet13_Active 2 2" xfId="13491"/>
    <cellStyle name="_Sheet13_Active 2 3" xfId="13490"/>
    <cellStyle name="_Sheet13_Active 2 4" xfId="23579"/>
    <cellStyle name="_Sheet13_Active 2_Deadline Tracker" xfId="32962"/>
    <cellStyle name="_Sheet13_Active 2_Fund Admin Access Matrix" xfId="4886"/>
    <cellStyle name="_Sheet13_Active 2_Fund Admin Access Matrix 2" xfId="13493"/>
    <cellStyle name="_Sheet13_Active 2_Fund Admin Access Matrix 3" xfId="13492"/>
    <cellStyle name="_Sheet13_Active 2_Fund Admin Access Matrix 4" xfId="23580"/>
    <cellStyle name="_Sheet13_Active 2_Fund Admin Access Matrix_Deadline Tracker" xfId="32963"/>
    <cellStyle name="_Sheet13_Active 2_Fund Admin Access Matrix_Sheet4" xfId="9863"/>
    <cellStyle name="_Sheet13_Active 2_Fund Admin Access Matrix_Sheet4 2" xfId="13494"/>
    <cellStyle name="_Sheet13_Active 2_Sheet4" xfId="9862"/>
    <cellStyle name="_Sheet13_Active 2_Sheet4 2" xfId="13495"/>
    <cellStyle name="_Sheet13_Active 3" xfId="13496"/>
    <cellStyle name="_Sheet13_Active 4" xfId="13489"/>
    <cellStyle name="_Sheet13_Active 5" xfId="23578"/>
    <cellStyle name="_Sheet13_Active_1" xfId="4887"/>
    <cellStyle name="_Sheet13_Active_1 2" xfId="13498"/>
    <cellStyle name="_Sheet13_Active_1 3" xfId="13497"/>
    <cellStyle name="_Sheet13_Active_1 4" xfId="23581"/>
    <cellStyle name="_Sheet13_Active_1_Deadline Tracker" xfId="32964"/>
    <cellStyle name="_Sheet13_Active_1_Sheet4" xfId="9864"/>
    <cellStyle name="_Sheet13_Active_1_Sheet4 2" xfId="13499"/>
    <cellStyle name="_Sheet13_Active_Active" xfId="4888"/>
    <cellStyle name="_Sheet13_Active_Active 2" xfId="13501"/>
    <cellStyle name="_Sheet13_Active_Active 3" xfId="13500"/>
    <cellStyle name="_Sheet13_Active_Active 4" xfId="23582"/>
    <cellStyle name="_Sheet13_Active_Active_Deadline Tracker" xfId="32965"/>
    <cellStyle name="_Sheet13_Active_Active_Sheet4" xfId="9865"/>
    <cellStyle name="_Sheet13_Active_Active_Sheet4 2" xfId="13502"/>
    <cellStyle name="_Sheet13_Active_Call Tree" xfId="4889"/>
    <cellStyle name="_Sheet13_Active_Call Tree 2" xfId="13504"/>
    <cellStyle name="_Sheet13_Active_Call Tree 3" xfId="13503"/>
    <cellStyle name="_Sheet13_Active_Call Tree 4" xfId="23583"/>
    <cellStyle name="_Sheet13_Active_Call Tree_Call Tree" xfId="4890"/>
    <cellStyle name="_Sheet13_Active_Call Tree_Call Tree 2" xfId="13506"/>
    <cellStyle name="_Sheet13_Active_Call Tree_Call Tree 3" xfId="13505"/>
    <cellStyle name="_Sheet13_Active_Call Tree_Call Tree 4" xfId="23584"/>
    <cellStyle name="_Sheet13_Active_Call Tree_Call Tree_Deadline Tracker" xfId="32967"/>
    <cellStyle name="_Sheet13_Active_Call Tree_Call Tree_Sheet4" xfId="9867"/>
    <cellStyle name="_Sheet13_Active_Call Tree_Call Tree_Sheet4 2" xfId="13507"/>
    <cellStyle name="_Sheet13_Active_Call Tree_Deadline Tracker" xfId="32966"/>
    <cellStyle name="_Sheet13_Active_Call Tree_Sheet4" xfId="9866"/>
    <cellStyle name="_Sheet13_Active_Call Tree_Sheet4 2" xfId="13508"/>
    <cellStyle name="_Sheet13_Active_Deadline Tracker" xfId="32961"/>
    <cellStyle name="_Sheet13_Active_May'13 " xfId="4891"/>
    <cellStyle name="_Sheet13_Active_May'13  2" xfId="13510"/>
    <cellStyle name="_Sheet13_Active_May'13  3" xfId="13509"/>
    <cellStyle name="_Sheet13_Active_May'13  4" xfId="23585"/>
    <cellStyle name="_Sheet13_Active_May'13 _Aug'13" xfId="4892"/>
    <cellStyle name="_Sheet13_Active_May'13 _Aug'13 2" xfId="13512"/>
    <cellStyle name="_Sheet13_Active_May'13 _Aug'13 3" xfId="13511"/>
    <cellStyle name="_Sheet13_Active_May'13 _Aug'13 4" xfId="23586"/>
    <cellStyle name="_Sheet13_Active_May'13 _Aug'13_Deadline Tracker" xfId="32969"/>
    <cellStyle name="_Sheet13_Active_May'13 _Aug'13_Sheet4" xfId="9869"/>
    <cellStyle name="_Sheet13_Active_May'13 _Aug'13_Sheet4 2" xfId="13513"/>
    <cellStyle name="_Sheet13_Active_May'13 _Deadline Tracker" xfId="32968"/>
    <cellStyle name="_Sheet13_Active_May'13 _Sheet4" xfId="9868"/>
    <cellStyle name="_Sheet13_Active_May'13 _Sheet4 2" xfId="13514"/>
    <cellStyle name="_Sheet13_Active_Roster Template" xfId="4893"/>
    <cellStyle name="_Sheet13_Active_Roster Template 2" xfId="13516"/>
    <cellStyle name="_Sheet13_Active_Roster Template 3" xfId="13515"/>
    <cellStyle name="_Sheet13_Active_Roster Template 4" xfId="23587"/>
    <cellStyle name="_Sheet13_Active_Roster Template_Deadline Tracker" xfId="32970"/>
    <cellStyle name="_Sheet13_Active_Roster Template_DEC" xfId="4894"/>
    <cellStyle name="_Sheet13_Active_Roster Template_DEC 2" xfId="13518"/>
    <cellStyle name="_Sheet13_Active_Roster Template_DEC 3" xfId="13517"/>
    <cellStyle name="_Sheet13_Active_Roster Template_DEC 4" xfId="23588"/>
    <cellStyle name="_Sheet13_Active_Roster Template_DEC_Deadline Tracker" xfId="32971"/>
    <cellStyle name="_Sheet13_Active_Roster Template_DEC_Sheet4" xfId="9871"/>
    <cellStyle name="_Sheet13_Active_Roster Template_DEC_Sheet4 2" xfId="13519"/>
    <cellStyle name="_Sheet13_Active_Roster Template_Dec'2012" xfId="4895"/>
    <cellStyle name="_Sheet13_Active_Roster Template_Dec'2012 2" xfId="13521"/>
    <cellStyle name="_Sheet13_Active_Roster Template_Dec'2012 3" xfId="13520"/>
    <cellStyle name="_Sheet13_Active_Roster Template_Dec'2012 4" xfId="23589"/>
    <cellStyle name="_Sheet13_Active_Roster Template_Dec'2012_Deadline Tracker" xfId="32972"/>
    <cellStyle name="_Sheet13_Active_Roster Template_Dec'2012_Sheet4" xfId="9872"/>
    <cellStyle name="_Sheet13_Active_Roster Template_Dec'2012_Sheet4 2" xfId="13522"/>
    <cellStyle name="_Sheet13_Active_Roster Template_NOV." xfId="4896"/>
    <cellStyle name="_Sheet13_Active_Roster Template_NOV. 2" xfId="13524"/>
    <cellStyle name="_Sheet13_Active_Roster Template_NOV. 3" xfId="13523"/>
    <cellStyle name="_Sheet13_Active_Roster Template_NOV. 4" xfId="23590"/>
    <cellStyle name="_Sheet13_Active_Roster Template_NOV._Deadline Tracker" xfId="32973"/>
    <cellStyle name="_Sheet13_Active_Roster Template_NOV._Sheet4" xfId="9873"/>
    <cellStyle name="_Sheet13_Active_Roster Template_NOV._Sheet4 2" xfId="13525"/>
    <cellStyle name="_Sheet13_Active_Roster Template_Sheet1" xfId="4897"/>
    <cellStyle name="_Sheet13_Active_Roster Template_Sheet1 2" xfId="13527"/>
    <cellStyle name="_Sheet13_Active_Roster Template_Sheet1 3" xfId="13526"/>
    <cellStyle name="_Sheet13_Active_Roster Template_Sheet1 4" xfId="23591"/>
    <cellStyle name="_Sheet13_Active_Roster Template_Sheet1_Deadline Tracker" xfId="32974"/>
    <cellStyle name="_Sheet13_Active_Roster Template_Sheet1_Sheet4" xfId="9874"/>
    <cellStyle name="_Sheet13_Active_Roster Template_Sheet1_Sheet4 2" xfId="13528"/>
    <cellStyle name="_Sheet13_Active_Roster Template_Sheet4" xfId="9870"/>
    <cellStyle name="_Sheet13_Active_Roster Template_Sheet4 2" xfId="13529"/>
    <cellStyle name="_Sheet13_Active_Sheet1" xfId="4898"/>
    <cellStyle name="_Sheet13_Active_Sheet1 2" xfId="13531"/>
    <cellStyle name="_Sheet13_Active_Sheet1 3" xfId="13530"/>
    <cellStyle name="_Sheet13_Active_Sheet1 4" xfId="23592"/>
    <cellStyle name="_Sheet13_Active_Sheet1_Call Tree" xfId="4899"/>
    <cellStyle name="_Sheet13_Active_Sheet1_Call Tree 2" xfId="13533"/>
    <cellStyle name="_Sheet13_Active_Sheet1_Call Tree 3" xfId="13532"/>
    <cellStyle name="_Sheet13_Active_Sheet1_Call Tree 4" xfId="23593"/>
    <cellStyle name="_Sheet13_Active_Sheet1_Call Tree_Deadline Tracker" xfId="32976"/>
    <cellStyle name="_Sheet13_Active_Sheet1_Call Tree_Sheet4" xfId="9876"/>
    <cellStyle name="_Sheet13_Active_Sheet1_Call Tree_Sheet4 2" xfId="13534"/>
    <cellStyle name="_Sheet13_Active_Sheet1_Deadline Tracker" xfId="32975"/>
    <cellStyle name="_Sheet13_Active_Sheet1_Fund Admin Access Matrix" xfId="4900"/>
    <cellStyle name="_Sheet13_Active_Sheet1_Fund Admin Access Matrix 2" xfId="13536"/>
    <cellStyle name="_Sheet13_Active_Sheet1_Fund Admin Access Matrix 3" xfId="13535"/>
    <cellStyle name="_Sheet13_Active_Sheet1_Fund Admin Access Matrix 4" xfId="23594"/>
    <cellStyle name="_Sheet13_Active_Sheet1_Fund Admin Access Matrix_Deadline Tracker" xfId="32977"/>
    <cellStyle name="_Sheet13_Active_Sheet1_Fund Admin Access Matrix_Sheet4" xfId="9877"/>
    <cellStyle name="_Sheet13_Active_Sheet1_Fund Admin Access Matrix_Sheet4 2" xfId="13537"/>
    <cellStyle name="_Sheet13_Active_Sheet1_Sheet4" xfId="9875"/>
    <cellStyle name="_Sheet13_Active_Sheet1_Sheet4 2" xfId="13538"/>
    <cellStyle name="_Sheet13_Active_Sheet4" xfId="9861"/>
    <cellStyle name="_Sheet13_Active_Sheet4 2" xfId="13539"/>
    <cellStyle name="_Sheet13_Call Tree" xfId="4901"/>
    <cellStyle name="_Sheet13_Call Tree 2" xfId="13541"/>
    <cellStyle name="_Sheet13_Call Tree 3" xfId="13540"/>
    <cellStyle name="_Sheet13_Call Tree 4" xfId="23595"/>
    <cellStyle name="_Sheet13_Call Tree_1" xfId="4902"/>
    <cellStyle name="_Sheet13_Call Tree_1 2" xfId="13543"/>
    <cellStyle name="_Sheet13_Call Tree_1 3" xfId="13542"/>
    <cellStyle name="_Sheet13_Call Tree_1 4" xfId="23596"/>
    <cellStyle name="_Sheet13_Call Tree_1_Call Tree" xfId="4903"/>
    <cellStyle name="_Sheet13_Call Tree_1_Call Tree 2" xfId="13545"/>
    <cellStyle name="_Sheet13_Call Tree_1_Call Tree 3" xfId="13544"/>
    <cellStyle name="_Sheet13_Call Tree_1_Call Tree 4" xfId="23597"/>
    <cellStyle name="_Sheet13_Call Tree_1_Call Tree_Deadline Tracker" xfId="32980"/>
    <cellStyle name="_Sheet13_Call Tree_1_Call Tree_Sheet4" xfId="9880"/>
    <cellStyle name="_Sheet13_Call Tree_1_Call Tree_Sheet4 2" xfId="13546"/>
    <cellStyle name="_Sheet13_Call Tree_1_Deadline Tracker" xfId="32979"/>
    <cellStyle name="_Sheet13_Call Tree_1_Sheet4" xfId="9879"/>
    <cellStyle name="_Sheet13_Call Tree_1_Sheet4 2" xfId="13547"/>
    <cellStyle name="_Sheet13_Call Tree_Deadline Tracker" xfId="32978"/>
    <cellStyle name="_Sheet13_Call Tree_Sheet4" xfId="9878"/>
    <cellStyle name="_Sheet13_Call Tree_Sheet4 2" xfId="13548"/>
    <cellStyle name="_Sheet13_Deadline Tracker" xfId="32958"/>
    <cellStyle name="_Sheet13_May'13 " xfId="4904"/>
    <cellStyle name="_Sheet13_May'13  2" xfId="13550"/>
    <cellStyle name="_Sheet13_May'13  3" xfId="13549"/>
    <cellStyle name="_Sheet13_May'13  4" xfId="23598"/>
    <cellStyle name="_Sheet13_May'13 _Aug'13" xfId="4905"/>
    <cellStyle name="_Sheet13_May'13 _Aug'13 2" xfId="13552"/>
    <cellStyle name="_Sheet13_May'13 _Aug'13 3" xfId="13551"/>
    <cellStyle name="_Sheet13_May'13 _Aug'13 4" xfId="23599"/>
    <cellStyle name="_Sheet13_May'13 _Aug'13_Deadline Tracker" xfId="32982"/>
    <cellStyle name="_Sheet13_May'13 _Aug'13_Sheet4" xfId="9882"/>
    <cellStyle name="_Sheet13_May'13 _Aug'13_Sheet4 2" xfId="13553"/>
    <cellStyle name="_Sheet13_May'13 _Deadline Tracker" xfId="32981"/>
    <cellStyle name="_Sheet13_May'13 _Sheet4" xfId="9881"/>
    <cellStyle name="_Sheet13_May'13 _Sheet4 2" xfId="13554"/>
    <cellStyle name="_Sheet13_Roster Template" xfId="4906"/>
    <cellStyle name="_Sheet13_Roster Template 2" xfId="13556"/>
    <cellStyle name="_Sheet13_Roster Template 3" xfId="13555"/>
    <cellStyle name="_Sheet13_Roster Template 4" xfId="23600"/>
    <cellStyle name="_Sheet13_Roster Template_1" xfId="4907"/>
    <cellStyle name="_Sheet13_Roster Template_1 2" xfId="13558"/>
    <cellStyle name="_Sheet13_Roster Template_1 3" xfId="13557"/>
    <cellStyle name="_Sheet13_Roster Template_1 4" xfId="23601"/>
    <cellStyle name="_Sheet13_Roster Template_1_Deadline Tracker" xfId="32984"/>
    <cellStyle name="_Sheet13_Roster Template_1_May'13 " xfId="4908"/>
    <cellStyle name="_Sheet13_Roster Template_1_May'13  2" xfId="13560"/>
    <cellStyle name="_Sheet13_Roster Template_1_May'13  3" xfId="13559"/>
    <cellStyle name="_Sheet13_Roster Template_1_May'13  4" xfId="23602"/>
    <cellStyle name="_Sheet13_Roster Template_1_May'13 _Aug'13" xfId="4909"/>
    <cellStyle name="_Sheet13_Roster Template_1_May'13 _Aug'13 2" xfId="13562"/>
    <cellStyle name="_Sheet13_Roster Template_1_May'13 _Aug'13 3" xfId="13561"/>
    <cellStyle name="_Sheet13_Roster Template_1_May'13 _Aug'13 4" xfId="23603"/>
    <cellStyle name="_Sheet13_Roster Template_1_May'13 _Aug'13_Deadline Tracker" xfId="32986"/>
    <cellStyle name="_Sheet13_Roster Template_1_May'13 _Aug'13_Sheet4" xfId="9886"/>
    <cellStyle name="_Sheet13_Roster Template_1_May'13 _Aug'13_Sheet4 2" xfId="13563"/>
    <cellStyle name="_Sheet13_Roster Template_1_May'13 _Deadline Tracker" xfId="32985"/>
    <cellStyle name="_Sheet13_Roster Template_1_May'13 _Sheet4" xfId="9885"/>
    <cellStyle name="_Sheet13_Roster Template_1_May'13 _Sheet4 2" xfId="13564"/>
    <cellStyle name="_Sheet13_Roster Template_1_Sheet4" xfId="9884"/>
    <cellStyle name="_Sheet13_Roster Template_1_Sheet4 2" xfId="13565"/>
    <cellStyle name="_Sheet13_Roster Template_2" xfId="4910"/>
    <cellStyle name="_Sheet13_Roster Template_2 2" xfId="13567"/>
    <cellStyle name="_Sheet13_Roster Template_2 3" xfId="13566"/>
    <cellStyle name="_Sheet13_Roster Template_2 4" xfId="23604"/>
    <cellStyle name="_Sheet13_Roster Template_2_Aug'13" xfId="4911"/>
    <cellStyle name="_Sheet13_Roster Template_2_Aug'13 2" xfId="13569"/>
    <cellStyle name="_Sheet13_Roster Template_2_Aug'13 3" xfId="13568"/>
    <cellStyle name="_Sheet13_Roster Template_2_Aug'13 4" xfId="23605"/>
    <cellStyle name="_Sheet13_Roster Template_2_Aug'13_Deadline Tracker" xfId="32988"/>
    <cellStyle name="_Sheet13_Roster Template_2_Aug'13_Sheet4" xfId="9888"/>
    <cellStyle name="_Sheet13_Roster Template_2_Aug'13_Sheet4 2" xfId="13570"/>
    <cellStyle name="_Sheet13_Roster Template_2_Deadline Tracker" xfId="32987"/>
    <cellStyle name="_Sheet13_Roster Template_2_Sheet4" xfId="9887"/>
    <cellStyle name="_Sheet13_Roster Template_2_Sheet4 2" xfId="13571"/>
    <cellStyle name="_Sheet13_Roster Template_Deadline Tracker" xfId="32983"/>
    <cellStyle name="_Sheet13_Roster Template_DEC" xfId="4912"/>
    <cellStyle name="_Sheet13_Roster Template_DEC 2" xfId="13573"/>
    <cellStyle name="_Sheet13_Roster Template_DEC 3" xfId="13572"/>
    <cellStyle name="_Sheet13_Roster Template_DEC 4" xfId="23606"/>
    <cellStyle name="_Sheet13_Roster Template_DEC_Deadline Tracker" xfId="32989"/>
    <cellStyle name="_Sheet13_Roster Template_DEC_Sheet4" xfId="9889"/>
    <cellStyle name="_Sheet13_Roster Template_DEC_Sheet4 2" xfId="13574"/>
    <cellStyle name="_Sheet13_Roster Template_Dec'2012" xfId="4913"/>
    <cellStyle name="_Sheet13_Roster Template_Dec'2012 2" xfId="13576"/>
    <cellStyle name="_Sheet13_Roster Template_Dec'2012 3" xfId="13575"/>
    <cellStyle name="_Sheet13_Roster Template_Dec'2012 4" xfId="23607"/>
    <cellStyle name="_Sheet13_Roster Template_Dec'2012_Deadline Tracker" xfId="32990"/>
    <cellStyle name="_Sheet13_Roster Template_Dec'2012_Sheet4" xfId="9890"/>
    <cellStyle name="_Sheet13_Roster Template_Dec'2012_Sheet4 2" xfId="13577"/>
    <cellStyle name="_Sheet13_Roster Template_NOV." xfId="4914"/>
    <cellStyle name="_Sheet13_Roster Template_NOV. 2" xfId="13579"/>
    <cellStyle name="_Sheet13_Roster Template_NOV. 3" xfId="13578"/>
    <cellStyle name="_Sheet13_Roster Template_NOV. 4" xfId="23608"/>
    <cellStyle name="_Sheet13_Roster Template_NOV._Deadline Tracker" xfId="32991"/>
    <cellStyle name="_Sheet13_Roster Template_NOV._Sheet4" xfId="9891"/>
    <cellStyle name="_Sheet13_Roster Template_NOV._Sheet4 2" xfId="13580"/>
    <cellStyle name="_Sheet13_Roster Template_Sheet1" xfId="4915"/>
    <cellStyle name="_Sheet13_Roster Template_Sheet1 2" xfId="13582"/>
    <cellStyle name="_Sheet13_Roster Template_Sheet1 3" xfId="13581"/>
    <cellStyle name="_Sheet13_Roster Template_Sheet1 4" xfId="23609"/>
    <cellStyle name="_Sheet13_Roster Template_Sheet1_Deadline Tracker" xfId="32992"/>
    <cellStyle name="_Sheet13_Roster Template_Sheet1_Sheet4" xfId="9892"/>
    <cellStyle name="_Sheet13_Roster Template_Sheet1_Sheet4 2" xfId="13583"/>
    <cellStyle name="_Sheet13_Roster Template_Sheet4" xfId="9883"/>
    <cellStyle name="_Sheet13_Roster Template_Sheet4 2" xfId="13584"/>
    <cellStyle name="_Sheet13_Sheet1" xfId="4916"/>
    <cellStyle name="_Sheet13_Sheet1 2" xfId="13586"/>
    <cellStyle name="_Sheet13_Sheet1 3" xfId="13585"/>
    <cellStyle name="_Sheet13_Sheet1 4" xfId="23610"/>
    <cellStyle name="_Sheet13_Sheet1_Call Tree" xfId="4917"/>
    <cellStyle name="_Sheet13_Sheet1_Call Tree 2" xfId="13588"/>
    <cellStyle name="_Sheet13_Sheet1_Call Tree 3" xfId="13587"/>
    <cellStyle name="_Sheet13_Sheet1_Call Tree 4" xfId="23611"/>
    <cellStyle name="_Sheet13_Sheet1_Call Tree_Deadline Tracker" xfId="32994"/>
    <cellStyle name="_Sheet13_Sheet1_Call Tree_Sheet4" xfId="9894"/>
    <cellStyle name="_Sheet13_Sheet1_Call Tree_Sheet4 2" xfId="13589"/>
    <cellStyle name="_Sheet13_Sheet1_Deadline Tracker" xfId="32993"/>
    <cellStyle name="_Sheet13_Sheet1_Fund Admin Access Matrix" xfId="4918"/>
    <cellStyle name="_Sheet13_Sheet1_Fund Admin Access Matrix 2" xfId="13591"/>
    <cellStyle name="_Sheet13_Sheet1_Fund Admin Access Matrix 3" xfId="13590"/>
    <cellStyle name="_Sheet13_Sheet1_Fund Admin Access Matrix 4" xfId="23612"/>
    <cellStyle name="_Sheet13_Sheet1_Fund Admin Access Matrix_Deadline Tracker" xfId="32995"/>
    <cellStyle name="_Sheet13_Sheet1_Fund Admin Access Matrix_Sheet4" xfId="9895"/>
    <cellStyle name="_Sheet13_Sheet1_Fund Admin Access Matrix_Sheet4 2" xfId="13592"/>
    <cellStyle name="_Sheet13_Sheet1_Sheet4" xfId="9893"/>
    <cellStyle name="_Sheet13_Sheet1_Sheet4 2" xfId="13593"/>
    <cellStyle name="_Sheet13_Sheet4" xfId="9858"/>
    <cellStyle name="_Sheet13_Sheet4 2" xfId="13594"/>
    <cellStyle name="_Sheet13_Trainee Nomination" xfId="4919"/>
    <cellStyle name="_Sheet13_Trainee Nomination 2" xfId="4920"/>
    <cellStyle name="_Sheet13_Trainee Nomination 2 2" xfId="13597"/>
    <cellStyle name="_Sheet13_Trainee Nomination 2 3" xfId="13596"/>
    <cellStyle name="_Sheet13_Trainee Nomination 2 4" xfId="23614"/>
    <cellStyle name="_Sheet13_Trainee Nomination 2_Deadline Tracker" xfId="32997"/>
    <cellStyle name="_Sheet13_Trainee Nomination 2_Fund Admin Access Matrix" xfId="4921"/>
    <cellStyle name="_Sheet13_Trainee Nomination 2_Fund Admin Access Matrix 2" xfId="13599"/>
    <cellStyle name="_Sheet13_Trainee Nomination 2_Fund Admin Access Matrix 3" xfId="13598"/>
    <cellStyle name="_Sheet13_Trainee Nomination 2_Fund Admin Access Matrix 4" xfId="23615"/>
    <cellStyle name="_Sheet13_Trainee Nomination 2_Fund Admin Access Matrix_Deadline Tracker" xfId="32998"/>
    <cellStyle name="_Sheet13_Trainee Nomination 2_Fund Admin Access Matrix_Sheet4" xfId="9898"/>
    <cellStyle name="_Sheet13_Trainee Nomination 2_Fund Admin Access Matrix_Sheet4 2" xfId="13600"/>
    <cellStyle name="_Sheet13_Trainee Nomination 2_Sheet4" xfId="9897"/>
    <cellStyle name="_Sheet13_Trainee Nomination 2_Sheet4 2" xfId="13601"/>
    <cellStyle name="_Sheet13_Trainee Nomination 3" xfId="13602"/>
    <cellStyle name="_Sheet13_Trainee Nomination 4" xfId="13595"/>
    <cellStyle name="_Sheet13_Trainee Nomination 5" xfId="23613"/>
    <cellStyle name="_Sheet13_Trainee Nomination_Active" xfId="4922"/>
    <cellStyle name="_Sheet13_Trainee Nomination_Active 2" xfId="13604"/>
    <cellStyle name="_Sheet13_Trainee Nomination_Active 3" xfId="13603"/>
    <cellStyle name="_Sheet13_Trainee Nomination_Active 4" xfId="23616"/>
    <cellStyle name="_Sheet13_Trainee Nomination_Active_Deadline Tracker" xfId="32999"/>
    <cellStyle name="_Sheet13_Trainee Nomination_Active_Sheet4" xfId="9899"/>
    <cellStyle name="_Sheet13_Trainee Nomination_Active_Sheet4 2" xfId="13605"/>
    <cellStyle name="_Sheet13_Trainee Nomination_Call Tree" xfId="4923"/>
    <cellStyle name="_Sheet13_Trainee Nomination_Call Tree 2" xfId="13607"/>
    <cellStyle name="_Sheet13_Trainee Nomination_Call Tree 3" xfId="13606"/>
    <cellStyle name="_Sheet13_Trainee Nomination_Call Tree 4" xfId="23617"/>
    <cellStyle name="_Sheet13_Trainee Nomination_Call Tree_1" xfId="4924"/>
    <cellStyle name="_Sheet13_Trainee Nomination_Call Tree_1 2" xfId="13609"/>
    <cellStyle name="_Sheet13_Trainee Nomination_Call Tree_1 3" xfId="13608"/>
    <cellStyle name="_Sheet13_Trainee Nomination_Call Tree_1 4" xfId="23618"/>
    <cellStyle name="_Sheet13_Trainee Nomination_Call Tree_1_Call Tree" xfId="4925"/>
    <cellStyle name="_Sheet13_Trainee Nomination_Call Tree_1_Call Tree 2" xfId="13611"/>
    <cellStyle name="_Sheet13_Trainee Nomination_Call Tree_1_Call Tree 3" xfId="13610"/>
    <cellStyle name="_Sheet13_Trainee Nomination_Call Tree_1_Call Tree 4" xfId="23619"/>
    <cellStyle name="_Sheet13_Trainee Nomination_Call Tree_1_Call Tree_Deadline Tracker" xfId="33002"/>
    <cellStyle name="_Sheet13_Trainee Nomination_Call Tree_1_Call Tree_Sheet4" xfId="9902"/>
    <cellStyle name="_Sheet13_Trainee Nomination_Call Tree_1_Call Tree_Sheet4 2" xfId="13612"/>
    <cellStyle name="_Sheet13_Trainee Nomination_Call Tree_1_Deadline Tracker" xfId="33001"/>
    <cellStyle name="_Sheet13_Trainee Nomination_Call Tree_1_Sheet4" xfId="9901"/>
    <cellStyle name="_Sheet13_Trainee Nomination_Call Tree_1_Sheet4 2" xfId="13613"/>
    <cellStyle name="_Sheet13_Trainee Nomination_Call Tree_Deadline Tracker" xfId="33000"/>
    <cellStyle name="_Sheet13_Trainee Nomination_Call Tree_Sheet4" xfId="9900"/>
    <cellStyle name="_Sheet13_Trainee Nomination_Call Tree_Sheet4 2" xfId="13614"/>
    <cellStyle name="_Sheet13_Trainee Nomination_Deadline Tracker" xfId="32996"/>
    <cellStyle name="_Sheet13_Trainee Nomination_May'13 " xfId="4926"/>
    <cellStyle name="_Sheet13_Trainee Nomination_May'13  2" xfId="13616"/>
    <cellStyle name="_Sheet13_Trainee Nomination_May'13  3" xfId="13615"/>
    <cellStyle name="_Sheet13_Trainee Nomination_May'13  4" xfId="23620"/>
    <cellStyle name="_Sheet13_Trainee Nomination_May'13 _Aug'13" xfId="4927"/>
    <cellStyle name="_Sheet13_Trainee Nomination_May'13 _Aug'13 2" xfId="13618"/>
    <cellStyle name="_Sheet13_Trainee Nomination_May'13 _Aug'13 3" xfId="13617"/>
    <cellStyle name="_Sheet13_Trainee Nomination_May'13 _Aug'13 4" xfId="23621"/>
    <cellStyle name="_Sheet13_Trainee Nomination_May'13 _Aug'13_Deadline Tracker" xfId="33004"/>
    <cellStyle name="_Sheet13_Trainee Nomination_May'13 _Aug'13_Sheet4" xfId="9904"/>
    <cellStyle name="_Sheet13_Trainee Nomination_May'13 _Aug'13_Sheet4 2" xfId="13619"/>
    <cellStyle name="_Sheet13_Trainee Nomination_May'13 _Deadline Tracker" xfId="33003"/>
    <cellStyle name="_Sheet13_Trainee Nomination_May'13 _Sheet4" xfId="9903"/>
    <cellStyle name="_Sheet13_Trainee Nomination_May'13 _Sheet4 2" xfId="13620"/>
    <cellStyle name="_Sheet13_Trainee Nomination_Roster Template" xfId="4928"/>
    <cellStyle name="_Sheet13_Trainee Nomination_Roster Template 2" xfId="13622"/>
    <cellStyle name="_Sheet13_Trainee Nomination_Roster Template 3" xfId="13621"/>
    <cellStyle name="_Sheet13_Trainee Nomination_Roster Template 4" xfId="23622"/>
    <cellStyle name="_Sheet13_Trainee Nomination_Roster Template_1" xfId="4929"/>
    <cellStyle name="_Sheet13_Trainee Nomination_Roster Template_1 2" xfId="13624"/>
    <cellStyle name="_Sheet13_Trainee Nomination_Roster Template_1 3" xfId="13623"/>
    <cellStyle name="_Sheet13_Trainee Nomination_Roster Template_1 4" xfId="23623"/>
    <cellStyle name="_Sheet13_Trainee Nomination_Roster Template_1_Deadline Tracker" xfId="33006"/>
    <cellStyle name="_Sheet13_Trainee Nomination_Roster Template_1_May'13 " xfId="4930"/>
    <cellStyle name="_Sheet13_Trainee Nomination_Roster Template_1_May'13  2" xfId="13626"/>
    <cellStyle name="_Sheet13_Trainee Nomination_Roster Template_1_May'13  3" xfId="13625"/>
    <cellStyle name="_Sheet13_Trainee Nomination_Roster Template_1_May'13  4" xfId="23624"/>
    <cellStyle name="_Sheet13_Trainee Nomination_Roster Template_1_May'13 _Aug'13" xfId="4931"/>
    <cellStyle name="_Sheet13_Trainee Nomination_Roster Template_1_May'13 _Aug'13 2" xfId="13628"/>
    <cellStyle name="_Sheet13_Trainee Nomination_Roster Template_1_May'13 _Aug'13 3" xfId="13627"/>
    <cellStyle name="_Sheet13_Trainee Nomination_Roster Template_1_May'13 _Aug'13 4" xfId="23625"/>
    <cellStyle name="_Sheet13_Trainee Nomination_Roster Template_1_May'13 _Aug'13_Deadline Tracker" xfId="33008"/>
    <cellStyle name="_Sheet13_Trainee Nomination_Roster Template_1_May'13 _Aug'13_Sheet4" xfId="9908"/>
    <cellStyle name="_Sheet13_Trainee Nomination_Roster Template_1_May'13 _Aug'13_Sheet4 2" xfId="13629"/>
    <cellStyle name="_Sheet13_Trainee Nomination_Roster Template_1_May'13 _Deadline Tracker" xfId="33007"/>
    <cellStyle name="_Sheet13_Trainee Nomination_Roster Template_1_May'13 _Sheet4" xfId="9907"/>
    <cellStyle name="_Sheet13_Trainee Nomination_Roster Template_1_May'13 _Sheet4 2" xfId="13630"/>
    <cellStyle name="_Sheet13_Trainee Nomination_Roster Template_1_Sheet4" xfId="9906"/>
    <cellStyle name="_Sheet13_Trainee Nomination_Roster Template_1_Sheet4 2" xfId="13631"/>
    <cellStyle name="_Sheet13_Trainee Nomination_Roster Template_2" xfId="4932"/>
    <cellStyle name="_Sheet13_Trainee Nomination_Roster Template_2 2" xfId="13633"/>
    <cellStyle name="_Sheet13_Trainee Nomination_Roster Template_2 3" xfId="13632"/>
    <cellStyle name="_Sheet13_Trainee Nomination_Roster Template_2 4" xfId="23626"/>
    <cellStyle name="_Sheet13_Trainee Nomination_Roster Template_2_Aug'13" xfId="4933"/>
    <cellStyle name="_Sheet13_Trainee Nomination_Roster Template_2_Aug'13 2" xfId="13635"/>
    <cellStyle name="_Sheet13_Trainee Nomination_Roster Template_2_Aug'13 3" xfId="13634"/>
    <cellStyle name="_Sheet13_Trainee Nomination_Roster Template_2_Aug'13 4" xfId="23627"/>
    <cellStyle name="_Sheet13_Trainee Nomination_Roster Template_2_Aug'13_Deadline Tracker" xfId="33010"/>
    <cellStyle name="_Sheet13_Trainee Nomination_Roster Template_2_Aug'13_Sheet4" xfId="9910"/>
    <cellStyle name="_Sheet13_Trainee Nomination_Roster Template_2_Aug'13_Sheet4 2" xfId="13636"/>
    <cellStyle name="_Sheet13_Trainee Nomination_Roster Template_2_Deadline Tracker" xfId="33009"/>
    <cellStyle name="_Sheet13_Trainee Nomination_Roster Template_2_Sheet4" xfId="9909"/>
    <cellStyle name="_Sheet13_Trainee Nomination_Roster Template_2_Sheet4 2" xfId="13637"/>
    <cellStyle name="_Sheet13_Trainee Nomination_Roster Template_Deadline Tracker" xfId="33005"/>
    <cellStyle name="_Sheet13_Trainee Nomination_Roster Template_DEC" xfId="4934"/>
    <cellStyle name="_Sheet13_Trainee Nomination_Roster Template_DEC 2" xfId="13639"/>
    <cellStyle name="_Sheet13_Trainee Nomination_Roster Template_DEC 3" xfId="13638"/>
    <cellStyle name="_Sheet13_Trainee Nomination_Roster Template_DEC 4" xfId="23628"/>
    <cellStyle name="_Sheet13_Trainee Nomination_Roster Template_DEC_Deadline Tracker" xfId="33011"/>
    <cellStyle name="_Sheet13_Trainee Nomination_Roster Template_DEC_Sheet4" xfId="9911"/>
    <cellStyle name="_Sheet13_Trainee Nomination_Roster Template_DEC_Sheet4 2" xfId="13640"/>
    <cellStyle name="_Sheet13_Trainee Nomination_Roster Template_Dec'2012" xfId="4935"/>
    <cellStyle name="_Sheet13_Trainee Nomination_Roster Template_Dec'2012 2" xfId="13642"/>
    <cellStyle name="_Sheet13_Trainee Nomination_Roster Template_Dec'2012 3" xfId="13641"/>
    <cellStyle name="_Sheet13_Trainee Nomination_Roster Template_Dec'2012 4" xfId="23629"/>
    <cellStyle name="_Sheet13_Trainee Nomination_Roster Template_Dec'2012_Deadline Tracker" xfId="33012"/>
    <cellStyle name="_Sheet13_Trainee Nomination_Roster Template_Dec'2012_Sheet4" xfId="9912"/>
    <cellStyle name="_Sheet13_Trainee Nomination_Roster Template_Dec'2012_Sheet4 2" xfId="13643"/>
    <cellStyle name="_Sheet13_Trainee Nomination_Roster Template_NOV." xfId="4936"/>
    <cellStyle name="_Sheet13_Trainee Nomination_Roster Template_NOV. 2" xfId="13645"/>
    <cellStyle name="_Sheet13_Trainee Nomination_Roster Template_NOV. 3" xfId="13644"/>
    <cellStyle name="_Sheet13_Trainee Nomination_Roster Template_NOV. 4" xfId="23630"/>
    <cellStyle name="_Sheet13_Trainee Nomination_Roster Template_NOV._Deadline Tracker" xfId="33013"/>
    <cellStyle name="_Sheet13_Trainee Nomination_Roster Template_NOV._Sheet4" xfId="9913"/>
    <cellStyle name="_Sheet13_Trainee Nomination_Roster Template_NOV._Sheet4 2" xfId="13646"/>
    <cellStyle name="_Sheet13_Trainee Nomination_Roster Template_Sheet1" xfId="4937"/>
    <cellStyle name="_Sheet13_Trainee Nomination_Roster Template_Sheet1 2" xfId="13648"/>
    <cellStyle name="_Sheet13_Trainee Nomination_Roster Template_Sheet1 3" xfId="13647"/>
    <cellStyle name="_Sheet13_Trainee Nomination_Roster Template_Sheet1 4" xfId="23631"/>
    <cellStyle name="_Sheet13_Trainee Nomination_Roster Template_Sheet1_Deadline Tracker" xfId="33014"/>
    <cellStyle name="_Sheet13_Trainee Nomination_Roster Template_Sheet1_Sheet4" xfId="9914"/>
    <cellStyle name="_Sheet13_Trainee Nomination_Roster Template_Sheet1_Sheet4 2" xfId="13649"/>
    <cellStyle name="_Sheet13_Trainee Nomination_Roster Template_Sheet4" xfId="9905"/>
    <cellStyle name="_Sheet13_Trainee Nomination_Roster Template_Sheet4 2" xfId="13650"/>
    <cellStyle name="_Sheet13_Trainee Nomination_Sheet1" xfId="4938"/>
    <cellStyle name="_Sheet13_Trainee Nomination_Sheet1 2" xfId="13652"/>
    <cellStyle name="_Sheet13_Trainee Nomination_Sheet1 3" xfId="13651"/>
    <cellStyle name="_Sheet13_Trainee Nomination_Sheet1 4" xfId="23632"/>
    <cellStyle name="_Sheet13_Trainee Nomination_Sheet1_Call Tree" xfId="4939"/>
    <cellStyle name="_Sheet13_Trainee Nomination_Sheet1_Call Tree 2" xfId="13654"/>
    <cellStyle name="_Sheet13_Trainee Nomination_Sheet1_Call Tree 3" xfId="13653"/>
    <cellStyle name="_Sheet13_Trainee Nomination_Sheet1_Call Tree 4" xfId="23633"/>
    <cellStyle name="_Sheet13_Trainee Nomination_Sheet1_Call Tree_Deadline Tracker" xfId="33016"/>
    <cellStyle name="_Sheet13_Trainee Nomination_Sheet1_Call Tree_Sheet4" xfId="9916"/>
    <cellStyle name="_Sheet13_Trainee Nomination_Sheet1_Call Tree_Sheet4 2" xfId="13655"/>
    <cellStyle name="_Sheet13_Trainee Nomination_Sheet1_Deadline Tracker" xfId="33015"/>
    <cellStyle name="_Sheet13_Trainee Nomination_Sheet1_Fund Admin Access Matrix" xfId="4940"/>
    <cellStyle name="_Sheet13_Trainee Nomination_Sheet1_Fund Admin Access Matrix 2" xfId="13657"/>
    <cellStyle name="_Sheet13_Trainee Nomination_Sheet1_Fund Admin Access Matrix 3" xfId="13656"/>
    <cellStyle name="_Sheet13_Trainee Nomination_Sheet1_Fund Admin Access Matrix 4" xfId="23634"/>
    <cellStyle name="_Sheet13_Trainee Nomination_Sheet1_Fund Admin Access Matrix_Deadline Tracker" xfId="33017"/>
    <cellStyle name="_Sheet13_Trainee Nomination_Sheet1_Fund Admin Access Matrix_Sheet4" xfId="9917"/>
    <cellStyle name="_Sheet13_Trainee Nomination_Sheet1_Fund Admin Access Matrix_Sheet4 2" xfId="13658"/>
    <cellStyle name="_Sheet13_Trainee Nomination_Sheet1_Sheet4" xfId="9915"/>
    <cellStyle name="_Sheet13_Trainee Nomination_Sheet1_Sheet4 2" xfId="13659"/>
    <cellStyle name="_Sheet13_Trainee Nomination_Sheet4" xfId="9896"/>
    <cellStyle name="_Sheet13_Trainee Nomination_Sheet4 2" xfId="13660"/>
    <cellStyle name="_Sheet2" xfId="4941"/>
    <cellStyle name="_Sheet2 2" xfId="4942"/>
    <cellStyle name="_Sheet2 2 2" xfId="4943"/>
    <cellStyle name="_Sheet2 2 2 2" xfId="13664"/>
    <cellStyle name="_Sheet2 2 2 3" xfId="13663"/>
    <cellStyle name="_Sheet2 2 2 4" xfId="23637"/>
    <cellStyle name="_Sheet2 2 2_Deadline Tracker" xfId="33020"/>
    <cellStyle name="_Sheet2 2 2_Sheet4" xfId="9920"/>
    <cellStyle name="_Sheet2 2 2_Sheet4 2" xfId="13665"/>
    <cellStyle name="_Sheet2 2 3" xfId="4944"/>
    <cellStyle name="_Sheet2 2 3 2" xfId="13667"/>
    <cellStyle name="_Sheet2 2 3 3" xfId="13666"/>
    <cellStyle name="_Sheet2 2 3 4" xfId="23638"/>
    <cellStyle name="_Sheet2 2 3_Deadline Tracker" xfId="33021"/>
    <cellStyle name="_Sheet2 2 3_Sheet4" xfId="9921"/>
    <cellStyle name="_Sheet2 2 3_Sheet4 2" xfId="13668"/>
    <cellStyle name="_Sheet2 2 4" xfId="13669"/>
    <cellStyle name="_Sheet2 2 5" xfId="13662"/>
    <cellStyle name="_Sheet2 2 6" xfId="23636"/>
    <cellStyle name="_Sheet2 2_Chansky" xfId="4945"/>
    <cellStyle name="_Sheet2 2_Chansky 2" xfId="13671"/>
    <cellStyle name="_Sheet2 2_Chansky 3" xfId="13670"/>
    <cellStyle name="_Sheet2 2_Chansky 4" xfId="23639"/>
    <cellStyle name="_Sheet2 2_Chansky_Deadline Tracker" xfId="33022"/>
    <cellStyle name="_Sheet2 2_Chansky_Sheet4" xfId="9922"/>
    <cellStyle name="_Sheet2 2_Chansky_Sheet4 2" xfId="13672"/>
    <cellStyle name="_Sheet2 2_Deadline Tracker" xfId="33019"/>
    <cellStyle name="_Sheet2 2_Forrester" xfId="4946"/>
    <cellStyle name="_Sheet2 2_Forrester 2" xfId="13674"/>
    <cellStyle name="_Sheet2 2_Forrester 3" xfId="13673"/>
    <cellStyle name="_Sheet2 2_Forrester 4" xfId="23640"/>
    <cellStyle name="_Sheet2 2_Forrester_Deadline Tracker" xfId="33023"/>
    <cellStyle name="_Sheet2 2_Forrester_Sheet4" xfId="9923"/>
    <cellStyle name="_Sheet2 2_Forrester_Sheet4 2" xfId="13675"/>
    <cellStyle name="_Sheet2 2_Fry" xfId="4947"/>
    <cellStyle name="_Sheet2 2_Fry 2" xfId="13677"/>
    <cellStyle name="_Sheet2 2_Fry 3" xfId="13676"/>
    <cellStyle name="_Sheet2 2_Fry 4" xfId="23641"/>
    <cellStyle name="_Sheet2 2_Fry_Deadline Tracker" xfId="33024"/>
    <cellStyle name="_Sheet2 2_Fry_Sheet4" xfId="9924"/>
    <cellStyle name="_Sheet2 2_Fry_Sheet4 2" xfId="13678"/>
    <cellStyle name="_Sheet2 2_Fund Admin Access Matrix" xfId="4948"/>
    <cellStyle name="_Sheet2 2_Fund Admin Access Matrix 2" xfId="13680"/>
    <cellStyle name="_Sheet2 2_Fund Admin Access Matrix 3" xfId="13679"/>
    <cellStyle name="_Sheet2 2_Fund Admin Access Matrix 4" xfId="23642"/>
    <cellStyle name="_Sheet2 2_Fund Admin Access Matrix_Deadline Tracker" xfId="33025"/>
    <cellStyle name="_Sheet2 2_Fund Admin Access Matrix_Sheet4" xfId="9925"/>
    <cellStyle name="_Sheet2 2_Fund Admin Access Matrix_Sheet4 2" xfId="13681"/>
    <cellStyle name="_Sheet2 2_Sheet4" xfId="9919"/>
    <cellStyle name="_Sheet2 2_Sheet4 2" xfId="13682"/>
    <cellStyle name="_Sheet2 3" xfId="4949"/>
    <cellStyle name="_Sheet2 3 2" xfId="13684"/>
    <cellStyle name="_Sheet2 3 3" xfId="13683"/>
    <cellStyle name="_Sheet2 3 4" xfId="23643"/>
    <cellStyle name="_Sheet2 3_Deadline Tracker" xfId="33026"/>
    <cellStyle name="_Sheet2 3_Sheet4" xfId="9926"/>
    <cellStyle name="_Sheet2 3_Sheet4 2" xfId="13685"/>
    <cellStyle name="_Sheet2 3_USIS Cash_CoE" xfId="4950"/>
    <cellStyle name="_Sheet2 3_USIS Cash_CoE 2" xfId="13687"/>
    <cellStyle name="_Sheet2 3_USIS Cash_CoE 3" xfId="13686"/>
    <cellStyle name="_Sheet2 3_USIS Cash_CoE 4" xfId="23644"/>
    <cellStyle name="_Sheet2 3_USIS Cash_CoE_Deadline Tracker" xfId="33027"/>
    <cellStyle name="_Sheet2 3_USIS Cash_CoE_Sheet4" xfId="9927"/>
    <cellStyle name="_Sheet2 3_USIS Cash_CoE_Sheet4 2" xfId="13688"/>
    <cellStyle name="_Sheet2 4" xfId="4951"/>
    <cellStyle name="_Sheet2 4 2" xfId="13690"/>
    <cellStyle name="_Sheet2 4 3" xfId="13689"/>
    <cellStyle name="_Sheet2 4 4" xfId="23645"/>
    <cellStyle name="_Sheet2 4_Deadline Tracker" xfId="33028"/>
    <cellStyle name="_Sheet2 4_Sheet4" xfId="9928"/>
    <cellStyle name="_Sheet2 4_Sheet4 2" xfId="13691"/>
    <cellStyle name="_Sheet2 5" xfId="4952"/>
    <cellStyle name="_Sheet2 5 2" xfId="13693"/>
    <cellStyle name="_Sheet2 5 3" xfId="13692"/>
    <cellStyle name="_Sheet2 5 4" xfId="23646"/>
    <cellStyle name="_Sheet2 5_Deadline Tracker" xfId="33029"/>
    <cellStyle name="_Sheet2 5_Sheet4" xfId="9929"/>
    <cellStyle name="_Sheet2 5_Sheet4 2" xfId="13694"/>
    <cellStyle name="_Sheet2 6" xfId="13695"/>
    <cellStyle name="_Sheet2 7" xfId="13661"/>
    <cellStyle name="_Sheet2 8" xfId="23635"/>
    <cellStyle name="_Sheet2_Active" xfId="4953"/>
    <cellStyle name="_Sheet2_Active 2" xfId="4954"/>
    <cellStyle name="_Sheet2_Active 2 2" xfId="13698"/>
    <cellStyle name="_Sheet2_Active 2 3" xfId="13697"/>
    <cellStyle name="_Sheet2_Active 2 4" xfId="23648"/>
    <cellStyle name="_Sheet2_Active 2_Deadline Tracker" xfId="33031"/>
    <cellStyle name="_Sheet2_Active 2_Fund Admin Access Matrix" xfId="4955"/>
    <cellStyle name="_Sheet2_Active 2_Fund Admin Access Matrix 2" xfId="13700"/>
    <cellStyle name="_Sheet2_Active 2_Fund Admin Access Matrix 3" xfId="13699"/>
    <cellStyle name="_Sheet2_Active 2_Fund Admin Access Matrix 4" xfId="23649"/>
    <cellStyle name="_Sheet2_Active 2_Fund Admin Access Matrix_Deadline Tracker" xfId="33032"/>
    <cellStyle name="_Sheet2_Active 2_Fund Admin Access Matrix_Sheet4" xfId="9932"/>
    <cellStyle name="_Sheet2_Active 2_Fund Admin Access Matrix_Sheet4 2" xfId="13701"/>
    <cellStyle name="_Sheet2_Active 2_Sheet4" xfId="9931"/>
    <cellStyle name="_Sheet2_Active 2_Sheet4 2" xfId="13702"/>
    <cellStyle name="_Sheet2_Active 3" xfId="13703"/>
    <cellStyle name="_Sheet2_Active 4" xfId="13696"/>
    <cellStyle name="_Sheet2_Active 5" xfId="23647"/>
    <cellStyle name="_Sheet2_Active_1" xfId="4956"/>
    <cellStyle name="_Sheet2_Active_1 2" xfId="13705"/>
    <cellStyle name="_Sheet2_Active_1 3" xfId="13704"/>
    <cellStyle name="_Sheet2_Active_1 4" xfId="23650"/>
    <cellStyle name="_Sheet2_Active_1_Deadline Tracker" xfId="33033"/>
    <cellStyle name="_Sheet2_Active_1_Sheet4" xfId="9933"/>
    <cellStyle name="_Sheet2_Active_1_Sheet4 2" xfId="13706"/>
    <cellStyle name="_Sheet2_Active_Active" xfId="4957"/>
    <cellStyle name="_Sheet2_Active_Active 2" xfId="13708"/>
    <cellStyle name="_Sheet2_Active_Active 3" xfId="13707"/>
    <cellStyle name="_Sheet2_Active_Active 4" xfId="23651"/>
    <cellStyle name="_Sheet2_Active_Active_Deadline Tracker" xfId="33034"/>
    <cellStyle name="_Sheet2_Active_Active_Sheet4" xfId="9934"/>
    <cellStyle name="_Sheet2_Active_Active_Sheet4 2" xfId="13709"/>
    <cellStyle name="_Sheet2_Active_Call Tree" xfId="4958"/>
    <cellStyle name="_Sheet2_Active_Call Tree 2" xfId="13711"/>
    <cellStyle name="_Sheet2_Active_Call Tree 3" xfId="13710"/>
    <cellStyle name="_Sheet2_Active_Call Tree 4" xfId="23652"/>
    <cellStyle name="_Sheet2_Active_Call Tree_Call Tree" xfId="4959"/>
    <cellStyle name="_Sheet2_Active_Call Tree_Call Tree 2" xfId="13713"/>
    <cellStyle name="_Sheet2_Active_Call Tree_Call Tree 3" xfId="13712"/>
    <cellStyle name="_Sheet2_Active_Call Tree_Call Tree 4" xfId="23653"/>
    <cellStyle name="_Sheet2_Active_Call Tree_Call Tree_Deadline Tracker" xfId="33036"/>
    <cellStyle name="_Sheet2_Active_Call Tree_Call Tree_Sheet4" xfId="9936"/>
    <cellStyle name="_Sheet2_Active_Call Tree_Call Tree_Sheet4 2" xfId="13714"/>
    <cellStyle name="_Sheet2_Active_Call Tree_Deadline Tracker" xfId="33035"/>
    <cellStyle name="_Sheet2_Active_Call Tree_Sheet4" xfId="9935"/>
    <cellStyle name="_Sheet2_Active_Call Tree_Sheet4 2" xfId="13715"/>
    <cellStyle name="_Sheet2_Active_Deadline Tracker" xfId="33030"/>
    <cellStyle name="_Sheet2_Active_May'13 " xfId="4960"/>
    <cellStyle name="_Sheet2_Active_May'13  2" xfId="13717"/>
    <cellStyle name="_Sheet2_Active_May'13  3" xfId="13716"/>
    <cellStyle name="_Sheet2_Active_May'13  4" xfId="23654"/>
    <cellStyle name="_Sheet2_Active_May'13 _Aug'13" xfId="4961"/>
    <cellStyle name="_Sheet2_Active_May'13 _Aug'13 2" xfId="13719"/>
    <cellStyle name="_Sheet2_Active_May'13 _Aug'13 3" xfId="13718"/>
    <cellStyle name="_Sheet2_Active_May'13 _Aug'13 4" xfId="23655"/>
    <cellStyle name="_Sheet2_Active_May'13 _Aug'13_Deadline Tracker" xfId="33038"/>
    <cellStyle name="_Sheet2_Active_May'13 _Aug'13_Sheet4" xfId="9938"/>
    <cellStyle name="_Sheet2_Active_May'13 _Aug'13_Sheet4 2" xfId="13720"/>
    <cellStyle name="_Sheet2_Active_May'13 _Deadline Tracker" xfId="33037"/>
    <cellStyle name="_Sheet2_Active_May'13 _Sheet4" xfId="9937"/>
    <cellStyle name="_Sheet2_Active_May'13 _Sheet4 2" xfId="13721"/>
    <cellStyle name="_Sheet2_Active_Roster Template" xfId="4962"/>
    <cellStyle name="_Sheet2_Active_Roster Template 2" xfId="13723"/>
    <cellStyle name="_Sheet2_Active_Roster Template 3" xfId="13722"/>
    <cellStyle name="_Sheet2_Active_Roster Template 4" xfId="23656"/>
    <cellStyle name="_Sheet2_Active_Roster Template_Deadline Tracker" xfId="33039"/>
    <cellStyle name="_Sheet2_Active_Roster Template_DEC" xfId="4963"/>
    <cellStyle name="_Sheet2_Active_Roster Template_DEC 2" xfId="13725"/>
    <cellStyle name="_Sheet2_Active_Roster Template_DEC 3" xfId="13724"/>
    <cellStyle name="_Sheet2_Active_Roster Template_DEC 4" xfId="23657"/>
    <cellStyle name="_Sheet2_Active_Roster Template_DEC_Deadline Tracker" xfId="33040"/>
    <cellStyle name="_Sheet2_Active_Roster Template_DEC_Sheet4" xfId="9940"/>
    <cellStyle name="_Sheet2_Active_Roster Template_DEC_Sheet4 2" xfId="13726"/>
    <cellStyle name="_Sheet2_Active_Roster Template_Dec'2012" xfId="4964"/>
    <cellStyle name="_Sheet2_Active_Roster Template_Dec'2012 2" xfId="13728"/>
    <cellStyle name="_Sheet2_Active_Roster Template_Dec'2012 3" xfId="13727"/>
    <cellStyle name="_Sheet2_Active_Roster Template_Dec'2012 4" xfId="23658"/>
    <cellStyle name="_Sheet2_Active_Roster Template_Dec'2012_Deadline Tracker" xfId="33041"/>
    <cellStyle name="_Sheet2_Active_Roster Template_Dec'2012_Sheet4" xfId="9941"/>
    <cellStyle name="_Sheet2_Active_Roster Template_Dec'2012_Sheet4 2" xfId="13729"/>
    <cellStyle name="_Sheet2_Active_Roster Template_NOV." xfId="4965"/>
    <cellStyle name="_Sheet2_Active_Roster Template_NOV. 2" xfId="13731"/>
    <cellStyle name="_Sheet2_Active_Roster Template_NOV. 3" xfId="13730"/>
    <cellStyle name="_Sheet2_Active_Roster Template_NOV. 4" xfId="23659"/>
    <cellStyle name="_Sheet2_Active_Roster Template_NOV._Deadline Tracker" xfId="33042"/>
    <cellStyle name="_Sheet2_Active_Roster Template_NOV._Sheet4" xfId="9942"/>
    <cellStyle name="_Sheet2_Active_Roster Template_NOV._Sheet4 2" xfId="13732"/>
    <cellStyle name="_Sheet2_Active_Roster Template_Sheet1" xfId="4966"/>
    <cellStyle name="_Sheet2_Active_Roster Template_Sheet1 2" xfId="13734"/>
    <cellStyle name="_Sheet2_Active_Roster Template_Sheet1 3" xfId="13733"/>
    <cellStyle name="_Sheet2_Active_Roster Template_Sheet1 4" xfId="23660"/>
    <cellStyle name="_Sheet2_Active_Roster Template_Sheet1_Deadline Tracker" xfId="33043"/>
    <cellStyle name="_Sheet2_Active_Roster Template_Sheet1_Sheet4" xfId="9943"/>
    <cellStyle name="_Sheet2_Active_Roster Template_Sheet1_Sheet4 2" xfId="13735"/>
    <cellStyle name="_Sheet2_Active_Roster Template_Sheet4" xfId="9939"/>
    <cellStyle name="_Sheet2_Active_Roster Template_Sheet4 2" xfId="13736"/>
    <cellStyle name="_Sheet2_Active_Sheet1" xfId="4967"/>
    <cellStyle name="_Sheet2_Active_Sheet1 2" xfId="13738"/>
    <cellStyle name="_Sheet2_Active_Sheet1 3" xfId="13737"/>
    <cellStyle name="_Sheet2_Active_Sheet1 4" xfId="23661"/>
    <cellStyle name="_Sheet2_Active_Sheet1_Call Tree" xfId="4968"/>
    <cellStyle name="_Sheet2_Active_Sheet1_Call Tree 2" xfId="13740"/>
    <cellStyle name="_Sheet2_Active_Sheet1_Call Tree 3" xfId="13739"/>
    <cellStyle name="_Sheet2_Active_Sheet1_Call Tree 4" xfId="23662"/>
    <cellStyle name="_Sheet2_Active_Sheet1_Call Tree_Deadline Tracker" xfId="33045"/>
    <cellStyle name="_Sheet2_Active_Sheet1_Call Tree_Sheet4" xfId="9945"/>
    <cellStyle name="_Sheet2_Active_Sheet1_Call Tree_Sheet4 2" xfId="13741"/>
    <cellStyle name="_Sheet2_Active_Sheet1_Deadline Tracker" xfId="33044"/>
    <cellStyle name="_Sheet2_Active_Sheet1_Fund Admin Access Matrix" xfId="4969"/>
    <cellStyle name="_Sheet2_Active_Sheet1_Fund Admin Access Matrix 2" xfId="13743"/>
    <cellStyle name="_Sheet2_Active_Sheet1_Fund Admin Access Matrix 3" xfId="13742"/>
    <cellStyle name="_Sheet2_Active_Sheet1_Fund Admin Access Matrix 4" xfId="23663"/>
    <cellStyle name="_Sheet2_Active_Sheet1_Fund Admin Access Matrix_Deadline Tracker" xfId="33046"/>
    <cellStyle name="_Sheet2_Active_Sheet1_Fund Admin Access Matrix_Sheet4" xfId="9946"/>
    <cellStyle name="_Sheet2_Active_Sheet1_Fund Admin Access Matrix_Sheet4 2" xfId="13744"/>
    <cellStyle name="_Sheet2_Active_Sheet1_Sheet4" xfId="9944"/>
    <cellStyle name="_Sheet2_Active_Sheet1_Sheet4 2" xfId="13745"/>
    <cellStyle name="_Sheet2_Active_Sheet4" xfId="9930"/>
    <cellStyle name="_Sheet2_Active_Sheet4 2" xfId="13746"/>
    <cellStyle name="_Sheet2_Bieber" xfId="4970"/>
    <cellStyle name="_Sheet2_Bieber 2" xfId="13748"/>
    <cellStyle name="_Sheet2_Bieber 3" xfId="13747"/>
    <cellStyle name="_Sheet2_Bieber 4" xfId="23664"/>
    <cellStyle name="_Sheet2_Bieber_Deadline Tracker" xfId="33047"/>
    <cellStyle name="_Sheet2_Bieber_Sheet4" xfId="9947"/>
    <cellStyle name="_Sheet2_Bieber_Sheet4 2" xfId="13749"/>
    <cellStyle name="_Sheet2_Bieber_USIS Cash_CoE" xfId="4971"/>
    <cellStyle name="_Sheet2_Bieber_USIS Cash_CoE 2" xfId="13751"/>
    <cellStyle name="_Sheet2_Bieber_USIS Cash_CoE 3" xfId="13750"/>
    <cellStyle name="_Sheet2_Bieber_USIS Cash_CoE 4" xfId="23665"/>
    <cellStyle name="_Sheet2_Bieber_USIS Cash_CoE_Deadline Tracker" xfId="33048"/>
    <cellStyle name="_Sheet2_Bieber_USIS Cash_CoE_Sheet4" xfId="9948"/>
    <cellStyle name="_Sheet2_Bieber_USIS Cash_CoE_Sheet4 2" xfId="13752"/>
    <cellStyle name="_Sheet2_Call Tree" xfId="4972"/>
    <cellStyle name="_Sheet2_Call Tree 2" xfId="13754"/>
    <cellStyle name="_Sheet2_Call Tree 3" xfId="13753"/>
    <cellStyle name="_Sheet2_Call Tree 4" xfId="23666"/>
    <cellStyle name="_Sheet2_Call Tree_1" xfId="4973"/>
    <cellStyle name="_Sheet2_Call Tree_1 2" xfId="13756"/>
    <cellStyle name="_Sheet2_Call Tree_1 3" xfId="13755"/>
    <cellStyle name="_Sheet2_Call Tree_1 4" xfId="23667"/>
    <cellStyle name="_Sheet2_Call Tree_1_Call Tree" xfId="4974"/>
    <cellStyle name="_Sheet2_Call Tree_1_Call Tree 2" xfId="13758"/>
    <cellStyle name="_Sheet2_Call Tree_1_Call Tree 3" xfId="13757"/>
    <cellStyle name="_Sheet2_Call Tree_1_Call Tree 4" xfId="23668"/>
    <cellStyle name="_Sheet2_Call Tree_1_Call Tree_Deadline Tracker" xfId="33051"/>
    <cellStyle name="_Sheet2_Call Tree_1_Call Tree_Sheet4" xfId="9951"/>
    <cellStyle name="_Sheet2_Call Tree_1_Call Tree_Sheet4 2" xfId="13759"/>
    <cellStyle name="_Sheet2_Call Tree_1_Deadline Tracker" xfId="33050"/>
    <cellStyle name="_Sheet2_Call Tree_1_Sheet4" xfId="9950"/>
    <cellStyle name="_Sheet2_Call Tree_1_Sheet4 2" xfId="13760"/>
    <cellStyle name="_Sheet2_Call Tree_Deadline Tracker" xfId="33049"/>
    <cellStyle name="_Sheet2_Call Tree_Sheet4" xfId="9949"/>
    <cellStyle name="_Sheet2_Call Tree_Sheet4 2" xfId="13761"/>
    <cellStyle name="_Sheet2_Chansky" xfId="4975"/>
    <cellStyle name="_Sheet2_Chansky 2" xfId="4976"/>
    <cellStyle name="_Sheet2_Chansky 2 2" xfId="13764"/>
    <cellStyle name="_Sheet2_Chansky 2 3" xfId="13763"/>
    <cellStyle name="_Sheet2_Chansky 2 4" xfId="23670"/>
    <cellStyle name="_Sheet2_Chansky 2_Deadline Tracker" xfId="33053"/>
    <cellStyle name="_Sheet2_Chansky 2_Sheet4" xfId="9953"/>
    <cellStyle name="_Sheet2_Chansky 2_Sheet4 2" xfId="13765"/>
    <cellStyle name="_Sheet2_Chansky 3" xfId="4977"/>
    <cellStyle name="_Sheet2_Chansky 3 2" xfId="13767"/>
    <cellStyle name="_Sheet2_Chansky 3 3" xfId="13766"/>
    <cellStyle name="_Sheet2_Chansky 3 4" xfId="23671"/>
    <cellStyle name="_Sheet2_Chansky 3_Deadline Tracker" xfId="33054"/>
    <cellStyle name="_Sheet2_Chansky 3_Sheet4" xfId="9954"/>
    <cellStyle name="_Sheet2_Chansky 3_Sheet4 2" xfId="13768"/>
    <cellStyle name="_Sheet2_Chansky 3_USIS Cash_CoE" xfId="4978"/>
    <cellStyle name="_Sheet2_Chansky 3_USIS Cash_CoE 2" xfId="13770"/>
    <cellStyle name="_Sheet2_Chansky 3_USIS Cash_CoE 3" xfId="13769"/>
    <cellStyle name="_Sheet2_Chansky 3_USIS Cash_CoE 4" xfId="23672"/>
    <cellStyle name="_Sheet2_Chansky 3_USIS Cash_CoE_Deadline Tracker" xfId="33055"/>
    <cellStyle name="_Sheet2_Chansky 3_USIS Cash_CoE_Sheet4" xfId="9955"/>
    <cellStyle name="_Sheet2_Chansky 3_USIS Cash_CoE_Sheet4 2" xfId="13771"/>
    <cellStyle name="_Sheet2_Chansky 4" xfId="4979"/>
    <cellStyle name="_Sheet2_Chansky 4 2" xfId="13773"/>
    <cellStyle name="_Sheet2_Chansky 4 3" xfId="13772"/>
    <cellStyle name="_Sheet2_Chansky 4 4" xfId="23673"/>
    <cellStyle name="_Sheet2_Chansky 4_Deadline Tracker" xfId="33056"/>
    <cellStyle name="_Sheet2_Chansky 4_Sheet4" xfId="9956"/>
    <cellStyle name="_Sheet2_Chansky 4_Sheet4 2" xfId="13774"/>
    <cellStyle name="_Sheet2_Chansky 5" xfId="13775"/>
    <cellStyle name="_Sheet2_Chansky 6" xfId="13762"/>
    <cellStyle name="_Sheet2_Chansky 7" xfId="23669"/>
    <cellStyle name="_Sheet2_Chansky_1" xfId="4980"/>
    <cellStyle name="_Sheet2_Chansky_1 2" xfId="13777"/>
    <cellStyle name="_Sheet2_Chansky_1 3" xfId="13776"/>
    <cellStyle name="_Sheet2_Chansky_1 4" xfId="23674"/>
    <cellStyle name="_Sheet2_Chansky_1_Deadline Tracker" xfId="33057"/>
    <cellStyle name="_Sheet2_Chansky_1_Sheet4" xfId="9957"/>
    <cellStyle name="_Sheet2_Chansky_1_Sheet4 2" xfId="13778"/>
    <cellStyle name="_Sheet2_Chansky_Bieber" xfId="4981"/>
    <cellStyle name="_Sheet2_Chansky_Bieber 2" xfId="13780"/>
    <cellStyle name="_Sheet2_Chansky_Bieber 3" xfId="13779"/>
    <cellStyle name="_Sheet2_Chansky_Bieber 4" xfId="23675"/>
    <cellStyle name="_Sheet2_Chansky_Bieber_Deadline Tracker" xfId="33058"/>
    <cellStyle name="_Sheet2_Chansky_Bieber_Sheet4" xfId="9958"/>
    <cellStyle name="_Sheet2_Chansky_Bieber_Sheet4 2" xfId="13781"/>
    <cellStyle name="_Sheet2_Chansky_Bieber_USIS Cash_CoE" xfId="4982"/>
    <cellStyle name="_Sheet2_Chansky_Bieber_USIS Cash_CoE 2" xfId="13783"/>
    <cellStyle name="_Sheet2_Chansky_Bieber_USIS Cash_CoE 3" xfId="13782"/>
    <cellStyle name="_Sheet2_Chansky_Bieber_USIS Cash_CoE 4" xfId="23676"/>
    <cellStyle name="_Sheet2_Chansky_Bieber_USIS Cash_CoE_Deadline Tracker" xfId="33059"/>
    <cellStyle name="_Sheet2_Chansky_Bieber_USIS Cash_CoE_Sheet4" xfId="9959"/>
    <cellStyle name="_Sheet2_Chansky_Bieber_USIS Cash_CoE_Sheet4 2" xfId="13784"/>
    <cellStyle name="_Sheet2_Chansky_Chansky" xfId="4983"/>
    <cellStyle name="_Sheet2_Chansky_Chansky 2" xfId="13786"/>
    <cellStyle name="_Sheet2_Chansky_Chansky 3" xfId="13785"/>
    <cellStyle name="_Sheet2_Chansky_Chansky 4" xfId="23677"/>
    <cellStyle name="_Sheet2_Chansky_Chansky_Deadline Tracker" xfId="33060"/>
    <cellStyle name="_Sheet2_Chansky_Chansky_Sheet4" xfId="9960"/>
    <cellStyle name="_Sheet2_Chansky_Chansky_Sheet4 2" xfId="13787"/>
    <cellStyle name="_Sheet2_Chansky_Deadline Tracker" xfId="33052"/>
    <cellStyle name="_Sheet2_Chansky_Forrester" xfId="4984"/>
    <cellStyle name="_Sheet2_Chansky_Forrester 2" xfId="13789"/>
    <cellStyle name="_Sheet2_Chansky_Forrester 3" xfId="13788"/>
    <cellStyle name="_Sheet2_Chansky_Forrester 4" xfId="23678"/>
    <cellStyle name="_Sheet2_Chansky_Forrester_Deadline Tracker" xfId="33061"/>
    <cellStyle name="_Sheet2_Chansky_Forrester_Sheet4" xfId="9961"/>
    <cellStyle name="_Sheet2_Chansky_Forrester_Sheet4 2" xfId="13790"/>
    <cellStyle name="_Sheet2_Chansky_Fry" xfId="4985"/>
    <cellStyle name="_Sheet2_Chansky_Fry 2" xfId="13792"/>
    <cellStyle name="_Sheet2_Chansky_Fry 3" xfId="13791"/>
    <cellStyle name="_Sheet2_Chansky_Fry 4" xfId="23679"/>
    <cellStyle name="_Sheet2_Chansky_Fry_Deadline Tracker" xfId="33062"/>
    <cellStyle name="_Sheet2_Chansky_Fry_Sheet4" xfId="9962"/>
    <cellStyle name="_Sheet2_Chansky_Fry_Sheet4 2" xfId="13793"/>
    <cellStyle name="_Sheet2_Chansky_Process Highlights" xfId="4986"/>
    <cellStyle name="_Sheet2_Chansky_Process Highlights 2" xfId="13795"/>
    <cellStyle name="_Sheet2_Chansky_Process Highlights 3" xfId="13794"/>
    <cellStyle name="_Sheet2_Chansky_Process Highlights 4" xfId="23680"/>
    <cellStyle name="_Sheet2_Chansky_Process Highlights_1" xfId="4987"/>
    <cellStyle name="_Sheet2_Chansky_Process Highlights_1 2" xfId="13797"/>
    <cellStyle name="_Sheet2_Chansky_Process Highlights_1 3" xfId="13796"/>
    <cellStyle name="_Sheet2_Chansky_Process Highlights_1 4" xfId="23681"/>
    <cellStyle name="_Sheet2_Chansky_Process Highlights_1_Deadline Tracker" xfId="33064"/>
    <cellStyle name="_Sheet2_Chansky_Process Highlights_1_Process Highlights" xfId="4988"/>
    <cellStyle name="_Sheet2_Chansky_Process Highlights_1_Process Highlights 2" xfId="13799"/>
    <cellStyle name="_Sheet2_Chansky_Process Highlights_1_Process Highlights 3" xfId="13798"/>
    <cellStyle name="_Sheet2_Chansky_Process Highlights_1_Process Highlights 4" xfId="23682"/>
    <cellStyle name="_Sheet2_Chansky_Process Highlights_1_Process Highlights_Deadline Tracker" xfId="33065"/>
    <cellStyle name="_Sheet2_Chansky_Process Highlights_1_Process Highlights_Sheet4" xfId="9965"/>
    <cellStyle name="_Sheet2_Chansky_Process Highlights_1_Process Highlights_Sheet4 2" xfId="13800"/>
    <cellStyle name="_Sheet2_Chansky_Process Highlights_1_Sheet4" xfId="9964"/>
    <cellStyle name="_Sheet2_Chansky_Process Highlights_1_Sheet4 2" xfId="13801"/>
    <cellStyle name="_Sheet2_Chansky_Process Highlights_2" xfId="4989"/>
    <cellStyle name="_Sheet2_Chansky_Process Highlights_2 2" xfId="13803"/>
    <cellStyle name="_Sheet2_Chansky_Process Highlights_2 3" xfId="13802"/>
    <cellStyle name="_Sheet2_Chansky_Process Highlights_2 4" xfId="23683"/>
    <cellStyle name="_Sheet2_Chansky_Process Highlights_2_Deadline Tracker" xfId="33066"/>
    <cellStyle name="_Sheet2_Chansky_Process Highlights_2_Process Highlights" xfId="4990"/>
    <cellStyle name="_Sheet2_Chansky_Process Highlights_2_Process Highlights 2" xfId="13805"/>
    <cellStyle name="_Sheet2_Chansky_Process Highlights_2_Process Highlights 3" xfId="13804"/>
    <cellStyle name="_Sheet2_Chansky_Process Highlights_2_Process Highlights 4" xfId="23684"/>
    <cellStyle name="_Sheet2_Chansky_Process Highlights_2_Process Highlights_Deadline Tracker" xfId="33067"/>
    <cellStyle name="_Sheet2_Chansky_Process Highlights_2_Process Highlights_Sheet4" xfId="9967"/>
    <cellStyle name="_Sheet2_Chansky_Process Highlights_2_Process Highlights_Sheet4 2" xfId="13806"/>
    <cellStyle name="_Sheet2_Chansky_Process Highlights_2_Sheet4" xfId="9966"/>
    <cellStyle name="_Sheet2_Chansky_Process Highlights_2_Sheet4 2" xfId="13807"/>
    <cellStyle name="_Sheet2_Chansky_Process Highlights_3" xfId="4991"/>
    <cellStyle name="_Sheet2_Chansky_Process Highlights_3 2" xfId="13809"/>
    <cellStyle name="_Sheet2_Chansky_Process Highlights_3 3" xfId="13808"/>
    <cellStyle name="_Sheet2_Chansky_Process Highlights_3 4" xfId="23685"/>
    <cellStyle name="_Sheet2_Chansky_Process Highlights_3_Deadline Tracker" xfId="33068"/>
    <cellStyle name="_Sheet2_Chansky_Process Highlights_3_Process Highlights" xfId="4992"/>
    <cellStyle name="_Sheet2_Chansky_Process Highlights_3_Process Highlights 2" xfId="13811"/>
    <cellStyle name="_Sheet2_Chansky_Process Highlights_3_Process Highlights 3" xfId="13810"/>
    <cellStyle name="_Sheet2_Chansky_Process Highlights_3_Process Highlights 4" xfId="23686"/>
    <cellStyle name="_Sheet2_Chansky_Process Highlights_3_Process Highlights_Deadline Tracker" xfId="33069"/>
    <cellStyle name="_Sheet2_Chansky_Process Highlights_3_Process Highlights_Sheet4" xfId="9969"/>
    <cellStyle name="_Sheet2_Chansky_Process Highlights_3_Process Highlights_Sheet4 2" xfId="13812"/>
    <cellStyle name="_Sheet2_Chansky_Process Highlights_3_Sheet4" xfId="9968"/>
    <cellStyle name="_Sheet2_Chansky_Process Highlights_3_Sheet4 2" xfId="13813"/>
    <cellStyle name="_Sheet2_Chansky_Process Highlights_4" xfId="4993"/>
    <cellStyle name="_Sheet2_Chansky_Process Highlights_4 2" xfId="13815"/>
    <cellStyle name="_Sheet2_Chansky_Process Highlights_4 3" xfId="13814"/>
    <cellStyle name="_Sheet2_Chansky_Process Highlights_4 4" xfId="23687"/>
    <cellStyle name="_Sheet2_Chansky_Process Highlights_4_Deadline Tracker" xfId="33070"/>
    <cellStyle name="_Sheet2_Chansky_Process Highlights_4_Sheet4" xfId="9970"/>
    <cellStyle name="_Sheet2_Chansky_Process Highlights_4_Sheet4 2" xfId="13816"/>
    <cellStyle name="_Sheet2_Chansky_Process Highlights_Deadline Tracker" xfId="33063"/>
    <cellStyle name="_Sheet2_Chansky_Process Highlights_Sheet4" xfId="9963"/>
    <cellStyle name="_Sheet2_Chansky_Process Highlights_Sheet4 2" xfId="13817"/>
    <cellStyle name="_Sheet2_Chansky_Sheet4" xfId="9952"/>
    <cellStyle name="_Sheet2_Chansky_Sheet4 2" xfId="13818"/>
    <cellStyle name="_Sheet2_Chansky_USIS Cash_CoE" xfId="4994"/>
    <cellStyle name="_Sheet2_Chansky_USIS Cash_CoE 2" xfId="4995"/>
    <cellStyle name="_Sheet2_Chansky_USIS Cash_CoE 2 2" xfId="13821"/>
    <cellStyle name="_Sheet2_Chansky_USIS Cash_CoE 2 3" xfId="13820"/>
    <cellStyle name="_Sheet2_Chansky_USIS Cash_CoE 2 4" xfId="23689"/>
    <cellStyle name="_Sheet2_Chansky_USIS Cash_CoE 2_Deadline Tracker" xfId="33072"/>
    <cellStyle name="_Sheet2_Chansky_USIS Cash_CoE 2_Sheet4" xfId="9972"/>
    <cellStyle name="_Sheet2_Chansky_USIS Cash_CoE 2_Sheet4 2" xfId="13822"/>
    <cellStyle name="_Sheet2_Chansky_USIS Cash_CoE 3" xfId="13823"/>
    <cellStyle name="_Sheet2_Chansky_USIS Cash_CoE 4" xfId="13819"/>
    <cellStyle name="_Sheet2_Chansky_USIS Cash_CoE 5" xfId="23688"/>
    <cellStyle name="_Sheet2_Chansky_USIS Cash_CoE_1" xfId="4996"/>
    <cellStyle name="_Sheet2_Chansky_USIS Cash_CoE_1 2" xfId="13825"/>
    <cellStyle name="_Sheet2_Chansky_USIS Cash_CoE_1 3" xfId="13824"/>
    <cellStyle name="_Sheet2_Chansky_USIS Cash_CoE_1 4" xfId="23690"/>
    <cellStyle name="_Sheet2_Chansky_USIS Cash_CoE_1_Deadline Tracker" xfId="33073"/>
    <cellStyle name="_Sheet2_Chansky_USIS Cash_CoE_1_Sheet4" xfId="9973"/>
    <cellStyle name="_Sheet2_Chansky_USIS Cash_CoE_1_Sheet4 2" xfId="13826"/>
    <cellStyle name="_Sheet2_Chansky_USIS Cash_CoE_2" xfId="4997"/>
    <cellStyle name="_Sheet2_Chansky_USIS Cash_CoE_2 2" xfId="13828"/>
    <cellStyle name="_Sheet2_Chansky_USIS Cash_CoE_2 3" xfId="13827"/>
    <cellStyle name="_Sheet2_Chansky_USIS Cash_CoE_2 4" xfId="23691"/>
    <cellStyle name="_Sheet2_Chansky_USIS Cash_CoE_2_Deadline Tracker" xfId="33074"/>
    <cellStyle name="_Sheet2_Chansky_USIS Cash_CoE_2_Sheet4" xfId="9974"/>
    <cellStyle name="_Sheet2_Chansky_USIS Cash_CoE_2_Sheet4 2" xfId="13829"/>
    <cellStyle name="_Sheet2_Chansky_USIS Cash_CoE_2_USIS Cash_CoE" xfId="4998"/>
    <cellStyle name="_Sheet2_Chansky_USIS Cash_CoE_2_USIS Cash_CoE 2" xfId="13831"/>
    <cellStyle name="_Sheet2_Chansky_USIS Cash_CoE_2_USIS Cash_CoE 3" xfId="13830"/>
    <cellStyle name="_Sheet2_Chansky_USIS Cash_CoE_2_USIS Cash_CoE 4" xfId="23692"/>
    <cellStyle name="_Sheet2_Chansky_USIS Cash_CoE_2_USIS Cash_CoE_Deadline Tracker" xfId="33075"/>
    <cellStyle name="_Sheet2_Chansky_USIS Cash_CoE_2_USIS Cash_CoE_Sheet4" xfId="9975"/>
    <cellStyle name="_Sheet2_Chansky_USIS Cash_CoE_2_USIS Cash_CoE_Sheet4 2" xfId="13832"/>
    <cellStyle name="_Sheet2_Chansky_USIS Cash_CoE_3" xfId="4999"/>
    <cellStyle name="_Sheet2_Chansky_USIS Cash_CoE_3 2" xfId="13834"/>
    <cellStyle name="_Sheet2_Chansky_USIS Cash_CoE_3 3" xfId="13833"/>
    <cellStyle name="_Sheet2_Chansky_USIS Cash_CoE_3 4" xfId="23693"/>
    <cellStyle name="_Sheet2_Chansky_USIS Cash_CoE_3_Deadline Tracker" xfId="33076"/>
    <cellStyle name="_Sheet2_Chansky_USIS Cash_CoE_3_Sheet4" xfId="9976"/>
    <cellStyle name="_Sheet2_Chansky_USIS Cash_CoE_3_Sheet4 2" xfId="13835"/>
    <cellStyle name="_Sheet2_Chansky_USIS Cash_CoE_3_USIS Cash_CoE" xfId="5000"/>
    <cellStyle name="_Sheet2_Chansky_USIS Cash_CoE_3_USIS Cash_CoE 2" xfId="13837"/>
    <cellStyle name="_Sheet2_Chansky_USIS Cash_CoE_3_USIS Cash_CoE 3" xfId="13836"/>
    <cellStyle name="_Sheet2_Chansky_USIS Cash_CoE_3_USIS Cash_CoE 4" xfId="23694"/>
    <cellStyle name="_Sheet2_Chansky_USIS Cash_CoE_3_USIS Cash_CoE_Deadline Tracker" xfId="33077"/>
    <cellStyle name="_Sheet2_Chansky_USIS Cash_CoE_3_USIS Cash_CoE_Sheet4" xfId="9977"/>
    <cellStyle name="_Sheet2_Chansky_USIS Cash_CoE_3_USIS Cash_CoE_Sheet4 2" xfId="13838"/>
    <cellStyle name="_Sheet2_Chansky_USIS Cash_CoE_4" xfId="5001"/>
    <cellStyle name="_Sheet2_Chansky_USIS Cash_CoE_4 2" xfId="13840"/>
    <cellStyle name="_Sheet2_Chansky_USIS Cash_CoE_4 3" xfId="13839"/>
    <cellStyle name="_Sheet2_Chansky_USIS Cash_CoE_4 4" xfId="23695"/>
    <cellStyle name="_Sheet2_Chansky_USIS Cash_CoE_4_Deadline Tracker" xfId="33078"/>
    <cellStyle name="_Sheet2_Chansky_USIS Cash_CoE_4_Sheet4" xfId="9978"/>
    <cellStyle name="_Sheet2_Chansky_USIS Cash_CoE_4_Sheet4 2" xfId="13841"/>
    <cellStyle name="_Sheet2_Chansky_USIS Cash_CoE_4_USIS Cash_CoE" xfId="5002"/>
    <cellStyle name="_Sheet2_Chansky_USIS Cash_CoE_4_USIS Cash_CoE 2" xfId="13843"/>
    <cellStyle name="_Sheet2_Chansky_USIS Cash_CoE_4_USIS Cash_CoE 3" xfId="13842"/>
    <cellStyle name="_Sheet2_Chansky_USIS Cash_CoE_4_USIS Cash_CoE 4" xfId="23696"/>
    <cellStyle name="_Sheet2_Chansky_USIS Cash_CoE_4_USIS Cash_CoE_Deadline Tracker" xfId="33079"/>
    <cellStyle name="_Sheet2_Chansky_USIS Cash_CoE_4_USIS Cash_CoE_Sheet4" xfId="9979"/>
    <cellStyle name="_Sheet2_Chansky_USIS Cash_CoE_4_USIS Cash_CoE_Sheet4 2" xfId="13844"/>
    <cellStyle name="_Sheet2_Chansky_USIS Cash_CoE_5" xfId="5003"/>
    <cellStyle name="_Sheet2_Chansky_USIS Cash_CoE_5 2" xfId="13846"/>
    <cellStyle name="_Sheet2_Chansky_USIS Cash_CoE_5 3" xfId="13845"/>
    <cellStyle name="_Sheet2_Chansky_USIS Cash_CoE_5 4" xfId="23697"/>
    <cellStyle name="_Sheet2_Chansky_USIS Cash_CoE_5_Deadline Tracker" xfId="33080"/>
    <cellStyle name="_Sheet2_Chansky_USIS Cash_CoE_5_Sheet4" xfId="9980"/>
    <cellStyle name="_Sheet2_Chansky_USIS Cash_CoE_5_Sheet4 2" xfId="13847"/>
    <cellStyle name="_Sheet2_Chansky_USIS Cash_CoE_Deadline Tracker" xfId="33071"/>
    <cellStyle name="_Sheet2_Chansky_USIS Cash_CoE_Process Highlights" xfId="5004"/>
    <cellStyle name="_Sheet2_Chansky_USIS Cash_CoE_Process Highlights 2" xfId="13849"/>
    <cellStyle name="_Sheet2_Chansky_USIS Cash_CoE_Process Highlights 3" xfId="13848"/>
    <cellStyle name="_Sheet2_Chansky_USIS Cash_CoE_Process Highlights 4" xfId="23698"/>
    <cellStyle name="_Sheet2_Chansky_USIS Cash_CoE_Process Highlights_1" xfId="5005"/>
    <cellStyle name="_Sheet2_Chansky_USIS Cash_CoE_Process Highlights_1 2" xfId="13851"/>
    <cellStyle name="_Sheet2_Chansky_USIS Cash_CoE_Process Highlights_1 3" xfId="13850"/>
    <cellStyle name="_Sheet2_Chansky_USIS Cash_CoE_Process Highlights_1 4" xfId="23699"/>
    <cellStyle name="_Sheet2_Chansky_USIS Cash_CoE_Process Highlights_1_Deadline Tracker" xfId="33082"/>
    <cellStyle name="_Sheet2_Chansky_USIS Cash_CoE_Process Highlights_1_Sheet4" xfId="9982"/>
    <cellStyle name="_Sheet2_Chansky_USIS Cash_CoE_Process Highlights_1_Sheet4 2" xfId="13852"/>
    <cellStyle name="_Sheet2_Chansky_USIS Cash_CoE_Process Highlights_2" xfId="5006"/>
    <cellStyle name="_Sheet2_Chansky_USIS Cash_CoE_Process Highlights_2 2" xfId="13854"/>
    <cellStyle name="_Sheet2_Chansky_USIS Cash_CoE_Process Highlights_2 3" xfId="13853"/>
    <cellStyle name="_Sheet2_Chansky_USIS Cash_CoE_Process Highlights_2 4" xfId="23700"/>
    <cellStyle name="_Sheet2_Chansky_USIS Cash_CoE_Process Highlights_2_Deadline Tracker" xfId="33083"/>
    <cellStyle name="_Sheet2_Chansky_USIS Cash_CoE_Process Highlights_2_Process Highlights" xfId="5007"/>
    <cellStyle name="_Sheet2_Chansky_USIS Cash_CoE_Process Highlights_2_Process Highlights 2" xfId="13856"/>
    <cellStyle name="_Sheet2_Chansky_USIS Cash_CoE_Process Highlights_2_Process Highlights 3" xfId="13855"/>
    <cellStyle name="_Sheet2_Chansky_USIS Cash_CoE_Process Highlights_2_Process Highlights 4" xfId="23701"/>
    <cellStyle name="_Sheet2_Chansky_USIS Cash_CoE_Process Highlights_2_Process Highlights_Deadline Tracker" xfId="33084"/>
    <cellStyle name="_Sheet2_Chansky_USIS Cash_CoE_Process Highlights_2_Process Highlights_Sheet4" xfId="9984"/>
    <cellStyle name="_Sheet2_Chansky_USIS Cash_CoE_Process Highlights_2_Process Highlights_Sheet4 2" xfId="13857"/>
    <cellStyle name="_Sheet2_Chansky_USIS Cash_CoE_Process Highlights_2_Sheet4" xfId="9983"/>
    <cellStyle name="_Sheet2_Chansky_USIS Cash_CoE_Process Highlights_2_Sheet4 2" xfId="13858"/>
    <cellStyle name="_Sheet2_Chansky_USIS Cash_CoE_Process Highlights_Deadline Tracker" xfId="33081"/>
    <cellStyle name="_Sheet2_Chansky_USIS Cash_CoE_Process Highlights_Process Highlights" xfId="5008"/>
    <cellStyle name="_Sheet2_Chansky_USIS Cash_CoE_Process Highlights_Process Highlights 2" xfId="13860"/>
    <cellStyle name="_Sheet2_Chansky_USIS Cash_CoE_Process Highlights_Process Highlights 3" xfId="13859"/>
    <cellStyle name="_Sheet2_Chansky_USIS Cash_CoE_Process Highlights_Process Highlights 4" xfId="23702"/>
    <cellStyle name="_Sheet2_Chansky_USIS Cash_CoE_Process Highlights_Process Highlights_Deadline Tracker" xfId="33085"/>
    <cellStyle name="_Sheet2_Chansky_USIS Cash_CoE_Process Highlights_Process Highlights_Sheet4" xfId="9985"/>
    <cellStyle name="_Sheet2_Chansky_USIS Cash_CoE_Process Highlights_Process Highlights_Sheet4 2" xfId="13861"/>
    <cellStyle name="_Sheet2_Chansky_USIS Cash_CoE_Process Highlights_Sheet4" xfId="9981"/>
    <cellStyle name="_Sheet2_Chansky_USIS Cash_CoE_Process Highlights_Sheet4 2" xfId="13862"/>
    <cellStyle name="_Sheet2_Chansky_USIS Cash_CoE_Sheet4" xfId="9971"/>
    <cellStyle name="_Sheet2_Chansky_USIS Cash_CoE_Sheet4 2" xfId="13863"/>
    <cellStyle name="_Sheet2_Chansky_USIS Cash_CoE_USIS Cash_CoE" xfId="5009"/>
    <cellStyle name="_Sheet2_Chansky_USIS Cash_CoE_USIS Cash_CoE 2" xfId="13865"/>
    <cellStyle name="_Sheet2_Chansky_USIS Cash_CoE_USIS Cash_CoE 3" xfId="13864"/>
    <cellStyle name="_Sheet2_Chansky_USIS Cash_CoE_USIS Cash_CoE 4" xfId="23703"/>
    <cellStyle name="_Sheet2_Chansky_USIS Cash_CoE_USIS Cash_CoE_1" xfId="5010"/>
    <cellStyle name="_Sheet2_Chansky_USIS Cash_CoE_USIS Cash_CoE_1 2" xfId="5011"/>
    <cellStyle name="_Sheet2_Chansky_USIS Cash_CoE_USIS Cash_CoE_1 2 2" xfId="13868"/>
    <cellStyle name="_Sheet2_Chansky_USIS Cash_CoE_USIS Cash_CoE_1 2 3" xfId="13867"/>
    <cellStyle name="_Sheet2_Chansky_USIS Cash_CoE_USIS Cash_CoE_1 2 4" xfId="23705"/>
    <cellStyle name="_Sheet2_Chansky_USIS Cash_CoE_USIS Cash_CoE_1 2_Deadline Tracker" xfId="33088"/>
    <cellStyle name="_Sheet2_Chansky_USIS Cash_CoE_USIS Cash_CoE_1 2_Sheet4" xfId="9988"/>
    <cellStyle name="_Sheet2_Chansky_USIS Cash_CoE_USIS Cash_CoE_1 2_Sheet4 2" xfId="13869"/>
    <cellStyle name="_Sheet2_Chansky_USIS Cash_CoE_USIS Cash_CoE_1 2_USIS Cash_CoE" xfId="5012"/>
    <cellStyle name="_Sheet2_Chansky_USIS Cash_CoE_USIS Cash_CoE_1 2_USIS Cash_CoE 2" xfId="13871"/>
    <cellStyle name="_Sheet2_Chansky_USIS Cash_CoE_USIS Cash_CoE_1 2_USIS Cash_CoE 3" xfId="13870"/>
    <cellStyle name="_Sheet2_Chansky_USIS Cash_CoE_USIS Cash_CoE_1 2_USIS Cash_CoE 4" xfId="23706"/>
    <cellStyle name="_Sheet2_Chansky_USIS Cash_CoE_USIS Cash_CoE_1 2_USIS Cash_CoE_Deadline Tracker" xfId="33089"/>
    <cellStyle name="_Sheet2_Chansky_USIS Cash_CoE_USIS Cash_CoE_1 2_USIS Cash_CoE_Sheet4" xfId="9989"/>
    <cellStyle name="_Sheet2_Chansky_USIS Cash_CoE_USIS Cash_CoE_1 2_USIS Cash_CoE_Sheet4 2" xfId="13872"/>
    <cellStyle name="_Sheet2_Chansky_USIS Cash_CoE_USIS Cash_CoE_1 3" xfId="13873"/>
    <cellStyle name="_Sheet2_Chansky_USIS Cash_CoE_USIS Cash_CoE_1 4" xfId="13866"/>
    <cellStyle name="_Sheet2_Chansky_USIS Cash_CoE_USIS Cash_CoE_1 5" xfId="23704"/>
    <cellStyle name="_Sheet2_Chansky_USIS Cash_CoE_USIS Cash_CoE_1_Deadline Tracker" xfId="33087"/>
    <cellStyle name="_Sheet2_Chansky_USIS Cash_CoE_USIS Cash_CoE_1_Process Highlights" xfId="5013"/>
    <cellStyle name="_Sheet2_Chansky_USIS Cash_CoE_USIS Cash_CoE_1_Process Highlights 2" xfId="13875"/>
    <cellStyle name="_Sheet2_Chansky_USIS Cash_CoE_USIS Cash_CoE_1_Process Highlights 3" xfId="13874"/>
    <cellStyle name="_Sheet2_Chansky_USIS Cash_CoE_USIS Cash_CoE_1_Process Highlights 4" xfId="23707"/>
    <cellStyle name="_Sheet2_Chansky_USIS Cash_CoE_USIS Cash_CoE_1_Process Highlights_1" xfId="5014"/>
    <cellStyle name="_Sheet2_Chansky_USIS Cash_CoE_USIS Cash_CoE_1_Process Highlights_1 2" xfId="13877"/>
    <cellStyle name="_Sheet2_Chansky_USIS Cash_CoE_USIS Cash_CoE_1_Process Highlights_1 3" xfId="13876"/>
    <cellStyle name="_Sheet2_Chansky_USIS Cash_CoE_USIS Cash_CoE_1_Process Highlights_1 4" xfId="23708"/>
    <cellStyle name="_Sheet2_Chansky_USIS Cash_CoE_USIS Cash_CoE_1_Process Highlights_1_Deadline Tracker" xfId="33091"/>
    <cellStyle name="_Sheet2_Chansky_USIS Cash_CoE_USIS Cash_CoE_1_Process Highlights_1_Sheet4" xfId="9991"/>
    <cellStyle name="_Sheet2_Chansky_USIS Cash_CoE_USIS Cash_CoE_1_Process Highlights_1_Sheet4 2" xfId="13878"/>
    <cellStyle name="_Sheet2_Chansky_USIS Cash_CoE_USIS Cash_CoE_1_Process Highlights_Deadline Tracker" xfId="33090"/>
    <cellStyle name="_Sheet2_Chansky_USIS Cash_CoE_USIS Cash_CoE_1_Process Highlights_Sheet4" xfId="9990"/>
    <cellStyle name="_Sheet2_Chansky_USIS Cash_CoE_USIS Cash_CoE_1_Process Highlights_Sheet4 2" xfId="13879"/>
    <cellStyle name="_Sheet2_Chansky_USIS Cash_CoE_USIS Cash_CoE_1_Sheet4" xfId="9987"/>
    <cellStyle name="_Sheet2_Chansky_USIS Cash_CoE_USIS Cash_CoE_1_Sheet4 2" xfId="13880"/>
    <cellStyle name="_Sheet2_Chansky_USIS Cash_CoE_USIS Cash_CoE_1_USIS Cash_CoE" xfId="5015"/>
    <cellStyle name="_Sheet2_Chansky_USIS Cash_CoE_USIS Cash_CoE_1_USIS Cash_CoE 2" xfId="13882"/>
    <cellStyle name="_Sheet2_Chansky_USIS Cash_CoE_USIS Cash_CoE_1_USIS Cash_CoE 3" xfId="13881"/>
    <cellStyle name="_Sheet2_Chansky_USIS Cash_CoE_USIS Cash_CoE_1_USIS Cash_CoE 4" xfId="23709"/>
    <cellStyle name="_Sheet2_Chansky_USIS Cash_CoE_USIS Cash_CoE_1_USIS Cash_CoE_1" xfId="5016"/>
    <cellStyle name="_Sheet2_Chansky_USIS Cash_CoE_USIS Cash_CoE_1_USIS Cash_CoE_1 2" xfId="13884"/>
    <cellStyle name="_Sheet2_Chansky_USIS Cash_CoE_USIS Cash_CoE_1_USIS Cash_CoE_1 3" xfId="13883"/>
    <cellStyle name="_Sheet2_Chansky_USIS Cash_CoE_USIS Cash_CoE_1_USIS Cash_CoE_1 4" xfId="23710"/>
    <cellStyle name="_Sheet2_Chansky_USIS Cash_CoE_USIS Cash_CoE_1_USIS Cash_CoE_1_Deadline Tracker" xfId="33093"/>
    <cellStyle name="_Sheet2_Chansky_USIS Cash_CoE_USIS Cash_CoE_1_USIS Cash_CoE_1_Sheet4" xfId="9993"/>
    <cellStyle name="_Sheet2_Chansky_USIS Cash_CoE_USIS Cash_CoE_1_USIS Cash_CoE_1_Sheet4 2" xfId="13885"/>
    <cellStyle name="_Sheet2_Chansky_USIS Cash_CoE_USIS Cash_CoE_1_USIS Cash_CoE_1_USIS Cash_CoE" xfId="5017"/>
    <cellStyle name="_Sheet2_Chansky_USIS Cash_CoE_USIS Cash_CoE_1_USIS Cash_CoE_1_USIS Cash_CoE 2" xfId="13887"/>
    <cellStyle name="_Sheet2_Chansky_USIS Cash_CoE_USIS Cash_CoE_1_USIS Cash_CoE_1_USIS Cash_CoE 3" xfId="13886"/>
    <cellStyle name="_Sheet2_Chansky_USIS Cash_CoE_USIS Cash_CoE_1_USIS Cash_CoE_1_USIS Cash_CoE 4" xfId="23711"/>
    <cellStyle name="_Sheet2_Chansky_USIS Cash_CoE_USIS Cash_CoE_1_USIS Cash_CoE_1_USIS Cash_CoE_Deadline Tracker" xfId="33094"/>
    <cellStyle name="_Sheet2_Chansky_USIS Cash_CoE_USIS Cash_CoE_1_USIS Cash_CoE_1_USIS Cash_CoE_Sheet4" xfId="9994"/>
    <cellStyle name="_Sheet2_Chansky_USIS Cash_CoE_USIS Cash_CoE_1_USIS Cash_CoE_1_USIS Cash_CoE_Sheet4 2" xfId="13888"/>
    <cellStyle name="_Sheet2_Chansky_USIS Cash_CoE_USIS Cash_CoE_1_USIS Cash_CoE_2" xfId="5018"/>
    <cellStyle name="_Sheet2_Chansky_USIS Cash_CoE_USIS Cash_CoE_1_USIS Cash_CoE_2 2" xfId="13890"/>
    <cellStyle name="_Sheet2_Chansky_USIS Cash_CoE_USIS Cash_CoE_1_USIS Cash_CoE_2 3" xfId="13889"/>
    <cellStyle name="_Sheet2_Chansky_USIS Cash_CoE_USIS Cash_CoE_1_USIS Cash_CoE_2 4" xfId="23712"/>
    <cellStyle name="_Sheet2_Chansky_USIS Cash_CoE_USIS Cash_CoE_1_USIS Cash_CoE_2_Deadline Tracker" xfId="33095"/>
    <cellStyle name="_Sheet2_Chansky_USIS Cash_CoE_USIS Cash_CoE_1_USIS Cash_CoE_2_Sheet4" xfId="9995"/>
    <cellStyle name="_Sheet2_Chansky_USIS Cash_CoE_USIS Cash_CoE_1_USIS Cash_CoE_2_Sheet4 2" xfId="13891"/>
    <cellStyle name="_Sheet2_Chansky_USIS Cash_CoE_USIS Cash_CoE_1_USIS Cash_CoE_2_USIS Cash_CoE" xfId="5019"/>
    <cellStyle name="_Sheet2_Chansky_USIS Cash_CoE_USIS Cash_CoE_1_USIS Cash_CoE_2_USIS Cash_CoE 2" xfId="13893"/>
    <cellStyle name="_Sheet2_Chansky_USIS Cash_CoE_USIS Cash_CoE_1_USIS Cash_CoE_2_USIS Cash_CoE 3" xfId="13892"/>
    <cellStyle name="_Sheet2_Chansky_USIS Cash_CoE_USIS Cash_CoE_1_USIS Cash_CoE_2_USIS Cash_CoE 4" xfId="23713"/>
    <cellStyle name="_Sheet2_Chansky_USIS Cash_CoE_USIS Cash_CoE_1_USIS Cash_CoE_2_USIS Cash_CoE_Deadline Tracker" xfId="33096"/>
    <cellStyle name="_Sheet2_Chansky_USIS Cash_CoE_USIS Cash_CoE_1_USIS Cash_CoE_2_USIS Cash_CoE_Sheet4" xfId="9996"/>
    <cellStyle name="_Sheet2_Chansky_USIS Cash_CoE_USIS Cash_CoE_1_USIS Cash_CoE_2_USIS Cash_CoE_Sheet4 2" xfId="13894"/>
    <cellStyle name="_Sheet2_Chansky_USIS Cash_CoE_USIS Cash_CoE_1_USIS Cash_CoE_3" xfId="5020"/>
    <cellStyle name="_Sheet2_Chansky_USIS Cash_CoE_USIS Cash_CoE_1_USIS Cash_CoE_3 2" xfId="13896"/>
    <cellStyle name="_Sheet2_Chansky_USIS Cash_CoE_USIS Cash_CoE_1_USIS Cash_CoE_3 3" xfId="13895"/>
    <cellStyle name="_Sheet2_Chansky_USIS Cash_CoE_USIS Cash_CoE_1_USIS Cash_CoE_3 4" xfId="23714"/>
    <cellStyle name="_Sheet2_Chansky_USIS Cash_CoE_USIS Cash_CoE_1_USIS Cash_CoE_3_Deadline Tracker" xfId="33097"/>
    <cellStyle name="_Sheet2_Chansky_USIS Cash_CoE_USIS Cash_CoE_1_USIS Cash_CoE_3_Sheet4" xfId="9997"/>
    <cellStyle name="_Sheet2_Chansky_USIS Cash_CoE_USIS Cash_CoE_1_USIS Cash_CoE_3_Sheet4 2" xfId="13897"/>
    <cellStyle name="_Sheet2_Chansky_USIS Cash_CoE_USIS Cash_CoE_1_USIS Cash_CoE_3_USIS Cash_CoE" xfId="5021"/>
    <cellStyle name="_Sheet2_Chansky_USIS Cash_CoE_USIS Cash_CoE_1_USIS Cash_CoE_3_USIS Cash_CoE 2" xfId="13899"/>
    <cellStyle name="_Sheet2_Chansky_USIS Cash_CoE_USIS Cash_CoE_1_USIS Cash_CoE_3_USIS Cash_CoE 3" xfId="13898"/>
    <cellStyle name="_Sheet2_Chansky_USIS Cash_CoE_USIS Cash_CoE_1_USIS Cash_CoE_3_USIS Cash_CoE 4" xfId="23715"/>
    <cellStyle name="_Sheet2_Chansky_USIS Cash_CoE_USIS Cash_CoE_1_USIS Cash_CoE_3_USIS Cash_CoE_Deadline Tracker" xfId="33098"/>
    <cellStyle name="_Sheet2_Chansky_USIS Cash_CoE_USIS Cash_CoE_1_USIS Cash_CoE_3_USIS Cash_CoE_Sheet4" xfId="9998"/>
    <cellStyle name="_Sheet2_Chansky_USIS Cash_CoE_USIS Cash_CoE_1_USIS Cash_CoE_3_USIS Cash_CoE_Sheet4 2" xfId="13900"/>
    <cellStyle name="_Sheet2_Chansky_USIS Cash_CoE_USIS Cash_CoE_1_USIS Cash_CoE_4" xfId="5022"/>
    <cellStyle name="_Sheet2_Chansky_USIS Cash_CoE_USIS Cash_CoE_1_USIS Cash_CoE_4 2" xfId="13902"/>
    <cellStyle name="_Sheet2_Chansky_USIS Cash_CoE_USIS Cash_CoE_1_USIS Cash_CoE_4 3" xfId="13901"/>
    <cellStyle name="_Sheet2_Chansky_USIS Cash_CoE_USIS Cash_CoE_1_USIS Cash_CoE_4 4" xfId="23716"/>
    <cellStyle name="_Sheet2_Chansky_USIS Cash_CoE_USIS Cash_CoE_1_USIS Cash_CoE_4_Deadline Tracker" xfId="33099"/>
    <cellStyle name="_Sheet2_Chansky_USIS Cash_CoE_USIS Cash_CoE_1_USIS Cash_CoE_4_Sheet4" xfId="9999"/>
    <cellStyle name="_Sheet2_Chansky_USIS Cash_CoE_USIS Cash_CoE_1_USIS Cash_CoE_4_Sheet4 2" xfId="13903"/>
    <cellStyle name="_Sheet2_Chansky_USIS Cash_CoE_USIS Cash_CoE_1_USIS Cash_CoE_Deadline Tracker" xfId="33092"/>
    <cellStyle name="_Sheet2_Chansky_USIS Cash_CoE_USIS Cash_CoE_1_USIS Cash_CoE_Sheet4" xfId="9992"/>
    <cellStyle name="_Sheet2_Chansky_USIS Cash_CoE_USIS Cash_CoE_1_USIS Cash_CoE_Sheet4 2" xfId="13904"/>
    <cellStyle name="_Sheet2_Chansky_USIS Cash_CoE_USIS Cash_CoE_Deadline Tracker" xfId="33086"/>
    <cellStyle name="_Sheet2_Chansky_USIS Cash_CoE_USIS Cash_CoE_Sheet4" xfId="9986"/>
    <cellStyle name="_Sheet2_Chansky_USIS Cash_CoE_USIS Cash_CoE_Sheet4 2" xfId="13905"/>
    <cellStyle name="_Sheet2_Deadline Tracker" xfId="33018"/>
    <cellStyle name="_Sheet2_Forrester" xfId="5023"/>
    <cellStyle name="_Sheet2_Forrester 2" xfId="13907"/>
    <cellStyle name="_Sheet2_Forrester 3" xfId="13906"/>
    <cellStyle name="_Sheet2_Forrester 4" xfId="23717"/>
    <cellStyle name="_Sheet2_Forrester_Deadline Tracker" xfId="33100"/>
    <cellStyle name="_Sheet2_Forrester_Sheet4" xfId="10000"/>
    <cellStyle name="_Sheet2_Forrester_Sheet4 2" xfId="13908"/>
    <cellStyle name="_Sheet2_Fry" xfId="5024"/>
    <cellStyle name="_Sheet2_Fry 2" xfId="5025"/>
    <cellStyle name="_Sheet2_Fry 2 2" xfId="13911"/>
    <cellStyle name="_Sheet2_Fry 2 3" xfId="13910"/>
    <cellStyle name="_Sheet2_Fry 2 4" xfId="23719"/>
    <cellStyle name="_Sheet2_Fry 2_Deadline Tracker" xfId="33102"/>
    <cellStyle name="_Sheet2_Fry 2_Sheet4" xfId="10002"/>
    <cellStyle name="_Sheet2_Fry 2_Sheet4 2" xfId="13912"/>
    <cellStyle name="_Sheet2_Fry 3" xfId="5026"/>
    <cellStyle name="_Sheet2_Fry 3 2" xfId="13914"/>
    <cellStyle name="_Sheet2_Fry 3 3" xfId="13913"/>
    <cellStyle name="_Sheet2_Fry 3 4" xfId="23720"/>
    <cellStyle name="_Sheet2_Fry 3_Deadline Tracker" xfId="33103"/>
    <cellStyle name="_Sheet2_Fry 3_Sheet4" xfId="10003"/>
    <cellStyle name="_Sheet2_Fry 3_Sheet4 2" xfId="13915"/>
    <cellStyle name="_Sheet2_Fry 4" xfId="13916"/>
    <cellStyle name="_Sheet2_Fry 5" xfId="13909"/>
    <cellStyle name="_Sheet2_Fry 6" xfId="23718"/>
    <cellStyle name="_Sheet2_Fry_1" xfId="5027"/>
    <cellStyle name="_Sheet2_Fry_1 2" xfId="5028"/>
    <cellStyle name="_Sheet2_Fry_1 2 2" xfId="13919"/>
    <cellStyle name="_Sheet2_Fry_1 2 3" xfId="13918"/>
    <cellStyle name="_Sheet2_Fry_1 2 4" xfId="23722"/>
    <cellStyle name="_Sheet2_Fry_1 2_Deadline Tracker" xfId="33105"/>
    <cellStyle name="_Sheet2_Fry_1 2_Sheet4" xfId="10005"/>
    <cellStyle name="_Sheet2_Fry_1 2_Sheet4 2" xfId="13920"/>
    <cellStyle name="_Sheet2_Fry_1 2_USIS Cash_CoE" xfId="5029"/>
    <cellStyle name="_Sheet2_Fry_1 2_USIS Cash_CoE 2" xfId="13922"/>
    <cellStyle name="_Sheet2_Fry_1 2_USIS Cash_CoE 3" xfId="13921"/>
    <cellStyle name="_Sheet2_Fry_1 2_USIS Cash_CoE 4" xfId="23723"/>
    <cellStyle name="_Sheet2_Fry_1 2_USIS Cash_CoE_Deadline Tracker" xfId="33106"/>
    <cellStyle name="_Sheet2_Fry_1 2_USIS Cash_CoE_Sheet4" xfId="10006"/>
    <cellStyle name="_Sheet2_Fry_1 2_USIS Cash_CoE_Sheet4 2" xfId="13923"/>
    <cellStyle name="_Sheet2_Fry_1 3" xfId="13924"/>
    <cellStyle name="_Sheet2_Fry_1 4" xfId="13917"/>
    <cellStyle name="_Sheet2_Fry_1 5" xfId="23721"/>
    <cellStyle name="_Sheet2_Fry_1_Deadline Tracker" xfId="33104"/>
    <cellStyle name="_Sheet2_Fry_1_Process Highlights" xfId="5030"/>
    <cellStyle name="_Sheet2_Fry_1_Process Highlights 2" xfId="13926"/>
    <cellStyle name="_Sheet2_Fry_1_Process Highlights 3" xfId="13925"/>
    <cellStyle name="_Sheet2_Fry_1_Process Highlights 4" xfId="23724"/>
    <cellStyle name="_Sheet2_Fry_1_Process Highlights_1" xfId="5031"/>
    <cellStyle name="_Sheet2_Fry_1_Process Highlights_1 2" xfId="13928"/>
    <cellStyle name="_Sheet2_Fry_1_Process Highlights_1 3" xfId="13927"/>
    <cellStyle name="_Sheet2_Fry_1_Process Highlights_1 4" xfId="23725"/>
    <cellStyle name="_Sheet2_Fry_1_Process Highlights_1_Deadline Tracker" xfId="33108"/>
    <cellStyle name="_Sheet2_Fry_1_Process Highlights_1_Sheet4" xfId="10008"/>
    <cellStyle name="_Sheet2_Fry_1_Process Highlights_1_Sheet4 2" xfId="13929"/>
    <cellStyle name="_Sheet2_Fry_1_Process Highlights_Deadline Tracker" xfId="33107"/>
    <cellStyle name="_Sheet2_Fry_1_Process Highlights_Sheet4" xfId="10007"/>
    <cellStyle name="_Sheet2_Fry_1_Process Highlights_Sheet4 2" xfId="13930"/>
    <cellStyle name="_Sheet2_Fry_1_Sheet4" xfId="10004"/>
    <cellStyle name="_Sheet2_Fry_1_Sheet4 2" xfId="13931"/>
    <cellStyle name="_Sheet2_Fry_1_USIS Cash_CoE" xfId="5032"/>
    <cellStyle name="_Sheet2_Fry_1_USIS Cash_CoE 2" xfId="13933"/>
    <cellStyle name="_Sheet2_Fry_1_USIS Cash_CoE 3" xfId="13932"/>
    <cellStyle name="_Sheet2_Fry_1_USIS Cash_CoE 4" xfId="23726"/>
    <cellStyle name="_Sheet2_Fry_1_USIS Cash_CoE_1" xfId="5033"/>
    <cellStyle name="_Sheet2_Fry_1_USIS Cash_CoE_1 2" xfId="13935"/>
    <cellStyle name="_Sheet2_Fry_1_USIS Cash_CoE_1 3" xfId="13934"/>
    <cellStyle name="_Sheet2_Fry_1_USIS Cash_CoE_1 4" xfId="23727"/>
    <cellStyle name="_Sheet2_Fry_1_USIS Cash_CoE_1_Deadline Tracker" xfId="33110"/>
    <cellStyle name="_Sheet2_Fry_1_USIS Cash_CoE_1_Sheet4" xfId="10010"/>
    <cellStyle name="_Sheet2_Fry_1_USIS Cash_CoE_1_Sheet4 2" xfId="13936"/>
    <cellStyle name="_Sheet2_Fry_1_USIS Cash_CoE_1_USIS Cash_CoE" xfId="5034"/>
    <cellStyle name="_Sheet2_Fry_1_USIS Cash_CoE_1_USIS Cash_CoE 2" xfId="13938"/>
    <cellStyle name="_Sheet2_Fry_1_USIS Cash_CoE_1_USIS Cash_CoE 3" xfId="13937"/>
    <cellStyle name="_Sheet2_Fry_1_USIS Cash_CoE_1_USIS Cash_CoE 4" xfId="23728"/>
    <cellStyle name="_Sheet2_Fry_1_USIS Cash_CoE_1_USIS Cash_CoE_Deadline Tracker" xfId="33111"/>
    <cellStyle name="_Sheet2_Fry_1_USIS Cash_CoE_1_USIS Cash_CoE_Sheet4" xfId="10011"/>
    <cellStyle name="_Sheet2_Fry_1_USIS Cash_CoE_1_USIS Cash_CoE_Sheet4 2" xfId="13939"/>
    <cellStyle name="_Sheet2_Fry_1_USIS Cash_CoE_2" xfId="5035"/>
    <cellStyle name="_Sheet2_Fry_1_USIS Cash_CoE_2 2" xfId="13941"/>
    <cellStyle name="_Sheet2_Fry_1_USIS Cash_CoE_2 3" xfId="13940"/>
    <cellStyle name="_Sheet2_Fry_1_USIS Cash_CoE_2 4" xfId="23729"/>
    <cellStyle name="_Sheet2_Fry_1_USIS Cash_CoE_2_Deadline Tracker" xfId="33112"/>
    <cellStyle name="_Sheet2_Fry_1_USIS Cash_CoE_2_Sheet4" xfId="10012"/>
    <cellStyle name="_Sheet2_Fry_1_USIS Cash_CoE_2_Sheet4 2" xfId="13942"/>
    <cellStyle name="_Sheet2_Fry_1_USIS Cash_CoE_2_USIS Cash_CoE" xfId="5036"/>
    <cellStyle name="_Sheet2_Fry_1_USIS Cash_CoE_2_USIS Cash_CoE 2" xfId="13944"/>
    <cellStyle name="_Sheet2_Fry_1_USIS Cash_CoE_2_USIS Cash_CoE 3" xfId="13943"/>
    <cellStyle name="_Sheet2_Fry_1_USIS Cash_CoE_2_USIS Cash_CoE 4" xfId="23730"/>
    <cellStyle name="_Sheet2_Fry_1_USIS Cash_CoE_2_USIS Cash_CoE_Deadline Tracker" xfId="33113"/>
    <cellStyle name="_Sheet2_Fry_1_USIS Cash_CoE_2_USIS Cash_CoE_Sheet4" xfId="10013"/>
    <cellStyle name="_Sheet2_Fry_1_USIS Cash_CoE_2_USIS Cash_CoE_Sheet4 2" xfId="13945"/>
    <cellStyle name="_Sheet2_Fry_1_USIS Cash_CoE_3" xfId="5037"/>
    <cellStyle name="_Sheet2_Fry_1_USIS Cash_CoE_3 2" xfId="13947"/>
    <cellStyle name="_Sheet2_Fry_1_USIS Cash_CoE_3 3" xfId="13946"/>
    <cellStyle name="_Sheet2_Fry_1_USIS Cash_CoE_3 4" xfId="23731"/>
    <cellStyle name="_Sheet2_Fry_1_USIS Cash_CoE_3_Deadline Tracker" xfId="33114"/>
    <cellStyle name="_Sheet2_Fry_1_USIS Cash_CoE_3_Sheet4" xfId="10014"/>
    <cellStyle name="_Sheet2_Fry_1_USIS Cash_CoE_3_Sheet4 2" xfId="13948"/>
    <cellStyle name="_Sheet2_Fry_1_USIS Cash_CoE_3_USIS Cash_CoE" xfId="5038"/>
    <cellStyle name="_Sheet2_Fry_1_USIS Cash_CoE_3_USIS Cash_CoE 2" xfId="13950"/>
    <cellStyle name="_Sheet2_Fry_1_USIS Cash_CoE_3_USIS Cash_CoE 3" xfId="13949"/>
    <cellStyle name="_Sheet2_Fry_1_USIS Cash_CoE_3_USIS Cash_CoE 4" xfId="23732"/>
    <cellStyle name="_Sheet2_Fry_1_USIS Cash_CoE_3_USIS Cash_CoE_Deadline Tracker" xfId="33115"/>
    <cellStyle name="_Sheet2_Fry_1_USIS Cash_CoE_3_USIS Cash_CoE_Sheet4" xfId="10015"/>
    <cellStyle name="_Sheet2_Fry_1_USIS Cash_CoE_3_USIS Cash_CoE_Sheet4 2" xfId="13951"/>
    <cellStyle name="_Sheet2_Fry_1_USIS Cash_CoE_4" xfId="5039"/>
    <cellStyle name="_Sheet2_Fry_1_USIS Cash_CoE_4 2" xfId="13953"/>
    <cellStyle name="_Sheet2_Fry_1_USIS Cash_CoE_4 3" xfId="13952"/>
    <cellStyle name="_Sheet2_Fry_1_USIS Cash_CoE_4 4" xfId="23733"/>
    <cellStyle name="_Sheet2_Fry_1_USIS Cash_CoE_4_Deadline Tracker" xfId="33116"/>
    <cellStyle name="_Sheet2_Fry_1_USIS Cash_CoE_4_Sheet4" xfId="10016"/>
    <cellStyle name="_Sheet2_Fry_1_USIS Cash_CoE_4_Sheet4 2" xfId="13954"/>
    <cellStyle name="_Sheet2_Fry_1_USIS Cash_CoE_Deadline Tracker" xfId="33109"/>
    <cellStyle name="_Sheet2_Fry_1_USIS Cash_CoE_Sheet4" xfId="10009"/>
    <cellStyle name="_Sheet2_Fry_1_USIS Cash_CoE_Sheet4 2" xfId="13955"/>
    <cellStyle name="_Sheet2_Fry_Chansky" xfId="5040"/>
    <cellStyle name="_Sheet2_Fry_Chansky 2" xfId="13957"/>
    <cellStyle name="_Sheet2_Fry_Chansky 3" xfId="13956"/>
    <cellStyle name="_Sheet2_Fry_Chansky 4" xfId="23734"/>
    <cellStyle name="_Sheet2_Fry_Chansky_Deadline Tracker" xfId="33117"/>
    <cellStyle name="_Sheet2_Fry_Chansky_Sheet4" xfId="10017"/>
    <cellStyle name="_Sheet2_Fry_Chansky_Sheet4 2" xfId="13958"/>
    <cellStyle name="_Sheet2_Fry_Daily Volume" xfId="5041"/>
    <cellStyle name="_Sheet2_Fry_Daily Volume 2" xfId="13960"/>
    <cellStyle name="_Sheet2_Fry_Daily Volume 3" xfId="13959"/>
    <cellStyle name="_Sheet2_Fry_Daily Volume 4" xfId="23735"/>
    <cellStyle name="_Sheet2_Fry_Daily Volume_Deadline Tracker" xfId="33118"/>
    <cellStyle name="_Sheet2_Fry_Daily Volume_Sheet4" xfId="10018"/>
    <cellStyle name="_Sheet2_Fry_Daily Volume_Sheet4 2" xfId="13961"/>
    <cellStyle name="_Sheet2_Fry_Deadline Tracker" xfId="33101"/>
    <cellStyle name="_Sheet2_Fry_Forrester" xfId="5042"/>
    <cellStyle name="_Sheet2_Fry_Forrester 2" xfId="13963"/>
    <cellStyle name="_Sheet2_Fry_Forrester 3" xfId="13962"/>
    <cellStyle name="_Sheet2_Fry_Forrester 4" xfId="23736"/>
    <cellStyle name="_Sheet2_Fry_Forrester_Deadline Tracker" xfId="33119"/>
    <cellStyle name="_Sheet2_Fry_Forrester_Sheet4" xfId="10019"/>
    <cellStyle name="_Sheet2_Fry_Forrester_Sheet4 2" xfId="13964"/>
    <cellStyle name="_Sheet2_Fry_Fry" xfId="5043"/>
    <cellStyle name="_Sheet2_Fry_Fry 2" xfId="13966"/>
    <cellStyle name="_Sheet2_Fry_Fry 3" xfId="13965"/>
    <cellStyle name="_Sheet2_Fry_Fry 4" xfId="23737"/>
    <cellStyle name="_Sheet2_Fry_Fry_Deadline Tracker" xfId="33120"/>
    <cellStyle name="_Sheet2_Fry_Fry_Sheet4" xfId="10020"/>
    <cellStyle name="_Sheet2_Fry_Fry_Sheet4 2" xfId="13967"/>
    <cellStyle name="_Sheet2_Fry_Process Highlights" xfId="5044"/>
    <cellStyle name="_Sheet2_Fry_Process Highlights 2" xfId="13969"/>
    <cellStyle name="_Sheet2_Fry_Process Highlights 3" xfId="13968"/>
    <cellStyle name="_Sheet2_Fry_Process Highlights 4" xfId="23738"/>
    <cellStyle name="_Sheet2_Fry_Process Highlights_Deadline Tracker" xfId="33121"/>
    <cellStyle name="_Sheet2_Fry_Process Highlights_Sheet4" xfId="10021"/>
    <cellStyle name="_Sheet2_Fry_Process Highlights_Sheet4 2" xfId="13970"/>
    <cellStyle name="_Sheet2_Fry_Sheet4" xfId="10001"/>
    <cellStyle name="_Sheet2_Fry_Sheet4 2" xfId="13971"/>
    <cellStyle name="_Sheet2_Kedia" xfId="5045"/>
    <cellStyle name="_Sheet2_Kedia 2" xfId="5046"/>
    <cellStyle name="_Sheet2_Kedia 2 2" xfId="13974"/>
    <cellStyle name="_Sheet2_Kedia 2 3" xfId="13973"/>
    <cellStyle name="_Sheet2_Kedia 2 4" xfId="23740"/>
    <cellStyle name="_Sheet2_Kedia 2_Deadline Tracker" xfId="33123"/>
    <cellStyle name="_Sheet2_Kedia 2_Sheet4" xfId="10023"/>
    <cellStyle name="_Sheet2_Kedia 2_Sheet4 2" xfId="13975"/>
    <cellStyle name="_Sheet2_Kedia 2_USIS Cash_CoE" xfId="5047"/>
    <cellStyle name="_Sheet2_Kedia 2_USIS Cash_CoE 2" xfId="13977"/>
    <cellStyle name="_Sheet2_Kedia 2_USIS Cash_CoE 3" xfId="13976"/>
    <cellStyle name="_Sheet2_Kedia 2_USIS Cash_CoE 4" xfId="23741"/>
    <cellStyle name="_Sheet2_Kedia 2_USIS Cash_CoE_Deadline Tracker" xfId="33124"/>
    <cellStyle name="_Sheet2_Kedia 2_USIS Cash_CoE_Sheet4" xfId="10024"/>
    <cellStyle name="_Sheet2_Kedia 2_USIS Cash_CoE_Sheet4 2" xfId="13978"/>
    <cellStyle name="_Sheet2_Kedia 3" xfId="13979"/>
    <cellStyle name="_Sheet2_Kedia 4" xfId="13972"/>
    <cellStyle name="_Sheet2_Kedia 5" xfId="23739"/>
    <cellStyle name="_Sheet2_Kedia_Deadline Tracker" xfId="33122"/>
    <cellStyle name="_Sheet2_Kedia_Process Highlights" xfId="5048"/>
    <cellStyle name="_Sheet2_Kedia_Process Highlights 2" xfId="13981"/>
    <cellStyle name="_Sheet2_Kedia_Process Highlights 3" xfId="13980"/>
    <cellStyle name="_Sheet2_Kedia_Process Highlights 4" xfId="23742"/>
    <cellStyle name="_Sheet2_Kedia_Process Highlights_1" xfId="5049"/>
    <cellStyle name="_Sheet2_Kedia_Process Highlights_1 2" xfId="13983"/>
    <cellStyle name="_Sheet2_Kedia_Process Highlights_1 3" xfId="13982"/>
    <cellStyle name="_Sheet2_Kedia_Process Highlights_1 4" xfId="23743"/>
    <cellStyle name="_Sheet2_Kedia_Process Highlights_1_Deadline Tracker" xfId="33126"/>
    <cellStyle name="_Sheet2_Kedia_Process Highlights_1_Process Highlights" xfId="5050"/>
    <cellStyle name="_Sheet2_Kedia_Process Highlights_1_Process Highlights 2" xfId="13985"/>
    <cellStyle name="_Sheet2_Kedia_Process Highlights_1_Process Highlights 3" xfId="13984"/>
    <cellStyle name="_Sheet2_Kedia_Process Highlights_1_Process Highlights 4" xfId="23744"/>
    <cellStyle name="_Sheet2_Kedia_Process Highlights_1_Process Highlights_Deadline Tracker" xfId="33127"/>
    <cellStyle name="_Sheet2_Kedia_Process Highlights_1_Process Highlights_Sheet4" xfId="10027"/>
    <cellStyle name="_Sheet2_Kedia_Process Highlights_1_Process Highlights_Sheet4 2" xfId="13986"/>
    <cellStyle name="_Sheet2_Kedia_Process Highlights_1_Sheet4" xfId="10026"/>
    <cellStyle name="_Sheet2_Kedia_Process Highlights_1_Sheet4 2" xfId="13987"/>
    <cellStyle name="_Sheet2_Kedia_Process Highlights_2" xfId="5051"/>
    <cellStyle name="_Sheet2_Kedia_Process Highlights_2 2" xfId="13989"/>
    <cellStyle name="_Sheet2_Kedia_Process Highlights_2 3" xfId="13988"/>
    <cellStyle name="_Sheet2_Kedia_Process Highlights_2 4" xfId="23745"/>
    <cellStyle name="_Sheet2_Kedia_Process Highlights_2_Deadline Tracker" xfId="33128"/>
    <cellStyle name="_Sheet2_Kedia_Process Highlights_2_Process Highlights" xfId="5052"/>
    <cellStyle name="_Sheet2_Kedia_Process Highlights_2_Process Highlights 2" xfId="13991"/>
    <cellStyle name="_Sheet2_Kedia_Process Highlights_2_Process Highlights 3" xfId="13990"/>
    <cellStyle name="_Sheet2_Kedia_Process Highlights_2_Process Highlights 4" xfId="23746"/>
    <cellStyle name="_Sheet2_Kedia_Process Highlights_2_Process Highlights_Deadline Tracker" xfId="33129"/>
    <cellStyle name="_Sheet2_Kedia_Process Highlights_2_Process Highlights_Sheet4" xfId="10029"/>
    <cellStyle name="_Sheet2_Kedia_Process Highlights_2_Process Highlights_Sheet4 2" xfId="13992"/>
    <cellStyle name="_Sheet2_Kedia_Process Highlights_2_Sheet4" xfId="10028"/>
    <cellStyle name="_Sheet2_Kedia_Process Highlights_2_Sheet4 2" xfId="13993"/>
    <cellStyle name="_Sheet2_Kedia_Process Highlights_3" xfId="5053"/>
    <cellStyle name="_Sheet2_Kedia_Process Highlights_3 2" xfId="13995"/>
    <cellStyle name="_Sheet2_Kedia_Process Highlights_3 3" xfId="13994"/>
    <cellStyle name="_Sheet2_Kedia_Process Highlights_3 4" xfId="23747"/>
    <cellStyle name="_Sheet2_Kedia_Process Highlights_3_Deadline Tracker" xfId="33130"/>
    <cellStyle name="_Sheet2_Kedia_Process Highlights_3_Process Highlights" xfId="5054"/>
    <cellStyle name="_Sheet2_Kedia_Process Highlights_3_Process Highlights 2" xfId="13997"/>
    <cellStyle name="_Sheet2_Kedia_Process Highlights_3_Process Highlights 3" xfId="13996"/>
    <cellStyle name="_Sheet2_Kedia_Process Highlights_3_Process Highlights 4" xfId="23748"/>
    <cellStyle name="_Sheet2_Kedia_Process Highlights_3_Process Highlights_Deadline Tracker" xfId="33131"/>
    <cellStyle name="_Sheet2_Kedia_Process Highlights_3_Process Highlights_Sheet4" xfId="10031"/>
    <cellStyle name="_Sheet2_Kedia_Process Highlights_3_Process Highlights_Sheet4 2" xfId="13998"/>
    <cellStyle name="_Sheet2_Kedia_Process Highlights_3_Sheet4" xfId="10030"/>
    <cellStyle name="_Sheet2_Kedia_Process Highlights_3_Sheet4 2" xfId="13999"/>
    <cellStyle name="_Sheet2_Kedia_Process Highlights_4" xfId="5055"/>
    <cellStyle name="_Sheet2_Kedia_Process Highlights_4 2" xfId="14001"/>
    <cellStyle name="_Sheet2_Kedia_Process Highlights_4 3" xfId="14000"/>
    <cellStyle name="_Sheet2_Kedia_Process Highlights_4 4" xfId="23749"/>
    <cellStyle name="_Sheet2_Kedia_Process Highlights_4_Deadline Tracker" xfId="33132"/>
    <cellStyle name="_Sheet2_Kedia_Process Highlights_4_Process Highlights" xfId="5056"/>
    <cellStyle name="_Sheet2_Kedia_Process Highlights_4_Process Highlights 2" xfId="14003"/>
    <cellStyle name="_Sheet2_Kedia_Process Highlights_4_Process Highlights 3" xfId="14002"/>
    <cellStyle name="_Sheet2_Kedia_Process Highlights_4_Process Highlights 4" xfId="23750"/>
    <cellStyle name="_Sheet2_Kedia_Process Highlights_4_Process Highlights_Deadline Tracker" xfId="33133"/>
    <cellStyle name="_Sheet2_Kedia_Process Highlights_4_Process Highlights_Sheet4" xfId="10033"/>
    <cellStyle name="_Sheet2_Kedia_Process Highlights_4_Process Highlights_Sheet4 2" xfId="14004"/>
    <cellStyle name="_Sheet2_Kedia_Process Highlights_4_Sheet4" xfId="10032"/>
    <cellStyle name="_Sheet2_Kedia_Process Highlights_4_Sheet4 2" xfId="14005"/>
    <cellStyle name="_Sheet2_Kedia_Process Highlights_5" xfId="5057"/>
    <cellStyle name="_Sheet2_Kedia_Process Highlights_5 2" xfId="14007"/>
    <cellStyle name="_Sheet2_Kedia_Process Highlights_5 3" xfId="14006"/>
    <cellStyle name="_Sheet2_Kedia_Process Highlights_5 4" xfId="23751"/>
    <cellStyle name="_Sheet2_Kedia_Process Highlights_5_Deadline Tracker" xfId="33134"/>
    <cellStyle name="_Sheet2_Kedia_Process Highlights_5_Sheet4" xfId="10034"/>
    <cellStyle name="_Sheet2_Kedia_Process Highlights_5_Sheet4 2" xfId="14008"/>
    <cellStyle name="_Sheet2_Kedia_Process Highlights_Deadline Tracker" xfId="33125"/>
    <cellStyle name="_Sheet2_Kedia_Process Highlights_Sheet4" xfId="10025"/>
    <cellStyle name="_Sheet2_Kedia_Process Highlights_Sheet4 2" xfId="14009"/>
    <cellStyle name="_Sheet2_Kedia_Sheet4" xfId="10022"/>
    <cellStyle name="_Sheet2_Kedia_Sheet4 2" xfId="14010"/>
    <cellStyle name="_Sheet2_Kedia_USIS Cash_CoE" xfId="5058"/>
    <cellStyle name="_Sheet2_Kedia_USIS Cash_CoE 2" xfId="5059"/>
    <cellStyle name="_Sheet2_Kedia_USIS Cash_CoE 2 2" xfId="14013"/>
    <cellStyle name="_Sheet2_Kedia_USIS Cash_CoE 2 3" xfId="14012"/>
    <cellStyle name="_Sheet2_Kedia_USIS Cash_CoE 2 4" xfId="23753"/>
    <cellStyle name="_Sheet2_Kedia_USIS Cash_CoE 2_Deadline Tracker" xfId="33136"/>
    <cellStyle name="_Sheet2_Kedia_USIS Cash_CoE 2_Sheet4" xfId="10036"/>
    <cellStyle name="_Sheet2_Kedia_USIS Cash_CoE 2_Sheet4 2" xfId="14014"/>
    <cellStyle name="_Sheet2_Kedia_USIS Cash_CoE 3" xfId="14015"/>
    <cellStyle name="_Sheet2_Kedia_USIS Cash_CoE 4" xfId="14011"/>
    <cellStyle name="_Sheet2_Kedia_USIS Cash_CoE 5" xfId="23752"/>
    <cellStyle name="_Sheet2_Kedia_USIS Cash_CoE_1" xfId="5060"/>
    <cellStyle name="_Sheet2_Kedia_USIS Cash_CoE_1 2" xfId="14017"/>
    <cellStyle name="_Sheet2_Kedia_USIS Cash_CoE_1 3" xfId="14016"/>
    <cellStyle name="_Sheet2_Kedia_USIS Cash_CoE_1 4" xfId="23754"/>
    <cellStyle name="_Sheet2_Kedia_USIS Cash_CoE_1_Deadline Tracker" xfId="33137"/>
    <cellStyle name="_Sheet2_Kedia_USIS Cash_CoE_1_Sheet4" xfId="10037"/>
    <cellStyle name="_Sheet2_Kedia_USIS Cash_CoE_1_Sheet4 2" xfId="14018"/>
    <cellStyle name="_Sheet2_Kedia_USIS Cash_CoE_2" xfId="5061"/>
    <cellStyle name="_Sheet2_Kedia_USIS Cash_CoE_2 2" xfId="14020"/>
    <cellStyle name="_Sheet2_Kedia_USIS Cash_CoE_2 3" xfId="14019"/>
    <cellStyle name="_Sheet2_Kedia_USIS Cash_CoE_2 4" xfId="23755"/>
    <cellStyle name="_Sheet2_Kedia_USIS Cash_CoE_2_Deadline Tracker" xfId="33138"/>
    <cellStyle name="_Sheet2_Kedia_USIS Cash_CoE_2_Sheet4" xfId="10038"/>
    <cellStyle name="_Sheet2_Kedia_USIS Cash_CoE_2_Sheet4 2" xfId="14021"/>
    <cellStyle name="_Sheet2_Kedia_USIS Cash_CoE_2_USIS Cash_CoE" xfId="5062"/>
    <cellStyle name="_Sheet2_Kedia_USIS Cash_CoE_2_USIS Cash_CoE 2" xfId="14023"/>
    <cellStyle name="_Sheet2_Kedia_USIS Cash_CoE_2_USIS Cash_CoE 3" xfId="14022"/>
    <cellStyle name="_Sheet2_Kedia_USIS Cash_CoE_2_USIS Cash_CoE 4" xfId="23756"/>
    <cellStyle name="_Sheet2_Kedia_USIS Cash_CoE_2_USIS Cash_CoE_Deadline Tracker" xfId="33139"/>
    <cellStyle name="_Sheet2_Kedia_USIS Cash_CoE_2_USIS Cash_CoE_Sheet4" xfId="10039"/>
    <cellStyle name="_Sheet2_Kedia_USIS Cash_CoE_2_USIS Cash_CoE_Sheet4 2" xfId="14024"/>
    <cellStyle name="_Sheet2_Kedia_USIS Cash_CoE_3" xfId="5063"/>
    <cellStyle name="_Sheet2_Kedia_USIS Cash_CoE_3 2" xfId="14026"/>
    <cellStyle name="_Sheet2_Kedia_USIS Cash_CoE_3 3" xfId="14025"/>
    <cellStyle name="_Sheet2_Kedia_USIS Cash_CoE_3 4" xfId="23757"/>
    <cellStyle name="_Sheet2_Kedia_USIS Cash_CoE_3_Deadline Tracker" xfId="33140"/>
    <cellStyle name="_Sheet2_Kedia_USIS Cash_CoE_3_Sheet4" xfId="10040"/>
    <cellStyle name="_Sheet2_Kedia_USIS Cash_CoE_3_Sheet4 2" xfId="14027"/>
    <cellStyle name="_Sheet2_Kedia_USIS Cash_CoE_3_USIS Cash_CoE" xfId="5064"/>
    <cellStyle name="_Sheet2_Kedia_USIS Cash_CoE_3_USIS Cash_CoE 2" xfId="14029"/>
    <cellStyle name="_Sheet2_Kedia_USIS Cash_CoE_3_USIS Cash_CoE 3" xfId="14028"/>
    <cellStyle name="_Sheet2_Kedia_USIS Cash_CoE_3_USIS Cash_CoE 4" xfId="23758"/>
    <cellStyle name="_Sheet2_Kedia_USIS Cash_CoE_3_USIS Cash_CoE_Deadline Tracker" xfId="33141"/>
    <cellStyle name="_Sheet2_Kedia_USIS Cash_CoE_3_USIS Cash_CoE_Sheet4" xfId="10041"/>
    <cellStyle name="_Sheet2_Kedia_USIS Cash_CoE_3_USIS Cash_CoE_Sheet4 2" xfId="14030"/>
    <cellStyle name="_Sheet2_Kedia_USIS Cash_CoE_4" xfId="5065"/>
    <cellStyle name="_Sheet2_Kedia_USIS Cash_CoE_4 2" xfId="14032"/>
    <cellStyle name="_Sheet2_Kedia_USIS Cash_CoE_4 3" xfId="14031"/>
    <cellStyle name="_Sheet2_Kedia_USIS Cash_CoE_4 4" xfId="23759"/>
    <cellStyle name="_Sheet2_Kedia_USIS Cash_CoE_4_Deadline Tracker" xfId="33142"/>
    <cellStyle name="_Sheet2_Kedia_USIS Cash_CoE_4_Sheet4" xfId="10042"/>
    <cellStyle name="_Sheet2_Kedia_USIS Cash_CoE_4_Sheet4 2" xfId="14033"/>
    <cellStyle name="_Sheet2_Kedia_USIS Cash_CoE_4_USIS Cash_CoE" xfId="5066"/>
    <cellStyle name="_Sheet2_Kedia_USIS Cash_CoE_4_USIS Cash_CoE 2" xfId="14035"/>
    <cellStyle name="_Sheet2_Kedia_USIS Cash_CoE_4_USIS Cash_CoE 3" xfId="14034"/>
    <cellStyle name="_Sheet2_Kedia_USIS Cash_CoE_4_USIS Cash_CoE 4" xfId="23760"/>
    <cellStyle name="_Sheet2_Kedia_USIS Cash_CoE_4_USIS Cash_CoE_Deadline Tracker" xfId="33143"/>
    <cellStyle name="_Sheet2_Kedia_USIS Cash_CoE_4_USIS Cash_CoE_Sheet4" xfId="10043"/>
    <cellStyle name="_Sheet2_Kedia_USIS Cash_CoE_4_USIS Cash_CoE_Sheet4 2" xfId="14036"/>
    <cellStyle name="_Sheet2_Kedia_USIS Cash_CoE_5" xfId="5067"/>
    <cellStyle name="_Sheet2_Kedia_USIS Cash_CoE_5 2" xfId="14038"/>
    <cellStyle name="_Sheet2_Kedia_USIS Cash_CoE_5 3" xfId="14037"/>
    <cellStyle name="_Sheet2_Kedia_USIS Cash_CoE_5 4" xfId="23761"/>
    <cellStyle name="_Sheet2_Kedia_USIS Cash_CoE_5_Deadline Tracker" xfId="33144"/>
    <cellStyle name="_Sheet2_Kedia_USIS Cash_CoE_5_Sheet4" xfId="10044"/>
    <cellStyle name="_Sheet2_Kedia_USIS Cash_CoE_5_Sheet4 2" xfId="14039"/>
    <cellStyle name="_Sheet2_Kedia_USIS Cash_CoE_Deadline Tracker" xfId="33135"/>
    <cellStyle name="_Sheet2_Kedia_USIS Cash_CoE_Process Highlights" xfId="5068"/>
    <cellStyle name="_Sheet2_Kedia_USIS Cash_CoE_Process Highlights 2" xfId="14041"/>
    <cellStyle name="_Sheet2_Kedia_USIS Cash_CoE_Process Highlights 3" xfId="14040"/>
    <cellStyle name="_Sheet2_Kedia_USIS Cash_CoE_Process Highlights 4" xfId="23762"/>
    <cellStyle name="_Sheet2_Kedia_USIS Cash_CoE_Process Highlights_1" xfId="5069"/>
    <cellStyle name="_Sheet2_Kedia_USIS Cash_CoE_Process Highlights_1 2" xfId="14043"/>
    <cellStyle name="_Sheet2_Kedia_USIS Cash_CoE_Process Highlights_1 3" xfId="14042"/>
    <cellStyle name="_Sheet2_Kedia_USIS Cash_CoE_Process Highlights_1 4" xfId="23763"/>
    <cellStyle name="_Sheet2_Kedia_USIS Cash_CoE_Process Highlights_1_Deadline Tracker" xfId="33146"/>
    <cellStyle name="_Sheet2_Kedia_USIS Cash_CoE_Process Highlights_1_Sheet4" xfId="10046"/>
    <cellStyle name="_Sheet2_Kedia_USIS Cash_CoE_Process Highlights_1_Sheet4 2" xfId="14044"/>
    <cellStyle name="_Sheet2_Kedia_USIS Cash_CoE_Process Highlights_2" xfId="5070"/>
    <cellStyle name="_Sheet2_Kedia_USIS Cash_CoE_Process Highlights_2 2" xfId="14046"/>
    <cellStyle name="_Sheet2_Kedia_USIS Cash_CoE_Process Highlights_2 3" xfId="14045"/>
    <cellStyle name="_Sheet2_Kedia_USIS Cash_CoE_Process Highlights_2 4" xfId="23764"/>
    <cellStyle name="_Sheet2_Kedia_USIS Cash_CoE_Process Highlights_2_Deadline Tracker" xfId="33147"/>
    <cellStyle name="_Sheet2_Kedia_USIS Cash_CoE_Process Highlights_2_Process Highlights" xfId="5071"/>
    <cellStyle name="_Sheet2_Kedia_USIS Cash_CoE_Process Highlights_2_Process Highlights 2" xfId="14048"/>
    <cellStyle name="_Sheet2_Kedia_USIS Cash_CoE_Process Highlights_2_Process Highlights 3" xfId="14047"/>
    <cellStyle name="_Sheet2_Kedia_USIS Cash_CoE_Process Highlights_2_Process Highlights 4" xfId="23765"/>
    <cellStyle name="_Sheet2_Kedia_USIS Cash_CoE_Process Highlights_2_Process Highlights_Deadline Tracker" xfId="33148"/>
    <cellStyle name="_Sheet2_Kedia_USIS Cash_CoE_Process Highlights_2_Process Highlights_Sheet4" xfId="10048"/>
    <cellStyle name="_Sheet2_Kedia_USIS Cash_CoE_Process Highlights_2_Process Highlights_Sheet4 2" xfId="14049"/>
    <cellStyle name="_Sheet2_Kedia_USIS Cash_CoE_Process Highlights_2_Sheet4" xfId="10047"/>
    <cellStyle name="_Sheet2_Kedia_USIS Cash_CoE_Process Highlights_2_Sheet4 2" xfId="14050"/>
    <cellStyle name="_Sheet2_Kedia_USIS Cash_CoE_Process Highlights_Deadline Tracker" xfId="33145"/>
    <cellStyle name="_Sheet2_Kedia_USIS Cash_CoE_Process Highlights_Process Highlights" xfId="5072"/>
    <cellStyle name="_Sheet2_Kedia_USIS Cash_CoE_Process Highlights_Process Highlights 2" xfId="14052"/>
    <cellStyle name="_Sheet2_Kedia_USIS Cash_CoE_Process Highlights_Process Highlights 3" xfId="14051"/>
    <cellStyle name="_Sheet2_Kedia_USIS Cash_CoE_Process Highlights_Process Highlights 4" xfId="23766"/>
    <cellStyle name="_Sheet2_Kedia_USIS Cash_CoE_Process Highlights_Process Highlights_Deadline Tracker" xfId="33149"/>
    <cellStyle name="_Sheet2_Kedia_USIS Cash_CoE_Process Highlights_Process Highlights_Sheet4" xfId="10049"/>
    <cellStyle name="_Sheet2_Kedia_USIS Cash_CoE_Process Highlights_Process Highlights_Sheet4 2" xfId="14053"/>
    <cellStyle name="_Sheet2_Kedia_USIS Cash_CoE_Process Highlights_Sheet4" xfId="10045"/>
    <cellStyle name="_Sheet2_Kedia_USIS Cash_CoE_Process Highlights_Sheet4 2" xfId="14054"/>
    <cellStyle name="_Sheet2_Kedia_USIS Cash_CoE_Sheet4" xfId="10035"/>
    <cellStyle name="_Sheet2_Kedia_USIS Cash_CoE_Sheet4 2" xfId="14055"/>
    <cellStyle name="_Sheet2_Kedia_USIS Cash_CoE_USIS Cash_CoE" xfId="5073"/>
    <cellStyle name="_Sheet2_Kedia_USIS Cash_CoE_USIS Cash_CoE 2" xfId="14057"/>
    <cellStyle name="_Sheet2_Kedia_USIS Cash_CoE_USIS Cash_CoE 3" xfId="14056"/>
    <cellStyle name="_Sheet2_Kedia_USIS Cash_CoE_USIS Cash_CoE 4" xfId="23767"/>
    <cellStyle name="_Sheet2_Kedia_USIS Cash_CoE_USIS Cash_CoE_1" xfId="5074"/>
    <cellStyle name="_Sheet2_Kedia_USIS Cash_CoE_USIS Cash_CoE_1 2" xfId="5075"/>
    <cellStyle name="_Sheet2_Kedia_USIS Cash_CoE_USIS Cash_CoE_1 2 2" xfId="14060"/>
    <cellStyle name="_Sheet2_Kedia_USIS Cash_CoE_USIS Cash_CoE_1 2 3" xfId="14059"/>
    <cellStyle name="_Sheet2_Kedia_USIS Cash_CoE_USIS Cash_CoE_1 2 4" xfId="23769"/>
    <cellStyle name="_Sheet2_Kedia_USIS Cash_CoE_USIS Cash_CoE_1 2_Deadline Tracker" xfId="33152"/>
    <cellStyle name="_Sheet2_Kedia_USIS Cash_CoE_USIS Cash_CoE_1 2_Sheet4" xfId="10052"/>
    <cellStyle name="_Sheet2_Kedia_USIS Cash_CoE_USIS Cash_CoE_1 2_Sheet4 2" xfId="14061"/>
    <cellStyle name="_Sheet2_Kedia_USIS Cash_CoE_USIS Cash_CoE_1 2_USIS Cash_CoE" xfId="5076"/>
    <cellStyle name="_Sheet2_Kedia_USIS Cash_CoE_USIS Cash_CoE_1 2_USIS Cash_CoE 2" xfId="14063"/>
    <cellStyle name="_Sheet2_Kedia_USIS Cash_CoE_USIS Cash_CoE_1 2_USIS Cash_CoE 3" xfId="14062"/>
    <cellStyle name="_Sheet2_Kedia_USIS Cash_CoE_USIS Cash_CoE_1 2_USIS Cash_CoE 4" xfId="23770"/>
    <cellStyle name="_Sheet2_Kedia_USIS Cash_CoE_USIS Cash_CoE_1 2_USIS Cash_CoE_Deadline Tracker" xfId="33153"/>
    <cellStyle name="_Sheet2_Kedia_USIS Cash_CoE_USIS Cash_CoE_1 2_USIS Cash_CoE_Sheet4" xfId="10053"/>
    <cellStyle name="_Sheet2_Kedia_USIS Cash_CoE_USIS Cash_CoE_1 2_USIS Cash_CoE_Sheet4 2" xfId="14064"/>
    <cellStyle name="_Sheet2_Kedia_USIS Cash_CoE_USIS Cash_CoE_1 3" xfId="14065"/>
    <cellStyle name="_Sheet2_Kedia_USIS Cash_CoE_USIS Cash_CoE_1 4" xfId="14058"/>
    <cellStyle name="_Sheet2_Kedia_USIS Cash_CoE_USIS Cash_CoE_1 5" xfId="23768"/>
    <cellStyle name="_Sheet2_Kedia_USIS Cash_CoE_USIS Cash_CoE_1_Deadline Tracker" xfId="33151"/>
    <cellStyle name="_Sheet2_Kedia_USIS Cash_CoE_USIS Cash_CoE_1_Process Highlights" xfId="5077"/>
    <cellStyle name="_Sheet2_Kedia_USIS Cash_CoE_USIS Cash_CoE_1_Process Highlights 2" xfId="14067"/>
    <cellStyle name="_Sheet2_Kedia_USIS Cash_CoE_USIS Cash_CoE_1_Process Highlights 3" xfId="14066"/>
    <cellStyle name="_Sheet2_Kedia_USIS Cash_CoE_USIS Cash_CoE_1_Process Highlights 4" xfId="23771"/>
    <cellStyle name="_Sheet2_Kedia_USIS Cash_CoE_USIS Cash_CoE_1_Process Highlights_1" xfId="5078"/>
    <cellStyle name="_Sheet2_Kedia_USIS Cash_CoE_USIS Cash_CoE_1_Process Highlights_1 2" xfId="14069"/>
    <cellStyle name="_Sheet2_Kedia_USIS Cash_CoE_USIS Cash_CoE_1_Process Highlights_1 3" xfId="14068"/>
    <cellStyle name="_Sheet2_Kedia_USIS Cash_CoE_USIS Cash_CoE_1_Process Highlights_1 4" xfId="23772"/>
    <cellStyle name="_Sheet2_Kedia_USIS Cash_CoE_USIS Cash_CoE_1_Process Highlights_1_Deadline Tracker" xfId="33155"/>
    <cellStyle name="_Sheet2_Kedia_USIS Cash_CoE_USIS Cash_CoE_1_Process Highlights_1_Sheet4" xfId="10055"/>
    <cellStyle name="_Sheet2_Kedia_USIS Cash_CoE_USIS Cash_CoE_1_Process Highlights_1_Sheet4 2" xfId="14070"/>
    <cellStyle name="_Sheet2_Kedia_USIS Cash_CoE_USIS Cash_CoE_1_Process Highlights_Deadline Tracker" xfId="33154"/>
    <cellStyle name="_Sheet2_Kedia_USIS Cash_CoE_USIS Cash_CoE_1_Process Highlights_Sheet4" xfId="10054"/>
    <cellStyle name="_Sheet2_Kedia_USIS Cash_CoE_USIS Cash_CoE_1_Process Highlights_Sheet4 2" xfId="14071"/>
    <cellStyle name="_Sheet2_Kedia_USIS Cash_CoE_USIS Cash_CoE_1_Sheet4" xfId="10051"/>
    <cellStyle name="_Sheet2_Kedia_USIS Cash_CoE_USIS Cash_CoE_1_Sheet4 2" xfId="14072"/>
    <cellStyle name="_Sheet2_Kedia_USIS Cash_CoE_USIS Cash_CoE_1_USIS Cash_CoE" xfId="5079"/>
    <cellStyle name="_Sheet2_Kedia_USIS Cash_CoE_USIS Cash_CoE_1_USIS Cash_CoE 2" xfId="14074"/>
    <cellStyle name="_Sheet2_Kedia_USIS Cash_CoE_USIS Cash_CoE_1_USIS Cash_CoE 3" xfId="14073"/>
    <cellStyle name="_Sheet2_Kedia_USIS Cash_CoE_USIS Cash_CoE_1_USIS Cash_CoE 4" xfId="23773"/>
    <cellStyle name="_Sheet2_Kedia_USIS Cash_CoE_USIS Cash_CoE_1_USIS Cash_CoE_1" xfId="5080"/>
    <cellStyle name="_Sheet2_Kedia_USIS Cash_CoE_USIS Cash_CoE_1_USIS Cash_CoE_1 2" xfId="14076"/>
    <cellStyle name="_Sheet2_Kedia_USIS Cash_CoE_USIS Cash_CoE_1_USIS Cash_CoE_1 3" xfId="14075"/>
    <cellStyle name="_Sheet2_Kedia_USIS Cash_CoE_USIS Cash_CoE_1_USIS Cash_CoE_1 4" xfId="23774"/>
    <cellStyle name="_Sheet2_Kedia_USIS Cash_CoE_USIS Cash_CoE_1_USIS Cash_CoE_1_Deadline Tracker" xfId="33157"/>
    <cellStyle name="_Sheet2_Kedia_USIS Cash_CoE_USIS Cash_CoE_1_USIS Cash_CoE_1_Sheet4" xfId="10057"/>
    <cellStyle name="_Sheet2_Kedia_USIS Cash_CoE_USIS Cash_CoE_1_USIS Cash_CoE_1_Sheet4 2" xfId="14077"/>
    <cellStyle name="_Sheet2_Kedia_USIS Cash_CoE_USIS Cash_CoE_1_USIS Cash_CoE_1_USIS Cash_CoE" xfId="5081"/>
    <cellStyle name="_Sheet2_Kedia_USIS Cash_CoE_USIS Cash_CoE_1_USIS Cash_CoE_1_USIS Cash_CoE 2" xfId="14079"/>
    <cellStyle name="_Sheet2_Kedia_USIS Cash_CoE_USIS Cash_CoE_1_USIS Cash_CoE_1_USIS Cash_CoE 3" xfId="14078"/>
    <cellStyle name="_Sheet2_Kedia_USIS Cash_CoE_USIS Cash_CoE_1_USIS Cash_CoE_1_USIS Cash_CoE 4" xfId="23775"/>
    <cellStyle name="_Sheet2_Kedia_USIS Cash_CoE_USIS Cash_CoE_1_USIS Cash_CoE_1_USIS Cash_CoE_Deadline Tracker" xfId="33158"/>
    <cellStyle name="_Sheet2_Kedia_USIS Cash_CoE_USIS Cash_CoE_1_USIS Cash_CoE_1_USIS Cash_CoE_Sheet4" xfId="10058"/>
    <cellStyle name="_Sheet2_Kedia_USIS Cash_CoE_USIS Cash_CoE_1_USIS Cash_CoE_1_USIS Cash_CoE_Sheet4 2" xfId="14080"/>
    <cellStyle name="_Sheet2_Kedia_USIS Cash_CoE_USIS Cash_CoE_1_USIS Cash_CoE_2" xfId="5082"/>
    <cellStyle name="_Sheet2_Kedia_USIS Cash_CoE_USIS Cash_CoE_1_USIS Cash_CoE_2 2" xfId="14082"/>
    <cellStyle name="_Sheet2_Kedia_USIS Cash_CoE_USIS Cash_CoE_1_USIS Cash_CoE_2 3" xfId="14081"/>
    <cellStyle name="_Sheet2_Kedia_USIS Cash_CoE_USIS Cash_CoE_1_USIS Cash_CoE_2 4" xfId="23776"/>
    <cellStyle name="_Sheet2_Kedia_USIS Cash_CoE_USIS Cash_CoE_1_USIS Cash_CoE_2_Deadline Tracker" xfId="33159"/>
    <cellStyle name="_Sheet2_Kedia_USIS Cash_CoE_USIS Cash_CoE_1_USIS Cash_CoE_2_Sheet4" xfId="10059"/>
    <cellStyle name="_Sheet2_Kedia_USIS Cash_CoE_USIS Cash_CoE_1_USIS Cash_CoE_2_Sheet4 2" xfId="14083"/>
    <cellStyle name="_Sheet2_Kedia_USIS Cash_CoE_USIS Cash_CoE_1_USIS Cash_CoE_2_USIS Cash_CoE" xfId="5083"/>
    <cellStyle name="_Sheet2_Kedia_USIS Cash_CoE_USIS Cash_CoE_1_USIS Cash_CoE_2_USIS Cash_CoE 2" xfId="14085"/>
    <cellStyle name="_Sheet2_Kedia_USIS Cash_CoE_USIS Cash_CoE_1_USIS Cash_CoE_2_USIS Cash_CoE 3" xfId="14084"/>
    <cellStyle name="_Sheet2_Kedia_USIS Cash_CoE_USIS Cash_CoE_1_USIS Cash_CoE_2_USIS Cash_CoE 4" xfId="23777"/>
    <cellStyle name="_Sheet2_Kedia_USIS Cash_CoE_USIS Cash_CoE_1_USIS Cash_CoE_2_USIS Cash_CoE_Deadline Tracker" xfId="33160"/>
    <cellStyle name="_Sheet2_Kedia_USIS Cash_CoE_USIS Cash_CoE_1_USIS Cash_CoE_2_USIS Cash_CoE_Sheet4" xfId="10060"/>
    <cellStyle name="_Sheet2_Kedia_USIS Cash_CoE_USIS Cash_CoE_1_USIS Cash_CoE_2_USIS Cash_CoE_Sheet4 2" xfId="14086"/>
    <cellStyle name="_Sheet2_Kedia_USIS Cash_CoE_USIS Cash_CoE_1_USIS Cash_CoE_3" xfId="5084"/>
    <cellStyle name="_Sheet2_Kedia_USIS Cash_CoE_USIS Cash_CoE_1_USIS Cash_CoE_3 2" xfId="14088"/>
    <cellStyle name="_Sheet2_Kedia_USIS Cash_CoE_USIS Cash_CoE_1_USIS Cash_CoE_3 3" xfId="14087"/>
    <cellStyle name="_Sheet2_Kedia_USIS Cash_CoE_USIS Cash_CoE_1_USIS Cash_CoE_3 4" xfId="23778"/>
    <cellStyle name="_Sheet2_Kedia_USIS Cash_CoE_USIS Cash_CoE_1_USIS Cash_CoE_3_Deadline Tracker" xfId="33161"/>
    <cellStyle name="_Sheet2_Kedia_USIS Cash_CoE_USIS Cash_CoE_1_USIS Cash_CoE_3_Sheet4" xfId="10061"/>
    <cellStyle name="_Sheet2_Kedia_USIS Cash_CoE_USIS Cash_CoE_1_USIS Cash_CoE_3_Sheet4 2" xfId="14089"/>
    <cellStyle name="_Sheet2_Kedia_USIS Cash_CoE_USIS Cash_CoE_1_USIS Cash_CoE_3_USIS Cash_CoE" xfId="5085"/>
    <cellStyle name="_Sheet2_Kedia_USIS Cash_CoE_USIS Cash_CoE_1_USIS Cash_CoE_3_USIS Cash_CoE 2" xfId="14091"/>
    <cellStyle name="_Sheet2_Kedia_USIS Cash_CoE_USIS Cash_CoE_1_USIS Cash_CoE_3_USIS Cash_CoE 3" xfId="14090"/>
    <cellStyle name="_Sheet2_Kedia_USIS Cash_CoE_USIS Cash_CoE_1_USIS Cash_CoE_3_USIS Cash_CoE 4" xfId="23779"/>
    <cellStyle name="_Sheet2_Kedia_USIS Cash_CoE_USIS Cash_CoE_1_USIS Cash_CoE_3_USIS Cash_CoE_Deadline Tracker" xfId="33162"/>
    <cellStyle name="_Sheet2_Kedia_USIS Cash_CoE_USIS Cash_CoE_1_USIS Cash_CoE_3_USIS Cash_CoE_Sheet4" xfId="10062"/>
    <cellStyle name="_Sheet2_Kedia_USIS Cash_CoE_USIS Cash_CoE_1_USIS Cash_CoE_3_USIS Cash_CoE_Sheet4 2" xfId="14092"/>
    <cellStyle name="_Sheet2_Kedia_USIS Cash_CoE_USIS Cash_CoE_1_USIS Cash_CoE_4" xfId="5086"/>
    <cellStyle name="_Sheet2_Kedia_USIS Cash_CoE_USIS Cash_CoE_1_USIS Cash_CoE_4 2" xfId="14094"/>
    <cellStyle name="_Sheet2_Kedia_USIS Cash_CoE_USIS Cash_CoE_1_USIS Cash_CoE_4 3" xfId="14093"/>
    <cellStyle name="_Sheet2_Kedia_USIS Cash_CoE_USIS Cash_CoE_1_USIS Cash_CoE_4 4" xfId="23780"/>
    <cellStyle name="_Sheet2_Kedia_USIS Cash_CoE_USIS Cash_CoE_1_USIS Cash_CoE_4_Deadline Tracker" xfId="33163"/>
    <cellStyle name="_Sheet2_Kedia_USIS Cash_CoE_USIS Cash_CoE_1_USIS Cash_CoE_4_Sheet4" xfId="10063"/>
    <cellStyle name="_Sheet2_Kedia_USIS Cash_CoE_USIS Cash_CoE_1_USIS Cash_CoE_4_Sheet4 2" xfId="14095"/>
    <cellStyle name="_Sheet2_Kedia_USIS Cash_CoE_USIS Cash_CoE_1_USIS Cash_CoE_Deadline Tracker" xfId="33156"/>
    <cellStyle name="_Sheet2_Kedia_USIS Cash_CoE_USIS Cash_CoE_1_USIS Cash_CoE_Sheet4" xfId="10056"/>
    <cellStyle name="_Sheet2_Kedia_USIS Cash_CoE_USIS Cash_CoE_1_USIS Cash_CoE_Sheet4 2" xfId="14096"/>
    <cellStyle name="_Sheet2_Kedia_USIS Cash_CoE_USIS Cash_CoE_Deadline Tracker" xfId="33150"/>
    <cellStyle name="_Sheet2_Kedia_USIS Cash_CoE_USIS Cash_CoE_Sheet4" xfId="10050"/>
    <cellStyle name="_Sheet2_Kedia_USIS Cash_CoE_USIS Cash_CoE_Sheet4 2" xfId="14097"/>
    <cellStyle name="_Sheet2_May'13 " xfId="5087"/>
    <cellStyle name="_Sheet2_May'13  2" xfId="14099"/>
    <cellStyle name="_Sheet2_May'13  3" xfId="14098"/>
    <cellStyle name="_Sheet2_May'13  4" xfId="23781"/>
    <cellStyle name="_Sheet2_May'13 _Aug'13" xfId="5088"/>
    <cellStyle name="_Sheet2_May'13 _Aug'13 2" xfId="14101"/>
    <cellStyle name="_Sheet2_May'13 _Aug'13 3" xfId="14100"/>
    <cellStyle name="_Sheet2_May'13 _Aug'13 4" xfId="23782"/>
    <cellStyle name="_Sheet2_May'13 _Aug'13_Deadline Tracker" xfId="33165"/>
    <cellStyle name="_Sheet2_May'13 _Aug'13_Sheet4" xfId="10065"/>
    <cellStyle name="_Sheet2_May'13 _Aug'13_Sheet4 2" xfId="14102"/>
    <cellStyle name="_Sheet2_May'13 _Deadline Tracker" xfId="33164"/>
    <cellStyle name="_Sheet2_May'13 _Sheet4" xfId="10064"/>
    <cellStyle name="_Sheet2_May'13 _Sheet4 2" xfId="14103"/>
    <cellStyle name="_Sheet2_Process Highlights" xfId="5089"/>
    <cellStyle name="_Sheet2_Process Highlights 2" xfId="14105"/>
    <cellStyle name="_Sheet2_Process Highlights 3" xfId="14104"/>
    <cellStyle name="_Sheet2_Process Highlights 4" xfId="23783"/>
    <cellStyle name="_Sheet2_Process Highlights_1" xfId="5090"/>
    <cellStyle name="_Sheet2_Process Highlights_1 2" xfId="14107"/>
    <cellStyle name="_Sheet2_Process Highlights_1 3" xfId="14106"/>
    <cellStyle name="_Sheet2_Process Highlights_1 4" xfId="23784"/>
    <cellStyle name="_Sheet2_Process Highlights_1_Deadline Tracker" xfId="33167"/>
    <cellStyle name="_Sheet2_Process Highlights_1_Process Highlights" xfId="5091"/>
    <cellStyle name="_Sheet2_Process Highlights_1_Process Highlights 2" xfId="14109"/>
    <cellStyle name="_Sheet2_Process Highlights_1_Process Highlights 3" xfId="14108"/>
    <cellStyle name="_Sheet2_Process Highlights_1_Process Highlights 4" xfId="23785"/>
    <cellStyle name="_Sheet2_Process Highlights_1_Process Highlights_Deadline Tracker" xfId="33168"/>
    <cellStyle name="_Sheet2_Process Highlights_1_Process Highlights_Sheet4" xfId="10068"/>
    <cellStyle name="_Sheet2_Process Highlights_1_Process Highlights_Sheet4 2" xfId="14110"/>
    <cellStyle name="_Sheet2_Process Highlights_1_Sheet4" xfId="10067"/>
    <cellStyle name="_Sheet2_Process Highlights_1_Sheet4 2" xfId="14111"/>
    <cellStyle name="_Sheet2_Process Highlights_2" xfId="5092"/>
    <cellStyle name="_Sheet2_Process Highlights_2 2" xfId="14113"/>
    <cellStyle name="_Sheet2_Process Highlights_2 3" xfId="14112"/>
    <cellStyle name="_Sheet2_Process Highlights_2 4" xfId="23786"/>
    <cellStyle name="_Sheet2_Process Highlights_2_Deadline Tracker" xfId="33169"/>
    <cellStyle name="_Sheet2_Process Highlights_2_Process Highlights" xfId="5093"/>
    <cellStyle name="_Sheet2_Process Highlights_2_Process Highlights 2" xfId="14115"/>
    <cellStyle name="_Sheet2_Process Highlights_2_Process Highlights 3" xfId="14114"/>
    <cellStyle name="_Sheet2_Process Highlights_2_Process Highlights 4" xfId="23787"/>
    <cellStyle name="_Sheet2_Process Highlights_2_Process Highlights_Deadline Tracker" xfId="33170"/>
    <cellStyle name="_Sheet2_Process Highlights_2_Process Highlights_Sheet4" xfId="10070"/>
    <cellStyle name="_Sheet2_Process Highlights_2_Process Highlights_Sheet4 2" xfId="14116"/>
    <cellStyle name="_Sheet2_Process Highlights_2_Sheet4" xfId="10069"/>
    <cellStyle name="_Sheet2_Process Highlights_2_Sheet4 2" xfId="14117"/>
    <cellStyle name="_Sheet2_Process Highlights_3" xfId="5094"/>
    <cellStyle name="_Sheet2_Process Highlights_3 2" xfId="14119"/>
    <cellStyle name="_Sheet2_Process Highlights_3 3" xfId="14118"/>
    <cellStyle name="_Sheet2_Process Highlights_3 4" xfId="23788"/>
    <cellStyle name="_Sheet2_Process Highlights_3_Deadline Tracker" xfId="33171"/>
    <cellStyle name="_Sheet2_Process Highlights_3_Process Highlights" xfId="5095"/>
    <cellStyle name="_Sheet2_Process Highlights_3_Process Highlights 2" xfId="14121"/>
    <cellStyle name="_Sheet2_Process Highlights_3_Process Highlights 3" xfId="14120"/>
    <cellStyle name="_Sheet2_Process Highlights_3_Process Highlights 4" xfId="23789"/>
    <cellStyle name="_Sheet2_Process Highlights_3_Process Highlights_Deadline Tracker" xfId="33172"/>
    <cellStyle name="_Sheet2_Process Highlights_3_Process Highlights_Sheet4" xfId="10072"/>
    <cellStyle name="_Sheet2_Process Highlights_3_Process Highlights_Sheet4 2" xfId="14122"/>
    <cellStyle name="_Sheet2_Process Highlights_3_Sheet4" xfId="10071"/>
    <cellStyle name="_Sheet2_Process Highlights_3_Sheet4 2" xfId="14123"/>
    <cellStyle name="_Sheet2_Process Highlights_4" xfId="5096"/>
    <cellStyle name="_Sheet2_Process Highlights_4 2" xfId="14125"/>
    <cellStyle name="_Sheet2_Process Highlights_4 3" xfId="14124"/>
    <cellStyle name="_Sheet2_Process Highlights_4 4" xfId="23790"/>
    <cellStyle name="_Sheet2_Process Highlights_4_Deadline Tracker" xfId="33173"/>
    <cellStyle name="_Sheet2_Process Highlights_4_Process Highlights" xfId="5097"/>
    <cellStyle name="_Sheet2_Process Highlights_4_Process Highlights 2" xfId="14127"/>
    <cellStyle name="_Sheet2_Process Highlights_4_Process Highlights 3" xfId="14126"/>
    <cellStyle name="_Sheet2_Process Highlights_4_Process Highlights 4" xfId="23791"/>
    <cellStyle name="_Sheet2_Process Highlights_4_Process Highlights_Deadline Tracker" xfId="33174"/>
    <cellStyle name="_Sheet2_Process Highlights_4_Process Highlights_Sheet4" xfId="10074"/>
    <cellStyle name="_Sheet2_Process Highlights_4_Process Highlights_Sheet4 2" xfId="14128"/>
    <cellStyle name="_Sheet2_Process Highlights_4_Sheet4" xfId="10073"/>
    <cellStyle name="_Sheet2_Process Highlights_4_Sheet4 2" xfId="14129"/>
    <cellStyle name="_Sheet2_Process Highlights_5" xfId="5098"/>
    <cellStyle name="_Sheet2_Process Highlights_5 2" xfId="14131"/>
    <cellStyle name="_Sheet2_Process Highlights_5 3" xfId="14130"/>
    <cellStyle name="_Sheet2_Process Highlights_5 4" xfId="23792"/>
    <cellStyle name="_Sheet2_Process Highlights_5_Deadline Tracker" xfId="33175"/>
    <cellStyle name="_Sheet2_Process Highlights_5_Sheet4" xfId="10075"/>
    <cellStyle name="_Sheet2_Process Highlights_5_Sheet4 2" xfId="14132"/>
    <cellStyle name="_Sheet2_Process Highlights_Daily Volume" xfId="5099"/>
    <cellStyle name="_Sheet2_Process Highlights_Daily Volume 2" xfId="14134"/>
    <cellStyle name="_Sheet2_Process Highlights_Daily Volume 3" xfId="14133"/>
    <cellStyle name="_Sheet2_Process Highlights_Daily Volume 4" xfId="23793"/>
    <cellStyle name="_Sheet2_Process Highlights_Daily Volume_Deadline Tracker" xfId="33176"/>
    <cellStyle name="_Sheet2_Process Highlights_Daily Volume_Sheet4" xfId="10076"/>
    <cellStyle name="_Sheet2_Process Highlights_Daily Volume_Sheet4 2" xfId="14135"/>
    <cellStyle name="_Sheet2_Process Highlights_Deadline Tracker" xfId="33166"/>
    <cellStyle name="_Sheet2_Process Highlights_Process Highlights" xfId="5100"/>
    <cellStyle name="_Sheet2_Process Highlights_Process Highlights 2" xfId="14137"/>
    <cellStyle name="_Sheet2_Process Highlights_Process Highlights 3" xfId="14136"/>
    <cellStyle name="_Sheet2_Process Highlights_Process Highlights 4" xfId="23794"/>
    <cellStyle name="_Sheet2_Process Highlights_Process Highlights_Deadline Tracker" xfId="33177"/>
    <cellStyle name="_Sheet2_Process Highlights_Process Highlights_Sheet4" xfId="10077"/>
    <cellStyle name="_Sheet2_Process Highlights_Process Highlights_Sheet4 2" xfId="14138"/>
    <cellStyle name="_Sheet2_Process Highlights_Sheet4" xfId="10066"/>
    <cellStyle name="_Sheet2_Process Highlights_Sheet4 2" xfId="14139"/>
    <cellStyle name="_Sheet2_Roster Template" xfId="5101"/>
    <cellStyle name="_Sheet2_Roster Template 2" xfId="14141"/>
    <cellStyle name="_Sheet2_Roster Template 3" xfId="14140"/>
    <cellStyle name="_Sheet2_Roster Template 4" xfId="23795"/>
    <cellStyle name="_Sheet2_Roster Template_1" xfId="5102"/>
    <cellStyle name="_Sheet2_Roster Template_1 2" xfId="14143"/>
    <cellStyle name="_Sheet2_Roster Template_1 3" xfId="14142"/>
    <cellStyle name="_Sheet2_Roster Template_1 4" xfId="23796"/>
    <cellStyle name="_Sheet2_Roster Template_1_Deadline Tracker" xfId="33179"/>
    <cellStyle name="_Sheet2_Roster Template_1_May'13 " xfId="5103"/>
    <cellStyle name="_Sheet2_Roster Template_1_May'13  2" xfId="14145"/>
    <cellStyle name="_Sheet2_Roster Template_1_May'13  3" xfId="14144"/>
    <cellStyle name="_Sheet2_Roster Template_1_May'13  4" xfId="23797"/>
    <cellStyle name="_Sheet2_Roster Template_1_May'13 _Aug'13" xfId="5104"/>
    <cellStyle name="_Sheet2_Roster Template_1_May'13 _Aug'13 2" xfId="14147"/>
    <cellStyle name="_Sheet2_Roster Template_1_May'13 _Aug'13 3" xfId="14146"/>
    <cellStyle name="_Sheet2_Roster Template_1_May'13 _Aug'13 4" xfId="23798"/>
    <cellStyle name="_Sheet2_Roster Template_1_May'13 _Aug'13_Deadline Tracker" xfId="33181"/>
    <cellStyle name="_Sheet2_Roster Template_1_May'13 _Aug'13_Sheet4" xfId="10081"/>
    <cellStyle name="_Sheet2_Roster Template_1_May'13 _Aug'13_Sheet4 2" xfId="14148"/>
    <cellStyle name="_Sheet2_Roster Template_1_May'13 _Deadline Tracker" xfId="33180"/>
    <cellStyle name="_Sheet2_Roster Template_1_May'13 _Sheet4" xfId="10080"/>
    <cellStyle name="_Sheet2_Roster Template_1_May'13 _Sheet4 2" xfId="14149"/>
    <cellStyle name="_Sheet2_Roster Template_1_Sheet4" xfId="10079"/>
    <cellStyle name="_Sheet2_Roster Template_1_Sheet4 2" xfId="14150"/>
    <cellStyle name="_Sheet2_Roster Template_2" xfId="5105"/>
    <cellStyle name="_Sheet2_Roster Template_2 2" xfId="14152"/>
    <cellStyle name="_Sheet2_Roster Template_2 3" xfId="14151"/>
    <cellStyle name="_Sheet2_Roster Template_2 4" xfId="23799"/>
    <cellStyle name="_Sheet2_Roster Template_2_Aug'13" xfId="5106"/>
    <cellStyle name="_Sheet2_Roster Template_2_Aug'13 2" xfId="14154"/>
    <cellStyle name="_Sheet2_Roster Template_2_Aug'13 3" xfId="14153"/>
    <cellStyle name="_Sheet2_Roster Template_2_Aug'13 4" xfId="23800"/>
    <cellStyle name="_Sheet2_Roster Template_2_Aug'13_Deadline Tracker" xfId="33183"/>
    <cellStyle name="_Sheet2_Roster Template_2_Aug'13_Sheet4" xfId="10083"/>
    <cellStyle name="_Sheet2_Roster Template_2_Aug'13_Sheet4 2" xfId="14155"/>
    <cellStyle name="_Sheet2_Roster Template_2_Deadline Tracker" xfId="33182"/>
    <cellStyle name="_Sheet2_Roster Template_2_Sheet4" xfId="10082"/>
    <cellStyle name="_Sheet2_Roster Template_2_Sheet4 2" xfId="14156"/>
    <cellStyle name="_Sheet2_Roster Template_Deadline Tracker" xfId="33178"/>
    <cellStyle name="_Sheet2_Roster Template_DEC" xfId="5107"/>
    <cellStyle name="_Sheet2_Roster Template_DEC 2" xfId="14158"/>
    <cellStyle name="_Sheet2_Roster Template_DEC 3" xfId="14157"/>
    <cellStyle name="_Sheet2_Roster Template_DEC 4" xfId="23801"/>
    <cellStyle name="_Sheet2_Roster Template_DEC_Deadline Tracker" xfId="33184"/>
    <cellStyle name="_Sheet2_Roster Template_DEC_Sheet4" xfId="10084"/>
    <cellStyle name="_Sheet2_Roster Template_DEC_Sheet4 2" xfId="14159"/>
    <cellStyle name="_Sheet2_Roster Template_Dec'2012" xfId="5108"/>
    <cellStyle name="_Sheet2_Roster Template_Dec'2012 2" xfId="14161"/>
    <cellStyle name="_Sheet2_Roster Template_Dec'2012 3" xfId="14160"/>
    <cellStyle name="_Sheet2_Roster Template_Dec'2012 4" xfId="23802"/>
    <cellStyle name="_Sheet2_Roster Template_Dec'2012_Deadline Tracker" xfId="33185"/>
    <cellStyle name="_Sheet2_Roster Template_Dec'2012_Sheet4" xfId="10085"/>
    <cellStyle name="_Sheet2_Roster Template_Dec'2012_Sheet4 2" xfId="14162"/>
    <cellStyle name="_Sheet2_Roster Template_NOV." xfId="5109"/>
    <cellStyle name="_Sheet2_Roster Template_NOV. 2" xfId="14164"/>
    <cellStyle name="_Sheet2_Roster Template_NOV. 3" xfId="14163"/>
    <cellStyle name="_Sheet2_Roster Template_NOV. 4" xfId="23803"/>
    <cellStyle name="_Sheet2_Roster Template_NOV._Deadline Tracker" xfId="33186"/>
    <cellStyle name="_Sheet2_Roster Template_NOV._Sheet4" xfId="10086"/>
    <cellStyle name="_Sheet2_Roster Template_NOV._Sheet4 2" xfId="14165"/>
    <cellStyle name="_Sheet2_Roster Template_Sheet1" xfId="5110"/>
    <cellStyle name="_Sheet2_Roster Template_Sheet1 2" xfId="14167"/>
    <cellStyle name="_Sheet2_Roster Template_Sheet1 3" xfId="14166"/>
    <cellStyle name="_Sheet2_Roster Template_Sheet1 4" xfId="23804"/>
    <cellStyle name="_Sheet2_Roster Template_Sheet1_Deadline Tracker" xfId="33187"/>
    <cellStyle name="_Sheet2_Roster Template_Sheet1_Sheet4" xfId="10087"/>
    <cellStyle name="_Sheet2_Roster Template_Sheet1_Sheet4 2" xfId="14168"/>
    <cellStyle name="_Sheet2_Roster Template_Sheet4" xfId="10078"/>
    <cellStyle name="_Sheet2_Roster Template_Sheet4 2" xfId="14169"/>
    <cellStyle name="_Sheet2_Sheet1" xfId="5111"/>
    <cellStyle name="_Sheet2_Sheet1 2" xfId="14171"/>
    <cellStyle name="_Sheet2_Sheet1 3" xfId="14170"/>
    <cellStyle name="_Sheet2_Sheet1 4" xfId="23805"/>
    <cellStyle name="_Sheet2_Sheet1 5" xfId="28038"/>
    <cellStyle name="_Sheet2_Sheet1 6" xfId="27742"/>
    <cellStyle name="_Sheet2_Sheet1_Call Tree" xfId="5112"/>
    <cellStyle name="_Sheet2_Sheet1_Call Tree 2" xfId="14173"/>
    <cellStyle name="_Sheet2_Sheet1_Call Tree 3" xfId="14172"/>
    <cellStyle name="_Sheet2_Sheet1_Call Tree 4" xfId="23806"/>
    <cellStyle name="_Sheet2_Sheet1_Call Tree_Deadline Tracker" xfId="33189"/>
    <cellStyle name="_Sheet2_Sheet1_Call Tree_Sheet4" xfId="10089"/>
    <cellStyle name="_Sheet2_Sheet1_Call Tree_Sheet4 2" xfId="14174"/>
    <cellStyle name="_Sheet2_Sheet1_Deadline Tracker" xfId="33188"/>
    <cellStyle name="_Sheet2_Sheet1_Fund Admin Access Matrix" xfId="5113"/>
    <cellStyle name="_Sheet2_Sheet1_Fund Admin Access Matrix 2" xfId="14176"/>
    <cellStyle name="_Sheet2_Sheet1_Fund Admin Access Matrix 3" xfId="14175"/>
    <cellStyle name="_Sheet2_Sheet1_Fund Admin Access Matrix 4" xfId="23807"/>
    <cellStyle name="_Sheet2_Sheet1_Fund Admin Access Matrix_Deadline Tracker" xfId="33190"/>
    <cellStyle name="_Sheet2_Sheet1_Fund Admin Access Matrix_Sheet4" xfId="10090"/>
    <cellStyle name="_Sheet2_Sheet1_Fund Admin Access Matrix_Sheet4 2" xfId="14177"/>
    <cellStyle name="_Sheet2_Sheet1_Sheet4" xfId="10088"/>
    <cellStyle name="_Sheet2_Sheet1_Sheet4 2" xfId="14178"/>
    <cellStyle name="_Sheet2_Sheet4" xfId="9918"/>
    <cellStyle name="_Sheet2_Sheet4 2" xfId="14179"/>
    <cellStyle name="_Sheet2_Trainee Nomination" xfId="5114"/>
    <cellStyle name="_Sheet2_Trainee Nomination 2" xfId="5115"/>
    <cellStyle name="_Sheet2_Trainee Nomination 2 2" xfId="14182"/>
    <cellStyle name="_Sheet2_Trainee Nomination 2 3" xfId="14181"/>
    <cellStyle name="_Sheet2_Trainee Nomination 2 4" xfId="23809"/>
    <cellStyle name="_Sheet2_Trainee Nomination 2_Deadline Tracker" xfId="33192"/>
    <cellStyle name="_Sheet2_Trainee Nomination 2_Fund Admin Access Matrix" xfId="5116"/>
    <cellStyle name="_Sheet2_Trainee Nomination 2_Fund Admin Access Matrix 2" xfId="14184"/>
    <cellStyle name="_Sheet2_Trainee Nomination 2_Fund Admin Access Matrix 3" xfId="14183"/>
    <cellStyle name="_Sheet2_Trainee Nomination 2_Fund Admin Access Matrix 4" xfId="23810"/>
    <cellStyle name="_Sheet2_Trainee Nomination 2_Fund Admin Access Matrix_Deadline Tracker" xfId="33193"/>
    <cellStyle name="_Sheet2_Trainee Nomination 2_Fund Admin Access Matrix_Sheet4" xfId="10093"/>
    <cellStyle name="_Sheet2_Trainee Nomination 2_Fund Admin Access Matrix_Sheet4 2" xfId="14185"/>
    <cellStyle name="_Sheet2_Trainee Nomination 2_Sheet4" xfId="10092"/>
    <cellStyle name="_Sheet2_Trainee Nomination 2_Sheet4 2" xfId="14186"/>
    <cellStyle name="_Sheet2_Trainee Nomination 3" xfId="14187"/>
    <cellStyle name="_Sheet2_Trainee Nomination 4" xfId="14180"/>
    <cellStyle name="_Sheet2_Trainee Nomination 5" xfId="23808"/>
    <cellStyle name="_Sheet2_Trainee Nomination_Active" xfId="5117"/>
    <cellStyle name="_Sheet2_Trainee Nomination_Active 2" xfId="14189"/>
    <cellStyle name="_Sheet2_Trainee Nomination_Active 3" xfId="14188"/>
    <cellStyle name="_Sheet2_Trainee Nomination_Active 4" xfId="23811"/>
    <cellStyle name="_Sheet2_Trainee Nomination_Active_Deadline Tracker" xfId="33194"/>
    <cellStyle name="_Sheet2_Trainee Nomination_Active_Sheet4" xfId="10094"/>
    <cellStyle name="_Sheet2_Trainee Nomination_Active_Sheet4 2" xfId="14190"/>
    <cellStyle name="_Sheet2_Trainee Nomination_Call Tree" xfId="5118"/>
    <cellStyle name="_Sheet2_Trainee Nomination_Call Tree 2" xfId="14192"/>
    <cellStyle name="_Sheet2_Trainee Nomination_Call Tree 3" xfId="14191"/>
    <cellStyle name="_Sheet2_Trainee Nomination_Call Tree 4" xfId="23812"/>
    <cellStyle name="_Sheet2_Trainee Nomination_Call Tree_1" xfId="5119"/>
    <cellStyle name="_Sheet2_Trainee Nomination_Call Tree_1 2" xfId="14194"/>
    <cellStyle name="_Sheet2_Trainee Nomination_Call Tree_1 3" xfId="14193"/>
    <cellStyle name="_Sheet2_Trainee Nomination_Call Tree_1 4" xfId="23813"/>
    <cellStyle name="_Sheet2_Trainee Nomination_Call Tree_1_Call Tree" xfId="5120"/>
    <cellStyle name="_Sheet2_Trainee Nomination_Call Tree_1_Call Tree 2" xfId="14196"/>
    <cellStyle name="_Sheet2_Trainee Nomination_Call Tree_1_Call Tree 3" xfId="14195"/>
    <cellStyle name="_Sheet2_Trainee Nomination_Call Tree_1_Call Tree 4" xfId="23814"/>
    <cellStyle name="_Sheet2_Trainee Nomination_Call Tree_1_Call Tree_Deadline Tracker" xfId="33197"/>
    <cellStyle name="_Sheet2_Trainee Nomination_Call Tree_1_Call Tree_Sheet4" xfId="10097"/>
    <cellStyle name="_Sheet2_Trainee Nomination_Call Tree_1_Call Tree_Sheet4 2" xfId="14197"/>
    <cellStyle name="_Sheet2_Trainee Nomination_Call Tree_1_Deadline Tracker" xfId="33196"/>
    <cellStyle name="_Sheet2_Trainee Nomination_Call Tree_1_Sheet4" xfId="10096"/>
    <cellStyle name="_Sheet2_Trainee Nomination_Call Tree_1_Sheet4 2" xfId="14198"/>
    <cellStyle name="_Sheet2_Trainee Nomination_Call Tree_Deadline Tracker" xfId="33195"/>
    <cellStyle name="_Sheet2_Trainee Nomination_Call Tree_Sheet4" xfId="10095"/>
    <cellStyle name="_Sheet2_Trainee Nomination_Call Tree_Sheet4 2" xfId="14199"/>
    <cellStyle name="_Sheet2_Trainee Nomination_Deadline Tracker" xfId="33191"/>
    <cellStyle name="_Sheet2_Trainee Nomination_May'13 " xfId="5121"/>
    <cellStyle name="_Sheet2_Trainee Nomination_May'13  2" xfId="14201"/>
    <cellStyle name="_Sheet2_Trainee Nomination_May'13  3" xfId="14200"/>
    <cellStyle name="_Sheet2_Trainee Nomination_May'13  4" xfId="23815"/>
    <cellStyle name="_Sheet2_Trainee Nomination_May'13 _Aug'13" xfId="5122"/>
    <cellStyle name="_Sheet2_Trainee Nomination_May'13 _Aug'13 2" xfId="14203"/>
    <cellStyle name="_Sheet2_Trainee Nomination_May'13 _Aug'13 3" xfId="14202"/>
    <cellStyle name="_Sheet2_Trainee Nomination_May'13 _Aug'13 4" xfId="23816"/>
    <cellStyle name="_Sheet2_Trainee Nomination_May'13 _Aug'13_Deadline Tracker" xfId="33199"/>
    <cellStyle name="_Sheet2_Trainee Nomination_May'13 _Aug'13_Sheet4" xfId="10099"/>
    <cellStyle name="_Sheet2_Trainee Nomination_May'13 _Aug'13_Sheet4 2" xfId="14204"/>
    <cellStyle name="_Sheet2_Trainee Nomination_May'13 _Deadline Tracker" xfId="33198"/>
    <cellStyle name="_Sheet2_Trainee Nomination_May'13 _Sheet4" xfId="10098"/>
    <cellStyle name="_Sheet2_Trainee Nomination_May'13 _Sheet4 2" xfId="14205"/>
    <cellStyle name="_Sheet2_Trainee Nomination_Roster Template" xfId="5123"/>
    <cellStyle name="_Sheet2_Trainee Nomination_Roster Template 2" xfId="14207"/>
    <cellStyle name="_Sheet2_Trainee Nomination_Roster Template 3" xfId="14206"/>
    <cellStyle name="_Sheet2_Trainee Nomination_Roster Template 4" xfId="23817"/>
    <cellStyle name="_Sheet2_Trainee Nomination_Roster Template_1" xfId="5124"/>
    <cellStyle name="_Sheet2_Trainee Nomination_Roster Template_1 2" xfId="14209"/>
    <cellStyle name="_Sheet2_Trainee Nomination_Roster Template_1 3" xfId="14208"/>
    <cellStyle name="_Sheet2_Trainee Nomination_Roster Template_1 4" xfId="23818"/>
    <cellStyle name="_Sheet2_Trainee Nomination_Roster Template_1_Deadline Tracker" xfId="33201"/>
    <cellStyle name="_Sheet2_Trainee Nomination_Roster Template_1_May'13 " xfId="5125"/>
    <cellStyle name="_Sheet2_Trainee Nomination_Roster Template_1_May'13  2" xfId="14211"/>
    <cellStyle name="_Sheet2_Trainee Nomination_Roster Template_1_May'13  3" xfId="14210"/>
    <cellStyle name="_Sheet2_Trainee Nomination_Roster Template_1_May'13  4" xfId="23819"/>
    <cellStyle name="_Sheet2_Trainee Nomination_Roster Template_1_May'13 _Aug'13" xfId="5126"/>
    <cellStyle name="_Sheet2_Trainee Nomination_Roster Template_1_May'13 _Aug'13 2" xfId="14213"/>
    <cellStyle name="_Sheet2_Trainee Nomination_Roster Template_1_May'13 _Aug'13 3" xfId="14212"/>
    <cellStyle name="_Sheet2_Trainee Nomination_Roster Template_1_May'13 _Aug'13 4" xfId="23820"/>
    <cellStyle name="_Sheet2_Trainee Nomination_Roster Template_1_May'13 _Aug'13_Deadline Tracker" xfId="33203"/>
    <cellStyle name="_Sheet2_Trainee Nomination_Roster Template_1_May'13 _Aug'13_Sheet4" xfId="10103"/>
    <cellStyle name="_Sheet2_Trainee Nomination_Roster Template_1_May'13 _Aug'13_Sheet4 2" xfId="14214"/>
    <cellStyle name="_Sheet2_Trainee Nomination_Roster Template_1_May'13 _Deadline Tracker" xfId="33202"/>
    <cellStyle name="_Sheet2_Trainee Nomination_Roster Template_1_May'13 _Sheet4" xfId="10102"/>
    <cellStyle name="_Sheet2_Trainee Nomination_Roster Template_1_May'13 _Sheet4 2" xfId="14215"/>
    <cellStyle name="_Sheet2_Trainee Nomination_Roster Template_1_Sheet4" xfId="10101"/>
    <cellStyle name="_Sheet2_Trainee Nomination_Roster Template_1_Sheet4 2" xfId="14216"/>
    <cellStyle name="_Sheet2_Trainee Nomination_Roster Template_2" xfId="5127"/>
    <cellStyle name="_Sheet2_Trainee Nomination_Roster Template_2 2" xfId="14218"/>
    <cellStyle name="_Sheet2_Trainee Nomination_Roster Template_2 3" xfId="14217"/>
    <cellStyle name="_Sheet2_Trainee Nomination_Roster Template_2 4" xfId="23821"/>
    <cellStyle name="_Sheet2_Trainee Nomination_Roster Template_2_Aug'13" xfId="5128"/>
    <cellStyle name="_Sheet2_Trainee Nomination_Roster Template_2_Aug'13 2" xfId="14220"/>
    <cellStyle name="_Sheet2_Trainee Nomination_Roster Template_2_Aug'13 3" xfId="14219"/>
    <cellStyle name="_Sheet2_Trainee Nomination_Roster Template_2_Aug'13 4" xfId="23822"/>
    <cellStyle name="_Sheet2_Trainee Nomination_Roster Template_2_Aug'13_Deadline Tracker" xfId="33205"/>
    <cellStyle name="_Sheet2_Trainee Nomination_Roster Template_2_Aug'13_Sheet4" xfId="10105"/>
    <cellStyle name="_Sheet2_Trainee Nomination_Roster Template_2_Aug'13_Sheet4 2" xfId="14221"/>
    <cellStyle name="_Sheet2_Trainee Nomination_Roster Template_2_Deadline Tracker" xfId="33204"/>
    <cellStyle name="_Sheet2_Trainee Nomination_Roster Template_2_Sheet4" xfId="10104"/>
    <cellStyle name="_Sheet2_Trainee Nomination_Roster Template_2_Sheet4 2" xfId="14222"/>
    <cellStyle name="_Sheet2_Trainee Nomination_Roster Template_Deadline Tracker" xfId="33200"/>
    <cellStyle name="_Sheet2_Trainee Nomination_Roster Template_DEC" xfId="5129"/>
    <cellStyle name="_Sheet2_Trainee Nomination_Roster Template_DEC 2" xfId="14224"/>
    <cellStyle name="_Sheet2_Trainee Nomination_Roster Template_DEC 3" xfId="14223"/>
    <cellStyle name="_Sheet2_Trainee Nomination_Roster Template_DEC 4" xfId="23823"/>
    <cellStyle name="_Sheet2_Trainee Nomination_Roster Template_DEC_Deadline Tracker" xfId="33206"/>
    <cellStyle name="_Sheet2_Trainee Nomination_Roster Template_DEC_Sheet4" xfId="10106"/>
    <cellStyle name="_Sheet2_Trainee Nomination_Roster Template_DEC_Sheet4 2" xfId="14225"/>
    <cellStyle name="_Sheet2_Trainee Nomination_Roster Template_Dec'2012" xfId="5130"/>
    <cellStyle name="_Sheet2_Trainee Nomination_Roster Template_Dec'2012 2" xfId="14227"/>
    <cellStyle name="_Sheet2_Trainee Nomination_Roster Template_Dec'2012 3" xfId="14226"/>
    <cellStyle name="_Sheet2_Trainee Nomination_Roster Template_Dec'2012 4" xfId="23824"/>
    <cellStyle name="_Sheet2_Trainee Nomination_Roster Template_Dec'2012_Deadline Tracker" xfId="33207"/>
    <cellStyle name="_Sheet2_Trainee Nomination_Roster Template_Dec'2012_Sheet4" xfId="10107"/>
    <cellStyle name="_Sheet2_Trainee Nomination_Roster Template_Dec'2012_Sheet4 2" xfId="14228"/>
    <cellStyle name="_Sheet2_Trainee Nomination_Roster Template_NOV." xfId="5131"/>
    <cellStyle name="_Sheet2_Trainee Nomination_Roster Template_NOV. 2" xfId="14230"/>
    <cellStyle name="_Sheet2_Trainee Nomination_Roster Template_NOV. 3" xfId="14229"/>
    <cellStyle name="_Sheet2_Trainee Nomination_Roster Template_NOV. 4" xfId="23825"/>
    <cellStyle name="_Sheet2_Trainee Nomination_Roster Template_NOV._Deadline Tracker" xfId="33208"/>
    <cellStyle name="_Sheet2_Trainee Nomination_Roster Template_NOV._Sheet4" xfId="10108"/>
    <cellStyle name="_Sheet2_Trainee Nomination_Roster Template_NOV._Sheet4 2" xfId="14231"/>
    <cellStyle name="_Sheet2_Trainee Nomination_Roster Template_Sheet1" xfId="5132"/>
    <cellStyle name="_Sheet2_Trainee Nomination_Roster Template_Sheet1 2" xfId="14233"/>
    <cellStyle name="_Sheet2_Trainee Nomination_Roster Template_Sheet1 3" xfId="14232"/>
    <cellStyle name="_Sheet2_Trainee Nomination_Roster Template_Sheet1 4" xfId="23826"/>
    <cellStyle name="_Sheet2_Trainee Nomination_Roster Template_Sheet1_Deadline Tracker" xfId="33209"/>
    <cellStyle name="_Sheet2_Trainee Nomination_Roster Template_Sheet1_Sheet4" xfId="10109"/>
    <cellStyle name="_Sheet2_Trainee Nomination_Roster Template_Sheet1_Sheet4 2" xfId="14234"/>
    <cellStyle name="_Sheet2_Trainee Nomination_Roster Template_Sheet4" xfId="10100"/>
    <cellStyle name="_Sheet2_Trainee Nomination_Roster Template_Sheet4 2" xfId="14235"/>
    <cellStyle name="_Sheet2_Trainee Nomination_Sheet1" xfId="5133"/>
    <cellStyle name="_Sheet2_Trainee Nomination_Sheet1 2" xfId="14237"/>
    <cellStyle name="_Sheet2_Trainee Nomination_Sheet1 3" xfId="14236"/>
    <cellStyle name="_Sheet2_Trainee Nomination_Sheet1 4" xfId="23827"/>
    <cellStyle name="_Sheet2_Trainee Nomination_Sheet1_Call Tree" xfId="5134"/>
    <cellStyle name="_Sheet2_Trainee Nomination_Sheet1_Call Tree 2" xfId="14239"/>
    <cellStyle name="_Sheet2_Trainee Nomination_Sheet1_Call Tree 3" xfId="14238"/>
    <cellStyle name="_Sheet2_Trainee Nomination_Sheet1_Call Tree 4" xfId="23828"/>
    <cellStyle name="_Sheet2_Trainee Nomination_Sheet1_Call Tree_Deadline Tracker" xfId="33211"/>
    <cellStyle name="_Sheet2_Trainee Nomination_Sheet1_Call Tree_Sheet4" xfId="10111"/>
    <cellStyle name="_Sheet2_Trainee Nomination_Sheet1_Call Tree_Sheet4 2" xfId="14240"/>
    <cellStyle name="_Sheet2_Trainee Nomination_Sheet1_Deadline Tracker" xfId="33210"/>
    <cellStyle name="_Sheet2_Trainee Nomination_Sheet1_Fund Admin Access Matrix" xfId="5135"/>
    <cellStyle name="_Sheet2_Trainee Nomination_Sheet1_Fund Admin Access Matrix 2" xfId="14242"/>
    <cellStyle name="_Sheet2_Trainee Nomination_Sheet1_Fund Admin Access Matrix 3" xfId="14241"/>
    <cellStyle name="_Sheet2_Trainee Nomination_Sheet1_Fund Admin Access Matrix 4" xfId="23829"/>
    <cellStyle name="_Sheet2_Trainee Nomination_Sheet1_Fund Admin Access Matrix_Deadline Tracker" xfId="33212"/>
    <cellStyle name="_Sheet2_Trainee Nomination_Sheet1_Fund Admin Access Matrix_Sheet4" xfId="10112"/>
    <cellStyle name="_Sheet2_Trainee Nomination_Sheet1_Fund Admin Access Matrix_Sheet4 2" xfId="14243"/>
    <cellStyle name="_Sheet2_Trainee Nomination_Sheet1_Sheet4" xfId="10110"/>
    <cellStyle name="_Sheet2_Trainee Nomination_Sheet1_Sheet4 2" xfId="14244"/>
    <cellStyle name="_Sheet2_Trainee Nomination_Sheet4" xfId="10091"/>
    <cellStyle name="_Sheet2_Trainee Nomination_Sheet4 2" xfId="14245"/>
    <cellStyle name="_Sheet2_USIS Cash_CoE" xfId="5136"/>
    <cellStyle name="_Sheet2_USIS Cash_CoE 2" xfId="5137"/>
    <cellStyle name="_Sheet2_USIS Cash_CoE 2 2" xfId="14248"/>
    <cellStyle name="_Sheet2_USIS Cash_CoE 2 3" xfId="14247"/>
    <cellStyle name="_Sheet2_USIS Cash_CoE 2 4" xfId="23831"/>
    <cellStyle name="_Sheet2_USIS Cash_CoE 2_Deadline Tracker" xfId="33214"/>
    <cellStyle name="_Sheet2_USIS Cash_CoE 2_Sheet4" xfId="10114"/>
    <cellStyle name="_Sheet2_USIS Cash_CoE 2_Sheet4 2" xfId="14249"/>
    <cellStyle name="_Sheet2_USIS Cash_CoE 3" xfId="5138"/>
    <cellStyle name="_Sheet2_USIS Cash_CoE 3 2" xfId="14251"/>
    <cellStyle name="_Sheet2_USIS Cash_CoE 3 3" xfId="14250"/>
    <cellStyle name="_Sheet2_USIS Cash_CoE 3 4" xfId="23832"/>
    <cellStyle name="_Sheet2_USIS Cash_CoE 3_Deadline Tracker" xfId="33215"/>
    <cellStyle name="_Sheet2_USIS Cash_CoE 3_Sheet4" xfId="10115"/>
    <cellStyle name="_Sheet2_USIS Cash_CoE 3_Sheet4 2" xfId="14252"/>
    <cellStyle name="_Sheet2_USIS Cash_CoE 4" xfId="14253"/>
    <cellStyle name="_Sheet2_USIS Cash_CoE 5" xfId="14246"/>
    <cellStyle name="_Sheet2_USIS Cash_CoE 6" xfId="23830"/>
    <cellStyle name="_Sheet2_USIS Cash_CoE_1" xfId="5139"/>
    <cellStyle name="_Sheet2_USIS Cash_CoE_1 2" xfId="5140"/>
    <cellStyle name="_Sheet2_USIS Cash_CoE_1 2 2" xfId="14256"/>
    <cellStyle name="_Sheet2_USIS Cash_CoE_1 2 3" xfId="14255"/>
    <cellStyle name="_Sheet2_USIS Cash_CoE_1 2 4" xfId="23834"/>
    <cellStyle name="_Sheet2_USIS Cash_CoE_1 2_Deadline Tracker" xfId="33217"/>
    <cellStyle name="_Sheet2_USIS Cash_CoE_1 2_Sheet4" xfId="10117"/>
    <cellStyle name="_Sheet2_USIS Cash_CoE_1 2_Sheet4 2" xfId="14257"/>
    <cellStyle name="_Sheet2_USIS Cash_CoE_1 3" xfId="14258"/>
    <cellStyle name="_Sheet2_USIS Cash_CoE_1 4" xfId="14254"/>
    <cellStyle name="_Sheet2_USIS Cash_CoE_1 5" xfId="23833"/>
    <cellStyle name="_Sheet2_USIS Cash_CoE_1_Deadline Tracker" xfId="33216"/>
    <cellStyle name="_Sheet2_USIS Cash_CoE_1_Process Highlights" xfId="5141"/>
    <cellStyle name="_Sheet2_USIS Cash_CoE_1_Process Highlights 2" xfId="14260"/>
    <cellStyle name="_Sheet2_USIS Cash_CoE_1_Process Highlights 3" xfId="14259"/>
    <cellStyle name="_Sheet2_USIS Cash_CoE_1_Process Highlights 4" xfId="23835"/>
    <cellStyle name="_Sheet2_USIS Cash_CoE_1_Process Highlights_1" xfId="5142"/>
    <cellStyle name="_Sheet2_USIS Cash_CoE_1_Process Highlights_1 2" xfId="14262"/>
    <cellStyle name="_Sheet2_USIS Cash_CoE_1_Process Highlights_1 3" xfId="14261"/>
    <cellStyle name="_Sheet2_USIS Cash_CoE_1_Process Highlights_1 4" xfId="23836"/>
    <cellStyle name="_Sheet2_USIS Cash_CoE_1_Process Highlights_1_Deadline Tracker" xfId="33219"/>
    <cellStyle name="_Sheet2_USIS Cash_CoE_1_Process Highlights_1_Sheet4" xfId="10119"/>
    <cellStyle name="_Sheet2_USIS Cash_CoE_1_Process Highlights_1_Sheet4 2" xfId="14263"/>
    <cellStyle name="_Sheet2_USIS Cash_CoE_1_Process Highlights_2" xfId="5143"/>
    <cellStyle name="_Sheet2_USIS Cash_CoE_1_Process Highlights_2 2" xfId="14265"/>
    <cellStyle name="_Sheet2_USIS Cash_CoE_1_Process Highlights_2 3" xfId="14264"/>
    <cellStyle name="_Sheet2_USIS Cash_CoE_1_Process Highlights_2 4" xfId="23837"/>
    <cellStyle name="_Sheet2_USIS Cash_CoE_1_Process Highlights_2_Deadline Tracker" xfId="33220"/>
    <cellStyle name="_Sheet2_USIS Cash_CoE_1_Process Highlights_2_Process Highlights" xfId="5144"/>
    <cellStyle name="_Sheet2_USIS Cash_CoE_1_Process Highlights_2_Process Highlights 2" xfId="14267"/>
    <cellStyle name="_Sheet2_USIS Cash_CoE_1_Process Highlights_2_Process Highlights 3" xfId="14266"/>
    <cellStyle name="_Sheet2_USIS Cash_CoE_1_Process Highlights_2_Process Highlights 4" xfId="23838"/>
    <cellStyle name="_Sheet2_USIS Cash_CoE_1_Process Highlights_2_Process Highlights_Deadline Tracker" xfId="33221"/>
    <cellStyle name="_Sheet2_USIS Cash_CoE_1_Process Highlights_2_Process Highlights_Sheet4" xfId="10121"/>
    <cellStyle name="_Sheet2_USIS Cash_CoE_1_Process Highlights_2_Process Highlights_Sheet4 2" xfId="14268"/>
    <cellStyle name="_Sheet2_USIS Cash_CoE_1_Process Highlights_2_Sheet4" xfId="10120"/>
    <cellStyle name="_Sheet2_USIS Cash_CoE_1_Process Highlights_2_Sheet4 2" xfId="14269"/>
    <cellStyle name="_Sheet2_USIS Cash_CoE_1_Process Highlights_Deadline Tracker" xfId="33218"/>
    <cellStyle name="_Sheet2_USIS Cash_CoE_1_Process Highlights_Process Highlights" xfId="5145"/>
    <cellStyle name="_Sheet2_USIS Cash_CoE_1_Process Highlights_Process Highlights 2" xfId="14271"/>
    <cellStyle name="_Sheet2_USIS Cash_CoE_1_Process Highlights_Process Highlights 3" xfId="14270"/>
    <cellStyle name="_Sheet2_USIS Cash_CoE_1_Process Highlights_Process Highlights 4" xfId="23839"/>
    <cellStyle name="_Sheet2_USIS Cash_CoE_1_Process Highlights_Process Highlights_Deadline Tracker" xfId="33222"/>
    <cellStyle name="_Sheet2_USIS Cash_CoE_1_Process Highlights_Process Highlights_Sheet4" xfId="10122"/>
    <cellStyle name="_Sheet2_USIS Cash_CoE_1_Process Highlights_Process Highlights_Sheet4 2" xfId="14272"/>
    <cellStyle name="_Sheet2_USIS Cash_CoE_1_Process Highlights_Sheet4" xfId="10118"/>
    <cellStyle name="_Sheet2_USIS Cash_CoE_1_Process Highlights_Sheet4 2" xfId="14273"/>
    <cellStyle name="_Sheet2_USIS Cash_CoE_1_Sheet4" xfId="10116"/>
    <cellStyle name="_Sheet2_USIS Cash_CoE_1_Sheet4 2" xfId="14274"/>
    <cellStyle name="_Sheet2_USIS Cash_CoE_1_USIS Cash_CoE" xfId="5146"/>
    <cellStyle name="_Sheet2_USIS Cash_CoE_1_USIS Cash_CoE 2" xfId="14276"/>
    <cellStyle name="_Sheet2_USIS Cash_CoE_1_USIS Cash_CoE 3" xfId="14275"/>
    <cellStyle name="_Sheet2_USIS Cash_CoE_1_USIS Cash_CoE 4" xfId="23840"/>
    <cellStyle name="_Sheet2_USIS Cash_CoE_1_USIS Cash_CoE_1" xfId="5147"/>
    <cellStyle name="_Sheet2_USIS Cash_CoE_1_USIS Cash_CoE_1 2" xfId="5148"/>
    <cellStyle name="_Sheet2_USIS Cash_CoE_1_USIS Cash_CoE_1 2 2" xfId="14279"/>
    <cellStyle name="_Sheet2_USIS Cash_CoE_1_USIS Cash_CoE_1 2 3" xfId="14278"/>
    <cellStyle name="_Sheet2_USIS Cash_CoE_1_USIS Cash_CoE_1 2 4" xfId="23842"/>
    <cellStyle name="_Sheet2_USIS Cash_CoE_1_USIS Cash_CoE_1 2_Deadline Tracker" xfId="33225"/>
    <cellStyle name="_Sheet2_USIS Cash_CoE_1_USIS Cash_CoE_1 2_Sheet4" xfId="10125"/>
    <cellStyle name="_Sheet2_USIS Cash_CoE_1_USIS Cash_CoE_1 2_Sheet4 2" xfId="14280"/>
    <cellStyle name="_Sheet2_USIS Cash_CoE_1_USIS Cash_CoE_1 2_USIS Cash_CoE" xfId="5149"/>
    <cellStyle name="_Sheet2_USIS Cash_CoE_1_USIS Cash_CoE_1 2_USIS Cash_CoE 2" xfId="14282"/>
    <cellStyle name="_Sheet2_USIS Cash_CoE_1_USIS Cash_CoE_1 2_USIS Cash_CoE 3" xfId="14281"/>
    <cellStyle name="_Sheet2_USIS Cash_CoE_1_USIS Cash_CoE_1 2_USIS Cash_CoE 4" xfId="23843"/>
    <cellStyle name="_Sheet2_USIS Cash_CoE_1_USIS Cash_CoE_1 2_USIS Cash_CoE_Deadline Tracker" xfId="33226"/>
    <cellStyle name="_Sheet2_USIS Cash_CoE_1_USIS Cash_CoE_1 2_USIS Cash_CoE_Sheet4" xfId="10126"/>
    <cellStyle name="_Sheet2_USIS Cash_CoE_1_USIS Cash_CoE_1 2_USIS Cash_CoE_Sheet4 2" xfId="14283"/>
    <cellStyle name="_Sheet2_USIS Cash_CoE_1_USIS Cash_CoE_1 3" xfId="14284"/>
    <cellStyle name="_Sheet2_USIS Cash_CoE_1_USIS Cash_CoE_1 4" xfId="14277"/>
    <cellStyle name="_Sheet2_USIS Cash_CoE_1_USIS Cash_CoE_1 5" xfId="23841"/>
    <cellStyle name="_Sheet2_USIS Cash_CoE_1_USIS Cash_CoE_1_Deadline Tracker" xfId="33224"/>
    <cellStyle name="_Sheet2_USIS Cash_CoE_1_USIS Cash_CoE_1_Process Highlights" xfId="5150"/>
    <cellStyle name="_Sheet2_USIS Cash_CoE_1_USIS Cash_CoE_1_Process Highlights 2" xfId="14286"/>
    <cellStyle name="_Sheet2_USIS Cash_CoE_1_USIS Cash_CoE_1_Process Highlights 3" xfId="14285"/>
    <cellStyle name="_Sheet2_USIS Cash_CoE_1_USIS Cash_CoE_1_Process Highlights 4" xfId="23844"/>
    <cellStyle name="_Sheet2_USIS Cash_CoE_1_USIS Cash_CoE_1_Process Highlights_1" xfId="5151"/>
    <cellStyle name="_Sheet2_USIS Cash_CoE_1_USIS Cash_CoE_1_Process Highlights_1 2" xfId="14288"/>
    <cellStyle name="_Sheet2_USIS Cash_CoE_1_USIS Cash_CoE_1_Process Highlights_1 3" xfId="14287"/>
    <cellStyle name="_Sheet2_USIS Cash_CoE_1_USIS Cash_CoE_1_Process Highlights_1 4" xfId="23845"/>
    <cellStyle name="_Sheet2_USIS Cash_CoE_1_USIS Cash_CoE_1_Process Highlights_1_Deadline Tracker" xfId="33228"/>
    <cellStyle name="_Sheet2_USIS Cash_CoE_1_USIS Cash_CoE_1_Process Highlights_1_Sheet4" xfId="10128"/>
    <cellStyle name="_Sheet2_USIS Cash_CoE_1_USIS Cash_CoE_1_Process Highlights_1_Sheet4 2" xfId="14289"/>
    <cellStyle name="_Sheet2_USIS Cash_CoE_1_USIS Cash_CoE_1_Process Highlights_Deadline Tracker" xfId="33227"/>
    <cellStyle name="_Sheet2_USIS Cash_CoE_1_USIS Cash_CoE_1_Process Highlights_Sheet4" xfId="10127"/>
    <cellStyle name="_Sheet2_USIS Cash_CoE_1_USIS Cash_CoE_1_Process Highlights_Sheet4 2" xfId="14290"/>
    <cellStyle name="_Sheet2_USIS Cash_CoE_1_USIS Cash_CoE_1_Sheet4" xfId="10124"/>
    <cellStyle name="_Sheet2_USIS Cash_CoE_1_USIS Cash_CoE_1_Sheet4 2" xfId="14291"/>
    <cellStyle name="_Sheet2_USIS Cash_CoE_1_USIS Cash_CoE_1_USIS Cash_CoE" xfId="5152"/>
    <cellStyle name="_Sheet2_USIS Cash_CoE_1_USIS Cash_CoE_1_USIS Cash_CoE 2" xfId="14293"/>
    <cellStyle name="_Sheet2_USIS Cash_CoE_1_USIS Cash_CoE_1_USIS Cash_CoE 3" xfId="14292"/>
    <cellStyle name="_Sheet2_USIS Cash_CoE_1_USIS Cash_CoE_1_USIS Cash_CoE 4" xfId="23846"/>
    <cellStyle name="_Sheet2_USIS Cash_CoE_1_USIS Cash_CoE_1_USIS Cash_CoE_1" xfId="5153"/>
    <cellStyle name="_Sheet2_USIS Cash_CoE_1_USIS Cash_CoE_1_USIS Cash_CoE_1 2" xfId="14295"/>
    <cellStyle name="_Sheet2_USIS Cash_CoE_1_USIS Cash_CoE_1_USIS Cash_CoE_1 3" xfId="14294"/>
    <cellStyle name="_Sheet2_USIS Cash_CoE_1_USIS Cash_CoE_1_USIS Cash_CoE_1 4" xfId="23847"/>
    <cellStyle name="_Sheet2_USIS Cash_CoE_1_USIS Cash_CoE_1_USIS Cash_CoE_1_Deadline Tracker" xfId="33230"/>
    <cellStyle name="_Sheet2_USIS Cash_CoE_1_USIS Cash_CoE_1_USIS Cash_CoE_1_Sheet4" xfId="10130"/>
    <cellStyle name="_Sheet2_USIS Cash_CoE_1_USIS Cash_CoE_1_USIS Cash_CoE_1_Sheet4 2" xfId="14296"/>
    <cellStyle name="_Sheet2_USIS Cash_CoE_1_USIS Cash_CoE_1_USIS Cash_CoE_1_USIS Cash_CoE" xfId="5154"/>
    <cellStyle name="_Sheet2_USIS Cash_CoE_1_USIS Cash_CoE_1_USIS Cash_CoE_1_USIS Cash_CoE 2" xfId="14298"/>
    <cellStyle name="_Sheet2_USIS Cash_CoE_1_USIS Cash_CoE_1_USIS Cash_CoE_1_USIS Cash_CoE 3" xfId="14297"/>
    <cellStyle name="_Sheet2_USIS Cash_CoE_1_USIS Cash_CoE_1_USIS Cash_CoE_1_USIS Cash_CoE 4" xfId="23848"/>
    <cellStyle name="_Sheet2_USIS Cash_CoE_1_USIS Cash_CoE_1_USIS Cash_CoE_1_USIS Cash_CoE_Deadline Tracker" xfId="33231"/>
    <cellStyle name="_Sheet2_USIS Cash_CoE_1_USIS Cash_CoE_1_USIS Cash_CoE_1_USIS Cash_CoE_Sheet4" xfId="10131"/>
    <cellStyle name="_Sheet2_USIS Cash_CoE_1_USIS Cash_CoE_1_USIS Cash_CoE_1_USIS Cash_CoE_Sheet4 2" xfId="14299"/>
    <cellStyle name="_Sheet2_USIS Cash_CoE_1_USIS Cash_CoE_1_USIS Cash_CoE_2" xfId="5155"/>
    <cellStyle name="_Sheet2_USIS Cash_CoE_1_USIS Cash_CoE_1_USIS Cash_CoE_2 2" xfId="14301"/>
    <cellStyle name="_Sheet2_USIS Cash_CoE_1_USIS Cash_CoE_1_USIS Cash_CoE_2 3" xfId="14300"/>
    <cellStyle name="_Sheet2_USIS Cash_CoE_1_USIS Cash_CoE_1_USIS Cash_CoE_2 4" xfId="23849"/>
    <cellStyle name="_Sheet2_USIS Cash_CoE_1_USIS Cash_CoE_1_USIS Cash_CoE_2_Deadline Tracker" xfId="33232"/>
    <cellStyle name="_Sheet2_USIS Cash_CoE_1_USIS Cash_CoE_1_USIS Cash_CoE_2_Sheet4" xfId="10132"/>
    <cellStyle name="_Sheet2_USIS Cash_CoE_1_USIS Cash_CoE_1_USIS Cash_CoE_2_Sheet4 2" xfId="14302"/>
    <cellStyle name="_Sheet2_USIS Cash_CoE_1_USIS Cash_CoE_1_USIS Cash_CoE_2_USIS Cash_CoE" xfId="5156"/>
    <cellStyle name="_Sheet2_USIS Cash_CoE_1_USIS Cash_CoE_1_USIS Cash_CoE_2_USIS Cash_CoE 2" xfId="14304"/>
    <cellStyle name="_Sheet2_USIS Cash_CoE_1_USIS Cash_CoE_1_USIS Cash_CoE_2_USIS Cash_CoE 3" xfId="14303"/>
    <cellStyle name="_Sheet2_USIS Cash_CoE_1_USIS Cash_CoE_1_USIS Cash_CoE_2_USIS Cash_CoE 4" xfId="23850"/>
    <cellStyle name="_Sheet2_USIS Cash_CoE_1_USIS Cash_CoE_1_USIS Cash_CoE_2_USIS Cash_CoE_Deadline Tracker" xfId="33233"/>
    <cellStyle name="_Sheet2_USIS Cash_CoE_1_USIS Cash_CoE_1_USIS Cash_CoE_2_USIS Cash_CoE_Sheet4" xfId="10133"/>
    <cellStyle name="_Sheet2_USIS Cash_CoE_1_USIS Cash_CoE_1_USIS Cash_CoE_2_USIS Cash_CoE_Sheet4 2" xfId="14305"/>
    <cellStyle name="_Sheet2_USIS Cash_CoE_1_USIS Cash_CoE_1_USIS Cash_CoE_3" xfId="5157"/>
    <cellStyle name="_Sheet2_USIS Cash_CoE_1_USIS Cash_CoE_1_USIS Cash_CoE_3 2" xfId="14307"/>
    <cellStyle name="_Sheet2_USIS Cash_CoE_1_USIS Cash_CoE_1_USIS Cash_CoE_3 3" xfId="14306"/>
    <cellStyle name="_Sheet2_USIS Cash_CoE_1_USIS Cash_CoE_1_USIS Cash_CoE_3 4" xfId="23851"/>
    <cellStyle name="_Sheet2_USIS Cash_CoE_1_USIS Cash_CoE_1_USIS Cash_CoE_3_Deadline Tracker" xfId="33234"/>
    <cellStyle name="_Sheet2_USIS Cash_CoE_1_USIS Cash_CoE_1_USIS Cash_CoE_3_Sheet4" xfId="10134"/>
    <cellStyle name="_Sheet2_USIS Cash_CoE_1_USIS Cash_CoE_1_USIS Cash_CoE_3_Sheet4 2" xfId="14308"/>
    <cellStyle name="_Sheet2_USIS Cash_CoE_1_USIS Cash_CoE_1_USIS Cash_CoE_3_USIS Cash_CoE" xfId="5158"/>
    <cellStyle name="_Sheet2_USIS Cash_CoE_1_USIS Cash_CoE_1_USIS Cash_CoE_3_USIS Cash_CoE 2" xfId="14310"/>
    <cellStyle name="_Sheet2_USIS Cash_CoE_1_USIS Cash_CoE_1_USIS Cash_CoE_3_USIS Cash_CoE 3" xfId="14309"/>
    <cellStyle name="_Sheet2_USIS Cash_CoE_1_USIS Cash_CoE_1_USIS Cash_CoE_3_USIS Cash_CoE 4" xfId="23852"/>
    <cellStyle name="_Sheet2_USIS Cash_CoE_1_USIS Cash_CoE_1_USIS Cash_CoE_3_USIS Cash_CoE_Deadline Tracker" xfId="33235"/>
    <cellStyle name="_Sheet2_USIS Cash_CoE_1_USIS Cash_CoE_1_USIS Cash_CoE_3_USIS Cash_CoE_Sheet4" xfId="10135"/>
    <cellStyle name="_Sheet2_USIS Cash_CoE_1_USIS Cash_CoE_1_USIS Cash_CoE_3_USIS Cash_CoE_Sheet4 2" xfId="14311"/>
    <cellStyle name="_Sheet2_USIS Cash_CoE_1_USIS Cash_CoE_1_USIS Cash_CoE_4" xfId="5159"/>
    <cellStyle name="_Sheet2_USIS Cash_CoE_1_USIS Cash_CoE_1_USIS Cash_CoE_4 2" xfId="14313"/>
    <cellStyle name="_Sheet2_USIS Cash_CoE_1_USIS Cash_CoE_1_USIS Cash_CoE_4 3" xfId="14312"/>
    <cellStyle name="_Sheet2_USIS Cash_CoE_1_USIS Cash_CoE_1_USIS Cash_CoE_4 4" xfId="23853"/>
    <cellStyle name="_Sheet2_USIS Cash_CoE_1_USIS Cash_CoE_1_USIS Cash_CoE_4_Deadline Tracker" xfId="33236"/>
    <cellStyle name="_Sheet2_USIS Cash_CoE_1_USIS Cash_CoE_1_USIS Cash_CoE_4_Sheet4" xfId="10136"/>
    <cellStyle name="_Sheet2_USIS Cash_CoE_1_USIS Cash_CoE_1_USIS Cash_CoE_4_Sheet4 2" xfId="14314"/>
    <cellStyle name="_Sheet2_USIS Cash_CoE_1_USIS Cash_CoE_1_USIS Cash_CoE_Deadline Tracker" xfId="33229"/>
    <cellStyle name="_Sheet2_USIS Cash_CoE_1_USIS Cash_CoE_1_USIS Cash_CoE_Sheet4" xfId="10129"/>
    <cellStyle name="_Sheet2_USIS Cash_CoE_1_USIS Cash_CoE_1_USIS Cash_CoE_Sheet4 2" xfId="14315"/>
    <cellStyle name="_Sheet2_USIS Cash_CoE_1_USIS Cash_CoE_Deadline Tracker" xfId="33223"/>
    <cellStyle name="_Sheet2_USIS Cash_CoE_1_USIS Cash_CoE_Sheet4" xfId="10123"/>
    <cellStyle name="_Sheet2_USIS Cash_CoE_1_USIS Cash_CoE_Sheet4 2" xfId="14316"/>
    <cellStyle name="_Sheet2_USIS Cash_CoE_2" xfId="5160"/>
    <cellStyle name="_Sheet2_USIS Cash_CoE_2 2" xfId="14318"/>
    <cellStyle name="_Sheet2_USIS Cash_CoE_2 3" xfId="14317"/>
    <cellStyle name="_Sheet2_USIS Cash_CoE_2 4" xfId="23854"/>
    <cellStyle name="_Sheet2_USIS Cash_CoE_2_Deadline Tracker" xfId="33237"/>
    <cellStyle name="_Sheet2_USIS Cash_CoE_2_Sheet4" xfId="10137"/>
    <cellStyle name="_Sheet2_USIS Cash_CoE_2_Sheet4 2" xfId="14319"/>
    <cellStyle name="_Sheet2_USIS Cash_CoE_2_USIS Cash_CoE" xfId="5161"/>
    <cellStyle name="_Sheet2_USIS Cash_CoE_2_USIS Cash_CoE 2" xfId="14321"/>
    <cellStyle name="_Sheet2_USIS Cash_CoE_2_USIS Cash_CoE 3" xfId="14320"/>
    <cellStyle name="_Sheet2_USIS Cash_CoE_2_USIS Cash_CoE 4" xfId="23855"/>
    <cellStyle name="_Sheet2_USIS Cash_CoE_2_USIS Cash_CoE_Deadline Tracker" xfId="33238"/>
    <cellStyle name="_Sheet2_USIS Cash_CoE_2_USIS Cash_CoE_Sheet4" xfId="10138"/>
    <cellStyle name="_Sheet2_USIS Cash_CoE_2_USIS Cash_CoE_Sheet4 2" xfId="14322"/>
    <cellStyle name="_Sheet2_USIS Cash_CoE_3" xfId="5162"/>
    <cellStyle name="_Sheet2_USIS Cash_CoE_3 2" xfId="14324"/>
    <cellStyle name="_Sheet2_USIS Cash_CoE_3 3" xfId="14323"/>
    <cellStyle name="_Sheet2_USIS Cash_CoE_3 4" xfId="23856"/>
    <cellStyle name="_Sheet2_USIS Cash_CoE_3_Deadline Tracker" xfId="33239"/>
    <cellStyle name="_Sheet2_USIS Cash_CoE_3_Sheet4" xfId="10139"/>
    <cellStyle name="_Sheet2_USIS Cash_CoE_3_Sheet4 2" xfId="14325"/>
    <cellStyle name="_Sheet2_USIS Cash_CoE_3_USIS Cash_CoE" xfId="5163"/>
    <cellStyle name="_Sheet2_USIS Cash_CoE_3_USIS Cash_CoE 2" xfId="14327"/>
    <cellStyle name="_Sheet2_USIS Cash_CoE_3_USIS Cash_CoE 3" xfId="14326"/>
    <cellStyle name="_Sheet2_USIS Cash_CoE_3_USIS Cash_CoE 4" xfId="23857"/>
    <cellStyle name="_Sheet2_USIS Cash_CoE_3_USIS Cash_CoE_Deadline Tracker" xfId="33240"/>
    <cellStyle name="_Sheet2_USIS Cash_CoE_3_USIS Cash_CoE_Sheet4" xfId="10140"/>
    <cellStyle name="_Sheet2_USIS Cash_CoE_3_USIS Cash_CoE_Sheet4 2" xfId="14328"/>
    <cellStyle name="_Sheet2_USIS Cash_CoE_4" xfId="5164"/>
    <cellStyle name="_Sheet2_USIS Cash_CoE_4 2" xfId="14330"/>
    <cellStyle name="_Sheet2_USIS Cash_CoE_4 3" xfId="14329"/>
    <cellStyle name="_Sheet2_USIS Cash_CoE_4 4" xfId="23858"/>
    <cellStyle name="_Sheet2_USIS Cash_CoE_4_Deadline Tracker" xfId="33241"/>
    <cellStyle name="_Sheet2_USIS Cash_CoE_4_Sheet4" xfId="10141"/>
    <cellStyle name="_Sheet2_USIS Cash_CoE_4_Sheet4 2" xfId="14331"/>
    <cellStyle name="_Sheet2_USIS Cash_CoE_4_USIS Cash_CoE" xfId="5165"/>
    <cellStyle name="_Sheet2_USIS Cash_CoE_4_USIS Cash_CoE 2" xfId="14333"/>
    <cellStyle name="_Sheet2_USIS Cash_CoE_4_USIS Cash_CoE 3" xfId="14332"/>
    <cellStyle name="_Sheet2_USIS Cash_CoE_4_USIS Cash_CoE 4" xfId="23859"/>
    <cellStyle name="_Sheet2_USIS Cash_CoE_4_USIS Cash_CoE_Deadline Tracker" xfId="33242"/>
    <cellStyle name="_Sheet2_USIS Cash_CoE_4_USIS Cash_CoE_Sheet4" xfId="10142"/>
    <cellStyle name="_Sheet2_USIS Cash_CoE_4_USIS Cash_CoE_Sheet4 2" xfId="14334"/>
    <cellStyle name="_Sheet2_USIS Cash_CoE_5" xfId="5166"/>
    <cellStyle name="_Sheet2_USIS Cash_CoE_5 2" xfId="14336"/>
    <cellStyle name="_Sheet2_USIS Cash_CoE_5 3" xfId="14335"/>
    <cellStyle name="_Sheet2_USIS Cash_CoE_5 4" xfId="23860"/>
    <cellStyle name="_Sheet2_USIS Cash_CoE_5_Deadline Tracker" xfId="33243"/>
    <cellStyle name="_Sheet2_USIS Cash_CoE_5_Sheet4" xfId="10143"/>
    <cellStyle name="_Sheet2_USIS Cash_CoE_5_Sheet4 2" xfId="14337"/>
    <cellStyle name="_Sheet2_USIS Cash_CoE_5_USIS Cash_CoE" xfId="5167"/>
    <cellStyle name="_Sheet2_USIS Cash_CoE_5_USIS Cash_CoE 2" xfId="14339"/>
    <cellStyle name="_Sheet2_USIS Cash_CoE_5_USIS Cash_CoE 3" xfId="14338"/>
    <cellStyle name="_Sheet2_USIS Cash_CoE_5_USIS Cash_CoE 4" xfId="23861"/>
    <cellStyle name="_Sheet2_USIS Cash_CoE_5_USIS Cash_CoE_Deadline Tracker" xfId="33244"/>
    <cellStyle name="_Sheet2_USIS Cash_CoE_5_USIS Cash_CoE_Sheet4" xfId="10144"/>
    <cellStyle name="_Sheet2_USIS Cash_CoE_5_USIS Cash_CoE_Sheet4 2" xfId="14340"/>
    <cellStyle name="_Sheet2_USIS Cash_CoE_6" xfId="5168"/>
    <cellStyle name="_Sheet2_USIS Cash_CoE_6 2" xfId="14342"/>
    <cellStyle name="_Sheet2_USIS Cash_CoE_6 3" xfId="14341"/>
    <cellStyle name="_Sheet2_USIS Cash_CoE_6 4" xfId="23862"/>
    <cellStyle name="_Sheet2_USIS Cash_CoE_6_Deadline Tracker" xfId="33245"/>
    <cellStyle name="_Sheet2_USIS Cash_CoE_6_Sheet4" xfId="10145"/>
    <cellStyle name="_Sheet2_USIS Cash_CoE_6_Sheet4 2" xfId="14343"/>
    <cellStyle name="_Sheet2_USIS Cash_CoE_Chansky" xfId="5169"/>
    <cellStyle name="_Sheet2_USIS Cash_CoE_Chansky 2" xfId="14345"/>
    <cellStyle name="_Sheet2_USIS Cash_CoE_Chansky 3" xfId="14344"/>
    <cellStyle name="_Sheet2_USIS Cash_CoE_Chansky 4" xfId="23863"/>
    <cellStyle name="_Sheet2_USIS Cash_CoE_Chansky_Deadline Tracker" xfId="33246"/>
    <cellStyle name="_Sheet2_USIS Cash_CoE_Chansky_Sheet4" xfId="10146"/>
    <cellStyle name="_Sheet2_USIS Cash_CoE_Chansky_Sheet4 2" xfId="14346"/>
    <cellStyle name="_Sheet2_USIS Cash_CoE_Daily Volume" xfId="5170"/>
    <cellStyle name="_Sheet2_USIS Cash_CoE_Daily Volume 2" xfId="14348"/>
    <cellStyle name="_Sheet2_USIS Cash_CoE_Daily Volume 3" xfId="14347"/>
    <cellStyle name="_Sheet2_USIS Cash_CoE_Daily Volume 4" xfId="23864"/>
    <cellStyle name="_Sheet2_USIS Cash_CoE_Daily Volume_Deadline Tracker" xfId="33247"/>
    <cellStyle name="_Sheet2_USIS Cash_CoE_Daily Volume_Sheet4" xfId="10147"/>
    <cellStyle name="_Sheet2_USIS Cash_CoE_Daily Volume_Sheet4 2" xfId="14349"/>
    <cellStyle name="_Sheet2_USIS Cash_CoE_Deadline Tracker" xfId="33213"/>
    <cellStyle name="_Sheet2_USIS Cash_CoE_Forrester" xfId="5171"/>
    <cellStyle name="_Sheet2_USIS Cash_CoE_Forrester 2" xfId="14351"/>
    <cellStyle name="_Sheet2_USIS Cash_CoE_Forrester 3" xfId="14350"/>
    <cellStyle name="_Sheet2_USIS Cash_CoE_Forrester 4" xfId="23865"/>
    <cellStyle name="_Sheet2_USIS Cash_CoE_Forrester_Deadline Tracker" xfId="33248"/>
    <cellStyle name="_Sheet2_USIS Cash_CoE_Forrester_Sheet4" xfId="10148"/>
    <cellStyle name="_Sheet2_USIS Cash_CoE_Forrester_Sheet4 2" xfId="14352"/>
    <cellStyle name="_Sheet2_USIS Cash_CoE_Fry" xfId="5172"/>
    <cellStyle name="_Sheet2_USIS Cash_CoE_Fry 2" xfId="14354"/>
    <cellStyle name="_Sheet2_USIS Cash_CoE_Fry 3" xfId="14353"/>
    <cellStyle name="_Sheet2_USIS Cash_CoE_Fry 4" xfId="23866"/>
    <cellStyle name="_Sheet2_USIS Cash_CoE_Fry_Deadline Tracker" xfId="33249"/>
    <cellStyle name="_Sheet2_USIS Cash_CoE_Fry_Sheet4" xfId="10149"/>
    <cellStyle name="_Sheet2_USIS Cash_CoE_Fry_Sheet4 2" xfId="14355"/>
    <cellStyle name="_Sheet2_USIS Cash_CoE_Process Highlights" xfId="5173"/>
    <cellStyle name="_Sheet2_USIS Cash_CoE_Process Highlights 2" xfId="14357"/>
    <cellStyle name="_Sheet2_USIS Cash_CoE_Process Highlights 3" xfId="14356"/>
    <cellStyle name="_Sheet2_USIS Cash_CoE_Process Highlights 4" xfId="23867"/>
    <cellStyle name="_Sheet2_USIS Cash_CoE_Process Highlights_Deadline Tracker" xfId="33250"/>
    <cellStyle name="_Sheet2_USIS Cash_CoE_Process Highlights_Sheet4" xfId="10150"/>
    <cellStyle name="_Sheet2_USIS Cash_CoE_Process Highlights_Sheet4 2" xfId="14358"/>
    <cellStyle name="_Sheet2_USIS Cash_CoE_Sheet4" xfId="10113"/>
    <cellStyle name="_Sheet2_USIS Cash_CoE_Sheet4 2" xfId="14359"/>
    <cellStyle name="_Sheet3" xfId="5174"/>
    <cellStyle name="_Sheet3 10" xfId="14360"/>
    <cellStyle name="_Sheet3 11" xfId="23868"/>
    <cellStyle name="_Sheet3 12" xfId="28039"/>
    <cellStyle name="_Sheet3 13" xfId="27744"/>
    <cellStyle name="_Sheet3 2" xfId="5175"/>
    <cellStyle name="_Sheet3 2 2" xfId="14362"/>
    <cellStyle name="_Sheet3 2 3" xfId="14361"/>
    <cellStyle name="_Sheet3 2 4" xfId="23869"/>
    <cellStyle name="_Sheet3 2_Access Deletion Tracker" xfId="5176"/>
    <cellStyle name="_Sheet3 2_Access Deletion Tracker 2" xfId="14364"/>
    <cellStyle name="_Sheet3 2_Access Deletion Tracker 3" xfId="14363"/>
    <cellStyle name="_Sheet3 2_Access Deletion Tracker 4" xfId="23870"/>
    <cellStyle name="_Sheet3 2_Access Deletion Tracker_Deadline Tracker" xfId="33253"/>
    <cellStyle name="_Sheet3 2_Access Deletion Tracker_Sheet4" xfId="10153"/>
    <cellStyle name="_Sheet3 2_Access Deletion Tracker_Sheet4 2" xfId="14365"/>
    <cellStyle name="_Sheet3 2_Deadline Tracker" xfId="33252"/>
    <cellStyle name="_Sheet3 2_Fund Admin Access Matrix" xfId="5177"/>
    <cellStyle name="_Sheet3 2_Fund Admin Access Matrix 2" xfId="14367"/>
    <cellStyle name="_Sheet3 2_Fund Admin Access Matrix 3" xfId="14366"/>
    <cellStyle name="_Sheet3 2_Fund Admin Access Matrix 4" xfId="23871"/>
    <cellStyle name="_Sheet3 2_Fund Admin Access Matrix_Access Deletion Tracker" xfId="5178"/>
    <cellStyle name="_Sheet3 2_Fund Admin Access Matrix_Access Deletion Tracker 2" xfId="14369"/>
    <cellStyle name="_Sheet3 2_Fund Admin Access Matrix_Access Deletion Tracker 3" xfId="14368"/>
    <cellStyle name="_Sheet3 2_Fund Admin Access Matrix_Access Deletion Tracker 4" xfId="23872"/>
    <cellStyle name="_Sheet3 2_Fund Admin Access Matrix_Access Deletion Tracker_Deadline Tracker" xfId="33255"/>
    <cellStyle name="_Sheet3 2_Fund Admin Access Matrix_Access Deletion Tracker_Sheet4" xfId="10155"/>
    <cellStyle name="_Sheet3 2_Fund Admin Access Matrix_Access Deletion Tracker_Sheet4 2" xfId="14370"/>
    <cellStyle name="_Sheet3 2_Fund Admin Access Matrix_Deadline Tracker" xfId="33254"/>
    <cellStyle name="_Sheet3 2_Fund Admin Access Matrix_Sheet4" xfId="10154"/>
    <cellStyle name="_Sheet3 2_Fund Admin Access Matrix_Sheet4 2" xfId="14371"/>
    <cellStyle name="_Sheet3 2_Fund Admin Access Matrix_USIS CMS - Access Status" xfId="5179"/>
    <cellStyle name="_Sheet3 2_Fund Admin Access Matrix_USIS CMS - Access Status 2" xfId="14373"/>
    <cellStyle name="_Sheet3 2_Fund Admin Access Matrix_USIS CMS - Access Status 3" xfId="14372"/>
    <cellStyle name="_Sheet3 2_Fund Admin Access Matrix_USIS CMS - Access Status 4" xfId="23873"/>
    <cellStyle name="_Sheet3 2_Fund Admin Access Matrix_USIS CMS - Access Status_Deadline Tracker" xfId="33256"/>
    <cellStyle name="_Sheet3 2_Fund Admin Access Matrix_USIS CMS - Access Status_Sheet4" xfId="10156"/>
    <cellStyle name="_Sheet3 2_Fund Admin Access Matrix_USIS CMS - Access Status_Sheet4 2" xfId="14374"/>
    <cellStyle name="_Sheet3 2_Sheet4" xfId="10152"/>
    <cellStyle name="_Sheet3 2_Sheet4 2" xfId="14375"/>
    <cellStyle name="_Sheet3 2_USIS CMS - Access Status" xfId="5180"/>
    <cellStyle name="_Sheet3 2_USIS CMS - Access Status 2" xfId="14377"/>
    <cellStyle name="_Sheet3 2_USIS CMS - Access Status 3" xfId="14376"/>
    <cellStyle name="_Sheet3 2_USIS CMS - Access Status 4" xfId="23874"/>
    <cellStyle name="_Sheet3 2_USIS CMS - Access Status_Deadline Tracker" xfId="33257"/>
    <cellStyle name="_Sheet3 2_USIS CMS - Access Status_Sheet4" xfId="10157"/>
    <cellStyle name="_Sheet3 2_USIS CMS - Access Status_Sheet4 2" xfId="14378"/>
    <cellStyle name="_Sheet3 3" xfId="5181"/>
    <cellStyle name="_Sheet3 3 2" xfId="14380"/>
    <cellStyle name="_Sheet3 3 3" xfId="14379"/>
    <cellStyle name="_Sheet3 3 4" xfId="23875"/>
    <cellStyle name="_Sheet3 3_Deadline Tracker" xfId="33258"/>
    <cellStyle name="_Sheet3 3_Sheet4" xfId="10158"/>
    <cellStyle name="_Sheet3 3_Sheet4 2" xfId="14381"/>
    <cellStyle name="_Sheet3 4" xfId="14382"/>
    <cellStyle name="_Sheet3 5" xfId="14383"/>
    <cellStyle name="_Sheet3 6" xfId="14384"/>
    <cellStyle name="_Sheet3 7" xfId="14385"/>
    <cellStyle name="_Sheet3 8" xfId="14386"/>
    <cellStyle name="_Sheet3 9" xfId="14387"/>
    <cellStyle name="_Sheet3_Access Deletion Tracker" xfId="5182"/>
    <cellStyle name="_Sheet3_Access Deletion Tracker 2" xfId="14389"/>
    <cellStyle name="_Sheet3_Access Deletion Tracker 3" xfId="14388"/>
    <cellStyle name="_Sheet3_Access Deletion Tracker 4" xfId="23876"/>
    <cellStyle name="_Sheet3_Access Deletion Tracker_Deadline Tracker" xfId="33259"/>
    <cellStyle name="_Sheet3_Access Deletion Tracker_Sheet4" xfId="10159"/>
    <cellStyle name="_Sheet3_Access Deletion Tracker_Sheet4 2" xfId="14390"/>
    <cellStyle name="_Sheet3_Active" xfId="5183"/>
    <cellStyle name="_Sheet3_Active 2" xfId="14392"/>
    <cellStyle name="_Sheet3_Active 3" xfId="14391"/>
    <cellStyle name="_Sheet3_Active 4" xfId="23877"/>
    <cellStyle name="_Sheet3_Active_Access Deletion Tracker" xfId="5184"/>
    <cellStyle name="_Sheet3_Active_Access Deletion Tracker 2" xfId="14394"/>
    <cellStyle name="_Sheet3_Active_Access Deletion Tracker 3" xfId="14393"/>
    <cellStyle name="_Sheet3_Active_Access Deletion Tracker 4" xfId="23878"/>
    <cellStyle name="_Sheet3_Active_Access Deletion Tracker_Deadline Tracker" xfId="33261"/>
    <cellStyle name="_Sheet3_Active_Access Deletion Tracker_Sheet4" xfId="10161"/>
    <cellStyle name="_Sheet3_Active_Access Deletion Tracker_Sheet4 2" xfId="14395"/>
    <cellStyle name="_Sheet3_Active_Deadline Tracker" xfId="33260"/>
    <cellStyle name="_Sheet3_Active_Sheet4" xfId="10160"/>
    <cellStyle name="_Sheet3_Active_Sheet4 2" xfId="14396"/>
    <cellStyle name="_Sheet3_Active_USIS CMS - Access Status" xfId="5185"/>
    <cellStyle name="_Sheet3_Active_USIS CMS - Access Status 2" xfId="14398"/>
    <cellStyle name="_Sheet3_Active_USIS CMS - Access Status 3" xfId="14397"/>
    <cellStyle name="_Sheet3_Active_USIS CMS - Access Status 4" xfId="23879"/>
    <cellStyle name="_Sheet3_Active_USIS CMS - Access Status_Deadline Tracker" xfId="33262"/>
    <cellStyle name="_Sheet3_Active_USIS CMS - Access Status_Sheet4" xfId="10162"/>
    <cellStyle name="_Sheet3_Active_USIS CMS - Access Status_Sheet4 2" xfId="14399"/>
    <cellStyle name="_Sheet3_Allegro - Pune" xfId="5186"/>
    <cellStyle name="_Sheet3_Allegro - Pune 2" xfId="14401"/>
    <cellStyle name="_Sheet3_Allegro - Pune 3" xfId="14400"/>
    <cellStyle name="_Sheet3_Allegro - Pune 4" xfId="23880"/>
    <cellStyle name="_Sheet3_Allegro - Pune_Access Deletion Tracker" xfId="5187"/>
    <cellStyle name="_Sheet3_Allegro - Pune_Access Deletion Tracker 2" xfId="14403"/>
    <cellStyle name="_Sheet3_Allegro - Pune_Access Deletion Tracker 3" xfId="14402"/>
    <cellStyle name="_Sheet3_Allegro - Pune_Access Deletion Tracker 4" xfId="23881"/>
    <cellStyle name="_Sheet3_Allegro - Pune_Access Deletion Tracker_Deadline Tracker" xfId="33264"/>
    <cellStyle name="_Sheet3_Allegro - Pune_Access Deletion Tracker_Sheet4" xfId="10164"/>
    <cellStyle name="_Sheet3_Allegro - Pune_Access Deletion Tracker_Sheet4 2" xfId="14404"/>
    <cellStyle name="_Sheet3_Allegro - Pune_Deadline Tracker" xfId="33263"/>
    <cellStyle name="_Sheet3_Allegro - Pune_Sheet4" xfId="10163"/>
    <cellStyle name="_Sheet3_Allegro - Pune_Sheet4 2" xfId="14405"/>
    <cellStyle name="_Sheet3_Allegro - Pune_USIS CMS - Access Status" xfId="5188"/>
    <cellStyle name="_Sheet3_Allegro - Pune_USIS CMS - Access Status 2" xfId="14407"/>
    <cellStyle name="_Sheet3_Allegro - Pune_USIS CMS - Access Status 3" xfId="14406"/>
    <cellStyle name="_Sheet3_Allegro - Pune_USIS CMS - Access Status 4" xfId="23882"/>
    <cellStyle name="_Sheet3_Allegro - Pune_USIS CMS - Access Status_Deadline Tracker" xfId="33265"/>
    <cellStyle name="_Sheet3_Allegro - Pune_USIS CMS - Access Status_Sheet4" xfId="10165"/>
    <cellStyle name="_Sheet3_Allegro - Pune_USIS CMS - Access Status_Sheet4 2" xfId="14408"/>
    <cellStyle name="_Sheet3_Aug'13" xfId="5189"/>
    <cellStyle name="_Sheet3_Aug'13 2" xfId="14410"/>
    <cellStyle name="_Sheet3_Aug'13 3" xfId="14409"/>
    <cellStyle name="_Sheet3_Aug'13 4" xfId="23883"/>
    <cellStyle name="_Sheet3_Aug'13_Access Deletion Tracker" xfId="5190"/>
    <cellStyle name="_Sheet3_Aug'13_Access Deletion Tracker 2" xfId="14412"/>
    <cellStyle name="_Sheet3_Aug'13_Access Deletion Tracker 3" xfId="14411"/>
    <cellStyle name="_Sheet3_Aug'13_Access Deletion Tracker 4" xfId="23884"/>
    <cellStyle name="_Sheet3_Aug'13_Access Deletion Tracker_Deadline Tracker" xfId="33267"/>
    <cellStyle name="_Sheet3_Aug'13_Access Deletion Tracker_Sheet4" xfId="10167"/>
    <cellStyle name="_Sheet3_Aug'13_Access Deletion Tracker_Sheet4 2" xfId="14413"/>
    <cellStyle name="_Sheet3_Aug'13_Deadline Tracker" xfId="33266"/>
    <cellStyle name="_Sheet3_Aug'13_Sheet4" xfId="10166"/>
    <cellStyle name="_Sheet3_Aug'13_Sheet4 2" xfId="14414"/>
    <cellStyle name="_Sheet3_Aug'13_USIS CMS - Access Status" xfId="5191"/>
    <cellStyle name="_Sheet3_Aug'13_USIS CMS - Access Status 2" xfId="14416"/>
    <cellStyle name="_Sheet3_Aug'13_USIS CMS - Access Status 3" xfId="14415"/>
    <cellStyle name="_Sheet3_Aug'13_USIS CMS - Access Status 4" xfId="23885"/>
    <cellStyle name="_Sheet3_Aug'13_USIS CMS - Access Status_Deadline Tracker" xfId="33268"/>
    <cellStyle name="_Sheet3_Aug'13_USIS CMS - Access Status_Sheet4" xfId="10168"/>
    <cellStyle name="_Sheet3_Aug'13_USIS CMS - Access Status_Sheet4 2" xfId="14417"/>
    <cellStyle name="_Sheet3_Call Tree" xfId="5192"/>
    <cellStyle name="_Sheet3_Call Tree 2" xfId="14419"/>
    <cellStyle name="_Sheet3_Call Tree 3" xfId="14418"/>
    <cellStyle name="_Sheet3_Call Tree 4" xfId="23886"/>
    <cellStyle name="_Sheet3_Call Tree_1" xfId="5193"/>
    <cellStyle name="_Sheet3_Call Tree_1 2" xfId="14421"/>
    <cellStyle name="_Sheet3_Call Tree_1 3" xfId="14420"/>
    <cellStyle name="_Sheet3_Call Tree_1 4" xfId="23887"/>
    <cellStyle name="_Sheet3_Call Tree_1_Access Deletion Tracker" xfId="5194"/>
    <cellStyle name="_Sheet3_Call Tree_1_Access Deletion Tracker 2" xfId="14423"/>
    <cellStyle name="_Sheet3_Call Tree_1_Access Deletion Tracker 3" xfId="14422"/>
    <cellStyle name="_Sheet3_Call Tree_1_Access Deletion Tracker 4" xfId="23888"/>
    <cellStyle name="_Sheet3_Call Tree_1_Access Deletion Tracker_Deadline Tracker" xfId="33271"/>
    <cellStyle name="_Sheet3_Call Tree_1_Access Deletion Tracker_Sheet4" xfId="10171"/>
    <cellStyle name="_Sheet3_Call Tree_1_Access Deletion Tracker_Sheet4 2" xfId="14424"/>
    <cellStyle name="_Sheet3_Call Tree_1_Deadline Tracker" xfId="33270"/>
    <cellStyle name="_Sheet3_Call Tree_1_Sheet4" xfId="10170"/>
    <cellStyle name="_Sheet3_Call Tree_1_Sheet4 2" xfId="14425"/>
    <cellStyle name="_Sheet3_Call Tree_1_USIS CMS - Access Status" xfId="5195"/>
    <cellStyle name="_Sheet3_Call Tree_1_USIS CMS - Access Status 2" xfId="14427"/>
    <cellStyle name="_Sheet3_Call Tree_1_USIS CMS - Access Status 3" xfId="14426"/>
    <cellStyle name="_Sheet3_Call Tree_1_USIS CMS - Access Status 4" xfId="23889"/>
    <cellStyle name="_Sheet3_Call Tree_1_USIS CMS - Access Status_Deadline Tracker" xfId="33272"/>
    <cellStyle name="_Sheet3_Call Tree_1_USIS CMS - Access Status_Sheet4" xfId="10172"/>
    <cellStyle name="_Sheet3_Call Tree_1_USIS CMS - Access Status_Sheet4 2" xfId="14428"/>
    <cellStyle name="_Sheet3_Call Tree_2" xfId="5196"/>
    <cellStyle name="_Sheet3_Call Tree_2 2" xfId="14430"/>
    <cellStyle name="_Sheet3_Call Tree_2 3" xfId="14429"/>
    <cellStyle name="_Sheet3_Call Tree_2 4" xfId="23890"/>
    <cellStyle name="_Sheet3_Call Tree_2_Access Deletion Tracker" xfId="5197"/>
    <cellStyle name="_Sheet3_Call Tree_2_Access Deletion Tracker 2" xfId="14432"/>
    <cellStyle name="_Sheet3_Call Tree_2_Access Deletion Tracker 3" xfId="14431"/>
    <cellStyle name="_Sheet3_Call Tree_2_Access Deletion Tracker 4" xfId="23891"/>
    <cellStyle name="_Sheet3_Call Tree_2_Access Deletion Tracker_Deadline Tracker" xfId="33274"/>
    <cellStyle name="_Sheet3_Call Tree_2_Access Deletion Tracker_Sheet4" xfId="10174"/>
    <cellStyle name="_Sheet3_Call Tree_2_Access Deletion Tracker_Sheet4 2" xfId="14433"/>
    <cellStyle name="_Sheet3_Call Tree_2_Call Tree" xfId="5198"/>
    <cellStyle name="_Sheet3_Call Tree_2_Call Tree 2" xfId="14435"/>
    <cellStyle name="_Sheet3_Call Tree_2_Call Tree 3" xfId="14434"/>
    <cellStyle name="_Sheet3_Call Tree_2_Call Tree 4" xfId="23892"/>
    <cellStyle name="_Sheet3_Call Tree_2_Call Tree_Deadline Tracker" xfId="33275"/>
    <cellStyle name="_Sheet3_Call Tree_2_Call Tree_Sheet4" xfId="10175"/>
    <cellStyle name="_Sheet3_Call Tree_2_Call Tree_Sheet4 2" xfId="14436"/>
    <cellStyle name="_Sheet3_Call Tree_2_Deadline Tracker" xfId="33273"/>
    <cellStyle name="_Sheet3_Call Tree_2_Sheet4" xfId="10173"/>
    <cellStyle name="_Sheet3_Call Tree_2_Sheet4 2" xfId="14437"/>
    <cellStyle name="_Sheet3_Call Tree_2_USIS CMS - Access Status" xfId="5199"/>
    <cellStyle name="_Sheet3_Call Tree_2_USIS CMS - Access Status 2" xfId="14439"/>
    <cellStyle name="_Sheet3_Call Tree_2_USIS CMS - Access Status 3" xfId="14438"/>
    <cellStyle name="_Sheet3_Call Tree_2_USIS CMS - Access Status 4" xfId="23893"/>
    <cellStyle name="_Sheet3_Call Tree_2_USIS CMS - Access Status_Deadline Tracker" xfId="33276"/>
    <cellStyle name="_Sheet3_Call Tree_2_USIS CMS - Access Status_Sheet4" xfId="10176"/>
    <cellStyle name="_Sheet3_Call Tree_2_USIS CMS - Access Status_Sheet4 2" xfId="14440"/>
    <cellStyle name="_Sheet3_Call Tree_3" xfId="5200"/>
    <cellStyle name="_Sheet3_Call Tree_3 2" xfId="14442"/>
    <cellStyle name="_Sheet3_Call Tree_3 3" xfId="14441"/>
    <cellStyle name="_Sheet3_Call Tree_3 4" xfId="23894"/>
    <cellStyle name="_Sheet3_Call Tree_3_Deadline Tracker" xfId="33277"/>
    <cellStyle name="_Sheet3_Call Tree_3_Sheet4" xfId="10177"/>
    <cellStyle name="_Sheet3_Call Tree_3_Sheet4 2" xfId="14443"/>
    <cellStyle name="_Sheet3_Call Tree_Access Deletion Tracker" xfId="5201"/>
    <cellStyle name="_Sheet3_Call Tree_Access Deletion Tracker 2" xfId="14445"/>
    <cellStyle name="_Sheet3_Call Tree_Access Deletion Tracker 3" xfId="14444"/>
    <cellStyle name="_Sheet3_Call Tree_Access Deletion Tracker 4" xfId="23895"/>
    <cellStyle name="_Sheet3_Call Tree_Access Deletion Tracker_Deadline Tracker" xfId="33278"/>
    <cellStyle name="_Sheet3_Call Tree_Access Deletion Tracker_Sheet4" xfId="10178"/>
    <cellStyle name="_Sheet3_Call Tree_Access Deletion Tracker_Sheet4 2" xfId="14446"/>
    <cellStyle name="_Sheet3_Call Tree_Call Tree" xfId="5202"/>
    <cellStyle name="_Sheet3_Call Tree_Call Tree 2" xfId="14448"/>
    <cellStyle name="_Sheet3_Call Tree_Call Tree 3" xfId="14447"/>
    <cellStyle name="_Sheet3_Call Tree_Call Tree 4" xfId="23896"/>
    <cellStyle name="_Sheet3_Call Tree_Call Tree_Access Deletion Tracker" xfId="5203"/>
    <cellStyle name="_Sheet3_Call Tree_Call Tree_Access Deletion Tracker 2" xfId="14450"/>
    <cellStyle name="_Sheet3_Call Tree_Call Tree_Access Deletion Tracker 3" xfId="14449"/>
    <cellStyle name="_Sheet3_Call Tree_Call Tree_Access Deletion Tracker 4" xfId="23897"/>
    <cellStyle name="_Sheet3_Call Tree_Call Tree_Access Deletion Tracker_Deadline Tracker" xfId="33280"/>
    <cellStyle name="_Sheet3_Call Tree_Call Tree_Access Deletion Tracker_Sheet4" xfId="10180"/>
    <cellStyle name="_Sheet3_Call Tree_Call Tree_Access Deletion Tracker_Sheet4 2" xfId="14451"/>
    <cellStyle name="_Sheet3_Call Tree_Call Tree_Deadline Tracker" xfId="33279"/>
    <cellStyle name="_Sheet3_Call Tree_Call Tree_Sheet4" xfId="10179"/>
    <cellStyle name="_Sheet3_Call Tree_Call Tree_Sheet4 2" xfId="14452"/>
    <cellStyle name="_Sheet3_Call Tree_Call Tree_USIS CMS - Access Status" xfId="5204"/>
    <cellStyle name="_Sheet3_Call Tree_Call Tree_USIS CMS - Access Status 2" xfId="14454"/>
    <cellStyle name="_Sheet3_Call Tree_Call Tree_USIS CMS - Access Status 3" xfId="14453"/>
    <cellStyle name="_Sheet3_Call Tree_Call Tree_USIS CMS - Access Status 4" xfId="23898"/>
    <cellStyle name="_Sheet3_Call Tree_Call Tree_USIS CMS - Access Status_Deadline Tracker" xfId="33281"/>
    <cellStyle name="_Sheet3_Call Tree_Call Tree_USIS CMS - Access Status_Sheet4" xfId="10181"/>
    <cellStyle name="_Sheet3_Call Tree_Call Tree_USIS CMS - Access Status_Sheet4 2" xfId="14455"/>
    <cellStyle name="_Sheet3_Call Tree_Deadline Tracker" xfId="33269"/>
    <cellStyle name="_Sheet3_Call Tree_Sheet4" xfId="10169"/>
    <cellStyle name="_Sheet3_Call Tree_Sheet4 2" xfId="14456"/>
    <cellStyle name="_Sheet3_Call Tree_USIS CMS - Access Status" xfId="5205"/>
    <cellStyle name="_Sheet3_Call Tree_USIS CMS - Access Status 2" xfId="14458"/>
    <cellStyle name="_Sheet3_Call Tree_USIS CMS - Access Status 3" xfId="14457"/>
    <cellStyle name="_Sheet3_Call Tree_USIS CMS - Access Status 4" xfId="23899"/>
    <cellStyle name="_Sheet3_Call Tree_USIS CMS - Access Status_Deadline Tracker" xfId="33282"/>
    <cellStyle name="_Sheet3_Call Tree_USIS CMS - Access Status_Sheet4" xfId="10182"/>
    <cellStyle name="_Sheet3_Call Tree_USIS CMS - Access Status_Sheet4 2" xfId="14459"/>
    <cellStyle name="_Sheet3_CMS Toronto &amp; UK CMS" xfId="5206"/>
    <cellStyle name="_Sheet3_CMS Toronto &amp; UK CMS 2" xfId="14461"/>
    <cellStyle name="_Sheet3_CMS Toronto &amp; UK CMS 3" xfId="14460"/>
    <cellStyle name="_Sheet3_CMS Toronto &amp; UK CMS 4" xfId="23900"/>
    <cellStyle name="_Sheet3_CMS Toronto &amp; UK CMS_Deadline Tracker" xfId="33283"/>
    <cellStyle name="_Sheet3_CMS Toronto &amp; UK CMS_Sheet4" xfId="10183"/>
    <cellStyle name="_Sheet3_CMS Toronto &amp; UK CMS_Sheet4 2" xfId="14462"/>
    <cellStyle name="_Sheet3_Deadline Tracker" xfId="33251"/>
    <cellStyle name="_Sheet3_DEC" xfId="5207"/>
    <cellStyle name="_Sheet3_DEC 2" xfId="14464"/>
    <cellStyle name="_Sheet3_DEC 3" xfId="14463"/>
    <cellStyle name="_Sheet3_DEC 4" xfId="23901"/>
    <cellStyle name="_Sheet3_DEC_1" xfId="5208"/>
    <cellStyle name="_Sheet3_DEC_1 2" xfId="14466"/>
    <cellStyle name="_Sheet3_DEC_1 3" xfId="14465"/>
    <cellStyle name="_Sheet3_DEC_1 4" xfId="23902"/>
    <cellStyle name="_Sheet3_DEC_1_Access Deletion Tracker" xfId="5209"/>
    <cellStyle name="_Sheet3_DEC_1_Access Deletion Tracker 2" xfId="14468"/>
    <cellStyle name="_Sheet3_DEC_1_Access Deletion Tracker 3" xfId="14467"/>
    <cellStyle name="_Sheet3_DEC_1_Access Deletion Tracker 4" xfId="23903"/>
    <cellStyle name="_Sheet3_DEC_1_Access Deletion Tracker_Deadline Tracker" xfId="33286"/>
    <cellStyle name="_Sheet3_DEC_1_Access Deletion Tracker_Sheet4" xfId="10186"/>
    <cellStyle name="_Sheet3_DEC_1_Access Deletion Tracker_Sheet4 2" xfId="14469"/>
    <cellStyle name="_Sheet3_DEC_1_Deadline Tracker" xfId="33285"/>
    <cellStyle name="_Sheet3_DEC_1_Sheet4" xfId="10185"/>
    <cellStyle name="_Sheet3_DEC_1_Sheet4 2" xfId="14470"/>
    <cellStyle name="_Sheet3_DEC_1_USIS CMS - Access Status" xfId="5210"/>
    <cellStyle name="_Sheet3_DEC_1_USIS CMS - Access Status 2" xfId="14472"/>
    <cellStyle name="_Sheet3_DEC_1_USIS CMS - Access Status 3" xfId="14471"/>
    <cellStyle name="_Sheet3_DEC_1_USIS CMS - Access Status 4" xfId="23904"/>
    <cellStyle name="_Sheet3_DEC_1_USIS CMS - Access Status_Deadline Tracker" xfId="33287"/>
    <cellStyle name="_Sheet3_DEC_1_USIS CMS - Access Status_Sheet4" xfId="10187"/>
    <cellStyle name="_Sheet3_DEC_1_USIS CMS - Access Status_Sheet4 2" xfId="14473"/>
    <cellStyle name="_Sheet3_DEC_Access Deletion Tracker" xfId="5211"/>
    <cellStyle name="_Sheet3_DEC_Access Deletion Tracker 2" xfId="14475"/>
    <cellStyle name="_Sheet3_DEC_Access Deletion Tracker 3" xfId="14474"/>
    <cellStyle name="_Sheet3_DEC_Access Deletion Tracker 4" xfId="23905"/>
    <cellStyle name="_Sheet3_DEC_Access Deletion Tracker_Deadline Tracker" xfId="33288"/>
    <cellStyle name="_Sheet3_DEC_Access Deletion Tracker_Sheet4" xfId="10188"/>
    <cellStyle name="_Sheet3_DEC_Access Deletion Tracker_Sheet4 2" xfId="14476"/>
    <cellStyle name="_Sheet3_DEC_Deadline Tracker" xfId="33284"/>
    <cellStyle name="_Sheet3_DEC_Sheet4" xfId="10184"/>
    <cellStyle name="_Sheet3_DEC_Sheet4 2" xfId="14477"/>
    <cellStyle name="_Sheet3_DEC_USIS CMS - Access Status" xfId="5212"/>
    <cellStyle name="_Sheet3_DEC_USIS CMS - Access Status 2" xfId="14479"/>
    <cellStyle name="_Sheet3_DEC_USIS CMS - Access Status 3" xfId="14478"/>
    <cellStyle name="_Sheet3_DEC_USIS CMS - Access Status 4" xfId="23906"/>
    <cellStyle name="_Sheet3_DEC_USIS CMS - Access Status_Deadline Tracker" xfId="33289"/>
    <cellStyle name="_Sheet3_DEC_USIS CMS - Access Status_Sheet4" xfId="10189"/>
    <cellStyle name="_Sheet3_DEC_USIS CMS - Access Status_Sheet4 2" xfId="14480"/>
    <cellStyle name="_Sheet3_Dec'2012" xfId="5213"/>
    <cellStyle name="_Sheet3_Dec'2012 2" xfId="14482"/>
    <cellStyle name="_Sheet3_Dec'2012 3" xfId="14481"/>
    <cellStyle name="_Sheet3_Dec'2012 4" xfId="23907"/>
    <cellStyle name="_Sheet3_Dec'2012_1" xfId="5214"/>
    <cellStyle name="_Sheet3_Dec'2012_1 2" xfId="14484"/>
    <cellStyle name="_Sheet3_Dec'2012_1 3" xfId="14483"/>
    <cellStyle name="_Sheet3_Dec'2012_1 4" xfId="23908"/>
    <cellStyle name="_Sheet3_Dec'2012_1_Access Deletion Tracker" xfId="5215"/>
    <cellStyle name="_Sheet3_Dec'2012_1_Access Deletion Tracker 2" xfId="14486"/>
    <cellStyle name="_Sheet3_Dec'2012_1_Access Deletion Tracker 3" xfId="14485"/>
    <cellStyle name="_Sheet3_Dec'2012_1_Access Deletion Tracker 4" xfId="23909"/>
    <cellStyle name="_Sheet3_Dec'2012_1_Access Deletion Tracker_Deadline Tracker" xfId="33292"/>
    <cellStyle name="_Sheet3_Dec'2012_1_Access Deletion Tracker_Sheet4" xfId="10192"/>
    <cellStyle name="_Sheet3_Dec'2012_1_Access Deletion Tracker_Sheet4 2" xfId="14487"/>
    <cellStyle name="_Sheet3_Dec'2012_1_Deadline Tracker" xfId="33291"/>
    <cellStyle name="_Sheet3_Dec'2012_1_Sheet4" xfId="10191"/>
    <cellStyle name="_Sheet3_Dec'2012_1_Sheet4 2" xfId="14488"/>
    <cellStyle name="_Sheet3_Dec'2012_1_USIS CMS - Access Status" xfId="5216"/>
    <cellStyle name="_Sheet3_Dec'2012_1_USIS CMS - Access Status 2" xfId="14490"/>
    <cellStyle name="_Sheet3_Dec'2012_1_USIS CMS - Access Status 3" xfId="14489"/>
    <cellStyle name="_Sheet3_Dec'2012_1_USIS CMS - Access Status 4" xfId="23910"/>
    <cellStyle name="_Sheet3_Dec'2012_1_USIS CMS - Access Status_Deadline Tracker" xfId="33293"/>
    <cellStyle name="_Sheet3_Dec'2012_1_USIS CMS - Access Status_Sheet4" xfId="10193"/>
    <cellStyle name="_Sheet3_Dec'2012_1_USIS CMS - Access Status_Sheet4 2" xfId="14491"/>
    <cellStyle name="_Sheet3_Dec'2012_Access Deletion Tracker" xfId="5217"/>
    <cellStyle name="_Sheet3_Dec'2012_Access Deletion Tracker 2" xfId="14493"/>
    <cellStyle name="_Sheet3_Dec'2012_Access Deletion Tracker 3" xfId="14492"/>
    <cellStyle name="_Sheet3_Dec'2012_Access Deletion Tracker 4" xfId="23911"/>
    <cellStyle name="_Sheet3_Dec'2012_Access Deletion Tracker_Deadline Tracker" xfId="33294"/>
    <cellStyle name="_Sheet3_Dec'2012_Access Deletion Tracker_Sheet4" xfId="10194"/>
    <cellStyle name="_Sheet3_Dec'2012_Access Deletion Tracker_Sheet4 2" xfId="14494"/>
    <cellStyle name="_Sheet3_Dec'2012_Deadline Tracker" xfId="33290"/>
    <cellStyle name="_Sheet3_Dec'2012_Sheet4" xfId="10190"/>
    <cellStyle name="_Sheet3_Dec'2012_Sheet4 2" xfId="14495"/>
    <cellStyle name="_Sheet3_Dec'2012_USIS CMS - Access Status" xfId="5218"/>
    <cellStyle name="_Sheet3_Dec'2012_USIS CMS - Access Status 2" xfId="14497"/>
    <cellStyle name="_Sheet3_Dec'2012_USIS CMS - Access Status 3" xfId="14496"/>
    <cellStyle name="_Sheet3_Dec'2012_USIS CMS - Access Status 4" xfId="23912"/>
    <cellStyle name="_Sheet3_Dec'2012_USIS CMS - Access Status_Deadline Tracker" xfId="33295"/>
    <cellStyle name="_Sheet3_Dec'2012_USIS CMS - Access Status_Sheet4" xfId="10195"/>
    <cellStyle name="_Sheet3_Dec'2012_USIS CMS - Access Status_Sheet4 2" xfId="14498"/>
    <cellStyle name="_Sheet3_Fund Admin Access Matrix" xfId="5219"/>
    <cellStyle name="_Sheet3_Fund Admin Access Matrix 2" xfId="14500"/>
    <cellStyle name="_Sheet3_Fund Admin Access Matrix 3" xfId="14499"/>
    <cellStyle name="_Sheet3_Fund Admin Access Matrix 4" xfId="23913"/>
    <cellStyle name="_Sheet3_Fund Admin Access Matrix_1" xfId="5220"/>
    <cellStyle name="_Sheet3_Fund Admin Access Matrix_1 2" xfId="14502"/>
    <cellStyle name="_Sheet3_Fund Admin Access Matrix_1 3" xfId="14501"/>
    <cellStyle name="_Sheet3_Fund Admin Access Matrix_1 4" xfId="23914"/>
    <cellStyle name="_Sheet3_Fund Admin Access Matrix_1_Access Deletion Tracker" xfId="5221"/>
    <cellStyle name="_Sheet3_Fund Admin Access Matrix_1_Access Deletion Tracker 2" xfId="14504"/>
    <cellStyle name="_Sheet3_Fund Admin Access Matrix_1_Access Deletion Tracker 3" xfId="14503"/>
    <cellStyle name="_Sheet3_Fund Admin Access Matrix_1_Access Deletion Tracker 4" xfId="23915"/>
    <cellStyle name="_Sheet3_Fund Admin Access Matrix_1_Access Deletion Tracker_Deadline Tracker" xfId="33298"/>
    <cellStyle name="_Sheet3_Fund Admin Access Matrix_1_Access Deletion Tracker_Sheet4" xfId="10198"/>
    <cellStyle name="_Sheet3_Fund Admin Access Matrix_1_Access Deletion Tracker_Sheet4 2" xfId="14505"/>
    <cellStyle name="_Sheet3_Fund Admin Access Matrix_1_Deadline Tracker" xfId="33297"/>
    <cellStyle name="_Sheet3_Fund Admin Access Matrix_1_Sheet4" xfId="10197"/>
    <cellStyle name="_Sheet3_Fund Admin Access Matrix_1_Sheet4 2" xfId="14506"/>
    <cellStyle name="_Sheet3_Fund Admin Access Matrix_1_USIS CMS - Access Status" xfId="5222"/>
    <cellStyle name="_Sheet3_Fund Admin Access Matrix_1_USIS CMS - Access Status 2" xfId="14508"/>
    <cellStyle name="_Sheet3_Fund Admin Access Matrix_1_USIS CMS - Access Status 3" xfId="14507"/>
    <cellStyle name="_Sheet3_Fund Admin Access Matrix_1_USIS CMS - Access Status 4" xfId="23916"/>
    <cellStyle name="_Sheet3_Fund Admin Access Matrix_1_USIS CMS - Access Status_Deadline Tracker" xfId="33299"/>
    <cellStyle name="_Sheet3_Fund Admin Access Matrix_1_USIS CMS - Access Status_Sheet4" xfId="10199"/>
    <cellStyle name="_Sheet3_Fund Admin Access Matrix_1_USIS CMS - Access Status_Sheet4 2" xfId="14509"/>
    <cellStyle name="_Sheet3_Fund Admin Access Matrix_Access Deletion Tracker" xfId="5223"/>
    <cellStyle name="_Sheet3_Fund Admin Access Matrix_Access Deletion Tracker 2" xfId="14511"/>
    <cellStyle name="_Sheet3_Fund Admin Access Matrix_Access Deletion Tracker 3" xfId="14510"/>
    <cellStyle name="_Sheet3_Fund Admin Access Matrix_Access Deletion Tracker 4" xfId="23917"/>
    <cellStyle name="_Sheet3_Fund Admin Access Matrix_Access Deletion Tracker_Deadline Tracker" xfId="33300"/>
    <cellStyle name="_Sheet3_Fund Admin Access Matrix_Access Deletion Tracker_Sheet4" xfId="10200"/>
    <cellStyle name="_Sheet3_Fund Admin Access Matrix_Access Deletion Tracker_Sheet4 2" xfId="14512"/>
    <cellStyle name="_Sheet3_Fund Admin Access Matrix_Deadline Tracker" xfId="33296"/>
    <cellStyle name="_Sheet3_Fund Admin Access Matrix_Fund Admin Access Matrix" xfId="5224"/>
    <cellStyle name="_Sheet3_Fund Admin Access Matrix_Fund Admin Access Matrix 2" xfId="14514"/>
    <cellStyle name="_Sheet3_Fund Admin Access Matrix_Fund Admin Access Matrix 3" xfId="14513"/>
    <cellStyle name="_Sheet3_Fund Admin Access Matrix_Fund Admin Access Matrix 4" xfId="23918"/>
    <cellStyle name="_Sheet3_Fund Admin Access Matrix_Fund Admin Access Matrix_Access Deletion Tracker" xfId="5225"/>
    <cellStyle name="_Sheet3_Fund Admin Access Matrix_Fund Admin Access Matrix_Access Deletion Tracker 2" xfId="14516"/>
    <cellStyle name="_Sheet3_Fund Admin Access Matrix_Fund Admin Access Matrix_Access Deletion Tracker 3" xfId="14515"/>
    <cellStyle name="_Sheet3_Fund Admin Access Matrix_Fund Admin Access Matrix_Access Deletion Tracker 4" xfId="23919"/>
    <cellStyle name="_Sheet3_Fund Admin Access Matrix_Fund Admin Access Matrix_Access Deletion Tracker_Deadline Tracker" xfId="33302"/>
    <cellStyle name="_Sheet3_Fund Admin Access Matrix_Fund Admin Access Matrix_Access Deletion Tracker_Sheet4" xfId="10202"/>
    <cellStyle name="_Sheet3_Fund Admin Access Matrix_Fund Admin Access Matrix_Access Deletion Tracker_Sheet4 2" xfId="14517"/>
    <cellStyle name="_Sheet3_Fund Admin Access Matrix_Fund Admin Access Matrix_Deadline Tracker" xfId="33301"/>
    <cellStyle name="_Sheet3_Fund Admin Access Matrix_Fund Admin Access Matrix_Sheet4" xfId="10201"/>
    <cellStyle name="_Sheet3_Fund Admin Access Matrix_Fund Admin Access Matrix_Sheet4 2" xfId="14518"/>
    <cellStyle name="_Sheet3_Fund Admin Access Matrix_Fund Admin Access Matrix_USIS CMS - Access Status" xfId="5226"/>
    <cellStyle name="_Sheet3_Fund Admin Access Matrix_Fund Admin Access Matrix_USIS CMS - Access Status 2" xfId="14520"/>
    <cellStyle name="_Sheet3_Fund Admin Access Matrix_Fund Admin Access Matrix_USIS CMS - Access Status 3" xfId="14519"/>
    <cellStyle name="_Sheet3_Fund Admin Access Matrix_Fund Admin Access Matrix_USIS CMS - Access Status 4" xfId="23920"/>
    <cellStyle name="_Sheet3_Fund Admin Access Matrix_Fund Admin Access Matrix_USIS CMS - Access Status_Deadline Tracker" xfId="33303"/>
    <cellStyle name="_Sheet3_Fund Admin Access Matrix_Fund Admin Access Matrix_USIS CMS - Access Status_Sheet4" xfId="10203"/>
    <cellStyle name="_Sheet3_Fund Admin Access Matrix_Fund Admin Access Matrix_USIS CMS - Access Status_Sheet4 2" xfId="14521"/>
    <cellStyle name="_Sheet3_Fund Admin Access Matrix_Sheet4" xfId="10196"/>
    <cellStyle name="_Sheet3_Fund Admin Access Matrix_Sheet4 2" xfId="14522"/>
    <cellStyle name="_Sheet3_Fund Admin Access Matrix_USIS CMS - Access Status" xfId="5227"/>
    <cellStyle name="_Sheet3_Fund Admin Access Matrix_USIS CMS - Access Status 2" xfId="14524"/>
    <cellStyle name="_Sheet3_Fund Admin Access Matrix_USIS CMS - Access Status 3" xfId="14523"/>
    <cellStyle name="_Sheet3_Fund Admin Access Matrix_USIS CMS - Access Status 4" xfId="23921"/>
    <cellStyle name="_Sheet3_Fund Admin Access Matrix_USIS CMS - Access Status_Deadline Tracker" xfId="33304"/>
    <cellStyle name="_Sheet3_Fund Admin Access Matrix_USIS CMS - Access Status_Sheet4" xfId="10204"/>
    <cellStyle name="_Sheet3_Fund Admin Access Matrix_USIS CMS - Access Status_Sheet4 2" xfId="14525"/>
    <cellStyle name="_Sheet3_March'13" xfId="5228"/>
    <cellStyle name="_Sheet3_March'13 2" xfId="14527"/>
    <cellStyle name="_Sheet3_March'13 3" xfId="14526"/>
    <cellStyle name="_Sheet3_March'13 4" xfId="23922"/>
    <cellStyle name="_Sheet3_March'13_Access Deletion Tracker" xfId="5229"/>
    <cellStyle name="_Sheet3_March'13_Access Deletion Tracker 2" xfId="14529"/>
    <cellStyle name="_Sheet3_March'13_Access Deletion Tracker 3" xfId="14528"/>
    <cellStyle name="_Sheet3_March'13_Access Deletion Tracker 4" xfId="23923"/>
    <cellStyle name="_Sheet3_March'13_Access Deletion Tracker_Deadline Tracker" xfId="33306"/>
    <cellStyle name="_Sheet3_March'13_Access Deletion Tracker_Sheet4" xfId="10206"/>
    <cellStyle name="_Sheet3_March'13_Access Deletion Tracker_Sheet4 2" xfId="14530"/>
    <cellStyle name="_Sheet3_March'13_Deadline Tracker" xfId="33305"/>
    <cellStyle name="_Sheet3_March'13_Sheet4" xfId="10205"/>
    <cellStyle name="_Sheet3_March'13_Sheet4 2" xfId="14531"/>
    <cellStyle name="_Sheet3_March'13_USIS CMS - Access Status" xfId="5230"/>
    <cellStyle name="_Sheet3_March'13_USIS CMS - Access Status 2" xfId="14533"/>
    <cellStyle name="_Sheet3_March'13_USIS CMS - Access Status 3" xfId="14532"/>
    <cellStyle name="_Sheet3_March'13_USIS CMS - Access Status 4" xfId="23924"/>
    <cellStyle name="_Sheet3_March'13_USIS CMS - Access Status_Deadline Tracker" xfId="33307"/>
    <cellStyle name="_Sheet3_March'13_USIS CMS - Access Status_Sheet4" xfId="10207"/>
    <cellStyle name="_Sheet3_March'13_USIS CMS - Access Status_Sheet4 2" xfId="14534"/>
    <cellStyle name="_Sheet3_Master file" xfId="5231"/>
    <cellStyle name="_Sheet3_Master file 2" xfId="14536"/>
    <cellStyle name="_Sheet3_Master file 3" xfId="14535"/>
    <cellStyle name="_Sheet3_Master file 4" xfId="23925"/>
    <cellStyle name="_Sheet3_Master file_Access Deletion Tracker" xfId="5232"/>
    <cellStyle name="_Sheet3_Master file_Access Deletion Tracker 2" xfId="14538"/>
    <cellStyle name="_Sheet3_Master file_Access Deletion Tracker 3" xfId="14537"/>
    <cellStyle name="_Sheet3_Master file_Access Deletion Tracker 4" xfId="23926"/>
    <cellStyle name="_Sheet3_Master file_Access Deletion Tracker_Deadline Tracker" xfId="33309"/>
    <cellStyle name="_Sheet3_Master file_Access Deletion Tracker_Sheet4" xfId="10209"/>
    <cellStyle name="_Sheet3_Master file_Access Deletion Tracker_Sheet4 2" xfId="14539"/>
    <cellStyle name="_Sheet3_Master file_Deadline Tracker" xfId="33308"/>
    <cellStyle name="_Sheet3_Master file_Sheet4" xfId="10208"/>
    <cellStyle name="_Sheet3_Master file_Sheet4 2" xfId="14540"/>
    <cellStyle name="_Sheet3_Master file_USIS CMS - Access Status" xfId="5233"/>
    <cellStyle name="_Sheet3_Master file_USIS CMS - Access Status 2" xfId="14542"/>
    <cellStyle name="_Sheet3_Master file_USIS CMS - Access Status 3" xfId="14541"/>
    <cellStyle name="_Sheet3_Master file_USIS CMS - Access Status 4" xfId="23927"/>
    <cellStyle name="_Sheet3_Master file_USIS CMS - Access Status_Deadline Tracker" xfId="33310"/>
    <cellStyle name="_Sheet3_Master file_USIS CMS - Access Status_Sheet4" xfId="10210"/>
    <cellStyle name="_Sheet3_Master file_USIS CMS - Access Status_Sheet4 2" xfId="14543"/>
    <cellStyle name="_Sheet3_NOV." xfId="5234"/>
    <cellStyle name="_Sheet3_NOV. 2" xfId="14545"/>
    <cellStyle name="_Sheet3_NOV. 3" xfId="14544"/>
    <cellStyle name="_Sheet3_NOV. 4" xfId="23928"/>
    <cellStyle name="_Sheet3_NOV._Access Deletion Tracker" xfId="5235"/>
    <cellStyle name="_Sheet3_NOV._Access Deletion Tracker 2" xfId="14547"/>
    <cellStyle name="_Sheet3_NOV._Access Deletion Tracker 3" xfId="14546"/>
    <cellStyle name="_Sheet3_NOV._Access Deletion Tracker 4" xfId="23929"/>
    <cellStyle name="_Sheet3_NOV._Access Deletion Tracker_Deadline Tracker" xfId="33312"/>
    <cellStyle name="_Sheet3_NOV._Access Deletion Tracker_Sheet4" xfId="10212"/>
    <cellStyle name="_Sheet3_NOV._Access Deletion Tracker_Sheet4 2" xfId="14548"/>
    <cellStyle name="_Sheet3_NOV._Deadline Tracker" xfId="33311"/>
    <cellStyle name="_Sheet3_NOV._Sheet4" xfId="10211"/>
    <cellStyle name="_Sheet3_NOV._Sheet4 2" xfId="14549"/>
    <cellStyle name="_Sheet3_NOV._USIS CMS - Access Status" xfId="5236"/>
    <cellStyle name="_Sheet3_NOV._USIS CMS - Access Status 2" xfId="14551"/>
    <cellStyle name="_Sheet3_NOV._USIS CMS - Access Status 3" xfId="14550"/>
    <cellStyle name="_Sheet3_NOV._USIS CMS - Access Status 4" xfId="23930"/>
    <cellStyle name="_Sheet3_NOV._USIS CMS - Access Status_Deadline Tracker" xfId="33313"/>
    <cellStyle name="_Sheet3_NOV._USIS CMS - Access Status_Sheet4" xfId="10213"/>
    <cellStyle name="_Sheet3_NOV._USIS CMS - Access Status_Sheet4 2" xfId="14552"/>
    <cellStyle name="_Sheet3_Sheet1" xfId="5237"/>
    <cellStyle name="_Sheet3_Sheet1 2" xfId="14554"/>
    <cellStyle name="_Sheet3_Sheet1 3" xfId="14553"/>
    <cellStyle name="_Sheet3_Sheet1 4" xfId="23931"/>
    <cellStyle name="_Sheet3_Sheet1_1" xfId="5238"/>
    <cellStyle name="_Sheet3_Sheet1_1 2" xfId="14556"/>
    <cellStyle name="_Sheet3_Sheet1_1 3" xfId="14555"/>
    <cellStyle name="_Sheet3_Sheet1_1 4" xfId="23932"/>
    <cellStyle name="_Sheet3_Sheet1_1_Access Deletion Tracker" xfId="5239"/>
    <cellStyle name="_Sheet3_Sheet1_1_Access Deletion Tracker 2" xfId="14558"/>
    <cellStyle name="_Sheet3_Sheet1_1_Access Deletion Tracker 3" xfId="14557"/>
    <cellStyle name="_Sheet3_Sheet1_1_Access Deletion Tracker 4" xfId="23933"/>
    <cellStyle name="_Sheet3_Sheet1_1_Access Deletion Tracker_Deadline Tracker" xfId="33316"/>
    <cellStyle name="_Sheet3_Sheet1_1_Access Deletion Tracker_Sheet4" xfId="10216"/>
    <cellStyle name="_Sheet3_Sheet1_1_Access Deletion Tracker_Sheet4 2" xfId="14559"/>
    <cellStyle name="_Sheet3_Sheet1_1_Call Tree" xfId="5240"/>
    <cellStyle name="_Sheet3_Sheet1_1_Call Tree 2" xfId="14561"/>
    <cellStyle name="_Sheet3_Sheet1_1_Call Tree 3" xfId="14560"/>
    <cellStyle name="_Sheet3_Sheet1_1_Call Tree 4" xfId="23934"/>
    <cellStyle name="_Sheet3_Sheet1_1_Call Tree_Access Deletion Tracker" xfId="5241"/>
    <cellStyle name="_Sheet3_Sheet1_1_Call Tree_Access Deletion Tracker 2" xfId="14563"/>
    <cellStyle name="_Sheet3_Sheet1_1_Call Tree_Access Deletion Tracker 3" xfId="14562"/>
    <cellStyle name="_Sheet3_Sheet1_1_Call Tree_Access Deletion Tracker 4" xfId="23935"/>
    <cellStyle name="_Sheet3_Sheet1_1_Call Tree_Access Deletion Tracker_Deadline Tracker" xfId="33318"/>
    <cellStyle name="_Sheet3_Sheet1_1_Call Tree_Access Deletion Tracker_Sheet4" xfId="10218"/>
    <cellStyle name="_Sheet3_Sheet1_1_Call Tree_Access Deletion Tracker_Sheet4 2" xfId="14564"/>
    <cellStyle name="_Sheet3_Sheet1_1_Call Tree_Deadline Tracker" xfId="33317"/>
    <cellStyle name="_Sheet3_Sheet1_1_Call Tree_Sheet4" xfId="10217"/>
    <cellStyle name="_Sheet3_Sheet1_1_Call Tree_Sheet4 2" xfId="14565"/>
    <cellStyle name="_Sheet3_Sheet1_1_Call Tree_USIS CMS - Access Status" xfId="5242"/>
    <cellStyle name="_Sheet3_Sheet1_1_Call Tree_USIS CMS - Access Status 2" xfId="14567"/>
    <cellStyle name="_Sheet3_Sheet1_1_Call Tree_USIS CMS - Access Status 3" xfId="14566"/>
    <cellStyle name="_Sheet3_Sheet1_1_Call Tree_USIS CMS - Access Status 4" xfId="23936"/>
    <cellStyle name="_Sheet3_Sheet1_1_Call Tree_USIS CMS - Access Status_Deadline Tracker" xfId="33319"/>
    <cellStyle name="_Sheet3_Sheet1_1_Call Tree_USIS CMS - Access Status_Sheet4" xfId="10219"/>
    <cellStyle name="_Sheet3_Sheet1_1_Call Tree_USIS CMS - Access Status_Sheet4 2" xfId="14568"/>
    <cellStyle name="_Sheet3_Sheet1_1_Deadline Tracker" xfId="33315"/>
    <cellStyle name="_Sheet3_Sheet1_1_Fund Admin Access Matrix" xfId="5243"/>
    <cellStyle name="_Sheet3_Sheet1_1_Fund Admin Access Matrix 2" xfId="14570"/>
    <cellStyle name="_Sheet3_Sheet1_1_Fund Admin Access Matrix 3" xfId="14569"/>
    <cellStyle name="_Sheet3_Sheet1_1_Fund Admin Access Matrix 4" xfId="23937"/>
    <cellStyle name="_Sheet3_Sheet1_1_Fund Admin Access Matrix_Access Deletion Tracker" xfId="5244"/>
    <cellStyle name="_Sheet3_Sheet1_1_Fund Admin Access Matrix_Access Deletion Tracker 2" xfId="14572"/>
    <cellStyle name="_Sheet3_Sheet1_1_Fund Admin Access Matrix_Access Deletion Tracker 3" xfId="14571"/>
    <cellStyle name="_Sheet3_Sheet1_1_Fund Admin Access Matrix_Access Deletion Tracker 4" xfId="23938"/>
    <cellStyle name="_Sheet3_Sheet1_1_Fund Admin Access Matrix_Access Deletion Tracker_Deadline Tracker" xfId="33321"/>
    <cellStyle name="_Sheet3_Sheet1_1_Fund Admin Access Matrix_Access Deletion Tracker_Sheet4" xfId="10221"/>
    <cellStyle name="_Sheet3_Sheet1_1_Fund Admin Access Matrix_Access Deletion Tracker_Sheet4 2" xfId="14573"/>
    <cellStyle name="_Sheet3_Sheet1_1_Fund Admin Access Matrix_Deadline Tracker" xfId="33320"/>
    <cellStyle name="_Sheet3_Sheet1_1_Fund Admin Access Matrix_Sheet4" xfId="10220"/>
    <cellStyle name="_Sheet3_Sheet1_1_Fund Admin Access Matrix_Sheet4 2" xfId="14574"/>
    <cellStyle name="_Sheet3_Sheet1_1_Fund Admin Access Matrix_USIS CMS - Access Status" xfId="5245"/>
    <cellStyle name="_Sheet3_Sheet1_1_Fund Admin Access Matrix_USIS CMS - Access Status 2" xfId="14576"/>
    <cellStyle name="_Sheet3_Sheet1_1_Fund Admin Access Matrix_USIS CMS - Access Status 3" xfId="14575"/>
    <cellStyle name="_Sheet3_Sheet1_1_Fund Admin Access Matrix_USIS CMS - Access Status 4" xfId="23939"/>
    <cellStyle name="_Sheet3_Sheet1_1_Fund Admin Access Matrix_USIS CMS - Access Status_Deadline Tracker" xfId="33322"/>
    <cellStyle name="_Sheet3_Sheet1_1_Fund Admin Access Matrix_USIS CMS - Access Status_Sheet4" xfId="10222"/>
    <cellStyle name="_Sheet3_Sheet1_1_Fund Admin Access Matrix_USIS CMS - Access Status_Sheet4 2" xfId="14577"/>
    <cellStyle name="_Sheet3_Sheet1_1_Sheet4" xfId="10215"/>
    <cellStyle name="_Sheet3_Sheet1_1_Sheet4 2" xfId="14578"/>
    <cellStyle name="_Sheet3_Sheet1_1_USIS CMS - Access Status" xfId="5246"/>
    <cellStyle name="_Sheet3_Sheet1_1_USIS CMS - Access Status 2" xfId="14580"/>
    <cellStyle name="_Sheet3_Sheet1_1_USIS CMS - Access Status 3" xfId="14579"/>
    <cellStyle name="_Sheet3_Sheet1_1_USIS CMS - Access Status 4" xfId="23940"/>
    <cellStyle name="_Sheet3_Sheet1_1_USIS CMS - Access Status_Deadline Tracker" xfId="33323"/>
    <cellStyle name="_Sheet3_Sheet1_1_USIS CMS - Access Status_Sheet4" xfId="10223"/>
    <cellStyle name="_Sheet3_Sheet1_1_USIS CMS - Access Status_Sheet4 2" xfId="14581"/>
    <cellStyle name="_Sheet3_Sheet1_Access Deletion Tracker" xfId="5247"/>
    <cellStyle name="_Sheet3_Sheet1_Access Deletion Tracker 2" xfId="14583"/>
    <cellStyle name="_Sheet3_Sheet1_Access Deletion Tracker 3" xfId="14582"/>
    <cellStyle name="_Sheet3_Sheet1_Access Deletion Tracker 4" xfId="23941"/>
    <cellStyle name="_Sheet3_Sheet1_Access Deletion Tracker_Deadline Tracker" xfId="33324"/>
    <cellStyle name="_Sheet3_Sheet1_Access Deletion Tracker_Sheet4" xfId="10224"/>
    <cellStyle name="_Sheet3_Sheet1_Access Deletion Tracker_Sheet4 2" xfId="14584"/>
    <cellStyle name="_Sheet3_Sheet1_Deadline Tracker" xfId="33314"/>
    <cellStyle name="_Sheet3_Sheet1_Sheet4" xfId="10214"/>
    <cellStyle name="_Sheet3_Sheet1_Sheet4 2" xfId="14585"/>
    <cellStyle name="_Sheet3_Sheet1_USIS CMS - Access Status" xfId="5248"/>
    <cellStyle name="_Sheet3_Sheet1_USIS CMS - Access Status 2" xfId="14587"/>
    <cellStyle name="_Sheet3_Sheet1_USIS CMS - Access Status 3" xfId="14586"/>
    <cellStyle name="_Sheet3_Sheet1_USIS CMS - Access Status 4" xfId="23942"/>
    <cellStyle name="_Sheet3_Sheet1_USIS CMS - Access Status_Deadline Tracker" xfId="33325"/>
    <cellStyle name="_Sheet3_Sheet1_USIS CMS - Access Status_Sheet4" xfId="10225"/>
    <cellStyle name="_Sheet3_Sheet1_USIS CMS - Access Status_Sheet4 2" xfId="14588"/>
    <cellStyle name="_Sheet3_Sheet4" xfId="10151"/>
    <cellStyle name="_Sheet3_Sheet4 2" xfId="14589"/>
    <cellStyle name="_Sheet3_SSIA Data Management" xfId="5249"/>
    <cellStyle name="_Sheet3_SSIA Data Management 2" xfId="14591"/>
    <cellStyle name="_Sheet3_SSIA Data Management 3" xfId="14590"/>
    <cellStyle name="_Sheet3_SSIA Data Management 4" xfId="23943"/>
    <cellStyle name="_Sheet3_SSIA Data Management_Deadline Tracker" xfId="33326"/>
    <cellStyle name="_Sheet3_SSIA Data Management_Sheet4" xfId="10226"/>
    <cellStyle name="_Sheet3_SSIA Data Management_Sheet4 2" xfId="14592"/>
    <cellStyle name="_Sheet3_Staff Database" xfId="5250"/>
    <cellStyle name="_Sheet3_Staff Database 2" xfId="5251"/>
    <cellStyle name="_Sheet3_Staff Database 2 2" xfId="5252"/>
    <cellStyle name="_Sheet3_Staff Database 2 2 2" xfId="14596"/>
    <cellStyle name="_Sheet3_Staff Database 2 2 3" xfId="14595"/>
    <cellStyle name="_Sheet3_Staff Database 2 2 4" xfId="23946"/>
    <cellStyle name="_Sheet3_Staff Database 2 2_Deadline Tracker" xfId="33329"/>
    <cellStyle name="_Sheet3_Staff Database 2 2_Sheet4" xfId="10229"/>
    <cellStyle name="_Sheet3_Staff Database 2 2_Sheet4 2" xfId="14597"/>
    <cellStyle name="_Sheet3_Staff Database 2 3" xfId="14598"/>
    <cellStyle name="_Sheet3_Staff Database 2 4" xfId="14594"/>
    <cellStyle name="_Sheet3_Staff Database 2 5" xfId="23945"/>
    <cellStyle name="_Sheet3_Staff Database 2_Chansky" xfId="5253"/>
    <cellStyle name="_Sheet3_Staff Database 2_Chansky 2" xfId="14600"/>
    <cellStyle name="_Sheet3_Staff Database 2_Chansky 3" xfId="14599"/>
    <cellStyle name="_Sheet3_Staff Database 2_Chansky 4" xfId="23947"/>
    <cellStyle name="_Sheet3_Staff Database 2_Chansky_Deadline Tracker" xfId="33330"/>
    <cellStyle name="_Sheet3_Staff Database 2_Chansky_Sheet4" xfId="10230"/>
    <cellStyle name="_Sheet3_Staff Database 2_Chansky_Sheet4 2" xfId="14601"/>
    <cellStyle name="_Sheet3_Staff Database 2_Deadline Tracker" xfId="33328"/>
    <cellStyle name="_Sheet3_Staff Database 2_Forrester" xfId="5254"/>
    <cellStyle name="_Sheet3_Staff Database 2_Forrester 2" xfId="14603"/>
    <cellStyle name="_Sheet3_Staff Database 2_Forrester 3" xfId="14602"/>
    <cellStyle name="_Sheet3_Staff Database 2_Forrester 4" xfId="23948"/>
    <cellStyle name="_Sheet3_Staff Database 2_Forrester_Deadline Tracker" xfId="33331"/>
    <cellStyle name="_Sheet3_Staff Database 2_Forrester_Sheet4" xfId="10231"/>
    <cellStyle name="_Sheet3_Staff Database 2_Forrester_Sheet4 2" xfId="14604"/>
    <cellStyle name="_Sheet3_Staff Database 2_Fry" xfId="5255"/>
    <cellStyle name="_Sheet3_Staff Database 2_Fry 2" xfId="14606"/>
    <cellStyle name="_Sheet3_Staff Database 2_Fry 3" xfId="14605"/>
    <cellStyle name="_Sheet3_Staff Database 2_Fry 4" xfId="23949"/>
    <cellStyle name="_Sheet3_Staff Database 2_Fry_Deadline Tracker" xfId="33332"/>
    <cellStyle name="_Sheet3_Staff Database 2_Fry_Sheet4" xfId="10232"/>
    <cellStyle name="_Sheet3_Staff Database 2_Fry_Sheet4 2" xfId="14607"/>
    <cellStyle name="_Sheet3_Staff Database 2_Sheet4" xfId="10228"/>
    <cellStyle name="_Sheet3_Staff Database 2_Sheet4 2" xfId="14608"/>
    <cellStyle name="_Sheet3_Staff Database 3" xfId="5256"/>
    <cellStyle name="_Sheet3_Staff Database 3 2" xfId="14610"/>
    <cellStyle name="_Sheet3_Staff Database 3 3" xfId="14609"/>
    <cellStyle name="_Sheet3_Staff Database 3 4" xfId="23950"/>
    <cellStyle name="_Sheet3_Staff Database 3_Deadline Tracker" xfId="33333"/>
    <cellStyle name="_Sheet3_Staff Database 3_Sheet4" xfId="10233"/>
    <cellStyle name="_Sheet3_Staff Database 3_Sheet4 2" xfId="14611"/>
    <cellStyle name="_Sheet3_Staff Database 3_USIS Cash_CoE" xfId="5257"/>
    <cellStyle name="_Sheet3_Staff Database 3_USIS Cash_CoE 2" xfId="14613"/>
    <cellStyle name="_Sheet3_Staff Database 3_USIS Cash_CoE 3" xfId="14612"/>
    <cellStyle name="_Sheet3_Staff Database 3_USIS Cash_CoE 4" xfId="23951"/>
    <cellStyle name="_Sheet3_Staff Database 3_USIS Cash_CoE_Deadline Tracker" xfId="33334"/>
    <cellStyle name="_Sheet3_Staff Database 3_USIS Cash_CoE_Sheet4" xfId="10234"/>
    <cellStyle name="_Sheet3_Staff Database 3_USIS Cash_CoE_Sheet4 2" xfId="14614"/>
    <cellStyle name="_Sheet3_Staff Database 4" xfId="5258"/>
    <cellStyle name="_Sheet3_Staff Database 4 2" xfId="14616"/>
    <cellStyle name="_Sheet3_Staff Database 4 3" xfId="14615"/>
    <cellStyle name="_Sheet3_Staff Database 4 4" xfId="23952"/>
    <cellStyle name="_Sheet3_Staff Database 4_Deadline Tracker" xfId="33335"/>
    <cellStyle name="_Sheet3_Staff Database 4_Sheet4" xfId="10235"/>
    <cellStyle name="_Sheet3_Staff Database 4_Sheet4 2" xfId="14617"/>
    <cellStyle name="_Sheet3_Staff Database 5" xfId="14618"/>
    <cellStyle name="_Sheet3_Staff Database 6" xfId="14593"/>
    <cellStyle name="_Sheet3_Staff Database 7" xfId="23944"/>
    <cellStyle name="_Sheet3_Staff Database_Bieber" xfId="5259"/>
    <cellStyle name="_Sheet3_Staff Database_Bieber 2" xfId="14620"/>
    <cellStyle name="_Sheet3_Staff Database_Bieber 3" xfId="14619"/>
    <cellStyle name="_Sheet3_Staff Database_Bieber 4" xfId="23953"/>
    <cellStyle name="_Sheet3_Staff Database_Bieber_Deadline Tracker" xfId="33336"/>
    <cellStyle name="_Sheet3_Staff Database_Bieber_Sheet4" xfId="10236"/>
    <cellStyle name="_Sheet3_Staff Database_Bieber_Sheet4 2" xfId="14621"/>
    <cellStyle name="_Sheet3_Staff Database_Bieber_USIS Cash_CoE" xfId="5260"/>
    <cellStyle name="_Sheet3_Staff Database_Bieber_USIS Cash_CoE 2" xfId="14623"/>
    <cellStyle name="_Sheet3_Staff Database_Bieber_USIS Cash_CoE 3" xfId="14622"/>
    <cellStyle name="_Sheet3_Staff Database_Bieber_USIS Cash_CoE 4" xfId="23954"/>
    <cellStyle name="_Sheet3_Staff Database_Bieber_USIS Cash_CoE_Deadline Tracker" xfId="33337"/>
    <cellStyle name="_Sheet3_Staff Database_Bieber_USIS Cash_CoE_Sheet4" xfId="10237"/>
    <cellStyle name="_Sheet3_Staff Database_Bieber_USIS Cash_CoE_Sheet4 2" xfId="14624"/>
    <cellStyle name="_Sheet3_Staff Database_Call Tree" xfId="28434"/>
    <cellStyle name="_Sheet3_Staff Database_Chansky" xfId="5261"/>
    <cellStyle name="_Sheet3_Staff Database_Chansky 2" xfId="5262"/>
    <cellStyle name="_Sheet3_Staff Database_Chansky 2 2" xfId="14627"/>
    <cellStyle name="_Sheet3_Staff Database_Chansky 2 3" xfId="14626"/>
    <cellStyle name="_Sheet3_Staff Database_Chansky 2 4" xfId="23956"/>
    <cellStyle name="_Sheet3_Staff Database_Chansky 2_Deadline Tracker" xfId="33339"/>
    <cellStyle name="_Sheet3_Staff Database_Chansky 2_Sheet4" xfId="10239"/>
    <cellStyle name="_Sheet3_Staff Database_Chansky 2_Sheet4 2" xfId="14628"/>
    <cellStyle name="_Sheet3_Staff Database_Chansky 3" xfId="5263"/>
    <cellStyle name="_Sheet3_Staff Database_Chansky 3 2" xfId="14630"/>
    <cellStyle name="_Sheet3_Staff Database_Chansky 3 3" xfId="14629"/>
    <cellStyle name="_Sheet3_Staff Database_Chansky 3 4" xfId="23957"/>
    <cellStyle name="_Sheet3_Staff Database_Chansky 3_Deadline Tracker" xfId="33340"/>
    <cellStyle name="_Sheet3_Staff Database_Chansky 3_Sheet4" xfId="10240"/>
    <cellStyle name="_Sheet3_Staff Database_Chansky 3_Sheet4 2" xfId="14631"/>
    <cellStyle name="_Sheet3_Staff Database_Chansky 3_USIS Cash_CoE" xfId="5264"/>
    <cellStyle name="_Sheet3_Staff Database_Chansky 3_USIS Cash_CoE 2" xfId="14633"/>
    <cellStyle name="_Sheet3_Staff Database_Chansky 3_USIS Cash_CoE 3" xfId="14632"/>
    <cellStyle name="_Sheet3_Staff Database_Chansky 3_USIS Cash_CoE 4" xfId="23958"/>
    <cellStyle name="_Sheet3_Staff Database_Chansky 3_USIS Cash_CoE_Deadline Tracker" xfId="33341"/>
    <cellStyle name="_Sheet3_Staff Database_Chansky 3_USIS Cash_CoE_Sheet4" xfId="10241"/>
    <cellStyle name="_Sheet3_Staff Database_Chansky 3_USIS Cash_CoE_Sheet4 2" xfId="14634"/>
    <cellStyle name="_Sheet3_Staff Database_Chansky 4" xfId="5265"/>
    <cellStyle name="_Sheet3_Staff Database_Chansky 4 2" xfId="14636"/>
    <cellStyle name="_Sheet3_Staff Database_Chansky 4 3" xfId="14635"/>
    <cellStyle name="_Sheet3_Staff Database_Chansky 4 4" xfId="23959"/>
    <cellStyle name="_Sheet3_Staff Database_Chansky 4_Deadline Tracker" xfId="33342"/>
    <cellStyle name="_Sheet3_Staff Database_Chansky 4_Sheet4" xfId="10242"/>
    <cellStyle name="_Sheet3_Staff Database_Chansky 4_Sheet4 2" xfId="14637"/>
    <cellStyle name="_Sheet3_Staff Database_Chansky 5" xfId="14638"/>
    <cellStyle name="_Sheet3_Staff Database_Chansky 6" xfId="14625"/>
    <cellStyle name="_Sheet3_Staff Database_Chansky 7" xfId="23955"/>
    <cellStyle name="_Sheet3_Staff Database_Chansky_1" xfId="5266"/>
    <cellStyle name="_Sheet3_Staff Database_Chansky_1 2" xfId="14640"/>
    <cellStyle name="_Sheet3_Staff Database_Chansky_1 3" xfId="14639"/>
    <cellStyle name="_Sheet3_Staff Database_Chansky_1 4" xfId="23960"/>
    <cellStyle name="_Sheet3_Staff Database_Chansky_1_Deadline Tracker" xfId="33343"/>
    <cellStyle name="_Sheet3_Staff Database_Chansky_1_Sheet4" xfId="10243"/>
    <cellStyle name="_Sheet3_Staff Database_Chansky_1_Sheet4 2" xfId="14641"/>
    <cellStyle name="_Sheet3_Staff Database_Chansky_Bieber" xfId="5267"/>
    <cellStyle name="_Sheet3_Staff Database_Chansky_Bieber 2" xfId="14643"/>
    <cellStyle name="_Sheet3_Staff Database_Chansky_Bieber 3" xfId="14642"/>
    <cellStyle name="_Sheet3_Staff Database_Chansky_Bieber 4" xfId="23961"/>
    <cellStyle name="_Sheet3_Staff Database_Chansky_Bieber_Deadline Tracker" xfId="33344"/>
    <cellStyle name="_Sheet3_Staff Database_Chansky_Bieber_Sheet4" xfId="10244"/>
    <cellStyle name="_Sheet3_Staff Database_Chansky_Bieber_Sheet4 2" xfId="14644"/>
    <cellStyle name="_Sheet3_Staff Database_Chansky_Bieber_USIS Cash_CoE" xfId="5268"/>
    <cellStyle name="_Sheet3_Staff Database_Chansky_Bieber_USIS Cash_CoE 2" xfId="14646"/>
    <cellStyle name="_Sheet3_Staff Database_Chansky_Bieber_USIS Cash_CoE 3" xfId="14645"/>
    <cellStyle name="_Sheet3_Staff Database_Chansky_Bieber_USIS Cash_CoE 4" xfId="23962"/>
    <cellStyle name="_Sheet3_Staff Database_Chansky_Bieber_USIS Cash_CoE_Deadline Tracker" xfId="33345"/>
    <cellStyle name="_Sheet3_Staff Database_Chansky_Bieber_USIS Cash_CoE_Sheet4" xfId="10245"/>
    <cellStyle name="_Sheet3_Staff Database_Chansky_Bieber_USIS Cash_CoE_Sheet4 2" xfId="14647"/>
    <cellStyle name="_Sheet3_Staff Database_Chansky_Chansky" xfId="5269"/>
    <cellStyle name="_Sheet3_Staff Database_Chansky_Chansky 2" xfId="14649"/>
    <cellStyle name="_Sheet3_Staff Database_Chansky_Chansky 3" xfId="14648"/>
    <cellStyle name="_Sheet3_Staff Database_Chansky_Chansky 4" xfId="23963"/>
    <cellStyle name="_Sheet3_Staff Database_Chansky_Chansky_Deadline Tracker" xfId="33346"/>
    <cellStyle name="_Sheet3_Staff Database_Chansky_Chansky_Sheet4" xfId="10246"/>
    <cellStyle name="_Sheet3_Staff Database_Chansky_Chansky_Sheet4 2" xfId="14650"/>
    <cellStyle name="_Sheet3_Staff Database_Chansky_Deadline Tracker" xfId="33338"/>
    <cellStyle name="_Sheet3_Staff Database_Chansky_Forrester" xfId="5270"/>
    <cellStyle name="_Sheet3_Staff Database_Chansky_Forrester 2" xfId="14652"/>
    <cellStyle name="_Sheet3_Staff Database_Chansky_Forrester 3" xfId="14651"/>
    <cellStyle name="_Sheet3_Staff Database_Chansky_Forrester 4" xfId="23964"/>
    <cellStyle name="_Sheet3_Staff Database_Chansky_Forrester_Deadline Tracker" xfId="33347"/>
    <cellStyle name="_Sheet3_Staff Database_Chansky_Forrester_Sheet4" xfId="10247"/>
    <cellStyle name="_Sheet3_Staff Database_Chansky_Forrester_Sheet4 2" xfId="14653"/>
    <cellStyle name="_Sheet3_Staff Database_Chansky_Fry" xfId="5271"/>
    <cellStyle name="_Sheet3_Staff Database_Chansky_Fry 2" xfId="14655"/>
    <cellStyle name="_Sheet3_Staff Database_Chansky_Fry 3" xfId="14654"/>
    <cellStyle name="_Sheet3_Staff Database_Chansky_Fry 4" xfId="23965"/>
    <cellStyle name="_Sheet3_Staff Database_Chansky_Fry_Deadline Tracker" xfId="33348"/>
    <cellStyle name="_Sheet3_Staff Database_Chansky_Fry_Sheet4" xfId="10248"/>
    <cellStyle name="_Sheet3_Staff Database_Chansky_Fry_Sheet4 2" xfId="14656"/>
    <cellStyle name="_Sheet3_Staff Database_Chansky_Process Highlights" xfId="5272"/>
    <cellStyle name="_Sheet3_Staff Database_Chansky_Process Highlights 2" xfId="14658"/>
    <cellStyle name="_Sheet3_Staff Database_Chansky_Process Highlights 3" xfId="14657"/>
    <cellStyle name="_Sheet3_Staff Database_Chansky_Process Highlights 4" xfId="23966"/>
    <cellStyle name="_Sheet3_Staff Database_Chansky_Process Highlights_1" xfId="5273"/>
    <cellStyle name="_Sheet3_Staff Database_Chansky_Process Highlights_1 2" xfId="14660"/>
    <cellStyle name="_Sheet3_Staff Database_Chansky_Process Highlights_1 3" xfId="14659"/>
    <cellStyle name="_Sheet3_Staff Database_Chansky_Process Highlights_1 4" xfId="23967"/>
    <cellStyle name="_Sheet3_Staff Database_Chansky_Process Highlights_1_Deadline Tracker" xfId="33350"/>
    <cellStyle name="_Sheet3_Staff Database_Chansky_Process Highlights_1_Process Highlights" xfId="5274"/>
    <cellStyle name="_Sheet3_Staff Database_Chansky_Process Highlights_1_Process Highlights 2" xfId="14662"/>
    <cellStyle name="_Sheet3_Staff Database_Chansky_Process Highlights_1_Process Highlights 3" xfId="14661"/>
    <cellStyle name="_Sheet3_Staff Database_Chansky_Process Highlights_1_Process Highlights 4" xfId="23968"/>
    <cellStyle name="_Sheet3_Staff Database_Chansky_Process Highlights_1_Process Highlights_Deadline Tracker" xfId="33351"/>
    <cellStyle name="_Sheet3_Staff Database_Chansky_Process Highlights_1_Process Highlights_Sheet4" xfId="10251"/>
    <cellStyle name="_Sheet3_Staff Database_Chansky_Process Highlights_1_Process Highlights_Sheet4 2" xfId="14663"/>
    <cellStyle name="_Sheet3_Staff Database_Chansky_Process Highlights_1_Sheet4" xfId="10250"/>
    <cellStyle name="_Sheet3_Staff Database_Chansky_Process Highlights_1_Sheet4 2" xfId="14664"/>
    <cellStyle name="_Sheet3_Staff Database_Chansky_Process Highlights_2" xfId="5275"/>
    <cellStyle name="_Sheet3_Staff Database_Chansky_Process Highlights_2 2" xfId="14666"/>
    <cellStyle name="_Sheet3_Staff Database_Chansky_Process Highlights_2 3" xfId="14665"/>
    <cellStyle name="_Sheet3_Staff Database_Chansky_Process Highlights_2 4" xfId="23969"/>
    <cellStyle name="_Sheet3_Staff Database_Chansky_Process Highlights_2_Deadline Tracker" xfId="33352"/>
    <cellStyle name="_Sheet3_Staff Database_Chansky_Process Highlights_2_Process Highlights" xfId="5276"/>
    <cellStyle name="_Sheet3_Staff Database_Chansky_Process Highlights_2_Process Highlights 2" xfId="14668"/>
    <cellStyle name="_Sheet3_Staff Database_Chansky_Process Highlights_2_Process Highlights 3" xfId="14667"/>
    <cellStyle name="_Sheet3_Staff Database_Chansky_Process Highlights_2_Process Highlights 4" xfId="23970"/>
    <cellStyle name="_Sheet3_Staff Database_Chansky_Process Highlights_2_Process Highlights_Deadline Tracker" xfId="33353"/>
    <cellStyle name="_Sheet3_Staff Database_Chansky_Process Highlights_2_Process Highlights_Sheet4" xfId="10253"/>
    <cellStyle name="_Sheet3_Staff Database_Chansky_Process Highlights_2_Process Highlights_Sheet4 2" xfId="14669"/>
    <cellStyle name="_Sheet3_Staff Database_Chansky_Process Highlights_2_Sheet4" xfId="10252"/>
    <cellStyle name="_Sheet3_Staff Database_Chansky_Process Highlights_2_Sheet4 2" xfId="14670"/>
    <cellStyle name="_Sheet3_Staff Database_Chansky_Process Highlights_3" xfId="5277"/>
    <cellStyle name="_Sheet3_Staff Database_Chansky_Process Highlights_3 2" xfId="14672"/>
    <cellStyle name="_Sheet3_Staff Database_Chansky_Process Highlights_3 3" xfId="14671"/>
    <cellStyle name="_Sheet3_Staff Database_Chansky_Process Highlights_3 4" xfId="23971"/>
    <cellStyle name="_Sheet3_Staff Database_Chansky_Process Highlights_3_Deadline Tracker" xfId="33354"/>
    <cellStyle name="_Sheet3_Staff Database_Chansky_Process Highlights_3_Process Highlights" xfId="5278"/>
    <cellStyle name="_Sheet3_Staff Database_Chansky_Process Highlights_3_Process Highlights 2" xfId="14674"/>
    <cellStyle name="_Sheet3_Staff Database_Chansky_Process Highlights_3_Process Highlights 3" xfId="14673"/>
    <cellStyle name="_Sheet3_Staff Database_Chansky_Process Highlights_3_Process Highlights 4" xfId="23972"/>
    <cellStyle name="_Sheet3_Staff Database_Chansky_Process Highlights_3_Process Highlights_Deadline Tracker" xfId="33355"/>
    <cellStyle name="_Sheet3_Staff Database_Chansky_Process Highlights_3_Process Highlights_Sheet4" xfId="10255"/>
    <cellStyle name="_Sheet3_Staff Database_Chansky_Process Highlights_3_Process Highlights_Sheet4 2" xfId="14675"/>
    <cellStyle name="_Sheet3_Staff Database_Chansky_Process Highlights_3_Sheet4" xfId="10254"/>
    <cellStyle name="_Sheet3_Staff Database_Chansky_Process Highlights_3_Sheet4 2" xfId="14676"/>
    <cellStyle name="_Sheet3_Staff Database_Chansky_Process Highlights_4" xfId="5279"/>
    <cellStyle name="_Sheet3_Staff Database_Chansky_Process Highlights_4 2" xfId="14678"/>
    <cellStyle name="_Sheet3_Staff Database_Chansky_Process Highlights_4 3" xfId="14677"/>
    <cellStyle name="_Sheet3_Staff Database_Chansky_Process Highlights_4 4" xfId="23973"/>
    <cellStyle name="_Sheet3_Staff Database_Chansky_Process Highlights_4_Deadline Tracker" xfId="33356"/>
    <cellStyle name="_Sheet3_Staff Database_Chansky_Process Highlights_4_Sheet4" xfId="10256"/>
    <cellStyle name="_Sheet3_Staff Database_Chansky_Process Highlights_4_Sheet4 2" xfId="14679"/>
    <cellStyle name="_Sheet3_Staff Database_Chansky_Process Highlights_Deadline Tracker" xfId="33349"/>
    <cellStyle name="_Sheet3_Staff Database_Chansky_Process Highlights_Sheet4" xfId="10249"/>
    <cellStyle name="_Sheet3_Staff Database_Chansky_Process Highlights_Sheet4 2" xfId="14680"/>
    <cellStyle name="_Sheet3_Staff Database_Chansky_Sheet4" xfId="10238"/>
    <cellStyle name="_Sheet3_Staff Database_Chansky_Sheet4 2" xfId="14681"/>
    <cellStyle name="_Sheet3_Staff Database_Chansky_USIS Cash_CoE" xfId="5280"/>
    <cellStyle name="_Sheet3_Staff Database_Chansky_USIS Cash_CoE 2" xfId="5281"/>
    <cellStyle name="_Sheet3_Staff Database_Chansky_USIS Cash_CoE 2 2" xfId="14684"/>
    <cellStyle name="_Sheet3_Staff Database_Chansky_USIS Cash_CoE 2 3" xfId="14683"/>
    <cellStyle name="_Sheet3_Staff Database_Chansky_USIS Cash_CoE 2 4" xfId="23975"/>
    <cellStyle name="_Sheet3_Staff Database_Chansky_USIS Cash_CoE 2_Deadline Tracker" xfId="33358"/>
    <cellStyle name="_Sheet3_Staff Database_Chansky_USIS Cash_CoE 2_Sheet4" xfId="10258"/>
    <cellStyle name="_Sheet3_Staff Database_Chansky_USIS Cash_CoE 2_Sheet4 2" xfId="14685"/>
    <cellStyle name="_Sheet3_Staff Database_Chansky_USIS Cash_CoE 3" xfId="14686"/>
    <cellStyle name="_Sheet3_Staff Database_Chansky_USIS Cash_CoE 4" xfId="14682"/>
    <cellStyle name="_Sheet3_Staff Database_Chansky_USIS Cash_CoE 5" xfId="23974"/>
    <cellStyle name="_Sheet3_Staff Database_Chansky_USIS Cash_CoE_1" xfId="5282"/>
    <cellStyle name="_Sheet3_Staff Database_Chansky_USIS Cash_CoE_1 2" xfId="14688"/>
    <cellStyle name="_Sheet3_Staff Database_Chansky_USIS Cash_CoE_1 3" xfId="14687"/>
    <cellStyle name="_Sheet3_Staff Database_Chansky_USIS Cash_CoE_1 4" xfId="23976"/>
    <cellStyle name="_Sheet3_Staff Database_Chansky_USIS Cash_CoE_1_Deadline Tracker" xfId="33359"/>
    <cellStyle name="_Sheet3_Staff Database_Chansky_USIS Cash_CoE_1_Sheet4" xfId="10259"/>
    <cellStyle name="_Sheet3_Staff Database_Chansky_USIS Cash_CoE_1_Sheet4 2" xfId="14689"/>
    <cellStyle name="_Sheet3_Staff Database_Chansky_USIS Cash_CoE_2" xfId="5283"/>
    <cellStyle name="_Sheet3_Staff Database_Chansky_USIS Cash_CoE_2 2" xfId="14691"/>
    <cellStyle name="_Sheet3_Staff Database_Chansky_USIS Cash_CoE_2 3" xfId="14690"/>
    <cellStyle name="_Sheet3_Staff Database_Chansky_USIS Cash_CoE_2 4" xfId="23977"/>
    <cellStyle name="_Sheet3_Staff Database_Chansky_USIS Cash_CoE_2_Deadline Tracker" xfId="33360"/>
    <cellStyle name="_Sheet3_Staff Database_Chansky_USIS Cash_CoE_2_Sheet4" xfId="10260"/>
    <cellStyle name="_Sheet3_Staff Database_Chansky_USIS Cash_CoE_2_Sheet4 2" xfId="14692"/>
    <cellStyle name="_Sheet3_Staff Database_Chansky_USIS Cash_CoE_2_USIS Cash_CoE" xfId="5284"/>
    <cellStyle name="_Sheet3_Staff Database_Chansky_USIS Cash_CoE_2_USIS Cash_CoE 2" xfId="14694"/>
    <cellStyle name="_Sheet3_Staff Database_Chansky_USIS Cash_CoE_2_USIS Cash_CoE 3" xfId="14693"/>
    <cellStyle name="_Sheet3_Staff Database_Chansky_USIS Cash_CoE_2_USIS Cash_CoE 4" xfId="23978"/>
    <cellStyle name="_Sheet3_Staff Database_Chansky_USIS Cash_CoE_2_USIS Cash_CoE_Deadline Tracker" xfId="33361"/>
    <cellStyle name="_Sheet3_Staff Database_Chansky_USIS Cash_CoE_2_USIS Cash_CoE_Sheet4" xfId="10261"/>
    <cellStyle name="_Sheet3_Staff Database_Chansky_USIS Cash_CoE_2_USIS Cash_CoE_Sheet4 2" xfId="14695"/>
    <cellStyle name="_Sheet3_Staff Database_Chansky_USIS Cash_CoE_3" xfId="5285"/>
    <cellStyle name="_Sheet3_Staff Database_Chansky_USIS Cash_CoE_3 2" xfId="14697"/>
    <cellStyle name="_Sheet3_Staff Database_Chansky_USIS Cash_CoE_3 3" xfId="14696"/>
    <cellStyle name="_Sheet3_Staff Database_Chansky_USIS Cash_CoE_3 4" xfId="23979"/>
    <cellStyle name="_Sheet3_Staff Database_Chansky_USIS Cash_CoE_3_Deadline Tracker" xfId="33362"/>
    <cellStyle name="_Sheet3_Staff Database_Chansky_USIS Cash_CoE_3_Sheet4" xfId="10262"/>
    <cellStyle name="_Sheet3_Staff Database_Chansky_USIS Cash_CoE_3_Sheet4 2" xfId="14698"/>
    <cellStyle name="_Sheet3_Staff Database_Chansky_USIS Cash_CoE_3_USIS Cash_CoE" xfId="5286"/>
    <cellStyle name="_Sheet3_Staff Database_Chansky_USIS Cash_CoE_3_USIS Cash_CoE 2" xfId="14700"/>
    <cellStyle name="_Sheet3_Staff Database_Chansky_USIS Cash_CoE_3_USIS Cash_CoE 3" xfId="14699"/>
    <cellStyle name="_Sheet3_Staff Database_Chansky_USIS Cash_CoE_3_USIS Cash_CoE 4" xfId="23980"/>
    <cellStyle name="_Sheet3_Staff Database_Chansky_USIS Cash_CoE_3_USIS Cash_CoE_Deadline Tracker" xfId="33363"/>
    <cellStyle name="_Sheet3_Staff Database_Chansky_USIS Cash_CoE_3_USIS Cash_CoE_Sheet4" xfId="10263"/>
    <cellStyle name="_Sheet3_Staff Database_Chansky_USIS Cash_CoE_3_USIS Cash_CoE_Sheet4 2" xfId="14701"/>
    <cellStyle name="_Sheet3_Staff Database_Chansky_USIS Cash_CoE_4" xfId="5287"/>
    <cellStyle name="_Sheet3_Staff Database_Chansky_USIS Cash_CoE_4 2" xfId="14703"/>
    <cellStyle name="_Sheet3_Staff Database_Chansky_USIS Cash_CoE_4 3" xfId="14702"/>
    <cellStyle name="_Sheet3_Staff Database_Chansky_USIS Cash_CoE_4 4" xfId="23981"/>
    <cellStyle name="_Sheet3_Staff Database_Chansky_USIS Cash_CoE_4_Deadline Tracker" xfId="33364"/>
    <cellStyle name="_Sheet3_Staff Database_Chansky_USIS Cash_CoE_4_Sheet4" xfId="10264"/>
    <cellStyle name="_Sheet3_Staff Database_Chansky_USIS Cash_CoE_4_Sheet4 2" xfId="14704"/>
    <cellStyle name="_Sheet3_Staff Database_Chansky_USIS Cash_CoE_4_USIS Cash_CoE" xfId="5288"/>
    <cellStyle name="_Sheet3_Staff Database_Chansky_USIS Cash_CoE_4_USIS Cash_CoE 2" xfId="14706"/>
    <cellStyle name="_Sheet3_Staff Database_Chansky_USIS Cash_CoE_4_USIS Cash_CoE 3" xfId="14705"/>
    <cellStyle name="_Sheet3_Staff Database_Chansky_USIS Cash_CoE_4_USIS Cash_CoE 4" xfId="23982"/>
    <cellStyle name="_Sheet3_Staff Database_Chansky_USIS Cash_CoE_4_USIS Cash_CoE_Deadline Tracker" xfId="33365"/>
    <cellStyle name="_Sheet3_Staff Database_Chansky_USIS Cash_CoE_4_USIS Cash_CoE_Sheet4" xfId="10265"/>
    <cellStyle name="_Sheet3_Staff Database_Chansky_USIS Cash_CoE_4_USIS Cash_CoE_Sheet4 2" xfId="14707"/>
    <cellStyle name="_Sheet3_Staff Database_Chansky_USIS Cash_CoE_5" xfId="5289"/>
    <cellStyle name="_Sheet3_Staff Database_Chansky_USIS Cash_CoE_5 2" xfId="14709"/>
    <cellStyle name="_Sheet3_Staff Database_Chansky_USIS Cash_CoE_5 3" xfId="14708"/>
    <cellStyle name="_Sheet3_Staff Database_Chansky_USIS Cash_CoE_5 4" xfId="23983"/>
    <cellStyle name="_Sheet3_Staff Database_Chansky_USIS Cash_CoE_5_Deadline Tracker" xfId="33366"/>
    <cellStyle name="_Sheet3_Staff Database_Chansky_USIS Cash_CoE_5_Sheet4" xfId="10266"/>
    <cellStyle name="_Sheet3_Staff Database_Chansky_USIS Cash_CoE_5_Sheet4 2" xfId="14710"/>
    <cellStyle name="_Sheet3_Staff Database_Chansky_USIS Cash_CoE_Deadline Tracker" xfId="33357"/>
    <cellStyle name="_Sheet3_Staff Database_Chansky_USIS Cash_CoE_Process Highlights" xfId="5290"/>
    <cellStyle name="_Sheet3_Staff Database_Chansky_USIS Cash_CoE_Process Highlights 2" xfId="14712"/>
    <cellStyle name="_Sheet3_Staff Database_Chansky_USIS Cash_CoE_Process Highlights 3" xfId="14711"/>
    <cellStyle name="_Sheet3_Staff Database_Chansky_USIS Cash_CoE_Process Highlights 4" xfId="23984"/>
    <cellStyle name="_Sheet3_Staff Database_Chansky_USIS Cash_CoE_Process Highlights_1" xfId="5291"/>
    <cellStyle name="_Sheet3_Staff Database_Chansky_USIS Cash_CoE_Process Highlights_1 2" xfId="14714"/>
    <cellStyle name="_Sheet3_Staff Database_Chansky_USIS Cash_CoE_Process Highlights_1 3" xfId="14713"/>
    <cellStyle name="_Sheet3_Staff Database_Chansky_USIS Cash_CoE_Process Highlights_1 4" xfId="23985"/>
    <cellStyle name="_Sheet3_Staff Database_Chansky_USIS Cash_CoE_Process Highlights_1_Deadline Tracker" xfId="33368"/>
    <cellStyle name="_Sheet3_Staff Database_Chansky_USIS Cash_CoE_Process Highlights_1_Sheet4" xfId="10268"/>
    <cellStyle name="_Sheet3_Staff Database_Chansky_USIS Cash_CoE_Process Highlights_1_Sheet4 2" xfId="14715"/>
    <cellStyle name="_Sheet3_Staff Database_Chansky_USIS Cash_CoE_Process Highlights_2" xfId="5292"/>
    <cellStyle name="_Sheet3_Staff Database_Chansky_USIS Cash_CoE_Process Highlights_2 2" xfId="14717"/>
    <cellStyle name="_Sheet3_Staff Database_Chansky_USIS Cash_CoE_Process Highlights_2 3" xfId="14716"/>
    <cellStyle name="_Sheet3_Staff Database_Chansky_USIS Cash_CoE_Process Highlights_2 4" xfId="23986"/>
    <cellStyle name="_Sheet3_Staff Database_Chansky_USIS Cash_CoE_Process Highlights_2_Deadline Tracker" xfId="33369"/>
    <cellStyle name="_Sheet3_Staff Database_Chansky_USIS Cash_CoE_Process Highlights_2_Process Highlights" xfId="5293"/>
    <cellStyle name="_Sheet3_Staff Database_Chansky_USIS Cash_CoE_Process Highlights_2_Process Highlights 2" xfId="14719"/>
    <cellStyle name="_Sheet3_Staff Database_Chansky_USIS Cash_CoE_Process Highlights_2_Process Highlights 3" xfId="14718"/>
    <cellStyle name="_Sheet3_Staff Database_Chansky_USIS Cash_CoE_Process Highlights_2_Process Highlights 4" xfId="23987"/>
    <cellStyle name="_Sheet3_Staff Database_Chansky_USIS Cash_CoE_Process Highlights_2_Process Highlights_Deadline Tracker" xfId="33370"/>
    <cellStyle name="_Sheet3_Staff Database_Chansky_USIS Cash_CoE_Process Highlights_2_Process Highlights_Sheet4" xfId="10270"/>
    <cellStyle name="_Sheet3_Staff Database_Chansky_USIS Cash_CoE_Process Highlights_2_Process Highlights_Sheet4 2" xfId="14720"/>
    <cellStyle name="_Sheet3_Staff Database_Chansky_USIS Cash_CoE_Process Highlights_2_Sheet4" xfId="10269"/>
    <cellStyle name="_Sheet3_Staff Database_Chansky_USIS Cash_CoE_Process Highlights_2_Sheet4 2" xfId="14721"/>
    <cellStyle name="_Sheet3_Staff Database_Chansky_USIS Cash_CoE_Process Highlights_Deadline Tracker" xfId="33367"/>
    <cellStyle name="_Sheet3_Staff Database_Chansky_USIS Cash_CoE_Process Highlights_Process Highlights" xfId="5294"/>
    <cellStyle name="_Sheet3_Staff Database_Chansky_USIS Cash_CoE_Process Highlights_Process Highlights 2" xfId="14723"/>
    <cellStyle name="_Sheet3_Staff Database_Chansky_USIS Cash_CoE_Process Highlights_Process Highlights 3" xfId="14722"/>
    <cellStyle name="_Sheet3_Staff Database_Chansky_USIS Cash_CoE_Process Highlights_Process Highlights 4" xfId="23988"/>
    <cellStyle name="_Sheet3_Staff Database_Chansky_USIS Cash_CoE_Process Highlights_Process Highlights_Deadline Tracker" xfId="33371"/>
    <cellStyle name="_Sheet3_Staff Database_Chansky_USIS Cash_CoE_Process Highlights_Process Highlights_Sheet4" xfId="10271"/>
    <cellStyle name="_Sheet3_Staff Database_Chansky_USIS Cash_CoE_Process Highlights_Process Highlights_Sheet4 2" xfId="14724"/>
    <cellStyle name="_Sheet3_Staff Database_Chansky_USIS Cash_CoE_Process Highlights_Sheet4" xfId="10267"/>
    <cellStyle name="_Sheet3_Staff Database_Chansky_USIS Cash_CoE_Process Highlights_Sheet4 2" xfId="14725"/>
    <cellStyle name="_Sheet3_Staff Database_Chansky_USIS Cash_CoE_Sheet4" xfId="10257"/>
    <cellStyle name="_Sheet3_Staff Database_Chansky_USIS Cash_CoE_Sheet4 2" xfId="14726"/>
    <cellStyle name="_Sheet3_Staff Database_Chansky_USIS Cash_CoE_USIS Cash_CoE" xfId="5295"/>
    <cellStyle name="_Sheet3_Staff Database_Chansky_USIS Cash_CoE_USIS Cash_CoE 2" xfId="14728"/>
    <cellStyle name="_Sheet3_Staff Database_Chansky_USIS Cash_CoE_USIS Cash_CoE 3" xfId="14727"/>
    <cellStyle name="_Sheet3_Staff Database_Chansky_USIS Cash_CoE_USIS Cash_CoE 4" xfId="23989"/>
    <cellStyle name="_Sheet3_Staff Database_Chansky_USIS Cash_CoE_USIS Cash_CoE_1" xfId="5296"/>
    <cellStyle name="_Sheet3_Staff Database_Chansky_USIS Cash_CoE_USIS Cash_CoE_1 2" xfId="5297"/>
    <cellStyle name="_Sheet3_Staff Database_Chansky_USIS Cash_CoE_USIS Cash_CoE_1 2 2" xfId="14731"/>
    <cellStyle name="_Sheet3_Staff Database_Chansky_USIS Cash_CoE_USIS Cash_CoE_1 2 3" xfId="14730"/>
    <cellStyle name="_Sheet3_Staff Database_Chansky_USIS Cash_CoE_USIS Cash_CoE_1 2 4" xfId="23991"/>
    <cellStyle name="_Sheet3_Staff Database_Chansky_USIS Cash_CoE_USIS Cash_CoE_1 2_Deadline Tracker" xfId="33374"/>
    <cellStyle name="_Sheet3_Staff Database_Chansky_USIS Cash_CoE_USIS Cash_CoE_1 2_Sheet4" xfId="10274"/>
    <cellStyle name="_Sheet3_Staff Database_Chansky_USIS Cash_CoE_USIS Cash_CoE_1 2_Sheet4 2" xfId="14732"/>
    <cellStyle name="_Sheet3_Staff Database_Chansky_USIS Cash_CoE_USIS Cash_CoE_1 2_USIS Cash_CoE" xfId="5298"/>
    <cellStyle name="_Sheet3_Staff Database_Chansky_USIS Cash_CoE_USIS Cash_CoE_1 2_USIS Cash_CoE 2" xfId="14734"/>
    <cellStyle name="_Sheet3_Staff Database_Chansky_USIS Cash_CoE_USIS Cash_CoE_1 2_USIS Cash_CoE 3" xfId="14733"/>
    <cellStyle name="_Sheet3_Staff Database_Chansky_USIS Cash_CoE_USIS Cash_CoE_1 2_USIS Cash_CoE 4" xfId="23992"/>
    <cellStyle name="_Sheet3_Staff Database_Chansky_USIS Cash_CoE_USIS Cash_CoE_1 2_USIS Cash_CoE_Deadline Tracker" xfId="33375"/>
    <cellStyle name="_Sheet3_Staff Database_Chansky_USIS Cash_CoE_USIS Cash_CoE_1 2_USIS Cash_CoE_Sheet4" xfId="10275"/>
    <cellStyle name="_Sheet3_Staff Database_Chansky_USIS Cash_CoE_USIS Cash_CoE_1 2_USIS Cash_CoE_Sheet4 2" xfId="14735"/>
    <cellStyle name="_Sheet3_Staff Database_Chansky_USIS Cash_CoE_USIS Cash_CoE_1 3" xfId="14736"/>
    <cellStyle name="_Sheet3_Staff Database_Chansky_USIS Cash_CoE_USIS Cash_CoE_1 4" xfId="14729"/>
    <cellStyle name="_Sheet3_Staff Database_Chansky_USIS Cash_CoE_USIS Cash_CoE_1 5" xfId="23990"/>
    <cellStyle name="_Sheet3_Staff Database_Chansky_USIS Cash_CoE_USIS Cash_CoE_1_Deadline Tracker" xfId="33373"/>
    <cellStyle name="_Sheet3_Staff Database_Chansky_USIS Cash_CoE_USIS Cash_CoE_1_Process Highlights" xfId="5299"/>
    <cellStyle name="_Sheet3_Staff Database_Chansky_USIS Cash_CoE_USIS Cash_CoE_1_Process Highlights 2" xfId="14738"/>
    <cellStyle name="_Sheet3_Staff Database_Chansky_USIS Cash_CoE_USIS Cash_CoE_1_Process Highlights 3" xfId="14737"/>
    <cellStyle name="_Sheet3_Staff Database_Chansky_USIS Cash_CoE_USIS Cash_CoE_1_Process Highlights 4" xfId="23993"/>
    <cellStyle name="_Sheet3_Staff Database_Chansky_USIS Cash_CoE_USIS Cash_CoE_1_Process Highlights_1" xfId="5300"/>
    <cellStyle name="_Sheet3_Staff Database_Chansky_USIS Cash_CoE_USIS Cash_CoE_1_Process Highlights_1 2" xfId="14740"/>
    <cellStyle name="_Sheet3_Staff Database_Chansky_USIS Cash_CoE_USIS Cash_CoE_1_Process Highlights_1 3" xfId="14739"/>
    <cellStyle name="_Sheet3_Staff Database_Chansky_USIS Cash_CoE_USIS Cash_CoE_1_Process Highlights_1 4" xfId="23994"/>
    <cellStyle name="_Sheet3_Staff Database_Chansky_USIS Cash_CoE_USIS Cash_CoE_1_Process Highlights_1_Deadline Tracker" xfId="33377"/>
    <cellStyle name="_Sheet3_Staff Database_Chansky_USIS Cash_CoE_USIS Cash_CoE_1_Process Highlights_1_Sheet4" xfId="10277"/>
    <cellStyle name="_Sheet3_Staff Database_Chansky_USIS Cash_CoE_USIS Cash_CoE_1_Process Highlights_1_Sheet4 2" xfId="14741"/>
    <cellStyle name="_Sheet3_Staff Database_Chansky_USIS Cash_CoE_USIS Cash_CoE_1_Process Highlights_Deadline Tracker" xfId="33376"/>
    <cellStyle name="_Sheet3_Staff Database_Chansky_USIS Cash_CoE_USIS Cash_CoE_1_Process Highlights_Sheet4" xfId="10276"/>
    <cellStyle name="_Sheet3_Staff Database_Chansky_USIS Cash_CoE_USIS Cash_CoE_1_Process Highlights_Sheet4 2" xfId="14742"/>
    <cellStyle name="_Sheet3_Staff Database_Chansky_USIS Cash_CoE_USIS Cash_CoE_1_Sheet4" xfId="10273"/>
    <cellStyle name="_Sheet3_Staff Database_Chansky_USIS Cash_CoE_USIS Cash_CoE_1_Sheet4 2" xfId="14743"/>
    <cellStyle name="_Sheet3_Staff Database_Chansky_USIS Cash_CoE_USIS Cash_CoE_1_USIS Cash_CoE" xfId="5301"/>
    <cellStyle name="_Sheet3_Staff Database_Chansky_USIS Cash_CoE_USIS Cash_CoE_1_USIS Cash_CoE 2" xfId="14745"/>
    <cellStyle name="_Sheet3_Staff Database_Chansky_USIS Cash_CoE_USIS Cash_CoE_1_USIS Cash_CoE 3" xfId="14744"/>
    <cellStyle name="_Sheet3_Staff Database_Chansky_USIS Cash_CoE_USIS Cash_CoE_1_USIS Cash_CoE 4" xfId="23995"/>
    <cellStyle name="_Sheet3_Staff Database_Chansky_USIS Cash_CoE_USIS Cash_CoE_1_USIS Cash_CoE_1" xfId="5302"/>
    <cellStyle name="_Sheet3_Staff Database_Chansky_USIS Cash_CoE_USIS Cash_CoE_1_USIS Cash_CoE_1 2" xfId="14747"/>
    <cellStyle name="_Sheet3_Staff Database_Chansky_USIS Cash_CoE_USIS Cash_CoE_1_USIS Cash_CoE_1 3" xfId="14746"/>
    <cellStyle name="_Sheet3_Staff Database_Chansky_USIS Cash_CoE_USIS Cash_CoE_1_USIS Cash_CoE_1 4" xfId="23996"/>
    <cellStyle name="_Sheet3_Staff Database_Chansky_USIS Cash_CoE_USIS Cash_CoE_1_USIS Cash_CoE_1_Deadline Tracker" xfId="33379"/>
    <cellStyle name="_Sheet3_Staff Database_Chansky_USIS Cash_CoE_USIS Cash_CoE_1_USIS Cash_CoE_1_Sheet4" xfId="10279"/>
    <cellStyle name="_Sheet3_Staff Database_Chansky_USIS Cash_CoE_USIS Cash_CoE_1_USIS Cash_CoE_1_Sheet4 2" xfId="14748"/>
    <cellStyle name="_Sheet3_Staff Database_Chansky_USIS Cash_CoE_USIS Cash_CoE_1_USIS Cash_CoE_1_USIS Cash_CoE" xfId="5303"/>
    <cellStyle name="_Sheet3_Staff Database_Chansky_USIS Cash_CoE_USIS Cash_CoE_1_USIS Cash_CoE_1_USIS Cash_CoE 2" xfId="14750"/>
    <cellStyle name="_Sheet3_Staff Database_Chansky_USIS Cash_CoE_USIS Cash_CoE_1_USIS Cash_CoE_1_USIS Cash_CoE 3" xfId="14749"/>
    <cellStyle name="_Sheet3_Staff Database_Chansky_USIS Cash_CoE_USIS Cash_CoE_1_USIS Cash_CoE_1_USIS Cash_CoE 4" xfId="23997"/>
    <cellStyle name="_Sheet3_Staff Database_Chansky_USIS Cash_CoE_USIS Cash_CoE_1_USIS Cash_CoE_1_USIS Cash_CoE_Deadline Tracker" xfId="33380"/>
    <cellStyle name="_Sheet3_Staff Database_Chansky_USIS Cash_CoE_USIS Cash_CoE_1_USIS Cash_CoE_1_USIS Cash_CoE_Sheet4" xfId="10280"/>
    <cellStyle name="_Sheet3_Staff Database_Chansky_USIS Cash_CoE_USIS Cash_CoE_1_USIS Cash_CoE_1_USIS Cash_CoE_Sheet4 2" xfId="14751"/>
    <cellStyle name="_Sheet3_Staff Database_Chansky_USIS Cash_CoE_USIS Cash_CoE_1_USIS Cash_CoE_2" xfId="5304"/>
    <cellStyle name="_Sheet3_Staff Database_Chansky_USIS Cash_CoE_USIS Cash_CoE_1_USIS Cash_CoE_2 2" xfId="14753"/>
    <cellStyle name="_Sheet3_Staff Database_Chansky_USIS Cash_CoE_USIS Cash_CoE_1_USIS Cash_CoE_2 3" xfId="14752"/>
    <cellStyle name="_Sheet3_Staff Database_Chansky_USIS Cash_CoE_USIS Cash_CoE_1_USIS Cash_CoE_2 4" xfId="23998"/>
    <cellStyle name="_Sheet3_Staff Database_Chansky_USIS Cash_CoE_USIS Cash_CoE_1_USIS Cash_CoE_2_Deadline Tracker" xfId="33381"/>
    <cellStyle name="_Sheet3_Staff Database_Chansky_USIS Cash_CoE_USIS Cash_CoE_1_USIS Cash_CoE_2_Sheet4" xfId="10281"/>
    <cellStyle name="_Sheet3_Staff Database_Chansky_USIS Cash_CoE_USIS Cash_CoE_1_USIS Cash_CoE_2_Sheet4 2" xfId="14754"/>
    <cellStyle name="_Sheet3_Staff Database_Chansky_USIS Cash_CoE_USIS Cash_CoE_1_USIS Cash_CoE_2_USIS Cash_CoE" xfId="5305"/>
    <cellStyle name="_Sheet3_Staff Database_Chansky_USIS Cash_CoE_USIS Cash_CoE_1_USIS Cash_CoE_2_USIS Cash_CoE 2" xfId="14756"/>
    <cellStyle name="_Sheet3_Staff Database_Chansky_USIS Cash_CoE_USIS Cash_CoE_1_USIS Cash_CoE_2_USIS Cash_CoE 3" xfId="14755"/>
    <cellStyle name="_Sheet3_Staff Database_Chansky_USIS Cash_CoE_USIS Cash_CoE_1_USIS Cash_CoE_2_USIS Cash_CoE 4" xfId="23999"/>
    <cellStyle name="_Sheet3_Staff Database_Chansky_USIS Cash_CoE_USIS Cash_CoE_1_USIS Cash_CoE_2_USIS Cash_CoE_Deadline Tracker" xfId="33382"/>
    <cellStyle name="_Sheet3_Staff Database_Chansky_USIS Cash_CoE_USIS Cash_CoE_1_USIS Cash_CoE_2_USIS Cash_CoE_Sheet4" xfId="10282"/>
    <cellStyle name="_Sheet3_Staff Database_Chansky_USIS Cash_CoE_USIS Cash_CoE_1_USIS Cash_CoE_2_USIS Cash_CoE_Sheet4 2" xfId="14757"/>
    <cellStyle name="_Sheet3_Staff Database_Chansky_USIS Cash_CoE_USIS Cash_CoE_1_USIS Cash_CoE_3" xfId="5306"/>
    <cellStyle name="_Sheet3_Staff Database_Chansky_USIS Cash_CoE_USIS Cash_CoE_1_USIS Cash_CoE_3 2" xfId="14759"/>
    <cellStyle name="_Sheet3_Staff Database_Chansky_USIS Cash_CoE_USIS Cash_CoE_1_USIS Cash_CoE_3 3" xfId="14758"/>
    <cellStyle name="_Sheet3_Staff Database_Chansky_USIS Cash_CoE_USIS Cash_CoE_1_USIS Cash_CoE_3 4" xfId="24000"/>
    <cellStyle name="_Sheet3_Staff Database_Chansky_USIS Cash_CoE_USIS Cash_CoE_1_USIS Cash_CoE_3_Deadline Tracker" xfId="33383"/>
    <cellStyle name="_Sheet3_Staff Database_Chansky_USIS Cash_CoE_USIS Cash_CoE_1_USIS Cash_CoE_3_Sheet4" xfId="10283"/>
    <cellStyle name="_Sheet3_Staff Database_Chansky_USIS Cash_CoE_USIS Cash_CoE_1_USIS Cash_CoE_3_Sheet4 2" xfId="14760"/>
    <cellStyle name="_Sheet3_Staff Database_Chansky_USIS Cash_CoE_USIS Cash_CoE_1_USIS Cash_CoE_3_USIS Cash_CoE" xfId="5307"/>
    <cellStyle name="_Sheet3_Staff Database_Chansky_USIS Cash_CoE_USIS Cash_CoE_1_USIS Cash_CoE_3_USIS Cash_CoE 2" xfId="14762"/>
    <cellStyle name="_Sheet3_Staff Database_Chansky_USIS Cash_CoE_USIS Cash_CoE_1_USIS Cash_CoE_3_USIS Cash_CoE 3" xfId="14761"/>
    <cellStyle name="_Sheet3_Staff Database_Chansky_USIS Cash_CoE_USIS Cash_CoE_1_USIS Cash_CoE_3_USIS Cash_CoE 4" xfId="24001"/>
    <cellStyle name="_Sheet3_Staff Database_Chansky_USIS Cash_CoE_USIS Cash_CoE_1_USIS Cash_CoE_3_USIS Cash_CoE_Deadline Tracker" xfId="33384"/>
    <cellStyle name="_Sheet3_Staff Database_Chansky_USIS Cash_CoE_USIS Cash_CoE_1_USIS Cash_CoE_3_USIS Cash_CoE_Sheet4" xfId="10284"/>
    <cellStyle name="_Sheet3_Staff Database_Chansky_USIS Cash_CoE_USIS Cash_CoE_1_USIS Cash_CoE_3_USIS Cash_CoE_Sheet4 2" xfId="14763"/>
    <cellStyle name="_Sheet3_Staff Database_Chansky_USIS Cash_CoE_USIS Cash_CoE_1_USIS Cash_CoE_4" xfId="5308"/>
    <cellStyle name="_Sheet3_Staff Database_Chansky_USIS Cash_CoE_USIS Cash_CoE_1_USIS Cash_CoE_4 2" xfId="14765"/>
    <cellStyle name="_Sheet3_Staff Database_Chansky_USIS Cash_CoE_USIS Cash_CoE_1_USIS Cash_CoE_4 3" xfId="14764"/>
    <cellStyle name="_Sheet3_Staff Database_Chansky_USIS Cash_CoE_USIS Cash_CoE_1_USIS Cash_CoE_4 4" xfId="24002"/>
    <cellStyle name="_Sheet3_Staff Database_Chansky_USIS Cash_CoE_USIS Cash_CoE_1_USIS Cash_CoE_4_Deadline Tracker" xfId="33385"/>
    <cellStyle name="_Sheet3_Staff Database_Chansky_USIS Cash_CoE_USIS Cash_CoE_1_USIS Cash_CoE_4_Sheet4" xfId="10285"/>
    <cellStyle name="_Sheet3_Staff Database_Chansky_USIS Cash_CoE_USIS Cash_CoE_1_USIS Cash_CoE_4_Sheet4 2" xfId="14766"/>
    <cellStyle name="_Sheet3_Staff Database_Chansky_USIS Cash_CoE_USIS Cash_CoE_1_USIS Cash_CoE_Deadline Tracker" xfId="33378"/>
    <cellStyle name="_Sheet3_Staff Database_Chansky_USIS Cash_CoE_USIS Cash_CoE_1_USIS Cash_CoE_Sheet4" xfId="10278"/>
    <cellStyle name="_Sheet3_Staff Database_Chansky_USIS Cash_CoE_USIS Cash_CoE_1_USIS Cash_CoE_Sheet4 2" xfId="14767"/>
    <cellStyle name="_Sheet3_Staff Database_Chansky_USIS Cash_CoE_USIS Cash_CoE_Deadline Tracker" xfId="33372"/>
    <cellStyle name="_Sheet3_Staff Database_Chansky_USIS Cash_CoE_USIS Cash_CoE_Sheet4" xfId="10272"/>
    <cellStyle name="_Sheet3_Staff Database_Chansky_USIS Cash_CoE_USIS Cash_CoE_Sheet4 2" xfId="14768"/>
    <cellStyle name="_Sheet3_Staff Database_Deadline Tracker" xfId="33327"/>
    <cellStyle name="_Sheet3_Staff Database_Forrester" xfId="5309"/>
    <cellStyle name="_Sheet3_Staff Database_Forrester 2" xfId="14770"/>
    <cellStyle name="_Sheet3_Staff Database_Forrester 3" xfId="14769"/>
    <cellStyle name="_Sheet3_Staff Database_Forrester 4" xfId="24003"/>
    <cellStyle name="_Sheet3_Staff Database_Forrester_Deadline Tracker" xfId="33386"/>
    <cellStyle name="_Sheet3_Staff Database_Forrester_Sheet4" xfId="10286"/>
    <cellStyle name="_Sheet3_Staff Database_Forrester_Sheet4 2" xfId="14771"/>
    <cellStyle name="_Sheet3_Staff Database_Fry" xfId="5310"/>
    <cellStyle name="_Sheet3_Staff Database_Fry 2" xfId="5311"/>
    <cellStyle name="_Sheet3_Staff Database_Fry 2 2" xfId="14774"/>
    <cellStyle name="_Sheet3_Staff Database_Fry 2 3" xfId="14773"/>
    <cellStyle name="_Sheet3_Staff Database_Fry 2 4" xfId="24005"/>
    <cellStyle name="_Sheet3_Staff Database_Fry 2_Deadline Tracker" xfId="33388"/>
    <cellStyle name="_Sheet3_Staff Database_Fry 2_Sheet4" xfId="10288"/>
    <cellStyle name="_Sheet3_Staff Database_Fry 2_Sheet4 2" xfId="14775"/>
    <cellStyle name="_Sheet3_Staff Database_Fry 3" xfId="5312"/>
    <cellStyle name="_Sheet3_Staff Database_Fry 3 2" xfId="14777"/>
    <cellStyle name="_Sheet3_Staff Database_Fry 3 3" xfId="14776"/>
    <cellStyle name="_Sheet3_Staff Database_Fry 3 4" xfId="24006"/>
    <cellStyle name="_Sheet3_Staff Database_Fry 3_Deadline Tracker" xfId="33389"/>
    <cellStyle name="_Sheet3_Staff Database_Fry 3_Sheet4" xfId="10289"/>
    <cellStyle name="_Sheet3_Staff Database_Fry 3_Sheet4 2" xfId="14778"/>
    <cellStyle name="_Sheet3_Staff Database_Fry 4" xfId="14779"/>
    <cellStyle name="_Sheet3_Staff Database_Fry 5" xfId="14772"/>
    <cellStyle name="_Sheet3_Staff Database_Fry 6" xfId="24004"/>
    <cellStyle name="_Sheet3_Staff Database_Fry_1" xfId="5313"/>
    <cellStyle name="_Sheet3_Staff Database_Fry_1 2" xfId="5314"/>
    <cellStyle name="_Sheet3_Staff Database_Fry_1 2 2" xfId="14782"/>
    <cellStyle name="_Sheet3_Staff Database_Fry_1 2 3" xfId="14781"/>
    <cellStyle name="_Sheet3_Staff Database_Fry_1 2 4" xfId="24008"/>
    <cellStyle name="_Sheet3_Staff Database_Fry_1 2_Deadline Tracker" xfId="33391"/>
    <cellStyle name="_Sheet3_Staff Database_Fry_1 2_Sheet4" xfId="10291"/>
    <cellStyle name="_Sheet3_Staff Database_Fry_1 2_Sheet4 2" xfId="14783"/>
    <cellStyle name="_Sheet3_Staff Database_Fry_1 2_USIS Cash_CoE" xfId="5315"/>
    <cellStyle name="_Sheet3_Staff Database_Fry_1 2_USIS Cash_CoE 2" xfId="14785"/>
    <cellStyle name="_Sheet3_Staff Database_Fry_1 2_USIS Cash_CoE 3" xfId="14784"/>
    <cellStyle name="_Sheet3_Staff Database_Fry_1 2_USIS Cash_CoE 4" xfId="24009"/>
    <cellStyle name="_Sheet3_Staff Database_Fry_1 2_USIS Cash_CoE_Deadline Tracker" xfId="33392"/>
    <cellStyle name="_Sheet3_Staff Database_Fry_1 2_USIS Cash_CoE_Sheet4" xfId="10292"/>
    <cellStyle name="_Sheet3_Staff Database_Fry_1 2_USIS Cash_CoE_Sheet4 2" xfId="14786"/>
    <cellStyle name="_Sheet3_Staff Database_Fry_1 3" xfId="14787"/>
    <cellStyle name="_Sheet3_Staff Database_Fry_1 4" xfId="14780"/>
    <cellStyle name="_Sheet3_Staff Database_Fry_1 5" xfId="24007"/>
    <cellStyle name="_Sheet3_Staff Database_Fry_1_Deadline Tracker" xfId="33390"/>
    <cellStyle name="_Sheet3_Staff Database_Fry_1_Process Highlights" xfId="5316"/>
    <cellStyle name="_Sheet3_Staff Database_Fry_1_Process Highlights 2" xfId="14789"/>
    <cellStyle name="_Sheet3_Staff Database_Fry_1_Process Highlights 3" xfId="14788"/>
    <cellStyle name="_Sheet3_Staff Database_Fry_1_Process Highlights 4" xfId="24010"/>
    <cellStyle name="_Sheet3_Staff Database_Fry_1_Process Highlights_1" xfId="5317"/>
    <cellStyle name="_Sheet3_Staff Database_Fry_1_Process Highlights_1 2" xfId="14791"/>
    <cellStyle name="_Sheet3_Staff Database_Fry_1_Process Highlights_1 3" xfId="14790"/>
    <cellStyle name="_Sheet3_Staff Database_Fry_1_Process Highlights_1 4" xfId="24011"/>
    <cellStyle name="_Sheet3_Staff Database_Fry_1_Process Highlights_1_Deadline Tracker" xfId="33394"/>
    <cellStyle name="_Sheet3_Staff Database_Fry_1_Process Highlights_1_Sheet4" xfId="10294"/>
    <cellStyle name="_Sheet3_Staff Database_Fry_1_Process Highlights_1_Sheet4 2" xfId="14792"/>
    <cellStyle name="_Sheet3_Staff Database_Fry_1_Process Highlights_Deadline Tracker" xfId="33393"/>
    <cellStyle name="_Sheet3_Staff Database_Fry_1_Process Highlights_Sheet4" xfId="10293"/>
    <cellStyle name="_Sheet3_Staff Database_Fry_1_Process Highlights_Sheet4 2" xfId="14793"/>
    <cellStyle name="_Sheet3_Staff Database_Fry_1_Sheet4" xfId="10290"/>
    <cellStyle name="_Sheet3_Staff Database_Fry_1_Sheet4 2" xfId="14794"/>
    <cellStyle name="_Sheet3_Staff Database_Fry_1_USIS Cash_CoE" xfId="5318"/>
    <cellStyle name="_Sheet3_Staff Database_Fry_1_USIS Cash_CoE 2" xfId="14796"/>
    <cellStyle name="_Sheet3_Staff Database_Fry_1_USIS Cash_CoE 3" xfId="14795"/>
    <cellStyle name="_Sheet3_Staff Database_Fry_1_USIS Cash_CoE 4" xfId="24012"/>
    <cellStyle name="_Sheet3_Staff Database_Fry_1_USIS Cash_CoE_1" xfId="5319"/>
    <cellStyle name="_Sheet3_Staff Database_Fry_1_USIS Cash_CoE_1 2" xfId="14798"/>
    <cellStyle name="_Sheet3_Staff Database_Fry_1_USIS Cash_CoE_1 3" xfId="14797"/>
    <cellStyle name="_Sheet3_Staff Database_Fry_1_USIS Cash_CoE_1 4" xfId="24013"/>
    <cellStyle name="_Sheet3_Staff Database_Fry_1_USIS Cash_CoE_1_Deadline Tracker" xfId="33396"/>
    <cellStyle name="_Sheet3_Staff Database_Fry_1_USIS Cash_CoE_1_Sheet4" xfId="10296"/>
    <cellStyle name="_Sheet3_Staff Database_Fry_1_USIS Cash_CoE_1_Sheet4 2" xfId="14799"/>
    <cellStyle name="_Sheet3_Staff Database_Fry_1_USIS Cash_CoE_1_USIS Cash_CoE" xfId="5320"/>
    <cellStyle name="_Sheet3_Staff Database_Fry_1_USIS Cash_CoE_1_USIS Cash_CoE 2" xfId="14801"/>
    <cellStyle name="_Sheet3_Staff Database_Fry_1_USIS Cash_CoE_1_USIS Cash_CoE 3" xfId="14800"/>
    <cellStyle name="_Sheet3_Staff Database_Fry_1_USIS Cash_CoE_1_USIS Cash_CoE 4" xfId="24014"/>
    <cellStyle name="_Sheet3_Staff Database_Fry_1_USIS Cash_CoE_1_USIS Cash_CoE_Deadline Tracker" xfId="33397"/>
    <cellStyle name="_Sheet3_Staff Database_Fry_1_USIS Cash_CoE_1_USIS Cash_CoE_Sheet4" xfId="10297"/>
    <cellStyle name="_Sheet3_Staff Database_Fry_1_USIS Cash_CoE_1_USIS Cash_CoE_Sheet4 2" xfId="14802"/>
    <cellStyle name="_Sheet3_Staff Database_Fry_1_USIS Cash_CoE_2" xfId="5321"/>
    <cellStyle name="_Sheet3_Staff Database_Fry_1_USIS Cash_CoE_2 2" xfId="14804"/>
    <cellStyle name="_Sheet3_Staff Database_Fry_1_USIS Cash_CoE_2 3" xfId="14803"/>
    <cellStyle name="_Sheet3_Staff Database_Fry_1_USIS Cash_CoE_2 4" xfId="24015"/>
    <cellStyle name="_Sheet3_Staff Database_Fry_1_USIS Cash_CoE_2_Deadline Tracker" xfId="33398"/>
    <cellStyle name="_Sheet3_Staff Database_Fry_1_USIS Cash_CoE_2_Sheet4" xfId="10298"/>
    <cellStyle name="_Sheet3_Staff Database_Fry_1_USIS Cash_CoE_2_Sheet4 2" xfId="14805"/>
    <cellStyle name="_Sheet3_Staff Database_Fry_1_USIS Cash_CoE_2_USIS Cash_CoE" xfId="5322"/>
    <cellStyle name="_Sheet3_Staff Database_Fry_1_USIS Cash_CoE_2_USIS Cash_CoE 2" xfId="14807"/>
    <cellStyle name="_Sheet3_Staff Database_Fry_1_USIS Cash_CoE_2_USIS Cash_CoE 3" xfId="14806"/>
    <cellStyle name="_Sheet3_Staff Database_Fry_1_USIS Cash_CoE_2_USIS Cash_CoE 4" xfId="24016"/>
    <cellStyle name="_Sheet3_Staff Database_Fry_1_USIS Cash_CoE_2_USIS Cash_CoE_Deadline Tracker" xfId="33399"/>
    <cellStyle name="_Sheet3_Staff Database_Fry_1_USIS Cash_CoE_2_USIS Cash_CoE_Sheet4" xfId="10299"/>
    <cellStyle name="_Sheet3_Staff Database_Fry_1_USIS Cash_CoE_2_USIS Cash_CoE_Sheet4 2" xfId="14808"/>
    <cellStyle name="_Sheet3_Staff Database_Fry_1_USIS Cash_CoE_3" xfId="5323"/>
    <cellStyle name="_Sheet3_Staff Database_Fry_1_USIS Cash_CoE_3 2" xfId="14810"/>
    <cellStyle name="_Sheet3_Staff Database_Fry_1_USIS Cash_CoE_3 3" xfId="14809"/>
    <cellStyle name="_Sheet3_Staff Database_Fry_1_USIS Cash_CoE_3 4" xfId="24017"/>
    <cellStyle name="_Sheet3_Staff Database_Fry_1_USIS Cash_CoE_3_Deadline Tracker" xfId="33400"/>
    <cellStyle name="_Sheet3_Staff Database_Fry_1_USIS Cash_CoE_3_Sheet4" xfId="10300"/>
    <cellStyle name="_Sheet3_Staff Database_Fry_1_USIS Cash_CoE_3_Sheet4 2" xfId="14811"/>
    <cellStyle name="_Sheet3_Staff Database_Fry_1_USIS Cash_CoE_3_USIS Cash_CoE" xfId="5324"/>
    <cellStyle name="_Sheet3_Staff Database_Fry_1_USIS Cash_CoE_3_USIS Cash_CoE 2" xfId="14813"/>
    <cellStyle name="_Sheet3_Staff Database_Fry_1_USIS Cash_CoE_3_USIS Cash_CoE 3" xfId="14812"/>
    <cellStyle name="_Sheet3_Staff Database_Fry_1_USIS Cash_CoE_3_USIS Cash_CoE 4" xfId="24018"/>
    <cellStyle name="_Sheet3_Staff Database_Fry_1_USIS Cash_CoE_3_USIS Cash_CoE_Deadline Tracker" xfId="33401"/>
    <cellStyle name="_Sheet3_Staff Database_Fry_1_USIS Cash_CoE_3_USIS Cash_CoE_Sheet4" xfId="10301"/>
    <cellStyle name="_Sheet3_Staff Database_Fry_1_USIS Cash_CoE_3_USIS Cash_CoE_Sheet4 2" xfId="14814"/>
    <cellStyle name="_Sheet3_Staff Database_Fry_1_USIS Cash_CoE_4" xfId="5325"/>
    <cellStyle name="_Sheet3_Staff Database_Fry_1_USIS Cash_CoE_4 2" xfId="14816"/>
    <cellStyle name="_Sheet3_Staff Database_Fry_1_USIS Cash_CoE_4 3" xfId="14815"/>
    <cellStyle name="_Sheet3_Staff Database_Fry_1_USIS Cash_CoE_4 4" xfId="24019"/>
    <cellStyle name="_Sheet3_Staff Database_Fry_1_USIS Cash_CoE_4_Deadline Tracker" xfId="33402"/>
    <cellStyle name="_Sheet3_Staff Database_Fry_1_USIS Cash_CoE_4_Sheet4" xfId="10302"/>
    <cellStyle name="_Sheet3_Staff Database_Fry_1_USIS Cash_CoE_4_Sheet4 2" xfId="14817"/>
    <cellStyle name="_Sheet3_Staff Database_Fry_1_USIS Cash_CoE_Deadline Tracker" xfId="33395"/>
    <cellStyle name="_Sheet3_Staff Database_Fry_1_USIS Cash_CoE_Sheet4" xfId="10295"/>
    <cellStyle name="_Sheet3_Staff Database_Fry_1_USIS Cash_CoE_Sheet4 2" xfId="14818"/>
    <cellStyle name="_Sheet3_Staff Database_Fry_Chansky" xfId="5326"/>
    <cellStyle name="_Sheet3_Staff Database_Fry_Chansky 2" xfId="14820"/>
    <cellStyle name="_Sheet3_Staff Database_Fry_Chansky 3" xfId="14819"/>
    <cellStyle name="_Sheet3_Staff Database_Fry_Chansky 4" xfId="24020"/>
    <cellStyle name="_Sheet3_Staff Database_Fry_Chansky_Deadline Tracker" xfId="33403"/>
    <cellStyle name="_Sheet3_Staff Database_Fry_Chansky_Sheet4" xfId="10303"/>
    <cellStyle name="_Sheet3_Staff Database_Fry_Chansky_Sheet4 2" xfId="14821"/>
    <cellStyle name="_Sheet3_Staff Database_Fry_Daily Volume" xfId="5327"/>
    <cellStyle name="_Sheet3_Staff Database_Fry_Daily Volume 2" xfId="14823"/>
    <cellStyle name="_Sheet3_Staff Database_Fry_Daily Volume 3" xfId="14822"/>
    <cellStyle name="_Sheet3_Staff Database_Fry_Daily Volume 4" xfId="24021"/>
    <cellStyle name="_Sheet3_Staff Database_Fry_Daily Volume_Deadline Tracker" xfId="33404"/>
    <cellStyle name="_Sheet3_Staff Database_Fry_Daily Volume_Sheet4" xfId="10304"/>
    <cellStyle name="_Sheet3_Staff Database_Fry_Daily Volume_Sheet4 2" xfId="14824"/>
    <cellStyle name="_Sheet3_Staff Database_Fry_Deadline Tracker" xfId="33387"/>
    <cellStyle name="_Sheet3_Staff Database_Fry_Forrester" xfId="5328"/>
    <cellStyle name="_Sheet3_Staff Database_Fry_Forrester 2" xfId="14826"/>
    <cellStyle name="_Sheet3_Staff Database_Fry_Forrester 3" xfId="14825"/>
    <cellStyle name="_Sheet3_Staff Database_Fry_Forrester 4" xfId="24022"/>
    <cellStyle name="_Sheet3_Staff Database_Fry_Forrester_Deadline Tracker" xfId="33405"/>
    <cellStyle name="_Sheet3_Staff Database_Fry_Forrester_Sheet4" xfId="10305"/>
    <cellStyle name="_Sheet3_Staff Database_Fry_Forrester_Sheet4 2" xfId="14827"/>
    <cellStyle name="_Sheet3_Staff Database_Fry_Fry" xfId="5329"/>
    <cellStyle name="_Sheet3_Staff Database_Fry_Fry 2" xfId="14829"/>
    <cellStyle name="_Sheet3_Staff Database_Fry_Fry 3" xfId="14828"/>
    <cellStyle name="_Sheet3_Staff Database_Fry_Fry 4" xfId="24023"/>
    <cellStyle name="_Sheet3_Staff Database_Fry_Fry_Deadline Tracker" xfId="33406"/>
    <cellStyle name="_Sheet3_Staff Database_Fry_Fry_Sheet4" xfId="10306"/>
    <cellStyle name="_Sheet3_Staff Database_Fry_Fry_Sheet4 2" xfId="14830"/>
    <cellStyle name="_Sheet3_Staff Database_Fry_Process Highlights" xfId="5330"/>
    <cellStyle name="_Sheet3_Staff Database_Fry_Process Highlights 2" xfId="14832"/>
    <cellStyle name="_Sheet3_Staff Database_Fry_Process Highlights 3" xfId="14831"/>
    <cellStyle name="_Sheet3_Staff Database_Fry_Process Highlights 4" xfId="24024"/>
    <cellStyle name="_Sheet3_Staff Database_Fry_Process Highlights_Deadline Tracker" xfId="33407"/>
    <cellStyle name="_Sheet3_Staff Database_Fry_Process Highlights_Sheet4" xfId="10307"/>
    <cellStyle name="_Sheet3_Staff Database_Fry_Process Highlights_Sheet4 2" xfId="14833"/>
    <cellStyle name="_Sheet3_Staff Database_Fry_Sheet4" xfId="10287"/>
    <cellStyle name="_Sheet3_Staff Database_Fry_Sheet4 2" xfId="14834"/>
    <cellStyle name="_Sheet3_Staff Database_Kedia" xfId="5331"/>
    <cellStyle name="_Sheet3_Staff Database_Kedia 2" xfId="5332"/>
    <cellStyle name="_Sheet3_Staff Database_Kedia 2 2" xfId="14837"/>
    <cellStyle name="_Sheet3_Staff Database_Kedia 2 3" xfId="14836"/>
    <cellStyle name="_Sheet3_Staff Database_Kedia 2 4" xfId="24026"/>
    <cellStyle name="_Sheet3_Staff Database_Kedia 2_Deadline Tracker" xfId="33409"/>
    <cellStyle name="_Sheet3_Staff Database_Kedia 2_Sheet4" xfId="10309"/>
    <cellStyle name="_Sheet3_Staff Database_Kedia 2_Sheet4 2" xfId="14838"/>
    <cellStyle name="_Sheet3_Staff Database_Kedia 2_USIS Cash_CoE" xfId="5333"/>
    <cellStyle name="_Sheet3_Staff Database_Kedia 2_USIS Cash_CoE 2" xfId="14840"/>
    <cellStyle name="_Sheet3_Staff Database_Kedia 2_USIS Cash_CoE 3" xfId="14839"/>
    <cellStyle name="_Sheet3_Staff Database_Kedia 2_USIS Cash_CoE 4" xfId="24027"/>
    <cellStyle name="_Sheet3_Staff Database_Kedia 2_USIS Cash_CoE_Deadline Tracker" xfId="33410"/>
    <cellStyle name="_Sheet3_Staff Database_Kedia 2_USIS Cash_CoE_Sheet4" xfId="10310"/>
    <cellStyle name="_Sheet3_Staff Database_Kedia 2_USIS Cash_CoE_Sheet4 2" xfId="14841"/>
    <cellStyle name="_Sheet3_Staff Database_Kedia 3" xfId="14842"/>
    <cellStyle name="_Sheet3_Staff Database_Kedia 4" xfId="14835"/>
    <cellStyle name="_Sheet3_Staff Database_Kedia 5" xfId="24025"/>
    <cellStyle name="_Sheet3_Staff Database_Kedia_Deadline Tracker" xfId="33408"/>
    <cellStyle name="_Sheet3_Staff Database_Kedia_Process Highlights" xfId="5334"/>
    <cellStyle name="_Sheet3_Staff Database_Kedia_Process Highlights 2" xfId="14844"/>
    <cellStyle name="_Sheet3_Staff Database_Kedia_Process Highlights 3" xfId="14843"/>
    <cellStyle name="_Sheet3_Staff Database_Kedia_Process Highlights 4" xfId="24028"/>
    <cellStyle name="_Sheet3_Staff Database_Kedia_Process Highlights_1" xfId="5335"/>
    <cellStyle name="_Sheet3_Staff Database_Kedia_Process Highlights_1 2" xfId="14846"/>
    <cellStyle name="_Sheet3_Staff Database_Kedia_Process Highlights_1 3" xfId="14845"/>
    <cellStyle name="_Sheet3_Staff Database_Kedia_Process Highlights_1 4" xfId="24029"/>
    <cellStyle name="_Sheet3_Staff Database_Kedia_Process Highlights_1_Deadline Tracker" xfId="33412"/>
    <cellStyle name="_Sheet3_Staff Database_Kedia_Process Highlights_1_Process Highlights" xfId="5336"/>
    <cellStyle name="_Sheet3_Staff Database_Kedia_Process Highlights_1_Process Highlights 2" xfId="14848"/>
    <cellStyle name="_Sheet3_Staff Database_Kedia_Process Highlights_1_Process Highlights 3" xfId="14847"/>
    <cellStyle name="_Sheet3_Staff Database_Kedia_Process Highlights_1_Process Highlights 4" xfId="24030"/>
    <cellStyle name="_Sheet3_Staff Database_Kedia_Process Highlights_1_Process Highlights_Deadline Tracker" xfId="33413"/>
    <cellStyle name="_Sheet3_Staff Database_Kedia_Process Highlights_1_Process Highlights_Sheet4" xfId="10313"/>
    <cellStyle name="_Sheet3_Staff Database_Kedia_Process Highlights_1_Process Highlights_Sheet4 2" xfId="14849"/>
    <cellStyle name="_Sheet3_Staff Database_Kedia_Process Highlights_1_Sheet4" xfId="10312"/>
    <cellStyle name="_Sheet3_Staff Database_Kedia_Process Highlights_1_Sheet4 2" xfId="14850"/>
    <cellStyle name="_Sheet3_Staff Database_Kedia_Process Highlights_2" xfId="5337"/>
    <cellStyle name="_Sheet3_Staff Database_Kedia_Process Highlights_2 2" xfId="14852"/>
    <cellStyle name="_Sheet3_Staff Database_Kedia_Process Highlights_2 3" xfId="14851"/>
    <cellStyle name="_Sheet3_Staff Database_Kedia_Process Highlights_2 4" xfId="24031"/>
    <cellStyle name="_Sheet3_Staff Database_Kedia_Process Highlights_2_Deadline Tracker" xfId="33414"/>
    <cellStyle name="_Sheet3_Staff Database_Kedia_Process Highlights_2_Process Highlights" xfId="5338"/>
    <cellStyle name="_Sheet3_Staff Database_Kedia_Process Highlights_2_Process Highlights 2" xfId="14854"/>
    <cellStyle name="_Sheet3_Staff Database_Kedia_Process Highlights_2_Process Highlights 3" xfId="14853"/>
    <cellStyle name="_Sheet3_Staff Database_Kedia_Process Highlights_2_Process Highlights 4" xfId="24032"/>
    <cellStyle name="_Sheet3_Staff Database_Kedia_Process Highlights_2_Process Highlights_Deadline Tracker" xfId="33415"/>
    <cellStyle name="_Sheet3_Staff Database_Kedia_Process Highlights_2_Process Highlights_Sheet4" xfId="10315"/>
    <cellStyle name="_Sheet3_Staff Database_Kedia_Process Highlights_2_Process Highlights_Sheet4 2" xfId="14855"/>
    <cellStyle name="_Sheet3_Staff Database_Kedia_Process Highlights_2_Sheet4" xfId="10314"/>
    <cellStyle name="_Sheet3_Staff Database_Kedia_Process Highlights_2_Sheet4 2" xfId="14856"/>
    <cellStyle name="_Sheet3_Staff Database_Kedia_Process Highlights_3" xfId="5339"/>
    <cellStyle name="_Sheet3_Staff Database_Kedia_Process Highlights_3 2" xfId="14858"/>
    <cellStyle name="_Sheet3_Staff Database_Kedia_Process Highlights_3 3" xfId="14857"/>
    <cellStyle name="_Sheet3_Staff Database_Kedia_Process Highlights_3 4" xfId="24033"/>
    <cellStyle name="_Sheet3_Staff Database_Kedia_Process Highlights_3_Deadline Tracker" xfId="33416"/>
    <cellStyle name="_Sheet3_Staff Database_Kedia_Process Highlights_3_Process Highlights" xfId="5340"/>
    <cellStyle name="_Sheet3_Staff Database_Kedia_Process Highlights_3_Process Highlights 2" xfId="14860"/>
    <cellStyle name="_Sheet3_Staff Database_Kedia_Process Highlights_3_Process Highlights 3" xfId="14859"/>
    <cellStyle name="_Sheet3_Staff Database_Kedia_Process Highlights_3_Process Highlights 4" xfId="24034"/>
    <cellStyle name="_Sheet3_Staff Database_Kedia_Process Highlights_3_Process Highlights_Deadline Tracker" xfId="33417"/>
    <cellStyle name="_Sheet3_Staff Database_Kedia_Process Highlights_3_Process Highlights_Sheet4" xfId="10317"/>
    <cellStyle name="_Sheet3_Staff Database_Kedia_Process Highlights_3_Process Highlights_Sheet4 2" xfId="14861"/>
    <cellStyle name="_Sheet3_Staff Database_Kedia_Process Highlights_3_Sheet4" xfId="10316"/>
    <cellStyle name="_Sheet3_Staff Database_Kedia_Process Highlights_3_Sheet4 2" xfId="14862"/>
    <cellStyle name="_Sheet3_Staff Database_Kedia_Process Highlights_4" xfId="5341"/>
    <cellStyle name="_Sheet3_Staff Database_Kedia_Process Highlights_4 2" xfId="14864"/>
    <cellStyle name="_Sheet3_Staff Database_Kedia_Process Highlights_4 3" xfId="14863"/>
    <cellStyle name="_Sheet3_Staff Database_Kedia_Process Highlights_4 4" xfId="24035"/>
    <cellStyle name="_Sheet3_Staff Database_Kedia_Process Highlights_4_Deadline Tracker" xfId="33418"/>
    <cellStyle name="_Sheet3_Staff Database_Kedia_Process Highlights_4_Process Highlights" xfId="5342"/>
    <cellStyle name="_Sheet3_Staff Database_Kedia_Process Highlights_4_Process Highlights 2" xfId="14866"/>
    <cellStyle name="_Sheet3_Staff Database_Kedia_Process Highlights_4_Process Highlights 3" xfId="14865"/>
    <cellStyle name="_Sheet3_Staff Database_Kedia_Process Highlights_4_Process Highlights 4" xfId="24036"/>
    <cellStyle name="_Sheet3_Staff Database_Kedia_Process Highlights_4_Process Highlights_Deadline Tracker" xfId="33419"/>
    <cellStyle name="_Sheet3_Staff Database_Kedia_Process Highlights_4_Process Highlights_Sheet4" xfId="10319"/>
    <cellStyle name="_Sheet3_Staff Database_Kedia_Process Highlights_4_Process Highlights_Sheet4 2" xfId="14867"/>
    <cellStyle name="_Sheet3_Staff Database_Kedia_Process Highlights_4_Sheet4" xfId="10318"/>
    <cellStyle name="_Sheet3_Staff Database_Kedia_Process Highlights_4_Sheet4 2" xfId="14868"/>
    <cellStyle name="_Sheet3_Staff Database_Kedia_Process Highlights_5" xfId="5343"/>
    <cellStyle name="_Sheet3_Staff Database_Kedia_Process Highlights_5 2" xfId="14870"/>
    <cellStyle name="_Sheet3_Staff Database_Kedia_Process Highlights_5 3" xfId="14869"/>
    <cellStyle name="_Sheet3_Staff Database_Kedia_Process Highlights_5 4" xfId="24037"/>
    <cellStyle name="_Sheet3_Staff Database_Kedia_Process Highlights_5_Deadline Tracker" xfId="33420"/>
    <cellStyle name="_Sheet3_Staff Database_Kedia_Process Highlights_5_Sheet4" xfId="10320"/>
    <cellStyle name="_Sheet3_Staff Database_Kedia_Process Highlights_5_Sheet4 2" xfId="14871"/>
    <cellStyle name="_Sheet3_Staff Database_Kedia_Process Highlights_Deadline Tracker" xfId="33411"/>
    <cellStyle name="_Sheet3_Staff Database_Kedia_Process Highlights_Sheet4" xfId="10311"/>
    <cellStyle name="_Sheet3_Staff Database_Kedia_Process Highlights_Sheet4 2" xfId="14872"/>
    <cellStyle name="_Sheet3_Staff Database_Kedia_Sheet4" xfId="10308"/>
    <cellStyle name="_Sheet3_Staff Database_Kedia_Sheet4 2" xfId="14873"/>
    <cellStyle name="_Sheet3_Staff Database_Kedia_USIS Cash_CoE" xfId="5344"/>
    <cellStyle name="_Sheet3_Staff Database_Kedia_USIS Cash_CoE 2" xfId="5345"/>
    <cellStyle name="_Sheet3_Staff Database_Kedia_USIS Cash_CoE 2 2" xfId="14876"/>
    <cellStyle name="_Sheet3_Staff Database_Kedia_USIS Cash_CoE 2 3" xfId="14875"/>
    <cellStyle name="_Sheet3_Staff Database_Kedia_USIS Cash_CoE 2 4" xfId="24039"/>
    <cellStyle name="_Sheet3_Staff Database_Kedia_USIS Cash_CoE 2_Deadline Tracker" xfId="33422"/>
    <cellStyle name="_Sheet3_Staff Database_Kedia_USIS Cash_CoE 2_Sheet4" xfId="10322"/>
    <cellStyle name="_Sheet3_Staff Database_Kedia_USIS Cash_CoE 2_Sheet4 2" xfId="14877"/>
    <cellStyle name="_Sheet3_Staff Database_Kedia_USIS Cash_CoE 3" xfId="14878"/>
    <cellStyle name="_Sheet3_Staff Database_Kedia_USIS Cash_CoE 4" xfId="14874"/>
    <cellStyle name="_Sheet3_Staff Database_Kedia_USIS Cash_CoE 5" xfId="24038"/>
    <cellStyle name="_Sheet3_Staff Database_Kedia_USIS Cash_CoE_1" xfId="5346"/>
    <cellStyle name="_Sheet3_Staff Database_Kedia_USIS Cash_CoE_1 2" xfId="14880"/>
    <cellStyle name="_Sheet3_Staff Database_Kedia_USIS Cash_CoE_1 3" xfId="14879"/>
    <cellStyle name="_Sheet3_Staff Database_Kedia_USIS Cash_CoE_1 4" xfId="24040"/>
    <cellStyle name="_Sheet3_Staff Database_Kedia_USIS Cash_CoE_1_Deadline Tracker" xfId="33423"/>
    <cellStyle name="_Sheet3_Staff Database_Kedia_USIS Cash_CoE_1_Sheet4" xfId="10323"/>
    <cellStyle name="_Sheet3_Staff Database_Kedia_USIS Cash_CoE_1_Sheet4 2" xfId="14881"/>
    <cellStyle name="_Sheet3_Staff Database_Kedia_USIS Cash_CoE_2" xfId="5347"/>
    <cellStyle name="_Sheet3_Staff Database_Kedia_USIS Cash_CoE_2 2" xfId="14883"/>
    <cellStyle name="_Sheet3_Staff Database_Kedia_USIS Cash_CoE_2 3" xfId="14882"/>
    <cellStyle name="_Sheet3_Staff Database_Kedia_USIS Cash_CoE_2 4" xfId="24041"/>
    <cellStyle name="_Sheet3_Staff Database_Kedia_USIS Cash_CoE_2_Deadline Tracker" xfId="33424"/>
    <cellStyle name="_Sheet3_Staff Database_Kedia_USIS Cash_CoE_2_Sheet4" xfId="10324"/>
    <cellStyle name="_Sheet3_Staff Database_Kedia_USIS Cash_CoE_2_Sheet4 2" xfId="14884"/>
    <cellStyle name="_Sheet3_Staff Database_Kedia_USIS Cash_CoE_2_USIS Cash_CoE" xfId="5348"/>
    <cellStyle name="_Sheet3_Staff Database_Kedia_USIS Cash_CoE_2_USIS Cash_CoE 2" xfId="14886"/>
    <cellStyle name="_Sheet3_Staff Database_Kedia_USIS Cash_CoE_2_USIS Cash_CoE 3" xfId="14885"/>
    <cellStyle name="_Sheet3_Staff Database_Kedia_USIS Cash_CoE_2_USIS Cash_CoE 4" xfId="24042"/>
    <cellStyle name="_Sheet3_Staff Database_Kedia_USIS Cash_CoE_2_USIS Cash_CoE_Deadline Tracker" xfId="33425"/>
    <cellStyle name="_Sheet3_Staff Database_Kedia_USIS Cash_CoE_2_USIS Cash_CoE_Sheet4" xfId="10325"/>
    <cellStyle name="_Sheet3_Staff Database_Kedia_USIS Cash_CoE_2_USIS Cash_CoE_Sheet4 2" xfId="14887"/>
    <cellStyle name="_Sheet3_Staff Database_Kedia_USIS Cash_CoE_3" xfId="5349"/>
    <cellStyle name="_Sheet3_Staff Database_Kedia_USIS Cash_CoE_3 2" xfId="14889"/>
    <cellStyle name="_Sheet3_Staff Database_Kedia_USIS Cash_CoE_3 3" xfId="14888"/>
    <cellStyle name="_Sheet3_Staff Database_Kedia_USIS Cash_CoE_3 4" xfId="24043"/>
    <cellStyle name="_Sheet3_Staff Database_Kedia_USIS Cash_CoE_3_Deadline Tracker" xfId="33426"/>
    <cellStyle name="_Sheet3_Staff Database_Kedia_USIS Cash_CoE_3_Sheet4" xfId="10326"/>
    <cellStyle name="_Sheet3_Staff Database_Kedia_USIS Cash_CoE_3_Sheet4 2" xfId="14890"/>
    <cellStyle name="_Sheet3_Staff Database_Kedia_USIS Cash_CoE_3_USIS Cash_CoE" xfId="5350"/>
    <cellStyle name="_Sheet3_Staff Database_Kedia_USIS Cash_CoE_3_USIS Cash_CoE 2" xfId="14892"/>
    <cellStyle name="_Sheet3_Staff Database_Kedia_USIS Cash_CoE_3_USIS Cash_CoE 3" xfId="14891"/>
    <cellStyle name="_Sheet3_Staff Database_Kedia_USIS Cash_CoE_3_USIS Cash_CoE 4" xfId="24044"/>
    <cellStyle name="_Sheet3_Staff Database_Kedia_USIS Cash_CoE_3_USIS Cash_CoE_Deadline Tracker" xfId="33427"/>
    <cellStyle name="_Sheet3_Staff Database_Kedia_USIS Cash_CoE_3_USIS Cash_CoE_Sheet4" xfId="10327"/>
    <cellStyle name="_Sheet3_Staff Database_Kedia_USIS Cash_CoE_3_USIS Cash_CoE_Sheet4 2" xfId="14893"/>
    <cellStyle name="_Sheet3_Staff Database_Kedia_USIS Cash_CoE_4" xfId="5351"/>
    <cellStyle name="_Sheet3_Staff Database_Kedia_USIS Cash_CoE_4 2" xfId="14895"/>
    <cellStyle name="_Sheet3_Staff Database_Kedia_USIS Cash_CoE_4 3" xfId="14894"/>
    <cellStyle name="_Sheet3_Staff Database_Kedia_USIS Cash_CoE_4 4" xfId="24045"/>
    <cellStyle name="_Sheet3_Staff Database_Kedia_USIS Cash_CoE_4_Deadline Tracker" xfId="33428"/>
    <cellStyle name="_Sheet3_Staff Database_Kedia_USIS Cash_CoE_4_Sheet4" xfId="10328"/>
    <cellStyle name="_Sheet3_Staff Database_Kedia_USIS Cash_CoE_4_Sheet4 2" xfId="14896"/>
    <cellStyle name="_Sheet3_Staff Database_Kedia_USIS Cash_CoE_4_USIS Cash_CoE" xfId="5352"/>
    <cellStyle name="_Sheet3_Staff Database_Kedia_USIS Cash_CoE_4_USIS Cash_CoE 2" xfId="14898"/>
    <cellStyle name="_Sheet3_Staff Database_Kedia_USIS Cash_CoE_4_USIS Cash_CoE 3" xfId="14897"/>
    <cellStyle name="_Sheet3_Staff Database_Kedia_USIS Cash_CoE_4_USIS Cash_CoE 4" xfId="24046"/>
    <cellStyle name="_Sheet3_Staff Database_Kedia_USIS Cash_CoE_4_USIS Cash_CoE_Deadline Tracker" xfId="33429"/>
    <cellStyle name="_Sheet3_Staff Database_Kedia_USIS Cash_CoE_4_USIS Cash_CoE_Sheet4" xfId="10329"/>
    <cellStyle name="_Sheet3_Staff Database_Kedia_USIS Cash_CoE_4_USIS Cash_CoE_Sheet4 2" xfId="14899"/>
    <cellStyle name="_Sheet3_Staff Database_Kedia_USIS Cash_CoE_5" xfId="5353"/>
    <cellStyle name="_Sheet3_Staff Database_Kedia_USIS Cash_CoE_5 2" xfId="14901"/>
    <cellStyle name="_Sheet3_Staff Database_Kedia_USIS Cash_CoE_5 3" xfId="14900"/>
    <cellStyle name="_Sheet3_Staff Database_Kedia_USIS Cash_CoE_5 4" xfId="24047"/>
    <cellStyle name="_Sheet3_Staff Database_Kedia_USIS Cash_CoE_5_Deadline Tracker" xfId="33430"/>
    <cellStyle name="_Sheet3_Staff Database_Kedia_USIS Cash_CoE_5_Sheet4" xfId="10330"/>
    <cellStyle name="_Sheet3_Staff Database_Kedia_USIS Cash_CoE_5_Sheet4 2" xfId="14902"/>
    <cellStyle name="_Sheet3_Staff Database_Kedia_USIS Cash_CoE_Deadline Tracker" xfId="33421"/>
    <cellStyle name="_Sheet3_Staff Database_Kedia_USIS Cash_CoE_Process Highlights" xfId="5354"/>
    <cellStyle name="_Sheet3_Staff Database_Kedia_USIS Cash_CoE_Process Highlights 2" xfId="14904"/>
    <cellStyle name="_Sheet3_Staff Database_Kedia_USIS Cash_CoE_Process Highlights 3" xfId="14903"/>
    <cellStyle name="_Sheet3_Staff Database_Kedia_USIS Cash_CoE_Process Highlights 4" xfId="24048"/>
    <cellStyle name="_Sheet3_Staff Database_Kedia_USIS Cash_CoE_Process Highlights_1" xfId="5355"/>
    <cellStyle name="_Sheet3_Staff Database_Kedia_USIS Cash_CoE_Process Highlights_1 2" xfId="14906"/>
    <cellStyle name="_Sheet3_Staff Database_Kedia_USIS Cash_CoE_Process Highlights_1 3" xfId="14905"/>
    <cellStyle name="_Sheet3_Staff Database_Kedia_USIS Cash_CoE_Process Highlights_1 4" xfId="24049"/>
    <cellStyle name="_Sheet3_Staff Database_Kedia_USIS Cash_CoE_Process Highlights_1_Deadline Tracker" xfId="33432"/>
    <cellStyle name="_Sheet3_Staff Database_Kedia_USIS Cash_CoE_Process Highlights_1_Sheet4" xfId="10332"/>
    <cellStyle name="_Sheet3_Staff Database_Kedia_USIS Cash_CoE_Process Highlights_1_Sheet4 2" xfId="14907"/>
    <cellStyle name="_Sheet3_Staff Database_Kedia_USIS Cash_CoE_Process Highlights_2" xfId="5356"/>
    <cellStyle name="_Sheet3_Staff Database_Kedia_USIS Cash_CoE_Process Highlights_2 2" xfId="14909"/>
    <cellStyle name="_Sheet3_Staff Database_Kedia_USIS Cash_CoE_Process Highlights_2 3" xfId="14908"/>
    <cellStyle name="_Sheet3_Staff Database_Kedia_USIS Cash_CoE_Process Highlights_2 4" xfId="24050"/>
    <cellStyle name="_Sheet3_Staff Database_Kedia_USIS Cash_CoE_Process Highlights_2_Deadline Tracker" xfId="33433"/>
    <cellStyle name="_Sheet3_Staff Database_Kedia_USIS Cash_CoE_Process Highlights_2_Process Highlights" xfId="5357"/>
    <cellStyle name="_Sheet3_Staff Database_Kedia_USIS Cash_CoE_Process Highlights_2_Process Highlights 2" xfId="14911"/>
    <cellStyle name="_Sheet3_Staff Database_Kedia_USIS Cash_CoE_Process Highlights_2_Process Highlights 3" xfId="14910"/>
    <cellStyle name="_Sheet3_Staff Database_Kedia_USIS Cash_CoE_Process Highlights_2_Process Highlights 4" xfId="24051"/>
    <cellStyle name="_Sheet3_Staff Database_Kedia_USIS Cash_CoE_Process Highlights_2_Process Highlights_Deadline Tracker" xfId="33434"/>
    <cellStyle name="_Sheet3_Staff Database_Kedia_USIS Cash_CoE_Process Highlights_2_Process Highlights_Sheet4" xfId="10334"/>
    <cellStyle name="_Sheet3_Staff Database_Kedia_USIS Cash_CoE_Process Highlights_2_Process Highlights_Sheet4 2" xfId="14912"/>
    <cellStyle name="_Sheet3_Staff Database_Kedia_USIS Cash_CoE_Process Highlights_2_Sheet4" xfId="10333"/>
    <cellStyle name="_Sheet3_Staff Database_Kedia_USIS Cash_CoE_Process Highlights_2_Sheet4 2" xfId="14913"/>
    <cellStyle name="_Sheet3_Staff Database_Kedia_USIS Cash_CoE_Process Highlights_Deadline Tracker" xfId="33431"/>
    <cellStyle name="_Sheet3_Staff Database_Kedia_USIS Cash_CoE_Process Highlights_Process Highlights" xfId="5358"/>
    <cellStyle name="_Sheet3_Staff Database_Kedia_USIS Cash_CoE_Process Highlights_Process Highlights 2" xfId="14915"/>
    <cellStyle name="_Sheet3_Staff Database_Kedia_USIS Cash_CoE_Process Highlights_Process Highlights 3" xfId="14914"/>
    <cellStyle name="_Sheet3_Staff Database_Kedia_USIS Cash_CoE_Process Highlights_Process Highlights 4" xfId="24052"/>
    <cellStyle name="_Sheet3_Staff Database_Kedia_USIS Cash_CoE_Process Highlights_Process Highlights_Deadline Tracker" xfId="33435"/>
    <cellStyle name="_Sheet3_Staff Database_Kedia_USIS Cash_CoE_Process Highlights_Process Highlights_Sheet4" xfId="10335"/>
    <cellStyle name="_Sheet3_Staff Database_Kedia_USIS Cash_CoE_Process Highlights_Process Highlights_Sheet4 2" xfId="14916"/>
    <cellStyle name="_Sheet3_Staff Database_Kedia_USIS Cash_CoE_Process Highlights_Sheet4" xfId="10331"/>
    <cellStyle name="_Sheet3_Staff Database_Kedia_USIS Cash_CoE_Process Highlights_Sheet4 2" xfId="14917"/>
    <cellStyle name="_Sheet3_Staff Database_Kedia_USIS Cash_CoE_Sheet4" xfId="10321"/>
    <cellStyle name="_Sheet3_Staff Database_Kedia_USIS Cash_CoE_Sheet4 2" xfId="14918"/>
    <cellStyle name="_Sheet3_Staff Database_Kedia_USIS Cash_CoE_USIS Cash_CoE" xfId="5359"/>
    <cellStyle name="_Sheet3_Staff Database_Kedia_USIS Cash_CoE_USIS Cash_CoE 2" xfId="14920"/>
    <cellStyle name="_Sheet3_Staff Database_Kedia_USIS Cash_CoE_USIS Cash_CoE 3" xfId="14919"/>
    <cellStyle name="_Sheet3_Staff Database_Kedia_USIS Cash_CoE_USIS Cash_CoE 4" xfId="24053"/>
    <cellStyle name="_Sheet3_Staff Database_Kedia_USIS Cash_CoE_USIS Cash_CoE_1" xfId="5360"/>
    <cellStyle name="_Sheet3_Staff Database_Kedia_USIS Cash_CoE_USIS Cash_CoE_1 2" xfId="5361"/>
    <cellStyle name="_Sheet3_Staff Database_Kedia_USIS Cash_CoE_USIS Cash_CoE_1 2 2" xfId="14923"/>
    <cellStyle name="_Sheet3_Staff Database_Kedia_USIS Cash_CoE_USIS Cash_CoE_1 2 3" xfId="14922"/>
    <cellStyle name="_Sheet3_Staff Database_Kedia_USIS Cash_CoE_USIS Cash_CoE_1 2 4" xfId="24055"/>
    <cellStyle name="_Sheet3_Staff Database_Kedia_USIS Cash_CoE_USIS Cash_CoE_1 2_Deadline Tracker" xfId="33438"/>
    <cellStyle name="_Sheet3_Staff Database_Kedia_USIS Cash_CoE_USIS Cash_CoE_1 2_Sheet4" xfId="10338"/>
    <cellStyle name="_Sheet3_Staff Database_Kedia_USIS Cash_CoE_USIS Cash_CoE_1 2_Sheet4 2" xfId="14924"/>
    <cellStyle name="_Sheet3_Staff Database_Kedia_USIS Cash_CoE_USIS Cash_CoE_1 2_USIS Cash_CoE" xfId="5362"/>
    <cellStyle name="_Sheet3_Staff Database_Kedia_USIS Cash_CoE_USIS Cash_CoE_1 2_USIS Cash_CoE 2" xfId="14926"/>
    <cellStyle name="_Sheet3_Staff Database_Kedia_USIS Cash_CoE_USIS Cash_CoE_1 2_USIS Cash_CoE 3" xfId="14925"/>
    <cellStyle name="_Sheet3_Staff Database_Kedia_USIS Cash_CoE_USIS Cash_CoE_1 2_USIS Cash_CoE 4" xfId="24056"/>
    <cellStyle name="_Sheet3_Staff Database_Kedia_USIS Cash_CoE_USIS Cash_CoE_1 2_USIS Cash_CoE_Deadline Tracker" xfId="33439"/>
    <cellStyle name="_Sheet3_Staff Database_Kedia_USIS Cash_CoE_USIS Cash_CoE_1 2_USIS Cash_CoE_Sheet4" xfId="10339"/>
    <cellStyle name="_Sheet3_Staff Database_Kedia_USIS Cash_CoE_USIS Cash_CoE_1 2_USIS Cash_CoE_Sheet4 2" xfId="14927"/>
    <cellStyle name="_Sheet3_Staff Database_Kedia_USIS Cash_CoE_USIS Cash_CoE_1 3" xfId="14928"/>
    <cellStyle name="_Sheet3_Staff Database_Kedia_USIS Cash_CoE_USIS Cash_CoE_1 4" xfId="14921"/>
    <cellStyle name="_Sheet3_Staff Database_Kedia_USIS Cash_CoE_USIS Cash_CoE_1 5" xfId="24054"/>
    <cellStyle name="_Sheet3_Staff Database_Kedia_USIS Cash_CoE_USIS Cash_CoE_1_Deadline Tracker" xfId="33437"/>
    <cellStyle name="_Sheet3_Staff Database_Kedia_USIS Cash_CoE_USIS Cash_CoE_1_Process Highlights" xfId="5363"/>
    <cellStyle name="_Sheet3_Staff Database_Kedia_USIS Cash_CoE_USIS Cash_CoE_1_Process Highlights 2" xfId="14930"/>
    <cellStyle name="_Sheet3_Staff Database_Kedia_USIS Cash_CoE_USIS Cash_CoE_1_Process Highlights 3" xfId="14929"/>
    <cellStyle name="_Sheet3_Staff Database_Kedia_USIS Cash_CoE_USIS Cash_CoE_1_Process Highlights 4" xfId="24057"/>
    <cellStyle name="_Sheet3_Staff Database_Kedia_USIS Cash_CoE_USIS Cash_CoE_1_Process Highlights_1" xfId="5364"/>
    <cellStyle name="_Sheet3_Staff Database_Kedia_USIS Cash_CoE_USIS Cash_CoE_1_Process Highlights_1 2" xfId="14932"/>
    <cellStyle name="_Sheet3_Staff Database_Kedia_USIS Cash_CoE_USIS Cash_CoE_1_Process Highlights_1 3" xfId="14931"/>
    <cellStyle name="_Sheet3_Staff Database_Kedia_USIS Cash_CoE_USIS Cash_CoE_1_Process Highlights_1 4" xfId="24058"/>
    <cellStyle name="_Sheet3_Staff Database_Kedia_USIS Cash_CoE_USIS Cash_CoE_1_Process Highlights_1_Deadline Tracker" xfId="33441"/>
    <cellStyle name="_Sheet3_Staff Database_Kedia_USIS Cash_CoE_USIS Cash_CoE_1_Process Highlights_1_Sheet4" xfId="10341"/>
    <cellStyle name="_Sheet3_Staff Database_Kedia_USIS Cash_CoE_USIS Cash_CoE_1_Process Highlights_1_Sheet4 2" xfId="14933"/>
    <cellStyle name="_Sheet3_Staff Database_Kedia_USIS Cash_CoE_USIS Cash_CoE_1_Process Highlights_Deadline Tracker" xfId="33440"/>
    <cellStyle name="_Sheet3_Staff Database_Kedia_USIS Cash_CoE_USIS Cash_CoE_1_Process Highlights_Sheet4" xfId="10340"/>
    <cellStyle name="_Sheet3_Staff Database_Kedia_USIS Cash_CoE_USIS Cash_CoE_1_Process Highlights_Sheet4 2" xfId="14934"/>
    <cellStyle name="_Sheet3_Staff Database_Kedia_USIS Cash_CoE_USIS Cash_CoE_1_Sheet4" xfId="10337"/>
    <cellStyle name="_Sheet3_Staff Database_Kedia_USIS Cash_CoE_USIS Cash_CoE_1_Sheet4 2" xfId="14935"/>
    <cellStyle name="_Sheet3_Staff Database_Kedia_USIS Cash_CoE_USIS Cash_CoE_1_USIS Cash_CoE" xfId="5365"/>
    <cellStyle name="_Sheet3_Staff Database_Kedia_USIS Cash_CoE_USIS Cash_CoE_1_USIS Cash_CoE 2" xfId="14937"/>
    <cellStyle name="_Sheet3_Staff Database_Kedia_USIS Cash_CoE_USIS Cash_CoE_1_USIS Cash_CoE 3" xfId="14936"/>
    <cellStyle name="_Sheet3_Staff Database_Kedia_USIS Cash_CoE_USIS Cash_CoE_1_USIS Cash_CoE 4" xfId="24059"/>
    <cellStyle name="_Sheet3_Staff Database_Kedia_USIS Cash_CoE_USIS Cash_CoE_1_USIS Cash_CoE_1" xfId="5366"/>
    <cellStyle name="_Sheet3_Staff Database_Kedia_USIS Cash_CoE_USIS Cash_CoE_1_USIS Cash_CoE_1 2" xfId="14939"/>
    <cellStyle name="_Sheet3_Staff Database_Kedia_USIS Cash_CoE_USIS Cash_CoE_1_USIS Cash_CoE_1 3" xfId="14938"/>
    <cellStyle name="_Sheet3_Staff Database_Kedia_USIS Cash_CoE_USIS Cash_CoE_1_USIS Cash_CoE_1 4" xfId="24060"/>
    <cellStyle name="_Sheet3_Staff Database_Kedia_USIS Cash_CoE_USIS Cash_CoE_1_USIS Cash_CoE_1_Deadline Tracker" xfId="33443"/>
    <cellStyle name="_Sheet3_Staff Database_Kedia_USIS Cash_CoE_USIS Cash_CoE_1_USIS Cash_CoE_1_Sheet4" xfId="10343"/>
    <cellStyle name="_Sheet3_Staff Database_Kedia_USIS Cash_CoE_USIS Cash_CoE_1_USIS Cash_CoE_1_Sheet4 2" xfId="14940"/>
    <cellStyle name="_Sheet3_Staff Database_Kedia_USIS Cash_CoE_USIS Cash_CoE_1_USIS Cash_CoE_1_USIS Cash_CoE" xfId="5367"/>
    <cellStyle name="_Sheet3_Staff Database_Kedia_USIS Cash_CoE_USIS Cash_CoE_1_USIS Cash_CoE_1_USIS Cash_CoE 2" xfId="14942"/>
    <cellStyle name="_Sheet3_Staff Database_Kedia_USIS Cash_CoE_USIS Cash_CoE_1_USIS Cash_CoE_1_USIS Cash_CoE 3" xfId="14941"/>
    <cellStyle name="_Sheet3_Staff Database_Kedia_USIS Cash_CoE_USIS Cash_CoE_1_USIS Cash_CoE_1_USIS Cash_CoE 4" xfId="24061"/>
    <cellStyle name="_Sheet3_Staff Database_Kedia_USIS Cash_CoE_USIS Cash_CoE_1_USIS Cash_CoE_1_USIS Cash_CoE_Deadline Tracker" xfId="33444"/>
    <cellStyle name="_Sheet3_Staff Database_Kedia_USIS Cash_CoE_USIS Cash_CoE_1_USIS Cash_CoE_1_USIS Cash_CoE_Sheet4" xfId="10344"/>
    <cellStyle name="_Sheet3_Staff Database_Kedia_USIS Cash_CoE_USIS Cash_CoE_1_USIS Cash_CoE_1_USIS Cash_CoE_Sheet4 2" xfId="14943"/>
    <cellStyle name="_Sheet3_Staff Database_Kedia_USIS Cash_CoE_USIS Cash_CoE_1_USIS Cash_CoE_2" xfId="5368"/>
    <cellStyle name="_Sheet3_Staff Database_Kedia_USIS Cash_CoE_USIS Cash_CoE_1_USIS Cash_CoE_2 2" xfId="14945"/>
    <cellStyle name="_Sheet3_Staff Database_Kedia_USIS Cash_CoE_USIS Cash_CoE_1_USIS Cash_CoE_2 3" xfId="14944"/>
    <cellStyle name="_Sheet3_Staff Database_Kedia_USIS Cash_CoE_USIS Cash_CoE_1_USIS Cash_CoE_2 4" xfId="24062"/>
    <cellStyle name="_Sheet3_Staff Database_Kedia_USIS Cash_CoE_USIS Cash_CoE_1_USIS Cash_CoE_2_Deadline Tracker" xfId="33445"/>
    <cellStyle name="_Sheet3_Staff Database_Kedia_USIS Cash_CoE_USIS Cash_CoE_1_USIS Cash_CoE_2_Sheet4" xfId="10345"/>
    <cellStyle name="_Sheet3_Staff Database_Kedia_USIS Cash_CoE_USIS Cash_CoE_1_USIS Cash_CoE_2_Sheet4 2" xfId="14946"/>
    <cellStyle name="_Sheet3_Staff Database_Kedia_USIS Cash_CoE_USIS Cash_CoE_1_USIS Cash_CoE_2_USIS Cash_CoE" xfId="5369"/>
    <cellStyle name="_Sheet3_Staff Database_Kedia_USIS Cash_CoE_USIS Cash_CoE_1_USIS Cash_CoE_2_USIS Cash_CoE 2" xfId="14948"/>
    <cellStyle name="_Sheet3_Staff Database_Kedia_USIS Cash_CoE_USIS Cash_CoE_1_USIS Cash_CoE_2_USIS Cash_CoE 3" xfId="14947"/>
    <cellStyle name="_Sheet3_Staff Database_Kedia_USIS Cash_CoE_USIS Cash_CoE_1_USIS Cash_CoE_2_USIS Cash_CoE 4" xfId="24063"/>
    <cellStyle name="_Sheet3_Staff Database_Kedia_USIS Cash_CoE_USIS Cash_CoE_1_USIS Cash_CoE_2_USIS Cash_CoE_Deadline Tracker" xfId="33446"/>
    <cellStyle name="_Sheet3_Staff Database_Kedia_USIS Cash_CoE_USIS Cash_CoE_1_USIS Cash_CoE_2_USIS Cash_CoE_Sheet4" xfId="10346"/>
    <cellStyle name="_Sheet3_Staff Database_Kedia_USIS Cash_CoE_USIS Cash_CoE_1_USIS Cash_CoE_2_USIS Cash_CoE_Sheet4 2" xfId="14949"/>
    <cellStyle name="_Sheet3_Staff Database_Kedia_USIS Cash_CoE_USIS Cash_CoE_1_USIS Cash_CoE_3" xfId="5370"/>
    <cellStyle name="_Sheet3_Staff Database_Kedia_USIS Cash_CoE_USIS Cash_CoE_1_USIS Cash_CoE_3 2" xfId="14951"/>
    <cellStyle name="_Sheet3_Staff Database_Kedia_USIS Cash_CoE_USIS Cash_CoE_1_USIS Cash_CoE_3 3" xfId="14950"/>
    <cellStyle name="_Sheet3_Staff Database_Kedia_USIS Cash_CoE_USIS Cash_CoE_1_USIS Cash_CoE_3 4" xfId="24064"/>
    <cellStyle name="_Sheet3_Staff Database_Kedia_USIS Cash_CoE_USIS Cash_CoE_1_USIS Cash_CoE_3_Deadline Tracker" xfId="33447"/>
    <cellStyle name="_Sheet3_Staff Database_Kedia_USIS Cash_CoE_USIS Cash_CoE_1_USIS Cash_CoE_3_Sheet4" xfId="10347"/>
    <cellStyle name="_Sheet3_Staff Database_Kedia_USIS Cash_CoE_USIS Cash_CoE_1_USIS Cash_CoE_3_Sheet4 2" xfId="14952"/>
    <cellStyle name="_Sheet3_Staff Database_Kedia_USIS Cash_CoE_USIS Cash_CoE_1_USIS Cash_CoE_3_USIS Cash_CoE" xfId="5371"/>
    <cellStyle name="_Sheet3_Staff Database_Kedia_USIS Cash_CoE_USIS Cash_CoE_1_USIS Cash_CoE_3_USIS Cash_CoE 2" xfId="14954"/>
    <cellStyle name="_Sheet3_Staff Database_Kedia_USIS Cash_CoE_USIS Cash_CoE_1_USIS Cash_CoE_3_USIS Cash_CoE 3" xfId="14953"/>
    <cellStyle name="_Sheet3_Staff Database_Kedia_USIS Cash_CoE_USIS Cash_CoE_1_USIS Cash_CoE_3_USIS Cash_CoE 4" xfId="24065"/>
    <cellStyle name="_Sheet3_Staff Database_Kedia_USIS Cash_CoE_USIS Cash_CoE_1_USIS Cash_CoE_3_USIS Cash_CoE_Deadline Tracker" xfId="33448"/>
    <cellStyle name="_Sheet3_Staff Database_Kedia_USIS Cash_CoE_USIS Cash_CoE_1_USIS Cash_CoE_3_USIS Cash_CoE_Sheet4" xfId="10348"/>
    <cellStyle name="_Sheet3_Staff Database_Kedia_USIS Cash_CoE_USIS Cash_CoE_1_USIS Cash_CoE_3_USIS Cash_CoE_Sheet4 2" xfId="14955"/>
    <cellStyle name="_Sheet3_Staff Database_Kedia_USIS Cash_CoE_USIS Cash_CoE_1_USIS Cash_CoE_4" xfId="5372"/>
    <cellStyle name="_Sheet3_Staff Database_Kedia_USIS Cash_CoE_USIS Cash_CoE_1_USIS Cash_CoE_4 2" xfId="14957"/>
    <cellStyle name="_Sheet3_Staff Database_Kedia_USIS Cash_CoE_USIS Cash_CoE_1_USIS Cash_CoE_4 3" xfId="14956"/>
    <cellStyle name="_Sheet3_Staff Database_Kedia_USIS Cash_CoE_USIS Cash_CoE_1_USIS Cash_CoE_4 4" xfId="24066"/>
    <cellStyle name="_Sheet3_Staff Database_Kedia_USIS Cash_CoE_USIS Cash_CoE_1_USIS Cash_CoE_4_Deadline Tracker" xfId="33449"/>
    <cellStyle name="_Sheet3_Staff Database_Kedia_USIS Cash_CoE_USIS Cash_CoE_1_USIS Cash_CoE_4_Sheet4" xfId="10349"/>
    <cellStyle name="_Sheet3_Staff Database_Kedia_USIS Cash_CoE_USIS Cash_CoE_1_USIS Cash_CoE_4_Sheet4 2" xfId="14958"/>
    <cellStyle name="_Sheet3_Staff Database_Kedia_USIS Cash_CoE_USIS Cash_CoE_1_USIS Cash_CoE_Deadline Tracker" xfId="33442"/>
    <cellStyle name="_Sheet3_Staff Database_Kedia_USIS Cash_CoE_USIS Cash_CoE_1_USIS Cash_CoE_Sheet4" xfId="10342"/>
    <cellStyle name="_Sheet3_Staff Database_Kedia_USIS Cash_CoE_USIS Cash_CoE_1_USIS Cash_CoE_Sheet4 2" xfId="14959"/>
    <cellStyle name="_Sheet3_Staff Database_Kedia_USIS Cash_CoE_USIS Cash_CoE_Deadline Tracker" xfId="33436"/>
    <cellStyle name="_Sheet3_Staff Database_Kedia_USIS Cash_CoE_USIS Cash_CoE_Sheet4" xfId="10336"/>
    <cellStyle name="_Sheet3_Staff Database_Kedia_USIS Cash_CoE_USIS Cash_CoE_Sheet4 2" xfId="14960"/>
    <cellStyle name="_Sheet3_Staff Database_Process Highlights" xfId="5373"/>
    <cellStyle name="_Sheet3_Staff Database_Process Highlights 2" xfId="14962"/>
    <cellStyle name="_Sheet3_Staff Database_Process Highlights 3" xfId="14961"/>
    <cellStyle name="_Sheet3_Staff Database_Process Highlights 4" xfId="24067"/>
    <cellStyle name="_Sheet3_Staff Database_Process Highlights_1" xfId="5374"/>
    <cellStyle name="_Sheet3_Staff Database_Process Highlights_1 2" xfId="14964"/>
    <cellStyle name="_Sheet3_Staff Database_Process Highlights_1 3" xfId="14963"/>
    <cellStyle name="_Sheet3_Staff Database_Process Highlights_1 4" xfId="24068"/>
    <cellStyle name="_Sheet3_Staff Database_Process Highlights_1_Deadline Tracker" xfId="33451"/>
    <cellStyle name="_Sheet3_Staff Database_Process Highlights_1_Process Highlights" xfId="5375"/>
    <cellStyle name="_Sheet3_Staff Database_Process Highlights_1_Process Highlights 2" xfId="14966"/>
    <cellStyle name="_Sheet3_Staff Database_Process Highlights_1_Process Highlights 3" xfId="14965"/>
    <cellStyle name="_Sheet3_Staff Database_Process Highlights_1_Process Highlights 4" xfId="24069"/>
    <cellStyle name="_Sheet3_Staff Database_Process Highlights_1_Process Highlights_Deadline Tracker" xfId="33452"/>
    <cellStyle name="_Sheet3_Staff Database_Process Highlights_1_Process Highlights_Sheet4" xfId="10352"/>
    <cellStyle name="_Sheet3_Staff Database_Process Highlights_1_Process Highlights_Sheet4 2" xfId="14967"/>
    <cellStyle name="_Sheet3_Staff Database_Process Highlights_1_Sheet4" xfId="10351"/>
    <cellStyle name="_Sheet3_Staff Database_Process Highlights_1_Sheet4 2" xfId="14968"/>
    <cellStyle name="_Sheet3_Staff Database_Process Highlights_2" xfId="5376"/>
    <cellStyle name="_Sheet3_Staff Database_Process Highlights_2 2" xfId="14970"/>
    <cellStyle name="_Sheet3_Staff Database_Process Highlights_2 3" xfId="14969"/>
    <cellStyle name="_Sheet3_Staff Database_Process Highlights_2 4" xfId="24070"/>
    <cellStyle name="_Sheet3_Staff Database_Process Highlights_2_Deadline Tracker" xfId="33453"/>
    <cellStyle name="_Sheet3_Staff Database_Process Highlights_2_Process Highlights" xfId="5377"/>
    <cellStyle name="_Sheet3_Staff Database_Process Highlights_2_Process Highlights 2" xfId="14972"/>
    <cellStyle name="_Sheet3_Staff Database_Process Highlights_2_Process Highlights 3" xfId="14971"/>
    <cellStyle name="_Sheet3_Staff Database_Process Highlights_2_Process Highlights 4" xfId="24071"/>
    <cellStyle name="_Sheet3_Staff Database_Process Highlights_2_Process Highlights_Deadline Tracker" xfId="33454"/>
    <cellStyle name="_Sheet3_Staff Database_Process Highlights_2_Process Highlights_Sheet4" xfId="10354"/>
    <cellStyle name="_Sheet3_Staff Database_Process Highlights_2_Process Highlights_Sheet4 2" xfId="14973"/>
    <cellStyle name="_Sheet3_Staff Database_Process Highlights_2_Sheet4" xfId="10353"/>
    <cellStyle name="_Sheet3_Staff Database_Process Highlights_2_Sheet4 2" xfId="14974"/>
    <cellStyle name="_Sheet3_Staff Database_Process Highlights_3" xfId="5378"/>
    <cellStyle name="_Sheet3_Staff Database_Process Highlights_3 2" xfId="14976"/>
    <cellStyle name="_Sheet3_Staff Database_Process Highlights_3 3" xfId="14975"/>
    <cellStyle name="_Sheet3_Staff Database_Process Highlights_3 4" xfId="24072"/>
    <cellStyle name="_Sheet3_Staff Database_Process Highlights_3_Deadline Tracker" xfId="33455"/>
    <cellStyle name="_Sheet3_Staff Database_Process Highlights_3_Process Highlights" xfId="5379"/>
    <cellStyle name="_Sheet3_Staff Database_Process Highlights_3_Process Highlights 2" xfId="14978"/>
    <cellStyle name="_Sheet3_Staff Database_Process Highlights_3_Process Highlights 3" xfId="14977"/>
    <cellStyle name="_Sheet3_Staff Database_Process Highlights_3_Process Highlights 4" xfId="24073"/>
    <cellStyle name="_Sheet3_Staff Database_Process Highlights_3_Process Highlights_Deadline Tracker" xfId="33456"/>
    <cellStyle name="_Sheet3_Staff Database_Process Highlights_3_Process Highlights_Sheet4" xfId="10356"/>
    <cellStyle name="_Sheet3_Staff Database_Process Highlights_3_Process Highlights_Sheet4 2" xfId="14979"/>
    <cellStyle name="_Sheet3_Staff Database_Process Highlights_3_Sheet4" xfId="10355"/>
    <cellStyle name="_Sheet3_Staff Database_Process Highlights_3_Sheet4 2" xfId="14980"/>
    <cellStyle name="_Sheet3_Staff Database_Process Highlights_4" xfId="5380"/>
    <cellStyle name="_Sheet3_Staff Database_Process Highlights_4 2" xfId="14982"/>
    <cellStyle name="_Sheet3_Staff Database_Process Highlights_4 3" xfId="14981"/>
    <cellStyle name="_Sheet3_Staff Database_Process Highlights_4 4" xfId="24074"/>
    <cellStyle name="_Sheet3_Staff Database_Process Highlights_4_Deadline Tracker" xfId="33457"/>
    <cellStyle name="_Sheet3_Staff Database_Process Highlights_4_Process Highlights" xfId="5381"/>
    <cellStyle name="_Sheet3_Staff Database_Process Highlights_4_Process Highlights 2" xfId="14984"/>
    <cellStyle name="_Sheet3_Staff Database_Process Highlights_4_Process Highlights 3" xfId="14983"/>
    <cellStyle name="_Sheet3_Staff Database_Process Highlights_4_Process Highlights 4" xfId="24075"/>
    <cellStyle name="_Sheet3_Staff Database_Process Highlights_4_Process Highlights_Deadline Tracker" xfId="33458"/>
    <cellStyle name="_Sheet3_Staff Database_Process Highlights_4_Process Highlights_Sheet4" xfId="10358"/>
    <cellStyle name="_Sheet3_Staff Database_Process Highlights_4_Process Highlights_Sheet4 2" xfId="14985"/>
    <cellStyle name="_Sheet3_Staff Database_Process Highlights_4_Sheet4" xfId="10357"/>
    <cellStyle name="_Sheet3_Staff Database_Process Highlights_4_Sheet4 2" xfId="14986"/>
    <cellStyle name="_Sheet3_Staff Database_Process Highlights_5" xfId="5382"/>
    <cellStyle name="_Sheet3_Staff Database_Process Highlights_5 2" xfId="14988"/>
    <cellStyle name="_Sheet3_Staff Database_Process Highlights_5 3" xfId="14987"/>
    <cellStyle name="_Sheet3_Staff Database_Process Highlights_5 4" xfId="24076"/>
    <cellStyle name="_Sheet3_Staff Database_Process Highlights_5_Deadline Tracker" xfId="33459"/>
    <cellStyle name="_Sheet3_Staff Database_Process Highlights_5_Sheet4" xfId="10359"/>
    <cellStyle name="_Sheet3_Staff Database_Process Highlights_5_Sheet4 2" xfId="14989"/>
    <cellStyle name="_Sheet3_Staff Database_Process Highlights_Daily Volume" xfId="5383"/>
    <cellStyle name="_Sheet3_Staff Database_Process Highlights_Daily Volume 2" xfId="14991"/>
    <cellStyle name="_Sheet3_Staff Database_Process Highlights_Daily Volume 3" xfId="14990"/>
    <cellStyle name="_Sheet3_Staff Database_Process Highlights_Daily Volume 4" xfId="24077"/>
    <cellStyle name="_Sheet3_Staff Database_Process Highlights_Daily Volume_Deadline Tracker" xfId="33460"/>
    <cellStyle name="_Sheet3_Staff Database_Process Highlights_Daily Volume_Sheet4" xfId="10360"/>
    <cellStyle name="_Sheet3_Staff Database_Process Highlights_Daily Volume_Sheet4 2" xfId="14992"/>
    <cellStyle name="_Sheet3_Staff Database_Process Highlights_Deadline Tracker" xfId="33450"/>
    <cellStyle name="_Sheet3_Staff Database_Process Highlights_Process Highlights" xfId="5384"/>
    <cellStyle name="_Sheet3_Staff Database_Process Highlights_Process Highlights 2" xfId="14994"/>
    <cellStyle name="_Sheet3_Staff Database_Process Highlights_Process Highlights 3" xfId="14993"/>
    <cellStyle name="_Sheet3_Staff Database_Process Highlights_Process Highlights 4" xfId="24078"/>
    <cellStyle name="_Sheet3_Staff Database_Process Highlights_Process Highlights_Deadline Tracker" xfId="33461"/>
    <cellStyle name="_Sheet3_Staff Database_Process Highlights_Process Highlights_Sheet4" xfId="10361"/>
    <cellStyle name="_Sheet3_Staff Database_Process Highlights_Process Highlights_Sheet4 2" xfId="14995"/>
    <cellStyle name="_Sheet3_Staff Database_Process Highlights_Sheet4" xfId="10350"/>
    <cellStyle name="_Sheet3_Staff Database_Process Highlights_Sheet4 2" xfId="14996"/>
    <cellStyle name="_Sheet3_Staff Database_Sheet4" xfId="10227"/>
    <cellStyle name="_Sheet3_Staff Database_Sheet4 2" xfId="14997"/>
    <cellStyle name="_Sheet3_Staff Database_USIS Cash_CoE" xfId="5385"/>
    <cellStyle name="_Sheet3_Staff Database_USIS Cash_CoE 2" xfId="5386"/>
    <cellStyle name="_Sheet3_Staff Database_USIS Cash_CoE 2 2" xfId="15000"/>
    <cellStyle name="_Sheet3_Staff Database_USIS Cash_CoE 2 3" xfId="14999"/>
    <cellStyle name="_Sheet3_Staff Database_USIS Cash_CoE 2 4" xfId="24080"/>
    <cellStyle name="_Sheet3_Staff Database_USIS Cash_CoE 2_Deadline Tracker" xfId="33463"/>
    <cellStyle name="_Sheet3_Staff Database_USIS Cash_CoE 2_Sheet4" xfId="10363"/>
    <cellStyle name="_Sheet3_Staff Database_USIS Cash_CoE 2_Sheet4 2" xfId="15001"/>
    <cellStyle name="_Sheet3_Staff Database_USIS Cash_CoE 3" xfId="5387"/>
    <cellStyle name="_Sheet3_Staff Database_USIS Cash_CoE 3 2" xfId="15003"/>
    <cellStyle name="_Sheet3_Staff Database_USIS Cash_CoE 3 3" xfId="15002"/>
    <cellStyle name="_Sheet3_Staff Database_USIS Cash_CoE 3 4" xfId="24081"/>
    <cellStyle name="_Sheet3_Staff Database_USIS Cash_CoE 3_Deadline Tracker" xfId="33464"/>
    <cellStyle name="_Sheet3_Staff Database_USIS Cash_CoE 3_Sheet4" xfId="10364"/>
    <cellStyle name="_Sheet3_Staff Database_USIS Cash_CoE 3_Sheet4 2" xfId="15004"/>
    <cellStyle name="_Sheet3_Staff Database_USIS Cash_CoE 4" xfId="15005"/>
    <cellStyle name="_Sheet3_Staff Database_USIS Cash_CoE 5" xfId="14998"/>
    <cellStyle name="_Sheet3_Staff Database_USIS Cash_CoE 6" xfId="24079"/>
    <cellStyle name="_Sheet3_Staff Database_USIS Cash_CoE_1" xfId="5388"/>
    <cellStyle name="_Sheet3_Staff Database_USIS Cash_CoE_1 2" xfId="5389"/>
    <cellStyle name="_Sheet3_Staff Database_USIS Cash_CoE_1 2 2" xfId="15008"/>
    <cellStyle name="_Sheet3_Staff Database_USIS Cash_CoE_1 2 3" xfId="15007"/>
    <cellStyle name="_Sheet3_Staff Database_USIS Cash_CoE_1 2 4" xfId="24083"/>
    <cellStyle name="_Sheet3_Staff Database_USIS Cash_CoE_1 2_Deadline Tracker" xfId="33466"/>
    <cellStyle name="_Sheet3_Staff Database_USIS Cash_CoE_1 2_Sheet4" xfId="10366"/>
    <cellStyle name="_Sheet3_Staff Database_USIS Cash_CoE_1 2_Sheet4 2" xfId="15009"/>
    <cellStyle name="_Sheet3_Staff Database_USIS Cash_CoE_1 3" xfId="15010"/>
    <cellStyle name="_Sheet3_Staff Database_USIS Cash_CoE_1 4" xfId="15006"/>
    <cellStyle name="_Sheet3_Staff Database_USIS Cash_CoE_1 5" xfId="24082"/>
    <cellStyle name="_Sheet3_Staff Database_USIS Cash_CoE_1_Deadline Tracker" xfId="33465"/>
    <cellStyle name="_Sheet3_Staff Database_USIS Cash_CoE_1_Process Highlights" xfId="5390"/>
    <cellStyle name="_Sheet3_Staff Database_USIS Cash_CoE_1_Process Highlights 2" xfId="15012"/>
    <cellStyle name="_Sheet3_Staff Database_USIS Cash_CoE_1_Process Highlights 3" xfId="15011"/>
    <cellStyle name="_Sheet3_Staff Database_USIS Cash_CoE_1_Process Highlights 4" xfId="24084"/>
    <cellStyle name="_Sheet3_Staff Database_USIS Cash_CoE_1_Process Highlights_1" xfId="5391"/>
    <cellStyle name="_Sheet3_Staff Database_USIS Cash_CoE_1_Process Highlights_1 2" xfId="15014"/>
    <cellStyle name="_Sheet3_Staff Database_USIS Cash_CoE_1_Process Highlights_1 3" xfId="15013"/>
    <cellStyle name="_Sheet3_Staff Database_USIS Cash_CoE_1_Process Highlights_1 4" xfId="24085"/>
    <cellStyle name="_Sheet3_Staff Database_USIS Cash_CoE_1_Process Highlights_1_Deadline Tracker" xfId="33468"/>
    <cellStyle name="_Sheet3_Staff Database_USIS Cash_CoE_1_Process Highlights_1_Sheet4" xfId="10368"/>
    <cellStyle name="_Sheet3_Staff Database_USIS Cash_CoE_1_Process Highlights_1_Sheet4 2" xfId="15015"/>
    <cellStyle name="_Sheet3_Staff Database_USIS Cash_CoE_1_Process Highlights_2" xfId="5392"/>
    <cellStyle name="_Sheet3_Staff Database_USIS Cash_CoE_1_Process Highlights_2 2" xfId="15017"/>
    <cellStyle name="_Sheet3_Staff Database_USIS Cash_CoE_1_Process Highlights_2 3" xfId="15016"/>
    <cellStyle name="_Sheet3_Staff Database_USIS Cash_CoE_1_Process Highlights_2 4" xfId="24086"/>
    <cellStyle name="_Sheet3_Staff Database_USIS Cash_CoE_1_Process Highlights_2_Deadline Tracker" xfId="33469"/>
    <cellStyle name="_Sheet3_Staff Database_USIS Cash_CoE_1_Process Highlights_2_Process Highlights" xfId="5393"/>
    <cellStyle name="_Sheet3_Staff Database_USIS Cash_CoE_1_Process Highlights_2_Process Highlights 2" xfId="15019"/>
    <cellStyle name="_Sheet3_Staff Database_USIS Cash_CoE_1_Process Highlights_2_Process Highlights 3" xfId="15018"/>
    <cellStyle name="_Sheet3_Staff Database_USIS Cash_CoE_1_Process Highlights_2_Process Highlights 4" xfId="24087"/>
    <cellStyle name="_Sheet3_Staff Database_USIS Cash_CoE_1_Process Highlights_2_Process Highlights_Deadline Tracker" xfId="33470"/>
    <cellStyle name="_Sheet3_Staff Database_USIS Cash_CoE_1_Process Highlights_2_Process Highlights_Sheet4" xfId="10370"/>
    <cellStyle name="_Sheet3_Staff Database_USIS Cash_CoE_1_Process Highlights_2_Process Highlights_Sheet4 2" xfId="15020"/>
    <cellStyle name="_Sheet3_Staff Database_USIS Cash_CoE_1_Process Highlights_2_Sheet4" xfId="10369"/>
    <cellStyle name="_Sheet3_Staff Database_USIS Cash_CoE_1_Process Highlights_2_Sheet4 2" xfId="15021"/>
    <cellStyle name="_Sheet3_Staff Database_USIS Cash_CoE_1_Process Highlights_Deadline Tracker" xfId="33467"/>
    <cellStyle name="_Sheet3_Staff Database_USIS Cash_CoE_1_Process Highlights_Process Highlights" xfId="5394"/>
    <cellStyle name="_Sheet3_Staff Database_USIS Cash_CoE_1_Process Highlights_Process Highlights 2" xfId="15023"/>
    <cellStyle name="_Sheet3_Staff Database_USIS Cash_CoE_1_Process Highlights_Process Highlights 3" xfId="15022"/>
    <cellStyle name="_Sheet3_Staff Database_USIS Cash_CoE_1_Process Highlights_Process Highlights 4" xfId="24088"/>
    <cellStyle name="_Sheet3_Staff Database_USIS Cash_CoE_1_Process Highlights_Process Highlights_Deadline Tracker" xfId="33471"/>
    <cellStyle name="_Sheet3_Staff Database_USIS Cash_CoE_1_Process Highlights_Process Highlights_Sheet4" xfId="10371"/>
    <cellStyle name="_Sheet3_Staff Database_USIS Cash_CoE_1_Process Highlights_Process Highlights_Sheet4 2" xfId="15024"/>
    <cellStyle name="_Sheet3_Staff Database_USIS Cash_CoE_1_Process Highlights_Sheet4" xfId="10367"/>
    <cellStyle name="_Sheet3_Staff Database_USIS Cash_CoE_1_Process Highlights_Sheet4 2" xfId="15025"/>
    <cellStyle name="_Sheet3_Staff Database_USIS Cash_CoE_1_Sheet4" xfId="10365"/>
    <cellStyle name="_Sheet3_Staff Database_USIS Cash_CoE_1_Sheet4 2" xfId="15026"/>
    <cellStyle name="_Sheet3_Staff Database_USIS Cash_CoE_1_USIS Cash_CoE" xfId="5395"/>
    <cellStyle name="_Sheet3_Staff Database_USIS Cash_CoE_1_USIS Cash_CoE 2" xfId="15028"/>
    <cellStyle name="_Sheet3_Staff Database_USIS Cash_CoE_1_USIS Cash_CoE 3" xfId="15027"/>
    <cellStyle name="_Sheet3_Staff Database_USIS Cash_CoE_1_USIS Cash_CoE 4" xfId="24089"/>
    <cellStyle name="_Sheet3_Staff Database_USIS Cash_CoE_1_USIS Cash_CoE_1" xfId="5396"/>
    <cellStyle name="_Sheet3_Staff Database_USIS Cash_CoE_1_USIS Cash_CoE_1 2" xfId="5397"/>
    <cellStyle name="_Sheet3_Staff Database_USIS Cash_CoE_1_USIS Cash_CoE_1 2 2" xfId="15031"/>
    <cellStyle name="_Sheet3_Staff Database_USIS Cash_CoE_1_USIS Cash_CoE_1 2 3" xfId="15030"/>
    <cellStyle name="_Sheet3_Staff Database_USIS Cash_CoE_1_USIS Cash_CoE_1 2 4" xfId="24091"/>
    <cellStyle name="_Sheet3_Staff Database_USIS Cash_CoE_1_USIS Cash_CoE_1 2_Deadline Tracker" xfId="33474"/>
    <cellStyle name="_Sheet3_Staff Database_USIS Cash_CoE_1_USIS Cash_CoE_1 2_Sheet4" xfId="10374"/>
    <cellStyle name="_Sheet3_Staff Database_USIS Cash_CoE_1_USIS Cash_CoE_1 2_Sheet4 2" xfId="15032"/>
    <cellStyle name="_Sheet3_Staff Database_USIS Cash_CoE_1_USIS Cash_CoE_1 2_USIS Cash_CoE" xfId="5398"/>
    <cellStyle name="_Sheet3_Staff Database_USIS Cash_CoE_1_USIS Cash_CoE_1 2_USIS Cash_CoE 2" xfId="15034"/>
    <cellStyle name="_Sheet3_Staff Database_USIS Cash_CoE_1_USIS Cash_CoE_1 2_USIS Cash_CoE 3" xfId="15033"/>
    <cellStyle name="_Sheet3_Staff Database_USIS Cash_CoE_1_USIS Cash_CoE_1 2_USIS Cash_CoE 4" xfId="24092"/>
    <cellStyle name="_Sheet3_Staff Database_USIS Cash_CoE_1_USIS Cash_CoE_1 2_USIS Cash_CoE_Deadline Tracker" xfId="33475"/>
    <cellStyle name="_Sheet3_Staff Database_USIS Cash_CoE_1_USIS Cash_CoE_1 2_USIS Cash_CoE_Sheet4" xfId="10375"/>
    <cellStyle name="_Sheet3_Staff Database_USIS Cash_CoE_1_USIS Cash_CoE_1 2_USIS Cash_CoE_Sheet4 2" xfId="15035"/>
    <cellStyle name="_Sheet3_Staff Database_USIS Cash_CoE_1_USIS Cash_CoE_1 3" xfId="15036"/>
    <cellStyle name="_Sheet3_Staff Database_USIS Cash_CoE_1_USIS Cash_CoE_1 4" xfId="15029"/>
    <cellStyle name="_Sheet3_Staff Database_USIS Cash_CoE_1_USIS Cash_CoE_1 5" xfId="24090"/>
    <cellStyle name="_Sheet3_Staff Database_USIS Cash_CoE_1_USIS Cash_CoE_1_Deadline Tracker" xfId="33473"/>
    <cellStyle name="_Sheet3_Staff Database_USIS Cash_CoE_1_USIS Cash_CoE_1_Process Highlights" xfId="5399"/>
    <cellStyle name="_Sheet3_Staff Database_USIS Cash_CoE_1_USIS Cash_CoE_1_Process Highlights 2" xfId="15038"/>
    <cellStyle name="_Sheet3_Staff Database_USIS Cash_CoE_1_USIS Cash_CoE_1_Process Highlights 3" xfId="15037"/>
    <cellStyle name="_Sheet3_Staff Database_USIS Cash_CoE_1_USIS Cash_CoE_1_Process Highlights 4" xfId="24093"/>
    <cellStyle name="_Sheet3_Staff Database_USIS Cash_CoE_1_USIS Cash_CoE_1_Process Highlights_1" xfId="5400"/>
    <cellStyle name="_Sheet3_Staff Database_USIS Cash_CoE_1_USIS Cash_CoE_1_Process Highlights_1 2" xfId="15040"/>
    <cellStyle name="_Sheet3_Staff Database_USIS Cash_CoE_1_USIS Cash_CoE_1_Process Highlights_1 3" xfId="15039"/>
    <cellStyle name="_Sheet3_Staff Database_USIS Cash_CoE_1_USIS Cash_CoE_1_Process Highlights_1 4" xfId="24094"/>
    <cellStyle name="_Sheet3_Staff Database_USIS Cash_CoE_1_USIS Cash_CoE_1_Process Highlights_1_Deadline Tracker" xfId="33477"/>
    <cellStyle name="_Sheet3_Staff Database_USIS Cash_CoE_1_USIS Cash_CoE_1_Process Highlights_1_Sheet4" xfId="10377"/>
    <cellStyle name="_Sheet3_Staff Database_USIS Cash_CoE_1_USIS Cash_CoE_1_Process Highlights_1_Sheet4 2" xfId="15041"/>
    <cellStyle name="_Sheet3_Staff Database_USIS Cash_CoE_1_USIS Cash_CoE_1_Process Highlights_Deadline Tracker" xfId="33476"/>
    <cellStyle name="_Sheet3_Staff Database_USIS Cash_CoE_1_USIS Cash_CoE_1_Process Highlights_Sheet4" xfId="10376"/>
    <cellStyle name="_Sheet3_Staff Database_USIS Cash_CoE_1_USIS Cash_CoE_1_Process Highlights_Sheet4 2" xfId="15042"/>
    <cellStyle name="_Sheet3_Staff Database_USIS Cash_CoE_1_USIS Cash_CoE_1_Sheet4" xfId="10373"/>
    <cellStyle name="_Sheet3_Staff Database_USIS Cash_CoE_1_USIS Cash_CoE_1_Sheet4 2" xfId="15043"/>
    <cellStyle name="_Sheet3_Staff Database_USIS Cash_CoE_1_USIS Cash_CoE_1_USIS Cash_CoE" xfId="5401"/>
    <cellStyle name="_Sheet3_Staff Database_USIS Cash_CoE_1_USIS Cash_CoE_1_USIS Cash_CoE 2" xfId="15045"/>
    <cellStyle name="_Sheet3_Staff Database_USIS Cash_CoE_1_USIS Cash_CoE_1_USIS Cash_CoE 3" xfId="15044"/>
    <cellStyle name="_Sheet3_Staff Database_USIS Cash_CoE_1_USIS Cash_CoE_1_USIS Cash_CoE 4" xfId="24095"/>
    <cellStyle name="_Sheet3_Staff Database_USIS Cash_CoE_1_USIS Cash_CoE_1_USIS Cash_CoE_1" xfId="5402"/>
    <cellStyle name="_Sheet3_Staff Database_USIS Cash_CoE_1_USIS Cash_CoE_1_USIS Cash_CoE_1 2" xfId="15047"/>
    <cellStyle name="_Sheet3_Staff Database_USIS Cash_CoE_1_USIS Cash_CoE_1_USIS Cash_CoE_1 3" xfId="15046"/>
    <cellStyle name="_Sheet3_Staff Database_USIS Cash_CoE_1_USIS Cash_CoE_1_USIS Cash_CoE_1 4" xfId="24096"/>
    <cellStyle name="_Sheet3_Staff Database_USIS Cash_CoE_1_USIS Cash_CoE_1_USIS Cash_CoE_1_Deadline Tracker" xfId="33479"/>
    <cellStyle name="_Sheet3_Staff Database_USIS Cash_CoE_1_USIS Cash_CoE_1_USIS Cash_CoE_1_Sheet4" xfId="10379"/>
    <cellStyle name="_Sheet3_Staff Database_USIS Cash_CoE_1_USIS Cash_CoE_1_USIS Cash_CoE_1_Sheet4 2" xfId="15048"/>
    <cellStyle name="_Sheet3_Staff Database_USIS Cash_CoE_1_USIS Cash_CoE_1_USIS Cash_CoE_1_USIS Cash_CoE" xfId="5403"/>
    <cellStyle name="_Sheet3_Staff Database_USIS Cash_CoE_1_USIS Cash_CoE_1_USIS Cash_CoE_1_USIS Cash_CoE 2" xfId="15050"/>
    <cellStyle name="_Sheet3_Staff Database_USIS Cash_CoE_1_USIS Cash_CoE_1_USIS Cash_CoE_1_USIS Cash_CoE 3" xfId="15049"/>
    <cellStyle name="_Sheet3_Staff Database_USIS Cash_CoE_1_USIS Cash_CoE_1_USIS Cash_CoE_1_USIS Cash_CoE 4" xfId="24097"/>
    <cellStyle name="_Sheet3_Staff Database_USIS Cash_CoE_1_USIS Cash_CoE_1_USIS Cash_CoE_1_USIS Cash_CoE_Deadline Tracker" xfId="33480"/>
    <cellStyle name="_Sheet3_Staff Database_USIS Cash_CoE_1_USIS Cash_CoE_1_USIS Cash_CoE_1_USIS Cash_CoE_Sheet4" xfId="10380"/>
    <cellStyle name="_Sheet3_Staff Database_USIS Cash_CoE_1_USIS Cash_CoE_1_USIS Cash_CoE_1_USIS Cash_CoE_Sheet4 2" xfId="15051"/>
    <cellStyle name="_Sheet3_Staff Database_USIS Cash_CoE_1_USIS Cash_CoE_1_USIS Cash_CoE_2" xfId="5404"/>
    <cellStyle name="_Sheet3_Staff Database_USIS Cash_CoE_1_USIS Cash_CoE_1_USIS Cash_CoE_2 2" xfId="15053"/>
    <cellStyle name="_Sheet3_Staff Database_USIS Cash_CoE_1_USIS Cash_CoE_1_USIS Cash_CoE_2 3" xfId="15052"/>
    <cellStyle name="_Sheet3_Staff Database_USIS Cash_CoE_1_USIS Cash_CoE_1_USIS Cash_CoE_2 4" xfId="24098"/>
    <cellStyle name="_Sheet3_Staff Database_USIS Cash_CoE_1_USIS Cash_CoE_1_USIS Cash_CoE_2_Deadline Tracker" xfId="33481"/>
    <cellStyle name="_Sheet3_Staff Database_USIS Cash_CoE_1_USIS Cash_CoE_1_USIS Cash_CoE_2_Sheet4" xfId="10381"/>
    <cellStyle name="_Sheet3_Staff Database_USIS Cash_CoE_1_USIS Cash_CoE_1_USIS Cash_CoE_2_Sheet4 2" xfId="15054"/>
    <cellStyle name="_Sheet3_Staff Database_USIS Cash_CoE_1_USIS Cash_CoE_1_USIS Cash_CoE_2_USIS Cash_CoE" xfId="5405"/>
    <cellStyle name="_Sheet3_Staff Database_USIS Cash_CoE_1_USIS Cash_CoE_1_USIS Cash_CoE_2_USIS Cash_CoE 2" xfId="15056"/>
    <cellStyle name="_Sheet3_Staff Database_USIS Cash_CoE_1_USIS Cash_CoE_1_USIS Cash_CoE_2_USIS Cash_CoE 3" xfId="15055"/>
    <cellStyle name="_Sheet3_Staff Database_USIS Cash_CoE_1_USIS Cash_CoE_1_USIS Cash_CoE_2_USIS Cash_CoE 4" xfId="24099"/>
    <cellStyle name="_Sheet3_Staff Database_USIS Cash_CoE_1_USIS Cash_CoE_1_USIS Cash_CoE_2_USIS Cash_CoE_Deadline Tracker" xfId="33482"/>
    <cellStyle name="_Sheet3_Staff Database_USIS Cash_CoE_1_USIS Cash_CoE_1_USIS Cash_CoE_2_USIS Cash_CoE_Sheet4" xfId="10382"/>
    <cellStyle name="_Sheet3_Staff Database_USIS Cash_CoE_1_USIS Cash_CoE_1_USIS Cash_CoE_2_USIS Cash_CoE_Sheet4 2" xfId="15057"/>
    <cellStyle name="_Sheet3_Staff Database_USIS Cash_CoE_1_USIS Cash_CoE_1_USIS Cash_CoE_3" xfId="5406"/>
    <cellStyle name="_Sheet3_Staff Database_USIS Cash_CoE_1_USIS Cash_CoE_1_USIS Cash_CoE_3 2" xfId="15059"/>
    <cellStyle name="_Sheet3_Staff Database_USIS Cash_CoE_1_USIS Cash_CoE_1_USIS Cash_CoE_3 3" xfId="15058"/>
    <cellStyle name="_Sheet3_Staff Database_USIS Cash_CoE_1_USIS Cash_CoE_1_USIS Cash_CoE_3 4" xfId="24100"/>
    <cellStyle name="_Sheet3_Staff Database_USIS Cash_CoE_1_USIS Cash_CoE_1_USIS Cash_CoE_3_Deadline Tracker" xfId="33483"/>
    <cellStyle name="_Sheet3_Staff Database_USIS Cash_CoE_1_USIS Cash_CoE_1_USIS Cash_CoE_3_Sheet4" xfId="10383"/>
    <cellStyle name="_Sheet3_Staff Database_USIS Cash_CoE_1_USIS Cash_CoE_1_USIS Cash_CoE_3_Sheet4 2" xfId="15060"/>
    <cellStyle name="_Sheet3_Staff Database_USIS Cash_CoE_1_USIS Cash_CoE_1_USIS Cash_CoE_3_USIS Cash_CoE" xfId="5407"/>
    <cellStyle name="_Sheet3_Staff Database_USIS Cash_CoE_1_USIS Cash_CoE_1_USIS Cash_CoE_3_USIS Cash_CoE 2" xfId="15062"/>
    <cellStyle name="_Sheet3_Staff Database_USIS Cash_CoE_1_USIS Cash_CoE_1_USIS Cash_CoE_3_USIS Cash_CoE 3" xfId="15061"/>
    <cellStyle name="_Sheet3_Staff Database_USIS Cash_CoE_1_USIS Cash_CoE_1_USIS Cash_CoE_3_USIS Cash_CoE 4" xfId="24101"/>
    <cellStyle name="_Sheet3_Staff Database_USIS Cash_CoE_1_USIS Cash_CoE_1_USIS Cash_CoE_3_USIS Cash_CoE_Deadline Tracker" xfId="33484"/>
    <cellStyle name="_Sheet3_Staff Database_USIS Cash_CoE_1_USIS Cash_CoE_1_USIS Cash_CoE_3_USIS Cash_CoE_Sheet4" xfId="10384"/>
    <cellStyle name="_Sheet3_Staff Database_USIS Cash_CoE_1_USIS Cash_CoE_1_USIS Cash_CoE_3_USIS Cash_CoE_Sheet4 2" xfId="15063"/>
    <cellStyle name="_Sheet3_Staff Database_USIS Cash_CoE_1_USIS Cash_CoE_1_USIS Cash_CoE_4" xfId="5408"/>
    <cellStyle name="_Sheet3_Staff Database_USIS Cash_CoE_1_USIS Cash_CoE_1_USIS Cash_CoE_4 2" xfId="15065"/>
    <cellStyle name="_Sheet3_Staff Database_USIS Cash_CoE_1_USIS Cash_CoE_1_USIS Cash_CoE_4 3" xfId="15064"/>
    <cellStyle name="_Sheet3_Staff Database_USIS Cash_CoE_1_USIS Cash_CoE_1_USIS Cash_CoE_4 4" xfId="24102"/>
    <cellStyle name="_Sheet3_Staff Database_USIS Cash_CoE_1_USIS Cash_CoE_1_USIS Cash_CoE_4_Deadline Tracker" xfId="33485"/>
    <cellStyle name="_Sheet3_Staff Database_USIS Cash_CoE_1_USIS Cash_CoE_1_USIS Cash_CoE_4_Sheet4" xfId="10385"/>
    <cellStyle name="_Sheet3_Staff Database_USIS Cash_CoE_1_USIS Cash_CoE_1_USIS Cash_CoE_4_Sheet4 2" xfId="15066"/>
    <cellStyle name="_Sheet3_Staff Database_USIS Cash_CoE_1_USIS Cash_CoE_1_USIS Cash_CoE_Deadline Tracker" xfId="33478"/>
    <cellStyle name="_Sheet3_Staff Database_USIS Cash_CoE_1_USIS Cash_CoE_1_USIS Cash_CoE_Sheet4" xfId="10378"/>
    <cellStyle name="_Sheet3_Staff Database_USIS Cash_CoE_1_USIS Cash_CoE_1_USIS Cash_CoE_Sheet4 2" xfId="15067"/>
    <cellStyle name="_Sheet3_Staff Database_USIS Cash_CoE_1_USIS Cash_CoE_Deadline Tracker" xfId="33472"/>
    <cellStyle name="_Sheet3_Staff Database_USIS Cash_CoE_1_USIS Cash_CoE_Sheet4" xfId="10372"/>
    <cellStyle name="_Sheet3_Staff Database_USIS Cash_CoE_1_USIS Cash_CoE_Sheet4 2" xfId="15068"/>
    <cellStyle name="_Sheet3_Staff Database_USIS Cash_CoE_2" xfId="5409"/>
    <cellStyle name="_Sheet3_Staff Database_USIS Cash_CoE_2 2" xfId="15070"/>
    <cellStyle name="_Sheet3_Staff Database_USIS Cash_CoE_2 3" xfId="15069"/>
    <cellStyle name="_Sheet3_Staff Database_USIS Cash_CoE_2 4" xfId="24103"/>
    <cellStyle name="_Sheet3_Staff Database_USIS Cash_CoE_2_Deadline Tracker" xfId="33486"/>
    <cellStyle name="_Sheet3_Staff Database_USIS Cash_CoE_2_Sheet4" xfId="10386"/>
    <cellStyle name="_Sheet3_Staff Database_USIS Cash_CoE_2_Sheet4 2" xfId="15071"/>
    <cellStyle name="_Sheet3_Staff Database_USIS Cash_CoE_2_USIS Cash_CoE" xfId="5410"/>
    <cellStyle name="_Sheet3_Staff Database_USIS Cash_CoE_2_USIS Cash_CoE 2" xfId="15073"/>
    <cellStyle name="_Sheet3_Staff Database_USIS Cash_CoE_2_USIS Cash_CoE 3" xfId="15072"/>
    <cellStyle name="_Sheet3_Staff Database_USIS Cash_CoE_2_USIS Cash_CoE 4" xfId="24104"/>
    <cellStyle name="_Sheet3_Staff Database_USIS Cash_CoE_2_USIS Cash_CoE_Deadline Tracker" xfId="33487"/>
    <cellStyle name="_Sheet3_Staff Database_USIS Cash_CoE_2_USIS Cash_CoE_Sheet4" xfId="10387"/>
    <cellStyle name="_Sheet3_Staff Database_USIS Cash_CoE_2_USIS Cash_CoE_Sheet4 2" xfId="15074"/>
    <cellStyle name="_Sheet3_Staff Database_USIS Cash_CoE_3" xfId="5411"/>
    <cellStyle name="_Sheet3_Staff Database_USIS Cash_CoE_3 2" xfId="15076"/>
    <cellStyle name="_Sheet3_Staff Database_USIS Cash_CoE_3 3" xfId="15075"/>
    <cellStyle name="_Sheet3_Staff Database_USIS Cash_CoE_3 4" xfId="24105"/>
    <cellStyle name="_Sheet3_Staff Database_USIS Cash_CoE_3_Deadline Tracker" xfId="33488"/>
    <cellStyle name="_Sheet3_Staff Database_USIS Cash_CoE_3_Sheet4" xfId="10388"/>
    <cellStyle name="_Sheet3_Staff Database_USIS Cash_CoE_3_Sheet4 2" xfId="15077"/>
    <cellStyle name="_Sheet3_Staff Database_USIS Cash_CoE_3_USIS Cash_CoE" xfId="5412"/>
    <cellStyle name="_Sheet3_Staff Database_USIS Cash_CoE_3_USIS Cash_CoE 2" xfId="15079"/>
    <cellStyle name="_Sheet3_Staff Database_USIS Cash_CoE_3_USIS Cash_CoE 3" xfId="15078"/>
    <cellStyle name="_Sheet3_Staff Database_USIS Cash_CoE_3_USIS Cash_CoE 4" xfId="24106"/>
    <cellStyle name="_Sheet3_Staff Database_USIS Cash_CoE_3_USIS Cash_CoE_Deadline Tracker" xfId="33489"/>
    <cellStyle name="_Sheet3_Staff Database_USIS Cash_CoE_3_USIS Cash_CoE_Sheet4" xfId="10389"/>
    <cellStyle name="_Sheet3_Staff Database_USIS Cash_CoE_3_USIS Cash_CoE_Sheet4 2" xfId="15080"/>
    <cellStyle name="_Sheet3_Staff Database_USIS Cash_CoE_4" xfId="5413"/>
    <cellStyle name="_Sheet3_Staff Database_USIS Cash_CoE_4 2" xfId="15082"/>
    <cellStyle name="_Sheet3_Staff Database_USIS Cash_CoE_4 3" xfId="15081"/>
    <cellStyle name="_Sheet3_Staff Database_USIS Cash_CoE_4 4" xfId="24107"/>
    <cellStyle name="_Sheet3_Staff Database_USIS Cash_CoE_4_Deadline Tracker" xfId="33490"/>
    <cellStyle name="_Sheet3_Staff Database_USIS Cash_CoE_4_Sheet4" xfId="10390"/>
    <cellStyle name="_Sheet3_Staff Database_USIS Cash_CoE_4_Sheet4 2" xfId="15083"/>
    <cellStyle name="_Sheet3_Staff Database_USIS Cash_CoE_4_USIS Cash_CoE" xfId="5414"/>
    <cellStyle name="_Sheet3_Staff Database_USIS Cash_CoE_4_USIS Cash_CoE 2" xfId="15085"/>
    <cellStyle name="_Sheet3_Staff Database_USIS Cash_CoE_4_USIS Cash_CoE 3" xfId="15084"/>
    <cellStyle name="_Sheet3_Staff Database_USIS Cash_CoE_4_USIS Cash_CoE 4" xfId="24108"/>
    <cellStyle name="_Sheet3_Staff Database_USIS Cash_CoE_4_USIS Cash_CoE_Deadline Tracker" xfId="33491"/>
    <cellStyle name="_Sheet3_Staff Database_USIS Cash_CoE_4_USIS Cash_CoE_Sheet4" xfId="10391"/>
    <cellStyle name="_Sheet3_Staff Database_USIS Cash_CoE_4_USIS Cash_CoE_Sheet4 2" xfId="15086"/>
    <cellStyle name="_Sheet3_Staff Database_USIS Cash_CoE_5" xfId="5415"/>
    <cellStyle name="_Sheet3_Staff Database_USIS Cash_CoE_5 2" xfId="15088"/>
    <cellStyle name="_Sheet3_Staff Database_USIS Cash_CoE_5 3" xfId="15087"/>
    <cellStyle name="_Sheet3_Staff Database_USIS Cash_CoE_5 4" xfId="24109"/>
    <cellStyle name="_Sheet3_Staff Database_USIS Cash_CoE_5_Deadline Tracker" xfId="33492"/>
    <cellStyle name="_Sheet3_Staff Database_USIS Cash_CoE_5_Sheet4" xfId="10392"/>
    <cellStyle name="_Sheet3_Staff Database_USIS Cash_CoE_5_Sheet4 2" xfId="15089"/>
    <cellStyle name="_Sheet3_Staff Database_USIS Cash_CoE_5_USIS Cash_CoE" xfId="5416"/>
    <cellStyle name="_Sheet3_Staff Database_USIS Cash_CoE_5_USIS Cash_CoE 2" xfId="15091"/>
    <cellStyle name="_Sheet3_Staff Database_USIS Cash_CoE_5_USIS Cash_CoE 3" xfId="15090"/>
    <cellStyle name="_Sheet3_Staff Database_USIS Cash_CoE_5_USIS Cash_CoE 4" xfId="24110"/>
    <cellStyle name="_Sheet3_Staff Database_USIS Cash_CoE_5_USIS Cash_CoE_Deadline Tracker" xfId="33493"/>
    <cellStyle name="_Sheet3_Staff Database_USIS Cash_CoE_5_USIS Cash_CoE_Sheet4" xfId="10393"/>
    <cellStyle name="_Sheet3_Staff Database_USIS Cash_CoE_5_USIS Cash_CoE_Sheet4 2" xfId="15092"/>
    <cellStyle name="_Sheet3_Staff Database_USIS Cash_CoE_6" xfId="5417"/>
    <cellStyle name="_Sheet3_Staff Database_USIS Cash_CoE_6 2" xfId="15094"/>
    <cellStyle name="_Sheet3_Staff Database_USIS Cash_CoE_6 3" xfId="15093"/>
    <cellStyle name="_Sheet3_Staff Database_USIS Cash_CoE_6 4" xfId="24111"/>
    <cellStyle name="_Sheet3_Staff Database_USIS Cash_CoE_6_Deadline Tracker" xfId="33494"/>
    <cellStyle name="_Sheet3_Staff Database_USIS Cash_CoE_6_Sheet4" xfId="10394"/>
    <cellStyle name="_Sheet3_Staff Database_USIS Cash_CoE_6_Sheet4 2" xfId="15095"/>
    <cellStyle name="_Sheet3_Staff Database_USIS Cash_CoE_Chansky" xfId="5418"/>
    <cellStyle name="_Sheet3_Staff Database_USIS Cash_CoE_Chansky 2" xfId="15097"/>
    <cellStyle name="_Sheet3_Staff Database_USIS Cash_CoE_Chansky 3" xfId="15096"/>
    <cellStyle name="_Sheet3_Staff Database_USIS Cash_CoE_Chansky 4" xfId="24112"/>
    <cellStyle name="_Sheet3_Staff Database_USIS Cash_CoE_Chansky_Deadline Tracker" xfId="33495"/>
    <cellStyle name="_Sheet3_Staff Database_USIS Cash_CoE_Chansky_Sheet4" xfId="10395"/>
    <cellStyle name="_Sheet3_Staff Database_USIS Cash_CoE_Chansky_Sheet4 2" xfId="15098"/>
    <cellStyle name="_Sheet3_Staff Database_USIS Cash_CoE_Daily Volume" xfId="5419"/>
    <cellStyle name="_Sheet3_Staff Database_USIS Cash_CoE_Daily Volume 2" xfId="15100"/>
    <cellStyle name="_Sheet3_Staff Database_USIS Cash_CoE_Daily Volume 3" xfId="15099"/>
    <cellStyle name="_Sheet3_Staff Database_USIS Cash_CoE_Daily Volume 4" xfId="24113"/>
    <cellStyle name="_Sheet3_Staff Database_USIS Cash_CoE_Daily Volume_Deadline Tracker" xfId="33496"/>
    <cellStyle name="_Sheet3_Staff Database_USIS Cash_CoE_Daily Volume_Sheet4" xfId="10396"/>
    <cellStyle name="_Sheet3_Staff Database_USIS Cash_CoE_Daily Volume_Sheet4 2" xfId="15101"/>
    <cellStyle name="_Sheet3_Staff Database_USIS Cash_CoE_Deadline Tracker" xfId="33462"/>
    <cellStyle name="_Sheet3_Staff Database_USIS Cash_CoE_Forrester" xfId="5420"/>
    <cellStyle name="_Sheet3_Staff Database_USIS Cash_CoE_Forrester 2" xfId="15103"/>
    <cellStyle name="_Sheet3_Staff Database_USIS Cash_CoE_Forrester 3" xfId="15102"/>
    <cellStyle name="_Sheet3_Staff Database_USIS Cash_CoE_Forrester 4" xfId="24114"/>
    <cellStyle name="_Sheet3_Staff Database_USIS Cash_CoE_Forrester_Deadline Tracker" xfId="33497"/>
    <cellStyle name="_Sheet3_Staff Database_USIS Cash_CoE_Forrester_Sheet4" xfId="10397"/>
    <cellStyle name="_Sheet3_Staff Database_USIS Cash_CoE_Forrester_Sheet4 2" xfId="15104"/>
    <cellStyle name="_Sheet3_Staff Database_USIS Cash_CoE_Fry" xfId="5421"/>
    <cellStyle name="_Sheet3_Staff Database_USIS Cash_CoE_Fry 2" xfId="15106"/>
    <cellStyle name="_Sheet3_Staff Database_USIS Cash_CoE_Fry 3" xfId="15105"/>
    <cellStyle name="_Sheet3_Staff Database_USIS Cash_CoE_Fry 4" xfId="24115"/>
    <cellStyle name="_Sheet3_Staff Database_USIS Cash_CoE_Fry_Deadline Tracker" xfId="33498"/>
    <cellStyle name="_Sheet3_Staff Database_USIS Cash_CoE_Fry_Sheet4" xfId="10398"/>
    <cellStyle name="_Sheet3_Staff Database_USIS Cash_CoE_Fry_Sheet4 2" xfId="15107"/>
    <cellStyle name="_Sheet3_Staff Database_USIS Cash_CoE_Process Highlights" xfId="5422"/>
    <cellStyle name="_Sheet3_Staff Database_USIS Cash_CoE_Process Highlights 2" xfId="15109"/>
    <cellStyle name="_Sheet3_Staff Database_USIS Cash_CoE_Process Highlights 3" xfId="15108"/>
    <cellStyle name="_Sheet3_Staff Database_USIS Cash_CoE_Process Highlights 4" xfId="24116"/>
    <cellStyle name="_Sheet3_Staff Database_USIS Cash_CoE_Process Highlights_Deadline Tracker" xfId="33499"/>
    <cellStyle name="_Sheet3_Staff Database_USIS Cash_CoE_Process Highlights_Sheet4" xfId="10399"/>
    <cellStyle name="_Sheet3_Staff Database_USIS Cash_CoE_Process Highlights_Sheet4 2" xfId="15110"/>
    <cellStyle name="_Sheet3_Staff Database_USIS Cash_CoE_Sheet4" xfId="10362"/>
    <cellStyle name="_Sheet3_Staff Database_USIS Cash_CoE_Sheet4 2" xfId="15111"/>
    <cellStyle name="_Sheet3_USIS CMS - Access Status" xfId="5423"/>
    <cellStyle name="_Sheet3_USIS CMS - Access Status 2" xfId="15113"/>
    <cellStyle name="_Sheet3_USIS CMS - Access Status 3" xfId="15112"/>
    <cellStyle name="_Sheet3_USIS CMS - Access Status 4" xfId="24117"/>
    <cellStyle name="_Sheet3_USIS CMS - Access Status_Deadline Tracker" xfId="33500"/>
    <cellStyle name="_Sheet3_USIS CMS - Access Status_Sheet4" xfId="10400"/>
    <cellStyle name="_Sheet3_USIS CMS - Access Status_Sheet4 2" xfId="15114"/>
    <cellStyle name="_Sheet4" xfId="5424"/>
    <cellStyle name="_Sheet4 2" xfId="5425"/>
    <cellStyle name="_Sheet4 2 2" xfId="15117"/>
    <cellStyle name="_Sheet4 2 3" xfId="15116"/>
    <cellStyle name="_Sheet4 2 4" xfId="24119"/>
    <cellStyle name="_Sheet4 2_Deadline Tracker" xfId="33502"/>
    <cellStyle name="_Sheet4 2_Fund Admin Access Matrix" xfId="5426"/>
    <cellStyle name="_Sheet4 2_Fund Admin Access Matrix 2" xfId="15119"/>
    <cellStyle name="_Sheet4 2_Fund Admin Access Matrix 3" xfId="15118"/>
    <cellStyle name="_Sheet4 2_Fund Admin Access Matrix 4" xfId="24120"/>
    <cellStyle name="_Sheet4 2_Fund Admin Access Matrix_Deadline Tracker" xfId="33503"/>
    <cellStyle name="_Sheet4 2_Fund Admin Access Matrix_Sheet4" xfId="10403"/>
    <cellStyle name="_Sheet4 2_Fund Admin Access Matrix_Sheet4 2" xfId="15120"/>
    <cellStyle name="_Sheet4 2_Sheet4" xfId="10402"/>
    <cellStyle name="_Sheet4 2_Sheet4 2" xfId="15121"/>
    <cellStyle name="_Sheet4 3" xfId="15122"/>
    <cellStyle name="_Sheet4 4" xfId="15115"/>
    <cellStyle name="_Sheet4 5" xfId="24118"/>
    <cellStyle name="_Sheet4_Active" xfId="5427"/>
    <cellStyle name="_Sheet4_Active 2" xfId="5428"/>
    <cellStyle name="_Sheet4_Active 2 2" xfId="15125"/>
    <cellStyle name="_Sheet4_Active 2 3" xfId="15124"/>
    <cellStyle name="_Sheet4_Active 2 4" xfId="24122"/>
    <cellStyle name="_Sheet4_Active 2_Deadline Tracker" xfId="33505"/>
    <cellStyle name="_Sheet4_Active 2_Fund Admin Access Matrix" xfId="5429"/>
    <cellStyle name="_Sheet4_Active 2_Fund Admin Access Matrix 2" xfId="15127"/>
    <cellStyle name="_Sheet4_Active 2_Fund Admin Access Matrix 3" xfId="15126"/>
    <cellStyle name="_Sheet4_Active 2_Fund Admin Access Matrix 4" xfId="24123"/>
    <cellStyle name="_Sheet4_Active 2_Fund Admin Access Matrix_Deadline Tracker" xfId="33506"/>
    <cellStyle name="_Sheet4_Active 2_Fund Admin Access Matrix_Sheet4" xfId="10406"/>
    <cellStyle name="_Sheet4_Active 2_Fund Admin Access Matrix_Sheet4 2" xfId="15128"/>
    <cellStyle name="_Sheet4_Active 2_Sheet4" xfId="10405"/>
    <cellStyle name="_Sheet4_Active 2_Sheet4 2" xfId="15129"/>
    <cellStyle name="_Sheet4_Active 3" xfId="15130"/>
    <cellStyle name="_Sheet4_Active 4" xfId="15123"/>
    <cellStyle name="_Sheet4_Active 5" xfId="24121"/>
    <cellStyle name="_Sheet4_Active_1" xfId="5430"/>
    <cellStyle name="_Sheet4_Active_1 2" xfId="15132"/>
    <cellStyle name="_Sheet4_Active_1 3" xfId="15131"/>
    <cellStyle name="_Sheet4_Active_1 4" xfId="24124"/>
    <cellStyle name="_Sheet4_Active_1_Deadline Tracker" xfId="33507"/>
    <cellStyle name="_Sheet4_Active_1_Sheet4" xfId="10407"/>
    <cellStyle name="_Sheet4_Active_1_Sheet4 2" xfId="15133"/>
    <cellStyle name="_Sheet4_Active_Active" xfId="5431"/>
    <cellStyle name="_Sheet4_Active_Active 2" xfId="15135"/>
    <cellStyle name="_Sheet4_Active_Active 3" xfId="15134"/>
    <cellStyle name="_Sheet4_Active_Active 4" xfId="24125"/>
    <cellStyle name="_Sheet4_Active_Active_Deadline Tracker" xfId="33508"/>
    <cellStyle name="_Sheet4_Active_Active_Sheet4" xfId="10408"/>
    <cellStyle name="_Sheet4_Active_Active_Sheet4 2" xfId="15136"/>
    <cellStyle name="_Sheet4_Active_Call Tree" xfId="5432"/>
    <cellStyle name="_Sheet4_Active_Call Tree 2" xfId="15138"/>
    <cellStyle name="_Sheet4_Active_Call Tree 3" xfId="15137"/>
    <cellStyle name="_Sheet4_Active_Call Tree 4" xfId="24126"/>
    <cellStyle name="_Sheet4_Active_Call Tree_Call Tree" xfId="5433"/>
    <cellStyle name="_Sheet4_Active_Call Tree_Call Tree 2" xfId="15140"/>
    <cellStyle name="_Sheet4_Active_Call Tree_Call Tree 3" xfId="15139"/>
    <cellStyle name="_Sheet4_Active_Call Tree_Call Tree 4" xfId="24127"/>
    <cellStyle name="_Sheet4_Active_Call Tree_Call Tree_Deadline Tracker" xfId="33510"/>
    <cellStyle name="_Sheet4_Active_Call Tree_Call Tree_Sheet4" xfId="10410"/>
    <cellStyle name="_Sheet4_Active_Call Tree_Call Tree_Sheet4 2" xfId="15141"/>
    <cellStyle name="_Sheet4_Active_Call Tree_Deadline Tracker" xfId="33509"/>
    <cellStyle name="_Sheet4_Active_Call Tree_Sheet4" xfId="10409"/>
    <cellStyle name="_Sheet4_Active_Call Tree_Sheet4 2" xfId="15142"/>
    <cellStyle name="_Sheet4_Active_Deadline Tracker" xfId="33504"/>
    <cellStyle name="_Sheet4_Active_May'13 " xfId="5434"/>
    <cellStyle name="_Sheet4_Active_May'13  2" xfId="15144"/>
    <cellStyle name="_Sheet4_Active_May'13  3" xfId="15143"/>
    <cellStyle name="_Sheet4_Active_May'13  4" xfId="24128"/>
    <cellStyle name="_Sheet4_Active_May'13 _Aug'13" xfId="5435"/>
    <cellStyle name="_Sheet4_Active_May'13 _Aug'13 2" xfId="15146"/>
    <cellStyle name="_Sheet4_Active_May'13 _Aug'13 3" xfId="15145"/>
    <cellStyle name="_Sheet4_Active_May'13 _Aug'13 4" xfId="24129"/>
    <cellStyle name="_Sheet4_Active_May'13 _Aug'13_Deadline Tracker" xfId="33512"/>
    <cellStyle name="_Sheet4_Active_May'13 _Aug'13_Sheet4" xfId="10412"/>
    <cellStyle name="_Sheet4_Active_May'13 _Aug'13_Sheet4 2" xfId="15147"/>
    <cellStyle name="_Sheet4_Active_May'13 _Deadline Tracker" xfId="33511"/>
    <cellStyle name="_Sheet4_Active_May'13 _Sheet4" xfId="10411"/>
    <cellStyle name="_Sheet4_Active_May'13 _Sheet4 2" xfId="15148"/>
    <cellStyle name="_Sheet4_Active_Roster Template" xfId="5436"/>
    <cellStyle name="_Sheet4_Active_Roster Template 2" xfId="15150"/>
    <cellStyle name="_Sheet4_Active_Roster Template 3" xfId="15149"/>
    <cellStyle name="_Sheet4_Active_Roster Template 4" xfId="24130"/>
    <cellStyle name="_Sheet4_Active_Roster Template_Deadline Tracker" xfId="33513"/>
    <cellStyle name="_Sheet4_Active_Roster Template_DEC" xfId="5437"/>
    <cellStyle name="_Sheet4_Active_Roster Template_DEC 2" xfId="15152"/>
    <cellStyle name="_Sheet4_Active_Roster Template_DEC 3" xfId="15151"/>
    <cellStyle name="_Sheet4_Active_Roster Template_DEC 4" xfId="24131"/>
    <cellStyle name="_Sheet4_Active_Roster Template_DEC_Deadline Tracker" xfId="33514"/>
    <cellStyle name="_Sheet4_Active_Roster Template_DEC_Sheet4" xfId="10414"/>
    <cellStyle name="_Sheet4_Active_Roster Template_DEC_Sheet4 2" xfId="15153"/>
    <cellStyle name="_Sheet4_Active_Roster Template_Dec'2012" xfId="5438"/>
    <cellStyle name="_Sheet4_Active_Roster Template_Dec'2012 2" xfId="15155"/>
    <cellStyle name="_Sheet4_Active_Roster Template_Dec'2012 3" xfId="15154"/>
    <cellStyle name="_Sheet4_Active_Roster Template_Dec'2012 4" xfId="24132"/>
    <cellStyle name="_Sheet4_Active_Roster Template_Dec'2012_Deadline Tracker" xfId="33515"/>
    <cellStyle name="_Sheet4_Active_Roster Template_Dec'2012_Sheet4" xfId="10415"/>
    <cellStyle name="_Sheet4_Active_Roster Template_Dec'2012_Sheet4 2" xfId="15156"/>
    <cellStyle name="_Sheet4_Active_Roster Template_NOV." xfId="5439"/>
    <cellStyle name="_Sheet4_Active_Roster Template_NOV. 2" xfId="15158"/>
    <cellStyle name="_Sheet4_Active_Roster Template_NOV. 3" xfId="15157"/>
    <cellStyle name="_Sheet4_Active_Roster Template_NOV. 4" xfId="24133"/>
    <cellStyle name="_Sheet4_Active_Roster Template_NOV._Deadline Tracker" xfId="33516"/>
    <cellStyle name="_Sheet4_Active_Roster Template_NOV._Sheet4" xfId="10416"/>
    <cellStyle name="_Sheet4_Active_Roster Template_NOV._Sheet4 2" xfId="15159"/>
    <cellStyle name="_Sheet4_Active_Roster Template_Sheet1" xfId="5440"/>
    <cellStyle name="_Sheet4_Active_Roster Template_Sheet1 2" xfId="15161"/>
    <cellStyle name="_Sheet4_Active_Roster Template_Sheet1 3" xfId="15160"/>
    <cellStyle name="_Sheet4_Active_Roster Template_Sheet1 4" xfId="24134"/>
    <cellStyle name="_Sheet4_Active_Roster Template_Sheet1_Deadline Tracker" xfId="33517"/>
    <cellStyle name="_Sheet4_Active_Roster Template_Sheet1_Sheet4" xfId="10417"/>
    <cellStyle name="_Sheet4_Active_Roster Template_Sheet1_Sheet4 2" xfId="15162"/>
    <cellStyle name="_Sheet4_Active_Roster Template_Sheet4" xfId="10413"/>
    <cellStyle name="_Sheet4_Active_Roster Template_Sheet4 2" xfId="15163"/>
    <cellStyle name="_Sheet4_Active_Sheet1" xfId="5441"/>
    <cellStyle name="_Sheet4_Active_Sheet1 2" xfId="15165"/>
    <cellStyle name="_Sheet4_Active_Sheet1 3" xfId="15164"/>
    <cellStyle name="_Sheet4_Active_Sheet1 4" xfId="24135"/>
    <cellStyle name="_Sheet4_Active_Sheet1_Call Tree" xfId="5442"/>
    <cellStyle name="_Sheet4_Active_Sheet1_Call Tree 2" xfId="15167"/>
    <cellStyle name="_Sheet4_Active_Sheet1_Call Tree 3" xfId="15166"/>
    <cellStyle name="_Sheet4_Active_Sheet1_Call Tree 4" xfId="24136"/>
    <cellStyle name="_Sheet4_Active_Sheet1_Call Tree_Deadline Tracker" xfId="33519"/>
    <cellStyle name="_Sheet4_Active_Sheet1_Call Tree_Sheet4" xfId="10419"/>
    <cellStyle name="_Sheet4_Active_Sheet1_Call Tree_Sheet4 2" xfId="15168"/>
    <cellStyle name="_Sheet4_Active_Sheet1_Deadline Tracker" xfId="33518"/>
    <cellStyle name="_Sheet4_Active_Sheet1_Fund Admin Access Matrix" xfId="5443"/>
    <cellStyle name="_Sheet4_Active_Sheet1_Fund Admin Access Matrix 2" xfId="15170"/>
    <cellStyle name="_Sheet4_Active_Sheet1_Fund Admin Access Matrix 3" xfId="15169"/>
    <cellStyle name="_Sheet4_Active_Sheet1_Fund Admin Access Matrix 4" xfId="24137"/>
    <cellStyle name="_Sheet4_Active_Sheet1_Fund Admin Access Matrix_Deadline Tracker" xfId="33520"/>
    <cellStyle name="_Sheet4_Active_Sheet1_Fund Admin Access Matrix_Sheet4" xfId="10420"/>
    <cellStyle name="_Sheet4_Active_Sheet1_Fund Admin Access Matrix_Sheet4 2" xfId="15171"/>
    <cellStyle name="_Sheet4_Active_Sheet1_Sheet4" xfId="10418"/>
    <cellStyle name="_Sheet4_Active_Sheet1_Sheet4 2" xfId="15172"/>
    <cellStyle name="_Sheet4_Active_Sheet4" xfId="10404"/>
    <cellStyle name="_Sheet4_Active_Sheet4 2" xfId="15173"/>
    <cellStyle name="_Sheet4_Call Tree" xfId="5444"/>
    <cellStyle name="_Sheet4_Call Tree 2" xfId="15175"/>
    <cellStyle name="_Sheet4_Call Tree 3" xfId="15174"/>
    <cellStyle name="_Sheet4_Call Tree 4" xfId="24138"/>
    <cellStyle name="_Sheet4_Call Tree_1" xfId="5445"/>
    <cellStyle name="_Sheet4_Call Tree_1 2" xfId="15177"/>
    <cellStyle name="_Sheet4_Call Tree_1 3" xfId="15176"/>
    <cellStyle name="_Sheet4_Call Tree_1 4" xfId="24139"/>
    <cellStyle name="_Sheet4_Call Tree_1_Call Tree" xfId="5446"/>
    <cellStyle name="_Sheet4_Call Tree_1_Call Tree 2" xfId="15179"/>
    <cellStyle name="_Sheet4_Call Tree_1_Call Tree 3" xfId="15178"/>
    <cellStyle name="_Sheet4_Call Tree_1_Call Tree 4" xfId="24140"/>
    <cellStyle name="_Sheet4_Call Tree_1_Call Tree_Deadline Tracker" xfId="33523"/>
    <cellStyle name="_Sheet4_Call Tree_1_Call Tree_Sheet4" xfId="10423"/>
    <cellStyle name="_Sheet4_Call Tree_1_Call Tree_Sheet4 2" xfId="15180"/>
    <cellStyle name="_Sheet4_Call Tree_1_Deadline Tracker" xfId="33522"/>
    <cellStyle name="_Sheet4_Call Tree_1_Sheet4" xfId="10422"/>
    <cellStyle name="_Sheet4_Call Tree_1_Sheet4 2" xfId="15181"/>
    <cellStyle name="_Sheet4_Call Tree_Deadline Tracker" xfId="33521"/>
    <cellStyle name="_Sheet4_Call Tree_Sheet4" xfId="10421"/>
    <cellStyle name="_Sheet4_Call Tree_Sheet4 2" xfId="15182"/>
    <cellStyle name="_Sheet4_Deadline Tracker" xfId="33501"/>
    <cellStyle name="_Sheet4_May'13 " xfId="5447"/>
    <cellStyle name="_Sheet4_May'13  2" xfId="15184"/>
    <cellStyle name="_Sheet4_May'13  3" xfId="15183"/>
    <cellStyle name="_Sheet4_May'13  4" xfId="24141"/>
    <cellStyle name="_Sheet4_May'13 _Aug'13" xfId="5448"/>
    <cellStyle name="_Sheet4_May'13 _Aug'13 2" xfId="15186"/>
    <cellStyle name="_Sheet4_May'13 _Aug'13 3" xfId="15185"/>
    <cellStyle name="_Sheet4_May'13 _Aug'13 4" xfId="24142"/>
    <cellStyle name="_Sheet4_May'13 _Aug'13_Deadline Tracker" xfId="33525"/>
    <cellStyle name="_Sheet4_May'13 _Aug'13_Sheet4" xfId="10425"/>
    <cellStyle name="_Sheet4_May'13 _Aug'13_Sheet4 2" xfId="15187"/>
    <cellStyle name="_Sheet4_May'13 _Deadline Tracker" xfId="33524"/>
    <cellStyle name="_Sheet4_May'13 _Sheet4" xfId="10424"/>
    <cellStyle name="_Sheet4_May'13 _Sheet4 2" xfId="15188"/>
    <cellStyle name="_Sheet4_Roster Template" xfId="5449"/>
    <cellStyle name="_Sheet4_Roster Template 2" xfId="15190"/>
    <cellStyle name="_Sheet4_Roster Template 3" xfId="15189"/>
    <cellStyle name="_Sheet4_Roster Template 4" xfId="24143"/>
    <cellStyle name="_Sheet4_Roster Template_1" xfId="5450"/>
    <cellStyle name="_Sheet4_Roster Template_1 2" xfId="15192"/>
    <cellStyle name="_Sheet4_Roster Template_1 3" xfId="15191"/>
    <cellStyle name="_Sheet4_Roster Template_1 4" xfId="24144"/>
    <cellStyle name="_Sheet4_Roster Template_1_Deadline Tracker" xfId="33527"/>
    <cellStyle name="_Sheet4_Roster Template_1_May'13 " xfId="5451"/>
    <cellStyle name="_Sheet4_Roster Template_1_May'13  2" xfId="15194"/>
    <cellStyle name="_Sheet4_Roster Template_1_May'13  3" xfId="15193"/>
    <cellStyle name="_Sheet4_Roster Template_1_May'13  4" xfId="24145"/>
    <cellStyle name="_Sheet4_Roster Template_1_May'13 _Aug'13" xfId="5452"/>
    <cellStyle name="_Sheet4_Roster Template_1_May'13 _Aug'13 2" xfId="15196"/>
    <cellStyle name="_Sheet4_Roster Template_1_May'13 _Aug'13 3" xfId="15195"/>
    <cellStyle name="_Sheet4_Roster Template_1_May'13 _Aug'13 4" xfId="24146"/>
    <cellStyle name="_Sheet4_Roster Template_1_May'13 _Aug'13_Deadline Tracker" xfId="33529"/>
    <cellStyle name="_Sheet4_Roster Template_1_May'13 _Aug'13_Sheet4" xfId="10429"/>
    <cellStyle name="_Sheet4_Roster Template_1_May'13 _Aug'13_Sheet4 2" xfId="15197"/>
    <cellStyle name="_Sheet4_Roster Template_1_May'13 _Deadline Tracker" xfId="33528"/>
    <cellStyle name="_Sheet4_Roster Template_1_May'13 _Sheet4" xfId="10428"/>
    <cellStyle name="_Sheet4_Roster Template_1_May'13 _Sheet4 2" xfId="15198"/>
    <cellStyle name="_Sheet4_Roster Template_1_Sheet4" xfId="10427"/>
    <cellStyle name="_Sheet4_Roster Template_1_Sheet4 2" xfId="15199"/>
    <cellStyle name="_Sheet4_Roster Template_2" xfId="5453"/>
    <cellStyle name="_Sheet4_Roster Template_2 2" xfId="15201"/>
    <cellStyle name="_Sheet4_Roster Template_2 3" xfId="15200"/>
    <cellStyle name="_Sheet4_Roster Template_2 4" xfId="24147"/>
    <cellStyle name="_Sheet4_Roster Template_2_Aug'13" xfId="5454"/>
    <cellStyle name="_Sheet4_Roster Template_2_Aug'13 2" xfId="15203"/>
    <cellStyle name="_Sheet4_Roster Template_2_Aug'13 3" xfId="15202"/>
    <cellStyle name="_Sheet4_Roster Template_2_Aug'13 4" xfId="24148"/>
    <cellStyle name="_Sheet4_Roster Template_2_Aug'13_Deadline Tracker" xfId="33531"/>
    <cellStyle name="_Sheet4_Roster Template_2_Aug'13_Sheet4" xfId="10431"/>
    <cellStyle name="_Sheet4_Roster Template_2_Aug'13_Sheet4 2" xfId="15204"/>
    <cellStyle name="_Sheet4_Roster Template_2_Deadline Tracker" xfId="33530"/>
    <cellStyle name="_Sheet4_Roster Template_2_Sheet4" xfId="10430"/>
    <cellStyle name="_Sheet4_Roster Template_2_Sheet4 2" xfId="15205"/>
    <cellStyle name="_Sheet4_Roster Template_Deadline Tracker" xfId="33526"/>
    <cellStyle name="_Sheet4_Roster Template_DEC" xfId="5455"/>
    <cellStyle name="_Sheet4_Roster Template_DEC 2" xfId="15207"/>
    <cellStyle name="_Sheet4_Roster Template_DEC 3" xfId="15206"/>
    <cellStyle name="_Sheet4_Roster Template_DEC 4" xfId="24149"/>
    <cellStyle name="_Sheet4_Roster Template_DEC_Deadline Tracker" xfId="33532"/>
    <cellStyle name="_Sheet4_Roster Template_DEC_Sheet4" xfId="10432"/>
    <cellStyle name="_Sheet4_Roster Template_DEC_Sheet4 2" xfId="15208"/>
    <cellStyle name="_Sheet4_Roster Template_Dec'2012" xfId="5456"/>
    <cellStyle name="_Sheet4_Roster Template_Dec'2012 2" xfId="15210"/>
    <cellStyle name="_Sheet4_Roster Template_Dec'2012 3" xfId="15209"/>
    <cellStyle name="_Sheet4_Roster Template_Dec'2012 4" xfId="24150"/>
    <cellStyle name="_Sheet4_Roster Template_Dec'2012_Deadline Tracker" xfId="33533"/>
    <cellStyle name="_Sheet4_Roster Template_Dec'2012_Sheet4" xfId="10433"/>
    <cellStyle name="_Sheet4_Roster Template_Dec'2012_Sheet4 2" xfId="15211"/>
    <cellStyle name="_Sheet4_Roster Template_NOV." xfId="5457"/>
    <cellStyle name="_Sheet4_Roster Template_NOV. 2" xfId="15213"/>
    <cellStyle name="_Sheet4_Roster Template_NOV. 3" xfId="15212"/>
    <cellStyle name="_Sheet4_Roster Template_NOV. 4" xfId="24151"/>
    <cellStyle name="_Sheet4_Roster Template_NOV._Deadline Tracker" xfId="33534"/>
    <cellStyle name="_Sheet4_Roster Template_NOV._Sheet4" xfId="10434"/>
    <cellStyle name="_Sheet4_Roster Template_NOV._Sheet4 2" xfId="15214"/>
    <cellStyle name="_Sheet4_Roster Template_Sheet1" xfId="5458"/>
    <cellStyle name="_Sheet4_Roster Template_Sheet1 2" xfId="15216"/>
    <cellStyle name="_Sheet4_Roster Template_Sheet1 3" xfId="15215"/>
    <cellStyle name="_Sheet4_Roster Template_Sheet1 4" xfId="24152"/>
    <cellStyle name="_Sheet4_Roster Template_Sheet1_Deadline Tracker" xfId="33535"/>
    <cellStyle name="_Sheet4_Roster Template_Sheet1_Sheet4" xfId="10435"/>
    <cellStyle name="_Sheet4_Roster Template_Sheet1_Sheet4 2" xfId="15217"/>
    <cellStyle name="_Sheet4_Roster Template_Sheet4" xfId="10426"/>
    <cellStyle name="_Sheet4_Roster Template_Sheet4 2" xfId="15218"/>
    <cellStyle name="_Sheet4_Sheet1" xfId="5459"/>
    <cellStyle name="_Sheet4_Sheet1 2" xfId="15220"/>
    <cellStyle name="_Sheet4_Sheet1 3" xfId="15219"/>
    <cellStyle name="_Sheet4_Sheet1 4" xfId="24153"/>
    <cellStyle name="_Sheet4_Sheet1_Call Tree" xfId="5460"/>
    <cellStyle name="_Sheet4_Sheet1_Call Tree 2" xfId="15222"/>
    <cellStyle name="_Sheet4_Sheet1_Call Tree 3" xfId="15221"/>
    <cellStyle name="_Sheet4_Sheet1_Call Tree 4" xfId="24154"/>
    <cellStyle name="_Sheet4_Sheet1_Call Tree_Deadline Tracker" xfId="33537"/>
    <cellStyle name="_Sheet4_Sheet1_Call Tree_Sheet4" xfId="10437"/>
    <cellStyle name="_Sheet4_Sheet1_Call Tree_Sheet4 2" xfId="15223"/>
    <cellStyle name="_Sheet4_Sheet1_Deadline Tracker" xfId="33536"/>
    <cellStyle name="_Sheet4_Sheet1_Fund Admin Access Matrix" xfId="5461"/>
    <cellStyle name="_Sheet4_Sheet1_Fund Admin Access Matrix 2" xfId="15225"/>
    <cellStyle name="_Sheet4_Sheet1_Fund Admin Access Matrix 3" xfId="15224"/>
    <cellStyle name="_Sheet4_Sheet1_Fund Admin Access Matrix 4" xfId="24155"/>
    <cellStyle name="_Sheet4_Sheet1_Fund Admin Access Matrix_Deadline Tracker" xfId="33538"/>
    <cellStyle name="_Sheet4_Sheet1_Fund Admin Access Matrix_Sheet4" xfId="10438"/>
    <cellStyle name="_Sheet4_Sheet1_Fund Admin Access Matrix_Sheet4 2" xfId="15226"/>
    <cellStyle name="_Sheet4_Sheet1_Sheet4" xfId="10436"/>
    <cellStyle name="_Sheet4_Sheet1_Sheet4 2" xfId="15227"/>
    <cellStyle name="_Sheet4_Sheet4" xfId="10401"/>
    <cellStyle name="_Sheet4_Sheet4 2" xfId="15228"/>
    <cellStyle name="_Sheet4_Trainee Nomination" xfId="5462"/>
    <cellStyle name="_Sheet4_Trainee Nomination 2" xfId="5463"/>
    <cellStyle name="_Sheet4_Trainee Nomination 2 2" xfId="15231"/>
    <cellStyle name="_Sheet4_Trainee Nomination 2 3" xfId="15230"/>
    <cellStyle name="_Sheet4_Trainee Nomination 2 4" xfId="24157"/>
    <cellStyle name="_Sheet4_Trainee Nomination 2_Deadline Tracker" xfId="33540"/>
    <cellStyle name="_Sheet4_Trainee Nomination 2_Fund Admin Access Matrix" xfId="5464"/>
    <cellStyle name="_Sheet4_Trainee Nomination 2_Fund Admin Access Matrix 2" xfId="15233"/>
    <cellStyle name="_Sheet4_Trainee Nomination 2_Fund Admin Access Matrix 3" xfId="15232"/>
    <cellStyle name="_Sheet4_Trainee Nomination 2_Fund Admin Access Matrix 4" xfId="24158"/>
    <cellStyle name="_Sheet4_Trainee Nomination 2_Fund Admin Access Matrix_Deadline Tracker" xfId="33541"/>
    <cellStyle name="_Sheet4_Trainee Nomination 2_Fund Admin Access Matrix_Sheet4" xfId="10441"/>
    <cellStyle name="_Sheet4_Trainee Nomination 2_Fund Admin Access Matrix_Sheet4 2" xfId="15234"/>
    <cellStyle name="_Sheet4_Trainee Nomination 2_Sheet4" xfId="10440"/>
    <cellStyle name="_Sheet4_Trainee Nomination 2_Sheet4 2" xfId="15235"/>
    <cellStyle name="_Sheet4_Trainee Nomination 3" xfId="15236"/>
    <cellStyle name="_Sheet4_Trainee Nomination 4" xfId="15229"/>
    <cellStyle name="_Sheet4_Trainee Nomination 5" xfId="24156"/>
    <cellStyle name="_Sheet4_Trainee Nomination_Active" xfId="5465"/>
    <cellStyle name="_Sheet4_Trainee Nomination_Active 2" xfId="15238"/>
    <cellStyle name="_Sheet4_Trainee Nomination_Active 3" xfId="15237"/>
    <cellStyle name="_Sheet4_Trainee Nomination_Active 4" xfId="24159"/>
    <cellStyle name="_Sheet4_Trainee Nomination_Active_Deadline Tracker" xfId="33542"/>
    <cellStyle name="_Sheet4_Trainee Nomination_Active_Sheet4" xfId="10442"/>
    <cellStyle name="_Sheet4_Trainee Nomination_Active_Sheet4 2" xfId="15239"/>
    <cellStyle name="_Sheet4_Trainee Nomination_Call Tree" xfId="5466"/>
    <cellStyle name="_Sheet4_Trainee Nomination_Call Tree 2" xfId="15241"/>
    <cellStyle name="_Sheet4_Trainee Nomination_Call Tree 3" xfId="15240"/>
    <cellStyle name="_Sheet4_Trainee Nomination_Call Tree 4" xfId="24160"/>
    <cellStyle name="_Sheet4_Trainee Nomination_Call Tree_1" xfId="5467"/>
    <cellStyle name="_Sheet4_Trainee Nomination_Call Tree_1 2" xfId="15243"/>
    <cellStyle name="_Sheet4_Trainee Nomination_Call Tree_1 3" xfId="15242"/>
    <cellStyle name="_Sheet4_Trainee Nomination_Call Tree_1 4" xfId="24161"/>
    <cellStyle name="_Sheet4_Trainee Nomination_Call Tree_1_Call Tree" xfId="5468"/>
    <cellStyle name="_Sheet4_Trainee Nomination_Call Tree_1_Call Tree 2" xfId="15245"/>
    <cellStyle name="_Sheet4_Trainee Nomination_Call Tree_1_Call Tree 3" xfId="15244"/>
    <cellStyle name="_Sheet4_Trainee Nomination_Call Tree_1_Call Tree 4" xfId="24162"/>
    <cellStyle name="_Sheet4_Trainee Nomination_Call Tree_1_Call Tree_Deadline Tracker" xfId="33545"/>
    <cellStyle name="_Sheet4_Trainee Nomination_Call Tree_1_Call Tree_Sheet4" xfId="10445"/>
    <cellStyle name="_Sheet4_Trainee Nomination_Call Tree_1_Call Tree_Sheet4 2" xfId="15246"/>
    <cellStyle name="_Sheet4_Trainee Nomination_Call Tree_1_Deadline Tracker" xfId="33544"/>
    <cellStyle name="_Sheet4_Trainee Nomination_Call Tree_1_Sheet4" xfId="10444"/>
    <cellStyle name="_Sheet4_Trainee Nomination_Call Tree_1_Sheet4 2" xfId="15247"/>
    <cellStyle name="_Sheet4_Trainee Nomination_Call Tree_Deadline Tracker" xfId="33543"/>
    <cellStyle name="_Sheet4_Trainee Nomination_Call Tree_Sheet4" xfId="10443"/>
    <cellStyle name="_Sheet4_Trainee Nomination_Call Tree_Sheet4 2" xfId="15248"/>
    <cellStyle name="_Sheet4_Trainee Nomination_Deadline Tracker" xfId="33539"/>
    <cellStyle name="_Sheet4_Trainee Nomination_May'13 " xfId="5469"/>
    <cellStyle name="_Sheet4_Trainee Nomination_May'13  2" xfId="15250"/>
    <cellStyle name="_Sheet4_Trainee Nomination_May'13  3" xfId="15249"/>
    <cellStyle name="_Sheet4_Trainee Nomination_May'13  4" xfId="24163"/>
    <cellStyle name="_Sheet4_Trainee Nomination_May'13 _Aug'13" xfId="5470"/>
    <cellStyle name="_Sheet4_Trainee Nomination_May'13 _Aug'13 2" xfId="15252"/>
    <cellStyle name="_Sheet4_Trainee Nomination_May'13 _Aug'13 3" xfId="15251"/>
    <cellStyle name="_Sheet4_Trainee Nomination_May'13 _Aug'13 4" xfId="24164"/>
    <cellStyle name="_Sheet4_Trainee Nomination_May'13 _Aug'13_Deadline Tracker" xfId="33547"/>
    <cellStyle name="_Sheet4_Trainee Nomination_May'13 _Aug'13_Sheet4" xfId="10447"/>
    <cellStyle name="_Sheet4_Trainee Nomination_May'13 _Aug'13_Sheet4 2" xfId="15253"/>
    <cellStyle name="_Sheet4_Trainee Nomination_May'13 _Deadline Tracker" xfId="33546"/>
    <cellStyle name="_Sheet4_Trainee Nomination_May'13 _Sheet4" xfId="10446"/>
    <cellStyle name="_Sheet4_Trainee Nomination_May'13 _Sheet4 2" xfId="15254"/>
    <cellStyle name="_Sheet4_Trainee Nomination_Roster Template" xfId="5471"/>
    <cellStyle name="_Sheet4_Trainee Nomination_Roster Template 2" xfId="15256"/>
    <cellStyle name="_Sheet4_Trainee Nomination_Roster Template 3" xfId="15255"/>
    <cellStyle name="_Sheet4_Trainee Nomination_Roster Template 4" xfId="24165"/>
    <cellStyle name="_Sheet4_Trainee Nomination_Roster Template_1" xfId="5472"/>
    <cellStyle name="_Sheet4_Trainee Nomination_Roster Template_1 2" xfId="15258"/>
    <cellStyle name="_Sheet4_Trainee Nomination_Roster Template_1 3" xfId="15257"/>
    <cellStyle name="_Sheet4_Trainee Nomination_Roster Template_1 4" xfId="24166"/>
    <cellStyle name="_Sheet4_Trainee Nomination_Roster Template_1_Deadline Tracker" xfId="33549"/>
    <cellStyle name="_Sheet4_Trainee Nomination_Roster Template_1_May'13 " xfId="5473"/>
    <cellStyle name="_Sheet4_Trainee Nomination_Roster Template_1_May'13  2" xfId="15260"/>
    <cellStyle name="_Sheet4_Trainee Nomination_Roster Template_1_May'13  3" xfId="15259"/>
    <cellStyle name="_Sheet4_Trainee Nomination_Roster Template_1_May'13  4" xfId="24167"/>
    <cellStyle name="_Sheet4_Trainee Nomination_Roster Template_1_May'13 _Aug'13" xfId="5474"/>
    <cellStyle name="_Sheet4_Trainee Nomination_Roster Template_1_May'13 _Aug'13 2" xfId="15262"/>
    <cellStyle name="_Sheet4_Trainee Nomination_Roster Template_1_May'13 _Aug'13 3" xfId="15261"/>
    <cellStyle name="_Sheet4_Trainee Nomination_Roster Template_1_May'13 _Aug'13 4" xfId="24168"/>
    <cellStyle name="_Sheet4_Trainee Nomination_Roster Template_1_May'13 _Aug'13_Deadline Tracker" xfId="33551"/>
    <cellStyle name="_Sheet4_Trainee Nomination_Roster Template_1_May'13 _Aug'13_Sheet4" xfId="10451"/>
    <cellStyle name="_Sheet4_Trainee Nomination_Roster Template_1_May'13 _Aug'13_Sheet4 2" xfId="15263"/>
    <cellStyle name="_Sheet4_Trainee Nomination_Roster Template_1_May'13 _Deadline Tracker" xfId="33550"/>
    <cellStyle name="_Sheet4_Trainee Nomination_Roster Template_1_May'13 _Sheet4" xfId="10450"/>
    <cellStyle name="_Sheet4_Trainee Nomination_Roster Template_1_May'13 _Sheet4 2" xfId="15264"/>
    <cellStyle name="_Sheet4_Trainee Nomination_Roster Template_1_Sheet4" xfId="10449"/>
    <cellStyle name="_Sheet4_Trainee Nomination_Roster Template_1_Sheet4 2" xfId="15265"/>
    <cellStyle name="_Sheet4_Trainee Nomination_Roster Template_2" xfId="5475"/>
    <cellStyle name="_Sheet4_Trainee Nomination_Roster Template_2 2" xfId="15267"/>
    <cellStyle name="_Sheet4_Trainee Nomination_Roster Template_2 3" xfId="15266"/>
    <cellStyle name="_Sheet4_Trainee Nomination_Roster Template_2 4" xfId="24169"/>
    <cellStyle name="_Sheet4_Trainee Nomination_Roster Template_2_Aug'13" xfId="5476"/>
    <cellStyle name="_Sheet4_Trainee Nomination_Roster Template_2_Aug'13 2" xfId="15269"/>
    <cellStyle name="_Sheet4_Trainee Nomination_Roster Template_2_Aug'13 3" xfId="15268"/>
    <cellStyle name="_Sheet4_Trainee Nomination_Roster Template_2_Aug'13 4" xfId="24170"/>
    <cellStyle name="_Sheet4_Trainee Nomination_Roster Template_2_Aug'13_Deadline Tracker" xfId="33553"/>
    <cellStyle name="_Sheet4_Trainee Nomination_Roster Template_2_Aug'13_Sheet4" xfId="10453"/>
    <cellStyle name="_Sheet4_Trainee Nomination_Roster Template_2_Aug'13_Sheet4 2" xfId="15270"/>
    <cellStyle name="_Sheet4_Trainee Nomination_Roster Template_2_Deadline Tracker" xfId="33552"/>
    <cellStyle name="_Sheet4_Trainee Nomination_Roster Template_2_Sheet4" xfId="10452"/>
    <cellStyle name="_Sheet4_Trainee Nomination_Roster Template_2_Sheet4 2" xfId="15271"/>
    <cellStyle name="_Sheet4_Trainee Nomination_Roster Template_Deadline Tracker" xfId="33548"/>
    <cellStyle name="_Sheet4_Trainee Nomination_Roster Template_DEC" xfId="5477"/>
    <cellStyle name="_Sheet4_Trainee Nomination_Roster Template_DEC 2" xfId="15273"/>
    <cellStyle name="_Sheet4_Trainee Nomination_Roster Template_DEC 3" xfId="15272"/>
    <cellStyle name="_Sheet4_Trainee Nomination_Roster Template_DEC 4" xfId="24171"/>
    <cellStyle name="_Sheet4_Trainee Nomination_Roster Template_DEC_Deadline Tracker" xfId="33554"/>
    <cellStyle name="_Sheet4_Trainee Nomination_Roster Template_DEC_Sheet4" xfId="10454"/>
    <cellStyle name="_Sheet4_Trainee Nomination_Roster Template_DEC_Sheet4 2" xfId="15274"/>
    <cellStyle name="_Sheet4_Trainee Nomination_Roster Template_Dec'2012" xfId="5478"/>
    <cellStyle name="_Sheet4_Trainee Nomination_Roster Template_Dec'2012 2" xfId="15276"/>
    <cellStyle name="_Sheet4_Trainee Nomination_Roster Template_Dec'2012 3" xfId="15275"/>
    <cellStyle name="_Sheet4_Trainee Nomination_Roster Template_Dec'2012 4" xfId="24172"/>
    <cellStyle name="_Sheet4_Trainee Nomination_Roster Template_Dec'2012_Deadline Tracker" xfId="33555"/>
    <cellStyle name="_Sheet4_Trainee Nomination_Roster Template_Dec'2012_Sheet4" xfId="10455"/>
    <cellStyle name="_Sheet4_Trainee Nomination_Roster Template_Dec'2012_Sheet4 2" xfId="15277"/>
    <cellStyle name="_Sheet4_Trainee Nomination_Roster Template_NOV." xfId="5479"/>
    <cellStyle name="_Sheet4_Trainee Nomination_Roster Template_NOV. 2" xfId="15279"/>
    <cellStyle name="_Sheet4_Trainee Nomination_Roster Template_NOV. 3" xfId="15278"/>
    <cellStyle name="_Sheet4_Trainee Nomination_Roster Template_NOV. 4" xfId="24173"/>
    <cellStyle name="_Sheet4_Trainee Nomination_Roster Template_NOV._Deadline Tracker" xfId="33556"/>
    <cellStyle name="_Sheet4_Trainee Nomination_Roster Template_NOV._Sheet4" xfId="10456"/>
    <cellStyle name="_Sheet4_Trainee Nomination_Roster Template_NOV._Sheet4 2" xfId="15280"/>
    <cellStyle name="_Sheet4_Trainee Nomination_Roster Template_Sheet1" xfId="5480"/>
    <cellStyle name="_Sheet4_Trainee Nomination_Roster Template_Sheet1 2" xfId="15282"/>
    <cellStyle name="_Sheet4_Trainee Nomination_Roster Template_Sheet1 3" xfId="15281"/>
    <cellStyle name="_Sheet4_Trainee Nomination_Roster Template_Sheet1 4" xfId="24174"/>
    <cellStyle name="_Sheet4_Trainee Nomination_Roster Template_Sheet1_Deadline Tracker" xfId="33557"/>
    <cellStyle name="_Sheet4_Trainee Nomination_Roster Template_Sheet1_Sheet4" xfId="10457"/>
    <cellStyle name="_Sheet4_Trainee Nomination_Roster Template_Sheet1_Sheet4 2" xfId="15283"/>
    <cellStyle name="_Sheet4_Trainee Nomination_Roster Template_Sheet4" xfId="10448"/>
    <cellStyle name="_Sheet4_Trainee Nomination_Roster Template_Sheet4 2" xfId="15284"/>
    <cellStyle name="_Sheet4_Trainee Nomination_Sheet1" xfId="5481"/>
    <cellStyle name="_Sheet4_Trainee Nomination_Sheet1 2" xfId="15286"/>
    <cellStyle name="_Sheet4_Trainee Nomination_Sheet1 3" xfId="15285"/>
    <cellStyle name="_Sheet4_Trainee Nomination_Sheet1 4" xfId="24175"/>
    <cellStyle name="_Sheet4_Trainee Nomination_Sheet1_Call Tree" xfId="5482"/>
    <cellStyle name="_Sheet4_Trainee Nomination_Sheet1_Call Tree 2" xfId="15288"/>
    <cellStyle name="_Sheet4_Trainee Nomination_Sheet1_Call Tree 3" xfId="15287"/>
    <cellStyle name="_Sheet4_Trainee Nomination_Sheet1_Call Tree 4" xfId="24176"/>
    <cellStyle name="_Sheet4_Trainee Nomination_Sheet1_Call Tree_Deadline Tracker" xfId="33559"/>
    <cellStyle name="_Sheet4_Trainee Nomination_Sheet1_Call Tree_Sheet4" xfId="10459"/>
    <cellStyle name="_Sheet4_Trainee Nomination_Sheet1_Call Tree_Sheet4 2" xfId="15289"/>
    <cellStyle name="_Sheet4_Trainee Nomination_Sheet1_Deadline Tracker" xfId="33558"/>
    <cellStyle name="_Sheet4_Trainee Nomination_Sheet1_Fund Admin Access Matrix" xfId="5483"/>
    <cellStyle name="_Sheet4_Trainee Nomination_Sheet1_Fund Admin Access Matrix 2" xfId="15291"/>
    <cellStyle name="_Sheet4_Trainee Nomination_Sheet1_Fund Admin Access Matrix 3" xfId="15290"/>
    <cellStyle name="_Sheet4_Trainee Nomination_Sheet1_Fund Admin Access Matrix 4" xfId="24177"/>
    <cellStyle name="_Sheet4_Trainee Nomination_Sheet1_Fund Admin Access Matrix_Deadline Tracker" xfId="33560"/>
    <cellStyle name="_Sheet4_Trainee Nomination_Sheet1_Fund Admin Access Matrix_Sheet4" xfId="10460"/>
    <cellStyle name="_Sheet4_Trainee Nomination_Sheet1_Fund Admin Access Matrix_Sheet4 2" xfId="15292"/>
    <cellStyle name="_Sheet4_Trainee Nomination_Sheet1_Sheet4" xfId="10458"/>
    <cellStyle name="_Sheet4_Trainee Nomination_Sheet1_Sheet4 2" xfId="15293"/>
    <cellStyle name="_Sheet4_Trainee Nomination_Sheet4" xfId="10439"/>
    <cellStyle name="_Sheet4_Trainee Nomination_Sheet4 2" xfId="15294"/>
    <cellStyle name="_Sheet5" xfId="5484"/>
    <cellStyle name="_Sheet5 2" xfId="15296"/>
    <cellStyle name="_Sheet5 3" xfId="15295"/>
    <cellStyle name="_Sheet5 4" xfId="24178"/>
    <cellStyle name="_Sheet5 5" xfId="28040"/>
    <cellStyle name="_Sheet5 6" xfId="27745"/>
    <cellStyle name="_Sheet5_Deadline Tracker" xfId="33561"/>
    <cellStyle name="_Sheet5_Sheet4" xfId="10461"/>
    <cellStyle name="_Sheet5_Sheet4 2" xfId="15297"/>
    <cellStyle name="_Shrikant" xfId="5485"/>
    <cellStyle name="_Shrikant 2" xfId="5486"/>
    <cellStyle name="_Shrikant 2 2" xfId="5487"/>
    <cellStyle name="_Shrikant 2 2 2" xfId="15301"/>
    <cellStyle name="_Shrikant 2 2 3" xfId="15300"/>
    <cellStyle name="_Shrikant 2 2 4" xfId="24181"/>
    <cellStyle name="_Shrikant 2 2_Deadline Tracker" xfId="33564"/>
    <cellStyle name="_Shrikant 2 2_Sheet4" xfId="10464"/>
    <cellStyle name="_Shrikant 2 2_Sheet4 2" xfId="15302"/>
    <cellStyle name="_Shrikant 2 3" xfId="15303"/>
    <cellStyle name="_Shrikant 2 4" xfId="15299"/>
    <cellStyle name="_Shrikant 2 5" xfId="24180"/>
    <cellStyle name="_Shrikant 2_Chansky" xfId="5488"/>
    <cellStyle name="_Shrikant 2_Chansky 2" xfId="15305"/>
    <cellStyle name="_Shrikant 2_Chansky 3" xfId="15304"/>
    <cellStyle name="_Shrikant 2_Chansky 4" xfId="24182"/>
    <cellStyle name="_Shrikant 2_Chansky_Deadline Tracker" xfId="33565"/>
    <cellStyle name="_Shrikant 2_Chansky_Sheet4" xfId="10465"/>
    <cellStyle name="_Shrikant 2_Chansky_Sheet4 2" xfId="15306"/>
    <cellStyle name="_Shrikant 2_Deadline Tracker" xfId="33563"/>
    <cellStyle name="_Shrikant 2_Forrester" xfId="5489"/>
    <cellStyle name="_Shrikant 2_Forrester 2" xfId="15308"/>
    <cellStyle name="_Shrikant 2_Forrester 3" xfId="15307"/>
    <cellStyle name="_Shrikant 2_Forrester 4" xfId="24183"/>
    <cellStyle name="_Shrikant 2_Forrester_Deadline Tracker" xfId="33566"/>
    <cellStyle name="_Shrikant 2_Forrester_Sheet4" xfId="10466"/>
    <cellStyle name="_Shrikant 2_Forrester_Sheet4 2" xfId="15309"/>
    <cellStyle name="_Shrikant 2_Fry" xfId="5490"/>
    <cellStyle name="_Shrikant 2_Fry 2" xfId="15311"/>
    <cellStyle name="_Shrikant 2_Fry 3" xfId="15310"/>
    <cellStyle name="_Shrikant 2_Fry 4" xfId="24184"/>
    <cellStyle name="_Shrikant 2_Fry_Deadline Tracker" xfId="33567"/>
    <cellStyle name="_Shrikant 2_Fry_Sheet4" xfId="10467"/>
    <cellStyle name="_Shrikant 2_Fry_Sheet4 2" xfId="15312"/>
    <cellStyle name="_Shrikant 2_Sheet4" xfId="10463"/>
    <cellStyle name="_Shrikant 2_Sheet4 2" xfId="15313"/>
    <cellStyle name="_Shrikant 3" xfId="5491"/>
    <cellStyle name="_Shrikant 3 2" xfId="15315"/>
    <cellStyle name="_Shrikant 3 3" xfId="15314"/>
    <cellStyle name="_Shrikant 3 4" xfId="24185"/>
    <cellStyle name="_Shrikant 3_Deadline Tracker" xfId="33568"/>
    <cellStyle name="_Shrikant 3_Sheet4" xfId="10468"/>
    <cellStyle name="_Shrikant 3_Sheet4 2" xfId="15316"/>
    <cellStyle name="_Shrikant 3_USIS Cash_CoE" xfId="5492"/>
    <cellStyle name="_Shrikant 3_USIS Cash_CoE 2" xfId="15318"/>
    <cellStyle name="_Shrikant 3_USIS Cash_CoE 3" xfId="15317"/>
    <cellStyle name="_Shrikant 3_USIS Cash_CoE 4" xfId="24186"/>
    <cellStyle name="_Shrikant 3_USIS Cash_CoE_Deadline Tracker" xfId="33569"/>
    <cellStyle name="_Shrikant 3_USIS Cash_CoE_Sheet4" xfId="10469"/>
    <cellStyle name="_Shrikant 3_USIS Cash_CoE_Sheet4 2" xfId="15319"/>
    <cellStyle name="_Shrikant 4" xfId="5493"/>
    <cellStyle name="_Shrikant 4 2" xfId="15321"/>
    <cellStyle name="_Shrikant 4 3" xfId="15320"/>
    <cellStyle name="_Shrikant 4 4" xfId="24187"/>
    <cellStyle name="_Shrikant 4_Deadline Tracker" xfId="33570"/>
    <cellStyle name="_Shrikant 4_Sheet4" xfId="10470"/>
    <cellStyle name="_Shrikant 4_Sheet4 2" xfId="15322"/>
    <cellStyle name="_Shrikant 5" xfId="15323"/>
    <cellStyle name="_Shrikant 6" xfId="15298"/>
    <cellStyle name="_Shrikant 7" xfId="24179"/>
    <cellStyle name="_Shrikant_Bieber" xfId="5494"/>
    <cellStyle name="_Shrikant_Bieber 2" xfId="15325"/>
    <cellStyle name="_Shrikant_Bieber 3" xfId="15324"/>
    <cellStyle name="_Shrikant_Bieber 4" xfId="24188"/>
    <cellStyle name="_Shrikant_Bieber_Deadline Tracker" xfId="33571"/>
    <cellStyle name="_Shrikant_Bieber_Sheet4" xfId="10471"/>
    <cellStyle name="_Shrikant_Bieber_Sheet4 2" xfId="15326"/>
    <cellStyle name="_Shrikant_Bieber_USIS Cash_CoE" xfId="5495"/>
    <cellStyle name="_Shrikant_Bieber_USIS Cash_CoE 2" xfId="15328"/>
    <cellStyle name="_Shrikant_Bieber_USIS Cash_CoE 3" xfId="15327"/>
    <cellStyle name="_Shrikant_Bieber_USIS Cash_CoE 4" xfId="24189"/>
    <cellStyle name="_Shrikant_Bieber_USIS Cash_CoE_Deadline Tracker" xfId="33572"/>
    <cellStyle name="_Shrikant_Bieber_USIS Cash_CoE_Sheet4" xfId="10472"/>
    <cellStyle name="_Shrikant_Bieber_USIS Cash_CoE_Sheet4 2" xfId="15329"/>
    <cellStyle name="_Shrikant_Call Tree" xfId="28436"/>
    <cellStyle name="_Shrikant_Chansky" xfId="5496"/>
    <cellStyle name="_Shrikant_Chansky 2" xfId="5497"/>
    <cellStyle name="_Shrikant_Chansky 2 2" xfId="15332"/>
    <cellStyle name="_Shrikant_Chansky 2 3" xfId="15331"/>
    <cellStyle name="_Shrikant_Chansky 2 4" xfId="24191"/>
    <cellStyle name="_Shrikant_Chansky 2_Deadline Tracker" xfId="33574"/>
    <cellStyle name="_Shrikant_Chansky 2_Sheet4" xfId="10474"/>
    <cellStyle name="_Shrikant_Chansky 2_Sheet4 2" xfId="15333"/>
    <cellStyle name="_Shrikant_Chansky 3" xfId="5498"/>
    <cellStyle name="_Shrikant_Chansky 3 2" xfId="15335"/>
    <cellStyle name="_Shrikant_Chansky 3 3" xfId="15334"/>
    <cellStyle name="_Shrikant_Chansky 3 4" xfId="24192"/>
    <cellStyle name="_Shrikant_Chansky 3_Deadline Tracker" xfId="33575"/>
    <cellStyle name="_Shrikant_Chansky 3_Sheet4" xfId="10475"/>
    <cellStyle name="_Shrikant_Chansky 3_Sheet4 2" xfId="15336"/>
    <cellStyle name="_Shrikant_Chansky 3_USIS Cash_CoE" xfId="5499"/>
    <cellStyle name="_Shrikant_Chansky 3_USIS Cash_CoE 2" xfId="15338"/>
    <cellStyle name="_Shrikant_Chansky 3_USIS Cash_CoE 3" xfId="15337"/>
    <cellStyle name="_Shrikant_Chansky 3_USIS Cash_CoE 4" xfId="24193"/>
    <cellStyle name="_Shrikant_Chansky 3_USIS Cash_CoE_Deadline Tracker" xfId="33576"/>
    <cellStyle name="_Shrikant_Chansky 3_USIS Cash_CoE_Sheet4" xfId="10476"/>
    <cellStyle name="_Shrikant_Chansky 3_USIS Cash_CoE_Sheet4 2" xfId="15339"/>
    <cellStyle name="_Shrikant_Chansky 4" xfId="5500"/>
    <cellStyle name="_Shrikant_Chansky 4 2" xfId="15341"/>
    <cellStyle name="_Shrikant_Chansky 4 3" xfId="15340"/>
    <cellStyle name="_Shrikant_Chansky 4 4" xfId="24194"/>
    <cellStyle name="_Shrikant_Chansky 4_Deadline Tracker" xfId="33577"/>
    <cellStyle name="_Shrikant_Chansky 4_Sheet4" xfId="10477"/>
    <cellStyle name="_Shrikant_Chansky 4_Sheet4 2" xfId="15342"/>
    <cellStyle name="_Shrikant_Chansky 5" xfId="15343"/>
    <cellStyle name="_Shrikant_Chansky 6" xfId="15330"/>
    <cellStyle name="_Shrikant_Chansky 7" xfId="24190"/>
    <cellStyle name="_Shrikant_Chansky_1" xfId="5501"/>
    <cellStyle name="_Shrikant_Chansky_1 2" xfId="15345"/>
    <cellStyle name="_Shrikant_Chansky_1 3" xfId="15344"/>
    <cellStyle name="_Shrikant_Chansky_1 4" xfId="24195"/>
    <cellStyle name="_Shrikant_Chansky_1_Deadline Tracker" xfId="33578"/>
    <cellStyle name="_Shrikant_Chansky_1_Sheet4" xfId="10478"/>
    <cellStyle name="_Shrikant_Chansky_1_Sheet4 2" xfId="15346"/>
    <cellStyle name="_Shrikant_Chansky_Bieber" xfId="5502"/>
    <cellStyle name="_Shrikant_Chansky_Bieber 2" xfId="15348"/>
    <cellStyle name="_Shrikant_Chansky_Bieber 3" xfId="15347"/>
    <cellStyle name="_Shrikant_Chansky_Bieber 4" xfId="24196"/>
    <cellStyle name="_Shrikant_Chansky_Bieber_Deadline Tracker" xfId="33579"/>
    <cellStyle name="_Shrikant_Chansky_Bieber_Sheet4" xfId="10479"/>
    <cellStyle name="_Shrikant_Chansky_Bieber_Sheet4 2" xfId="15349"/>
    <cellStyle name="_Shrikant_Chansky_Bieber_USIS Cash_CoE" xfId="5503"/>
    <cellStyle name="_Shrikant_Chansky_Bieber_USIS Cash_CoE 2" xfId="15351"/>
    <cellStyle name="_Shrikant_Chansky_Bieber_USIS Cash_CoE 3" xfId="15350"/>
    <cellStyle name="_Shrikant_Chansky_Bieber_USIS Cash_CoE 4" xfId="24197"/>
    <cellStyle name="_Shrikant_Chansky_Bieber_USIS Cash_CoE_Deadline Tracker" xfId="33580"/>
    <cellStyle name="_Shrikant_Chansky_Bieber_USIS Cash_CoE_Sheet4" xfId="10480"/>
    <cellStyle name="_Shrikant_Chansky_Bieber_USIS Cash_CoE_Sheet4 2" xfId="15352"/>
    <cellStyle name="_Shrikant_Chansky_Chansky" xfId="5504"/>
    <cellStyle name="_Shrikant_Chansky_Chansky 2" xfId="15354"/>
    <cellStyle name="_Shrikant_Chansky_Chansky 3" xfId="15353"/>
    <cellStyle name="_Shrikant_Chansky_Chansky 4" xfId="24198"/>
    <cellStyle name="_Shrikant_Chansky_Chansky_Deadline Tracker" xfId="33581"/>
    <cellStyle name="_Shrikant_Chansky_Chansky_Sheet4" xfId="10481"/>
    <cellStyle name="_Shrikant_Chansky_Chansky_Sheet4 2" xfId="15355"/>
    <cellStyle name="_Shrikant_Chansky_Deadline Tracker" xfId="33573"/>
    <cellStyle name="_Shrikant_Chansky_Forrester" xfId="5505"/>
    <cellStyle name="_Shrikant_Chansky_Forrester 2" xfId="15357"/>
    <cellStyle name="_Shrikant_Chansky_Forrester 3" xfId="15356"/>
    <cellStyle name="_Shrikant_Chansky_Forrester 4" xfId="24199"/>
    <cellStyle name="_Shrikant_Chansky_Forrester_Deadline Tracker" xfId="33582"/>
    <cellStyle name="_Shrikant_Chansky_Forrester_Sheet4" xfId="10482"/>
    <cellStyle name="_Shrikant_Chansky_Forrester_Sheet4 2" xfId="15358"/>
    <cellStyle name="_Shrikant_Chansky_Fry" xfId="5506"/>
    <cellStyle name="_Shrikant_Chansky_Fry 2" xfId="15360"/>
    <cellStyle name="_Shrikant_Chansky_Fry 3" xfId="15359"/>
    <cellStyle name="_Shrikant_Chansky_Fry 4" xfId="24200"/>
    <cellStyle name="_Shrikant_Chansky_Fry_Deadline Tracker" xfId="33583"/>
    <cellStyle name="_Shrikant_Chansky_Fry_Sheet4" xfId="10483"/>
    <cellStyle name="_Shrikant_Chansky_Fry_Sheet4 2" xfId="15361"/>
    <cellStyle name="_Shrikant_Chansky_Process Highlights" xfId="5507"/>
    <cellStyle name="_Shrikant_Chansky_Process Highlights 2" xfId="15363"/>
    <cellStyle name="_Shrikant_Chansky_Process Highlights 3" xfId="15362"/>
    <cellStyle name="_Shrikant_Chansky_Process Highlights 4" xfId="24201"/>
    <cellStyle name="_Shrikant_Chansky_Process Highlights_1" xfId="5508"/>
    <cellStyle name="_Shrikant_Chansky_Process Highlights_1 2" xfId="15365"/>
    <cellStyle name="_Shrikant_Chansky_Process Highlights_1 3" xfId="15364"/>
    <cellStyle name="_Shrikant_Chansky_Process Highlights_1 4" xfId="24202"/>
    <cellStyle name="_Shrikant_Chansky_Process Highlights_1_Deadline Tracker" xfId="33585"/>
    <cellStyle name="_Shrikant_Chansky_Process Highlights_1_Process Highlights" xfId="5509"/>
    <cellStyle name="_Shrikant_Chansky_Process Highlights_1_Process Highlights 2" xfId="15367"/>
    <cellStyle name="_Shrikant_Chansky_Process Highlights_1_Process Highlights 3" xfId="15366"/>
    <cellStyle name="_Shrikant_Chansky_Process Highlights_1_Process Highlights 4" xfId="24203"/>
    <cellStyle name="_Shrikant_Chansky_Process Highlights_1_Process Highlights_Deadline Tracker" xfId="33586"/>
    <cellStyle name="_Shrikant_Chansky_Process Highlights_1_Process Highlights_Sheet4" xfId="10486"/>
    <cellStyle name="_Shrikant_Chansky_Process Highlights_1_Process Highlights_Sheet4 2" xfId="15368"/>
    <cellStyle name="_Shrikant_Chansky_Process Highlights_1_Sheet4" xfId="10485"/>
    <cellStyle name="_Shrikant_Chansky_Process Highlights_1_Sheet4 2" xfId="15369"/>
    <cellStyle name="_Shrikant_Chansky_Process Highlights_2" xfId="5510"/>
    <cellStyle name="_Shrikant_Chansky_Process Highlights_2 2" xfId="15371"/>
    <cellStyle name="_Shrikant_Chansky_Process Highlights_2 3" xfId="15370"/>
    <cellStyle name="_Shrikant_Chansky_Process Highlights_2 4" xfId="24204"/>
    <cellStyle name="_Shrikant_Chansky_Process Highlights_2_Deadline Tracker" xfId="33587"/>
    <cellStyle name="_Shrikant_Chansky_Process Highlights_2_Process Highlights" xfId="5511"/>
    <cellStyle name="_Shrikant_Chansky_Process Highlights_2_Process Highlights 2" xfId="15373"/>
    <cellStyle name="_Shrikant_Chansky_Process Highlights_2_Process Highlights 3" xfId="15372"/>
    <cellStyle name="_Shrikant_Chansky_Process Highlights_2_Process Highlights 4" xfId="24205"/>
    <cellStyle name="_Shrikant_Chansky_Process Highlights_2_Process Highlights_Deadline Tracker" xfId="33588"/>
    <cellStyle name="_Shrikant_Chansky_Process Highlights_2_Process Highlights_Sheet4" xfId="10488"/>
    <cellStyle name="_Shrikant_Chansky_Process Highlights_2_Process Highlights_Sheet4 2" xfId="15374"/>
    <cellStyle name="_Shrikant_Chansky_Process Highlights_2_Sheet4" xfId="10487"/>
    <cellStyle name="_Shrikant_Chansky_Process Highlights_2_Sheet4 2" xfId="15375"/>
    <cellStyle name="_Shrikant_Chansky_Process Highlights_3" xfId="5512"/>
    <cellStyle name="_Shrikant_Chansky_Process Highlights_3 2" xfId="15377"/>
    <cellStyle name="_Shrikant_Chansky_Process Highlights_3 3" xfId="15376"/>
    <cellStyle name="_Shrikant_Chansky_Process Highlights_3 4" xfId="24206"/>
    <cellStyle name="_Shrikant_Chansky_Process Highlights_3_Deadline Tracker" xfId="33589"/>
    <cellStyle name="_Shrikant_Chansky_Process Highlights_3_Process Highlights" xfId="5513"/>
    <cellStyle name="_Shrikant_Chansky_Process Highlights_3_Process Highlights 2" xfId="15379"/>
    <cellStyle name="_Shrikant_Chansky_Process Highlights_3_Process Highlights 3" xfId="15378"/>
    <cellStyle name="_Shrikant_Chansky_Process Highlights_3_Process Highlights 4" xfId="24207"/>
    <cellStyle name="_Shrikant_Chansky_Process Highlights_3_Process Highlights_Deadline Tracker" xfId="33590"/>
    <cellStyle name="_Shrikant_Chansky_Process Highlights_3_Process Highlights_Sheet4" xfId="10490"/>
    <cellStyle name="_Shrikant_Chansky_Process Highlights_3_Process Highlights_Sheet4 2" xfId="15380"/>
    <cellStyle name="_Shrikant_Chansky_Process Highlights_3_Sheet4" xfId="10489"/>
    <cellStyle name="_Shrikant_Chansky_Process Highlights_3_Sheet4 2" xfId="15381"/>
    <cellStyle name="_Shrikant_Chansky_Process Highlights_4" xfId="5514"/>
    <cellStyle name="_Shrikant_Chansky_Process Highlights_4 2" xfId="15383"/>
    <cellStyle name="_Shrikant_Chansky_Process Highlights_4 3" xfId="15382"/>
    <cellStyle name="_Shrikant_Chansky_Process Highlights_4 4" xfId="24208"/>
    <cellStyle name="_Shrikant_Chansky_Process Highlights_4_Deadline Tracker" xfId="33591"/>
    <cellStyle name="_Shrikant_Chansky_Process Highlights_4_Sheet4" xfId="10491"/>
    <cellStyle name="_Shrikant_Chansky_Process Highlights_4_Sheet4 2" xfId="15384"/>
    <cellStyle name="_Shrikant_Chansky_Process Highlights_Deadline Tracker" xfId="33584"/>
    <cellStyle name="_Shrikant_Chansky_Process Highlights_Sheet4" xfId="10484"/>
    <cellStyle name="_Shrikant_Chansky_Process Highlights_Sheet4 2" xfId="15385"/>
    <cellStyle name="_Shrikant_Chansky_Sheet4" xfId="10473"/>
    <cellStyle name="_Shrikant_Chansky_Sheet4 2" xfId="15386"/>
    <cellStyle name="_Shrikant_Chansky_USIS Cash_CoE" xfId="5515"/>
    <cellStyle name="_Shrikant_Chansky_USIS Cash_CoE 2" xfId="5516"/>
    <cellStyle name="_Shrikant_Chansky_USIS Cash_CoE 2 2" xfId="15389"/>
    <cellStyle name="_Shrikant_Chansky_USIS Cash_CoE 2 3" xfId="15388"/>
    <cellStyle name="_Shrikant_Chansky_USIS Cash_CoE 2 4" xfId="24210"/>
    <cellStyle name="_Shrikant_Chansky_USIS Cash_CoE 2_Deadline Tracker" xfId="33593"/>
    <cellStyle name="_Shrikant_Chansky_USIS Cash_CoE 2_Sheet4" xfId="10493"/>
    <cellStyle name="_Shrikant_Chansky_USIS Cash_CoE 2_Sheet4 2" xfId="15390"/>
    <cellStyle name="_Shrikant_Chansky_USIS Cash_CoE 3" xfId="15391"/>
    <cellStyle name="_Shrikant_Chansky_USIS Cash_CoE 4" xfId="15387"/>
    <cellStyle name="_Shrikant_Chansky_USIS Cash_CoE 5" xfId="24209"/>
    <cellStyle name="_Shrikant_Chansky_USIS Cash_CoE_1" xfId="5517"/>
    <cellStyle name="_Shrikant_Chansky_USIS Cash_CoE_1 2" xfId="15393"/>
    <cellStyle name="_Shrikant_Chansky_USIS Cash_CoE_1 3" xfId="15392"/>
    <cellStyle name="_Shrikant_Chansky_USIS Cash_CoE_1 4" xfId="24211"/>
    <cellStyle name="_Shrikant_Chansky_USIS Cash_CoE_1_Deadline Tracker" xfId="33594"/>
    <cellStyle name="_Shrikant_Chansky_USIS Cash_CoE_1_Sheet4" xfId="10494"/>
    <cellStyle name="_Shrikant_Chansky_USIS Cash_CoE_1_Sheet4 2" xfId="15394"/>
    <cellStyle name="_Shrikant_Chansky_USIS Cash_CoE_2" xfId="5518"/>
    <cellStyle name="_Shrikant_Chansky_USIS Cash_CoE_2 2" xfId="15396"/>
    <cellStyle name="_Shrikant_Chansky_USIS Cash_CoE_2 3" xfId="15395"/>
    <cellStyle name="_Shrikant_Chansky_USIS Cash_CoE_2 4" xfId="24212"/>
    <cellStyle name="_Shrikant_Chansky_USIS Cash_CoE_2_Deadline Tracker" xfId="33595"/>
    <cellStyle name="_Shrikant_Chansky_USIS Cash_CoE_2_Sheet4" xfId="10495"/>
    <cellStyle name="_Shrikant_Chansky_USIS Cash_CoE_2_Sheet4 2" xfId="15397"/>
    <cellStyle name="_Shrikant_Chansky_USIS Cash_CoE_2_USIS Cash_CoE" xfId="5519"/>
    <cellStyle name="_Shrikant_Chansky_USIS Cash_CoE_2_USIS Cash_CoE 2" xfId="15399"/>
    <cellStyle name="_Shrikant_Chansky_USIS Cash_CoE_2_USIS Cash_CoE 3" xfId="15398"/>
    <cellStyle name="_Shrikant_Chansky_USIS Cash_CoE_2_USIS Cash_CoE 4" xfId="24213"/>
    <cellStyle name="_Shrikant_Chansky_USIS Cash_CoE_2_USIS Cash_CoE_Deadline Tracker" xfId="33596"/>
    <cellStyle name="_Shrikant_Chansky_USIS Cash_CoE_2_USIS Cash_CoE_Sheet4" xfId="10496"/>
    <cellStyle name="_Shrikant_Chansky_USIS Cash_CoE_2_USIS Cash_CoE_Sheet4 2" xfId="15400"/>
    <cellStyle name="_Shrikant_Chansky_USIS Cash_CoE_3" xfId="5520"/>
    <cellStyle name="_Shrikant_Chansky_USIS Cash_CoE_3 2" xfId="15402"/>
    <cellStyle name="_Shrikant_Chansky_USIS Cash_CoE_3 3" xfId="15401"/>
    <cellStyle name="_Shrikant_Chansky_USIS Cash_CoE_3 4" xfId="24214"/>
    <cellStyle name="_Shrikant_Chansky_USIS Cash_CoE_3_Deadline Tracker" xfId="33597"/>
    <cellStyle name="_Shrikant_Chansky_USIS Cash_CoE_3_Sheet4" xfId="10497"/>
    <cellStyle name="_Shrikant_Chansky_USIS Cash_CoE_3_Sheet4 2" xfId="15403"/>
    <cellStyle name="_Shrikant_Chansky_USIS Cash_CoE_3_USIS Cash_CoE" xfId="5521"/>
    <cellStyle name="_Shrikant_Chansky_USIS Cash_CoE_3_USIS Cash_CoE 2" xfId="15405"/>
    <cellStyle name="_Shrikant_Chansky_USIS Cash_CoE_3_USIS Cash_CoE 3" xfId="15404"/>
    <cellStyle name="_Shrikant_Chansky_USIS Cash_CoE_3_USIS Cash_CoE 4" xfId="24215"/>
    <cellStyle name="_Shrikant_Chansky_USIS Cash_CoE_3_USIS Cash_CoE_Deadline Tracker" xfId="33598"/>
    <cellStyle name="_Shrikant_Chansky_USIS Cash_CoE_3_USIS Cash_CoE_Sheet4" xfId="10498"/>
    <cellStyle name="_Shrikant_Chansky_USIS Cash_CoE_3_USIS Cash_CoE_Sheet4 2" xfId="15406"/>
    <cellStyle name="_Shrikant_Chansky_USIS Cash_CoE_4" xfId="5522"/>
    <cellStyle name="_Shrikant_Chansky_USIS Cash_CoE_4 2" xfId="15408"/>
    <cellStyle name="_Shrikant_Chansky_USIS Cash_CoE_4 3" xfId="15407"/>
    <cellStyle name="_Shrikant_Chansky_USIS Cash_CoE_4 4" xfId="24216"/>
    <cellStyle name="_Shrikant_Chansky_USIS Cash_CoE_4_Deadline Tracker" xfId="33599"/>
    <cellStyle name="_Shrikant_Chansky_USIS Cash_CoE_4_Sheet4" xfId="10499"/>
    <cellStyle name="_Shrikant_Chansky_USIS Cash_CoE_4_Sheet4 2" xfId="15409"/>
    <cellStyle name="_Shrikant_Chansky_USIS Cash_CoE_4_USIS Cash_CoE" xfId="5523"/>
    <cellStyle name="_Shrikant_Chansky_USIS Cash_CoE_4_USIS Cash_CoE 2" xfId="15411"/>
    <cellStyle name="_Shrikant_Chansky_USIS Cash_CoE_4_USIS Cash_CoE 3" xfId="15410"/>
    <cellStyle name="_Shrikant_Chansky_USIS Cash_CoE_4_USIS Cash_CoE 4" xfId="24217"/>
    <cellStyle name="_Shrikant_Chansky_USIS Cash_CoE_4_USIS Cash_CoE_Deadline Tracker" xfId="33600"/>
    <cellStyle name="_Shrikant_Chansky_USIS Cash_CoE_4_USIS Cash_CoE_Sheet4" xfId="10500"/>
    <cellStyle name="_Shrikant_Chansky_USIS Cash_CoE_4_USIS Cash_CoE_Sheet4 2" xfId="15412"/>
    <cellStyle name="_Shrikant_Chansky_USIS Cash_CoE_5" xfId="5524"/>
    <cellStyle name="_Shrikant_Chansky_USIS Cash_CoE_5 2" xfId="15414"/>
    <cellStyle name="_Shrikant_Chansky_USIS Cash_CoE_5 3" xfId="15413"/>
    <cellStyle name="_Shrikant_Chansky_USIS Cash_CoE_5 4" xfId="24218"/>
    <cellStyle name="_Shrikant_Chansky_USIS Cash_CoE_5_Deadline Tracker" xfId="33601"/>
    <cellStyle name="_Shrikant_Chansky_USIS Cash_CoE_5_Sheet4" xfId="10501"/>
    <cellStyle name="_Shrikant_Chansky_USIS Cash_CoE_5_Sheet4 2" xfId="15415"/>
    <cellStyle name="_Shrikant_Chansky_USIS Cash_CoE_Deadline Tracker" xfId="33592"/>
    <cellStyle name="_Shrikant_Chansky_USIS Cash_CoE_Process Highlights" xfId="5525"/>
    <cellStyle name="_Shrikant_Chansky_USIS Cash_CoE_Process Highlights 2" xfId="15417"/>
    <cellStyle name="_Shrikant_Chansky_USIS Cash_CoE_Process Highlights 3" xfId="15416"/>
    <cellStyle name="_Shrikant_Chansky_USIS Cash_CoE_Process Highlights 4" xfId="24219"/>
    <cellStyle name="_Shrikant_Chansky_USIS Cash_CoE_Process Highlights_1" xfId="5526"/>
    <cellStyle name="_Shrikant_Chansky_USIS Cash_CoE_Process Highlights_1 2" xfId="15419"/>
    <cellStyle name="_Shrikant_Chansky_USIS Cash_CoE_Process Highlights_1 3" xfId="15418"/>
    <cellStyle name="_Shrikant_Chansky_USIS Cash_CoE_Process Highlights_1 4" xfId="24220"/>
    <cellStyle name="_Shrikant_Chansky_USIS Cash_CoE_Process Highlights_1_Deadline Tracker" xfId="33603"/>
    <cellStyle name="_Shrikant_Chansky_USIS Cash_CoE_Process Highlights_1_Sheet4" xfId="10503"/>
    <cellStyle name="_Shrikant_Chansky_USIS Cash_CoE_Process Highlights_1_Sheet4 2" xfId="15420"/>
    <cellStyle name="_Shrikant_Chansky_USIS Cash_CoE_Process Highlights_2" xfId="5527"/>
    <cellStyle name="_Shrikant_Chansky_USIS Cash_CoE_Process Highlights_2 2" xfId="15422"/>
    <cellStyle name="_Shrikant_Chansky_USIS Cash_CoE_Process Highlights_2 3" xfId="15421"/>
    <cellStyle name="_Shrikant_Chansky_USIS Cash_CoE_Process Highlights_2 4" xfId="24221"/>
    <cellStyle name="_Shrikant_Chansky_USIS Cash_CoE_Process Highlights_2_Deadline Tracker" xfId="33604"/>
    <cellStyle name="_Shrikant_Chansky_USIS Cash_CoE_Process Highlights_2_Process Highlights" xfId="5528"/>
    <cellStyle name="_Shrikant_Chansky_USIS Cash_CoE_Process Highlights_2_Process Highlights 2" xfId="15424"/>
    <cellStyle name="_Shrikant_Chansky_USIS Cash_CoE_Process Highlights_2_Process Highlights 3" xfId="15423"/>
    <cellStyle name="_Shrikant_Chansky_USIS Cash_CoE_Process Highlights_2_Process Highlights 4" xfId="24222"/>
    <cellStyle name="_Shrikant_Chansky_USIS Cash_CoE_Process Highlights_2_Process Highlights_Deadline Tracker" xfId="33605"/>
    <cellStyle name="_Shrikant_Chansky_USIS Cash_CoE_Process Highlights_2_Process Highlights_Sheet4" xfId="10505"/>
    <cellStyle name="_Shrikant_Chansky_USIS Cash_CoE_Process Highlights_2_Process Highlights_Sheet4 2" xfId="15425"/>
    <cellStyle name="_Shrikant_Chansky_USIS Cash_CoE_Process Highlights_2_Sheet4" xfId="10504"/>
    <cellStyle name="_Shrikant_Chansky_USIS Cash_CoE_Process Highlights_2_Sheet4 2" xfId="15426"/>
    <cellStyle name="_Shrikant_Chansky_USIS Cash_CoE_Process Highlights_Deadline Tracker" xfId="33602"/>
    <cellStyle name="_Shrikant_Chansky_USIS Cash_CoE_Process Highlights_Process Highlights" xfId="5529"/>
    <cellStyle name="_Shrikant_Chansky_USIS Cash_CoE_Process Highlights_Process Highlights 2" xfId="15428"/>
    <cellStyle name="_Shrikant_Chansky_USIS Cash_CoE_Process Highlights_Process Highlights 3" xfId="15427"/>
    <cellStyle name="_Shrikant_Chansky_USIS Cash_CoE_Process Highlights_Process Highlights 4" xfId="24223"/>
    <cellStyle name="_Shrikant_Chansky_USIS Cash_CoE_Process Highlights_Process Highlights_Deadline Tracker" xfId="33606"/>
    <cellStyle name="_Shrikant_Chansky_USIS Cash_CoE_Process Highlights_Process Highlights_Sheet4" xfId="10506"/>
    <cellStyle name="_Shrikant_Chansky_USIS Cash_CoE_Process Highlights_Process Highlights_Sheet4 2" xfId="15429"/>
    <cellStyle name="_Shrikant_Chansky_USIS Cash_CoE_Process Highlights_Sheet4" xfId="10502"/>
    <cellStyle name="_Shrikant_Chansky_USIS Cash_CoE_Process Highlights_Sheet4 2" xfId="15430"/>
    <cellStyle name="_Shrikant_Chansky_USIS Cash_CoE_Sheet4" xfId="10492"/>
    <cellStyle name="_Shrikant_Chansky_USIS Cash_CoE_Sheet4 2" xfId="15431"/>
    <cellStyle name="_Shrikant_Chansky_USIS Cash_CoE_USIS Cash_CoE" xfId="5530"/>
    <cellStyle name="_Shrikant_Chansky_USIS Cash_CoE_USIS Cash_CoE 2" xfId="15433"/>
    <cellStyle name="_Shrikant_Chansky_USIS Cash_CoE_USIS Cash_CoE 3" xfId="15432"/>
    <cellStyle name="_Shrikant_Chansky_USIS Cash_CoE_USIS Cash_CoE 4" xfId="24224"/>
    <cellStyle name="_Shrikant_Chansky_USIS Cash_CoE_USIS Cash_CoE_1" xfId="5531"/>
    <cellStyle name="_Shrikant_Chansky_USIS Cash_CoE_USIS Cash_CoE_1 2" xfId="5532"/>
    <cellStyle name="_Shrikant_Chansky_USIS Cash_CoE_USIS Cash_CoE_1 2 2" xfId="15436"/>
    <cellStyle name="_Shrikant_Chansky_USIS Cash_CoE_USIS Cash_CoE_1 2 3" xfId="15435"/>
    <cellStyle name="_Shrikant_Chansky_USIS Cash_CoE_USIS Cash_CoE_1 2 4" xfId="24226"/>
    <cellStyle name="_Shrikant_Chansky_USIS Cash_CoE_USIS Cash_CoE_1 2_Deadline Tracker" xfId="33609"/>
    <cellStyle name="_Shrikant_Chansky_USIS Cash_CoE_USIS Cash_CoE_1 2_Sheet4" xfId="10509"/>
    <cellStyle name="_Shrikant_Chansky_USIS Cash_CoE_USIS Cash_CoE_1 2_Sheet4 2" xfId="15437"/>
    <cellStyle name="_Shrikant_Chansky_USIS Cash_CoE_USIS Cash_CoE_1 2_USIS Cash_CoE" xfId="5533"/>
    <cellStyle name="_Shrikant_Chansky_USIS Cash_CoE_USIS Cash_CoE_1 2_USIS Cash_CoE 2" xfId="15439"/>
    <cellStyle name="_Shrikant_Chansky_USIS Cash_CoE_USIS Cash_CoE_1 2_USIS Cash_CoE 3" xfId="15438"/>
    <cellStyle name="_Shrikant_Chansky_USIS Cash_CoE_USIS Cash_CoE_1 2_USIS Cash_CoE 4" xfId="24227"/>
    <cellStyle name="_Shrikant_Chansky_USIS Cash_CoE_USIS Cash_CoE_1 2_USIS Cash_CoE_Deadline Tracker" xfId="33610"/>
    <cellStyle name="_Shrikant_Chansky_USIS Cash_CoE_USIS Cash_CoE_1 2_USIS Cash_CoE_Sheet4" xfId="10510"/>
    <cellStyle name="_Shrikant_Chansky_USIS Cash_CoE_USIS Cash_CoE_1 2_USIS Cash_CoE_Sheet4 2" xfId="15440"/>
    <cellStyle name="_Shrikant_Chansky_USIS Cash_CoE_USIS Cash_CoE_1 3" xfId="15441"/>
    <cellStyle name="_Shrikant_Chansky_USIS Cash_CoE_USIS Cash_CoE_1 4" xfId="15434"/>
    <cellStyle name="_Shrikant_Chansky_USIS Cash_CoE_USIS Cash_CoE_1 5" xfId="24225"/>
    <cellStyle name="_Shrikant_Chansky_USIS Cash_CoE_USIS Cash_CoE_1_Deadline Tracker" xfId="33608"/>
    <cellStyle name="_Shrikant_Chansky_USIS Cash_CoE_USIS Cash_CoE_1_Process Highlights" xfId="5534"/>
    <cellStyle name="_Shrikant_Chansky_USIS Cash_CoE_USIS Cash_CoE_1_Process Highlights 2" xfId="15443"/>
    <cellStyle name="_Shrikant_Chansky_USIS Cash_CoE_USIS Cash_CoE_1_Process Highlights 3" xfId="15442"/>
    <cellStyle name="_Shrikant_Chansky_USIS Cash_CoE_USIS Cash_CoE_1_Process Highlights 4" xfId="24228"/>
    <cellStyle name="_Shrikant_Chansky_USIS Cash_CoE_USIS Cash_CoE_1_Process Highlights_1" xfId="5535"/>
    <cellStyle name="_Shrikant_Chansky_USIS Cash_CoE_USIS Cash_CoE_1_Process Highlights_1 2" xfId="15445"/>
    <cellStyle name="_Shrikant_Chansky_USIS Cash_CoE_USIS Cash_CoE_1_Process Highlights_1 3" xfId="15444"/>
    <cellStyle name="_Shrikant_Chansky_USIS Cash_CoE_USIS Cash_CoE_1_Process Highlights_1 4" xfId="24229"/>
    <cellStyle name="_Shrikant_Chansky_USIS Cash_CoE_USIS Cash_CoE_1_Process Highlights_1_Deadline Tracker" xfId="33612"/>
    <cellStyle name="_Shrikant_Chansky_USIS Cash_CoE_USIS Cash_CoE_1_Process Highlights_1_Sheet4" xfId="10512"/>
    <cellStyle name="_Shrikant_Chansky_USIS Cash_CoE_USIS Cash_CoE_1_Process Highlights_1_Sheet4 2" xfId="15446"/>
    <cellStyle name="_Shrikant_Chansky_USIS Cash_CoE_USIS Cash_CoE_1_Process Highlights_Deadline Tracker" xfId="33611"/>
    <cellStyle name="_Shrikant_Chansky_USIS Cash_CoE_USIS Cash_CoE_1_Process Highlights_Sheet4" xfId="10511"/>
    <cellStyle name="_Shrikant_Chansky_USIS Cash_CoE_USIS Cash_CoE_1_Process Highlights_Sheet4 2" xfId="15447"/>
    <cellStyle name="_Shrikant_Chansky_USIS Cash_CoE_USIS Cash_CoE_1_Sheet4" xfId="10508"/>
    <cellStyle name="_Shrikant_Chansky_USIS Cash_CoE_USIS Cash_CoE_1_Sheet4 2" xfId="15448"/>
    <cellStyle name="_Shrikant_Chansky_USIS Cash_CoE_USIS Cash_CoE_1_USIS Cash_CoE" xfId="5536"/>
    <cellStyle name="_Shrikant_Chansky_USIS Cash_CoE_USIS Cash_CoE_1_USIS Cash_CoE 2" xfId="15450"/>
    <cellStyle name="_Shrikant_Chansky_USIS Cash_CoE_USIS Cash_CoE_1_USIS Cash_CoE 3" xfId="15449"/>
    <cellStyle name="_Shrikant_Chansky_USIS Cash_CoE_USIS Cash_CoE_1_USIS Cash_CoE 4" xfId="24230"/>
    <cellStyle name="_Shrikant_Chansky_USIS Cash_CoE_USIS Cash_CoE_1_USIS Cash_CoE_1" xfId="5537"/>
    <cellStyle name="_Shrikant_Chansky_USIS Cash_CoE_USIS Cash_CoE_1_USIS Cash_CoE_1 2" xfId="15452"/>
    <cellStyle name="_Shrikant_Chansky_USIS Cash_CoE_USIS Cash_CoE_1_USIS Cash_CoE_1 3" xfId="15451"/>
    <cellStyle name="_Shrikant_Chansky_USIS Cash_CoE_USIS Cash_CoE_1_USIS Cash_CoE_1 4" xfId="24231"/>
    <cellStyle name="_Shrikant_Chansky_USIS Cash_CoE_USIS Cash_CoE_1_USIS Cash_CoE_1_Deadline Tracker" xfId="33614"/>
    <cellStyle name="_Shrikant_Chansky_USIS Cash_CoE_USIS Cash_CoE_1_USIS Cash_CoE_1_Sheet4" xfId="10514"/>
    <cellStyle name="_Shrikant_Chansky_USIS Cash_CoE_USIS Cash_CoE_1_USIS Cash_CoE_1_Sheet4 2" xfId="15453"/>
    <cellStyle name="_Shrikant_Chansky_USIS Cash_CoE_USIS Cash_CoE_1_USIS Cash_CoE_1_USIS Cash_CoE" xfId="5538"/>
    <cellStyle name="_Shrikant_Chansky_USIS Cash_CoE_USIS Cash_CoE_1_USIS Cash_CoE_1_USIS Cash_CoE 2" xfId="15455"/>
    <cellStyle name="_Shrikant_Chansky_USIS Cash_CoE_USIS Cash_CoE_1_USIS Cash_CoE_1_USIS Cash_CoE 3" xfId="15454"/>
    <cellStyle name="_Shrikant_Chansky_USIS Cash_CoE_USIS Cash_CoE_1_USIS Cash_CoE_1_USIS Cash_CoE 4" xfId="24232"/>
    <cellStyle name="_Shrikant_Chansky_USIS Cash_CoE_USIS Cash_CoE_1_USIS Cash_CoE_1_USIS Cash_CoE_Deadline Tracker" xfId="33615"/>
    <cellStyle name="_Shrikant_Chansky_USIS Cash_CoE_USIS Cash_CoE_1_USIS Cash_CoE_1_USIS Cash_CoE_Sheet4" xfId="10515"/>
    <cellStyle name="_Shrikant_Chansky_USIS Cash_CoE_USIS Cash_CoE_1_USIS Cash_CoE_1_USIS Cash_CoE_Sheet4 2" xfId="15456"/>
    <cellStyle name="_Shrikant_Chansky_USIS Cash_CoE_USIS Cash_CoE_1_USIS Cash_CoE_2" xfId="5539"/>
    <cellStyle name="_Shrikant_Chansky_USIS Cash_CoE_USIS Cash_CoE_1_USIS Cash_CoE_2 2" xfId="15458"/>
    <cellStyle name="_Shrikant_Chansky_USIS Cash_CoE_USIS Cash_CoE_1_USIS Cash_CoE_2 3" xfId="15457"/>
    <cellStyle name="_Shrikant_Chansky_USIS Cash_CoE_USIS Cash_CoE_1_USIS Cash_CoE_2 4" xfId="24233"/>
    <cellStyle name="_Shrikant_Chansky_USIS Cash_CoE_USIS Cash_CoE_1_USIS Cash_CoE_2_Deadline Tracker" xfId="33616"/>
    <cellStyle name="_Shrikant_Chansky_USIS Cash_CoE_USIS Cash_CoE_1_USIS Cash_CoE_2_Sheet4" xfId="10516"/>
    <cellStyle name="_Shrikant_Chansky_USIS Cash_CoE_USIS Cash_CoE_1_USIS Cash_CoE_2_Sheet4 2" xfId="15459"/>
    <cellStyle name="_Shrikant_Chansky_USIS Cash_CoE_USIS Cash_CoE_1_USIS Cash_CoE_2_USIS Cash_CoE" xfId="5540"/>
    <cellStyle name="_Shrikant_Chansky_USIS Cash_CoE_USIS Cash_CoE_1_USIS Cash_CoE_2_USIS Cash_CoE 2" xfId="15461"/>
    <cellStyle name="_Shrikant_Chansky_USIS Cash_CoE_USIS Cash_CoE_1_USIS Cash_CoE_2_USIS Cash_CoE 3" xfId="15460"/>
    <cellStyle name="_Shrikant_Chansky_USIS Cash_CoE_USIS Cash_CoE_1_USIS Cash_CoE_2_USIS Cash_CoE 4" xfId="24234"/>
    <cellStyle name="_Shrikant_Chansky_USIS Cash_CoE_USIS Cash_CoE_1_USIS Cash_CoE_2_USIS Cash_CoE_Deadline Tracker" xfId="33617"/>
    <cellStyle name="_Shrikant_Chansky_USIS Cash_CoE_USIS Cash_CoE_1_USIS Cash_CoE_2_USIS Cash_CoE_Sheet4" xfId="10517"/>
    <cellStyle name="_Shrikant_Chansky_USIS Cash_CoE_USIS Cash_CoE_1_USIS Cash_CoE_2_USIS Cash_CoE_Sheet4 2" xfId="15462"/>
    <cellStyle name="_Shrikant_Chansky_USIS Cash_CoE_USIS Cash_CoE_1_USIS Cash_CoE_3" xfId="5541"/>
    <cellStyle name="_Shrikant_Chansky_USIS Cash_CoE_USIS Cash_CoE_1_USIS Cash_CoE_3 2" xfId="15464"/>
    <cellStyle name="_Shrikant_Chansky_USIS Cash_CoE_USIS Cash_CoE_1_USIS Cash_CoE_3 3" xfId="15463"/>
    <cellStyle name="_Shrikant_Chansky_USIS Cash_CoE_USIS Cash_CoE_1_USIS Cash_CoE_3 4" xfId="24235"/>
    <cellStyle name="_Shrikant_Chansky_USIS Cash_CoE_USIS Cash_CoE_1_USIS Cash_CoE_3_Deadline Tracker" xfId="33618"/>
    <cellStyle name="_Shrikant_Chansky_USIS Cash_CoE_USIS Cash_CoE_1_USIS Cash_CoE_3_Sheet4" xfId="10518"/>
    <cellStyle name="_Shrikant_Chansky_USIS Cash_CoE_USIS Cash_CoE_1_USIS Cash_CoE_3_Sheet4 2" xfId="15465"/>
    <cellStyle name="_Shrikant_Chansky_USIS Cash_CoE_USIS Cash_CoE_1_USIS Cash_CoE_3_USIS Cash_CoE" xfId="5542"/>
    <cellStyle name="_Shrikant_Chansky_USIS Cash_CoE_USIS Cash_CoE_1_USIS Cash_CoE_3_USIS Cash_CoE 2" xfId="15467"/>
    <cellStyle name="_Shrikant_Chansky_USIS Cash_CoE_USIS Cash_CoE_1_USIS Cash_CoE_3_USIS Cash_CoE 3" xfId="15466"/>
    <cellStyle name="_Shrikant_Chansky_USIS Cash_CoE_USIS Cash_CoE_1_USIS Cash_CoE_3_USIS Cash_CoE 4" xfId="24236"/>
    <cellStyle name="_Shrikant_Chansky_USIS Cash_CoE_USIS Cash_CoE_1_USIS Cash_CoE_3_USIS Cash_CoE_Deadline Tracker" xfId="33619"/>
    <cellStyle name="_Shrikant_Chansky_USIS Cash_CoE_USIS Cash_CoE_1_USIS Cash_CoE_3_USIS Cash_CoE_Sheet4" xfId="10519"/>
    <cellStyle name="_Shrikant_Chansky_USIS Cash_CoE_USIS Cash_CoE_1_USIS Cash_CoE_3_USIS Cash_CoE_Sheet4 2" xfId="15468"/>
    <cellStyle name="_Shrikant_Chansky_USIS Cash_CoE_USIS Cash_CoE_1_USIS Cash_CoE_4" xfId="5543"/>
    <cellStyle name="_Shrikant_Chansky_USIS Cash_CoE_USIS Cash_CoE_1_USIS Cash_CoE_4 2" xfId="15470"/>
    <cellStyle name="_Shrikant_Chansky_USIS Cash_CoE_USIS Cash_CoE_1_USIS Cash_CoE_4 3" xfId="15469"/>
    <cellStyle name="_Shrikant_Chansky_USIS Cash_CoE_USIS Cash_CoE_1_USIS Cash_CoE_4 4" xfId="24237"/>
    <cellStyle name="_Shrikant_Chansky_USIS Cash_CoE_USIS Cash_CoE_1_USIS Cash_CoE_4_Deadline Tracker" xfId="33620"/>
    <cellStyle name="_Shrikant_Chansky_USIS Cash_CoE_USIS Cash_CoE_1_USIS Cash_CoE_4_Sheet4" xfId="10520"/>
    <cellStyle name="_Shrikant_Chansky_USIS Cash_CoE_USIS Cash_CoE_1_USIS Cash_CoE_4_Sheet4 2" xfId="15471"/>
    <cellStyle name="_Shrikant_Chansky_USIS Cash_CoE_USIS Cash_CoE_1_USIS Cash_CoE_Deadline Tracker" xfId="33613"/>
    <cellStyle name="_Shrikant_Chansky_USIS Cash_CoE_USIS Cash_CoE_1_USIS Cash_CoE_Sheet4" xfId="10513"/>
    <cellStyle name="_Shrikant_Chansky_USIS Cash_CoE_USIS Cash_CoE_1_USIS Cash_CoE_Sheet4 2" xfId="15472"/>
    <cellStyle name="_Shrikant_Chansky_USIS Cash_CoE_USIS Cash_CoE_Deadline Tracker" xfId="33607"/>
    <cellStyle name="_Shrikant_Chansky_USIS Cash_CoE_USIS Cash_CoE_Sheet4" xfId="10507"/>
    <cellStyle name="_Shrikant_Chansky_USIS Cash_CoE_USIS Cash_CoE_Sheet4 2" xfId="15473"/>
    <cellStyle name="_Shrikant_Deadline Tracker" xfId="33562"/>
    <cellStyle name="_Shrikant_Forrester" xfId="5544"/>
    <cellStyle name="_Shrikant_Forrester 2" xfId="15475"/>
    <cellStyle name="_Shrikant_Forrester 3" xfId="15474"/>
    <cellStyle name="_Shrikant_Forrester 4" xfId="24238"/>
    <cellStyle name="_Shrikant_Forrester_Deadline Tracker" xfId="33621"/>
    <cellStyle name="_Shrikant_Forrester_Sheet4" xfId="10521"/>
    <cellStyle name="_Shrikant_Forrester_Sheet4 2" xfId="15476"/>
    <cellStyle name="_Shrikant_Fry" xfId="5545"/>
    <cellStyle name="_Shrikant_Fry 2" xfId="5546"/>
    <cellStyle name="_Shrikant_Fry 2 2" xfId="15479"/>
    <cellStyle name="_Shrikant_Fry 2 3" xfId="15478"/>
    <cellStyle name="_Shrikant_Fry 2 4" xfId="24240"/>
    <cellStyle name="_Shrikant_Fry 2_Deadline Tracker" xfId="33623"/>
    <cellStyle name="_Shrikant_Fry 2_Sheet4" xfId="10523"/>
    <cellStyle name="_Shrikant_Fry 2_Sheet4 2" xfId="15480"/>
    <cellStyle name="_Shrikant_Fry 3" xfId="5547"/>
    <cellStyle name="_Shrikant_Fry 3 2" xfId="15482"/>
    <cellStyle name="_Shrikant_Fry 3 3" xfId="15481"/>
    <cellStyle name="_Shrikant_Fry 3 4" xfId="24241"/>
    <cellStyle name="_Shrikant_Fry 3_Deadline Tracker" xfId="33624"/>
    <cellStyle name="_Shrikant_Fry 3_Sheet4" xfId="10524"/>
    <cellStyle name="_Shrikant_Fry 3_Sheet4 2" xfId="15483"/>
    <cellStyle name="_Shrikant_Fry 4" xfId="15484"/>
    <cellStyle name="_Shrikant_Fry 5" xfId="15477"/>
    <cellStyle name="_Shrikant_Fry 6" xfId="24239"/>
    <cellStyle name="_Shrikant_Fry_1" xfId="5548"/>
    <cellStyle name="_Shrikant_Fry_1 2" xfId="5549"/>
    <cellStyle name="_Shrikant_Fry_1 2 2" xfId="15487"/>
    <cellStyle name="_Shrikant_Fry_1 2 3" xfId="15486"/>
    <cellStyle name="_Shrikant_Fry_1 2 4" xfId="24243"/>
    <cellStyle name="_Shrikant_Fry_1 2_Deadline Tracker" xfId="33626"/>
    <cellStyle name="_Shrikant_Fry_1 2_Sheet4" xfId="10526"/>
    <cellStyle name="_Shrikant_Fry_1 2_Sheet4 2" xfId="15488"/>
    <cellStyle name="_Shrikant_Fry_1 2_USIS Cash_CoE" xfId="5550"/>
    <cellStyle name="_Shrikant_Fry_1 2_USIS Cash_CoE 2" xfId="15490"/>
    <cellStyle name="_Shrikant_Fry_1 2_USIS Cash_CoE 3" xfId="15489"/>
    <cellStyle name="_Shrikant_Fry_1 2_USIS Cash_CoE 4" xfId="24244"/>
    <cellStyle name="_Shrikant_Fry_1 2_USIS Cash_CoE_Deadline Tracker" xfId="33627"/>
    <cellStyle name="_Shrikant_Fry_1 2_USIS Cash_CoE_Sheet4" xfId="10527"/>
    <cellStyle name="_Shrikant_Fry_1 2_USIS Cash_CoE_Sheet4 2" xfId="15491"/>
    <cellStyle name="_Shrikant_Fry_1 3" xfId="15492"/>
    <cellStyle name="_Shrikant_Fry_1 4" xfId="15485"/>
    <cellStyle name="_Shrikant_Fry_1 5" xfId="24242"/>
    <cellStyle name="_Shrikant_Fry_1_Deadline Tracker" xfId="33625"/>
    <cellStyle name="_Shrikant_Fry_1_Process Highlights" xfId="5551"/>
    <cellStyle name="_Shrikant_Fry_1_Process Highlights 2" xfId="15494"/>
    <cellStyle name="_Shrikant_Fry_1_Process Highlights 3" xfId="15493"/>
    <cellStyle name="_Shrikant_Fry_1_Process Highlights 4" xfId="24245"/>
    <cellStyle name="_Shrikant_Fry_1_Process Highlights_1" xfId="5552"/>
    <cellStyle name="_Shrikant_Fry_1_Process Highlights_1 2" xfId="15496"/>
    <cellStyle name="_Shrikant_Fry_1_Process Highlights_1 3" xfId="15495"/>
    <cellStyle name="_Shrikant_Fry_1_Process Highlights_1 4" xfId="24246"/>
    <cellStyle name="_Shrikant_Fry_1_Process Highlights_1_Deadline Tracker" xfId="33629"/>
    <cellStyle name="_Shrikant_Fry_1_Process Highlights_1_Sheet4" xfId="10529"/>
    <cellStyle name="_Shrikant_Fry_1_Process Highlights_1_Sheet4 2" xfId="15497"/>
    <cellStyle name="_Shrikant_Fry_1_Process Highlights_Deadline Tracker" xfId="33628"/>
    <cellStyle name="_Shrikant_Fry_1_Process Highlights_Sheet4" xfId="10528"/>
    <cellStyle name="_Shrikant_Fry_1_Process Highlights_Sheet4 2" xfId="15498"/>
    <cellStyle name="_Shrikant_Fry_1_Sheet4" xfId="10525"/>
    <cellStyle name="_Shrikant_Fry_1_Sheet4 2" xfId="15499"/>
    <cellStyle name="_Shrikant_Fry_1_USIS Cash_CoE" xfId="5553"/>
    <cellStyle name="_Shrikant_Fry_1_USIS Cash_CoE 2" xfId="15501"/>
    <cellStyle name="_Shrikant_Fry_1_USIS Cash_CoE 3" xfId="15500"/>
    <cellStyle name="_Shrikant_Fry_1_USIS Cash_CoE 4" xfId="24247"/>
    <cellStyle name="_Shrikant_Fry_1_USIS Cash_CoE_1" xfId="5554"/>
    <cellStyle name="_Shrikant_Fry_1_USIS Cash_CoE_1 2" xfId="15503"/>
    <cellStyle name="_Shrikant_Fry_1_USIS Cash_CoE_1 3" xfId="15502"/>
    <cellStyle name="_Shrikant_Fry_1_USIS Cash_CoE_1 4" xfId="24248"/>
    <cellStyle name="_Shrikant_Fry_1_USIS Cash_CoE_1_Deadline Tracker" xfId="33631"/>
    <cellStyle name="_Shrikant_Fry_1_USIS Cash_CoE_1_Sheet4" xfId="10531"/>
    <cellStyle name="_Shrikant_Fry_1_USIS Cash_CoE_1_Sheet4 2" xfId="15504"/>
    <cellStyle name="_Shrikant_Fry_1_USIS Cash_CoE_1_USIS Cash_CoE" xfId="5555"/>
    <cellStyle name="_Shrikant_Fry_1_USIS Cash_CoE_1_USIS Cash_CoE 2" xfId="15506"/>
    <cellStyle name="_Shrikant_Fry_1_USIS Cash_CoE_1_USIS Cash_CoE 3" xfId="15505"/>
    <cellStyle name="_Shrikant_Fry_1_USIS Cash_CoE_1_USIS Cash_CoE 4" xfId="24249"/>
    <cellStyle name="_Shrikant_Fry_1_USIS Cash_CoE_1_USIS Cash_CoE_Deadline Tracker" xfId="33632"/>
    <cellStyle name="_Shrikant_Fry_1_USIS Cash_CoE_1_USIS Cash_CoE_Sheet4" xfId="10532"/>
    <cellStyle name="_Shrikant_Fry_1_USIS Cash_CoE_1_USIS Cash_CoE_Sheet4 2" xfId="15507"/>
    <cellStyle name="_Shrikant_Fry_1_USIS Cash_CoE_2" xfId="5556"/>
    <cellStyle name="_Shrikant_Fry_1_USIS Cash_CoE_2 2" xfId="15509"/>
    <cellStyle name="_Shrikant_Fry_1_USIS Cash_CoE_2 3" xfId="15508"/>
    <cellStyle name="_Shrikant_Fry_1_USIS Cash_CoE_2 4" xfId="24250"/>
    <cellStyle name="_Shrikant_Fry_1_USIS Cash_CoE_2_Deadline Tracker" xfId="33633"/>
    <cellStyle name="_Shrikant_Fry_1_USIS Cash_CoE_2_Sheet4" xfId="10533"/>
    <cellStyle name="_Shrikant_Fry_1_USIS Cash_CoE_2_Sheet4 2" xfId="15510"/>
    <cellStyle name="_Shrikant_Fry_1_USIS Cash_CoE_2_USIS Cash_CoE" xfId="5557"/>
    <cellStyle name="_Shrikant_Fry_1_USIS Cash_CoE_2_USIS Cash_CoE 2" xfId="15512"/>
    <cellStyle name="_Shrikant_Fry_1_USIS Cash_CoE_2_USIS Cash_CoE 3" xfId="15511"/>
    <cellStyle name="_Shrikant_Fry_1_USIS Cash_CoE_2_USIS Cash_CoE 4" xfId="24251"/>
    <cellStyle name="_Shrikant_Fry_1_USIS Cash_CoE_2_USIS Cash_CoE_Deadline Tracker" xfId="33634"/>
    <cellStyle name="_Shrikant_Fry_1_USIS Cash_CoE_2_USIS Cash_CoE_Sheet4" xfId="10534"/>
    <cellStyle name="_Shrikant_Fry_1_USIS Cash_CoE_2_USIS Cash_CoE_Sheet4 2" xfId="15513"/>
    <cellStyle name="_Shrikant_Fry_1_USIS Cash_CoE_3" xfId="5558"/>
    <cellStyle name="_Shrikant_Fry_1_USIS Cash_CoE_3 2" xfId="15515"/>
    <cellStyle name="_Shrikant_Fry_1_USIS Cash_CoE_3 3" xfId="15514"/>
    <cellStyle name="_Shrikant_Fry_1_USIS Cash_CoE_3 4" xfId="24252"/>
    <cellStyle name="_Shrikant_Fry_1_USIS Cash_CoE_3_Deadline Tracker" xfId="33635"/>
    <cellStyle name="_Shrikant_Fry_1_USIS Cash_CoE_3_Sheet4" xfId="10535"/>
    <cellStyle name="_Shrikant_Fry_1_USIS Cash_CoE_3_Sheet4 2" xfId="15516"/>
    <cellStyle name="_Shrikant_Fry_1_USIS Cash_CoE_3_USIS Cash_CoE" xfId="5559"/>
    <cellStyle name="_Shrikant_Fry_1_USIS Cash_CoE_3_USIS Cash_CoE 2" xfId="15518"/>
    <cellStyle name="_Shrikant_Fry_1_USIS Cash_CoE_3_USIS Cash_CoE 3" xfId="15517"/>
    <cellStyle name="_Shrikant_Fry_1_USIS Cash_CoE_3_USIS Cash_CoE 4" xfId="24253"/>
    <cellStyle name="_Shrikant_Fry_1_USIS Cash_CoE_3_USIS Cash_CoE_Deadline Tracker" xfId="33636"/>
    <cellStyle name="_Shrikant_Fry_1_USIS Cash_CoE_3_USIS Cash_CoE_Sheet4" xfId="10536"/>
    <cellStyle name="_Shrikant_Fry_1_USIS Cash_CoE_3_USIS Cash_CoE_Sheet4 2" xfId="15519"/>
    <cellStyle name="_Shrikant_Fry_1_USIS Cash_CoE_4" xfId="5560"/>
    <cellStyle name="_Shrikant_Fry_1_USIS Cash_CoE_4 2" xfId="15521"/>
    <cellStyle name="_Shrikant_Fry_1_USIS Cash_CoE_4 3" xfId="15520"/>
    <cellStyle name="_Shrikant_Fry_1_USIS Cash_CoE_4 4" xfId="24254"/>
    <cellStyle name="_Shrikant_Fry_1_USIS Cash_CoE_4_Deadline Tracker" xfId="33637"/>
    <cellStyle name="_Shrikant_Fry_1_USIS Cash_CoE_4_Sheet4" xfId="10537"/>
    <cellStyle name="_Shrikant_Fry_1_USIS Cash_CoE_4_Sheet4 2" xfId="15522"/>
    <cellStyle name="_Shrikant_Fry_1_USIS Cash_CoE_Deadline Tracker" xfId="33630"/>
    <cellStyle name="_Shrikant_Fry_1_USIS Cash_CoE_Sheet4" xfId="10530"/>
    <cellStyle name="_Shrikant_Fry_1_USIS Cash_CoE_Sheet4 2" xfId="15523"/>
    <cellStyle name="_Shrikant_Fry_Chansky" xfId="5561"/>
    <cellStyle name="_Shrikant_Fry_Chansky 2" xfId="15525"/>
    <cellStyle name="_Shrikant_Fry_Chansky 3" xfId="15524"/>
    <cellStyle name="_Shrikant_Fry_Chansky 4" xfId="24255"/>
    <cellStyle name="_Shrikant_Fry_Chansky_Deadline Tracker" xfId="33638"/>
    <cellStyle name="_Shrikant_Fry_Chansky_Sheet4" xfId="10538"/>
    <cellStyle name="_Shrikant_Fry_Chansky_Sheet4 2" xfId="15526"/>
    <cellStyle name="_Shrikant_Fry_Daily Volume" xfId="5562"/>
    <cellStyle name="_Shrikant_Fry_Daily Volume 2" xfId="15528"/>
    <cellStyle name="_Shrikant_Fry_Daily Volume 3" xfId="15527"/>
    <cellStyle name="_Shrikant_Fry_Daily Volume 4" xfId="24256"/>
    <cellStyle name="_Shrikant_Fry_Daily Volume_Deadline Tracker" xfId="33639"/>
    <cellStyle name="_Shrikant_Fry_Daily Volume_Sheet4" xfId="10539"/>
    <cellStyle name="_Shrikant_Fry_Daily Volume_Sheet4 2" xfId="15529"/>
    <cellStyle name="_Shrikant_Fry_Deadline Tracker" xfId="33622"/>
    <cellStyle name="_Shrikant_Fry_Forrester" xfId="5563"/>
    <cellStyle name="_Shrikant_Fry_Forrester 2" xfId="15531"/>
    <cellStyle name="_Shrikant_Fry_Forrester 3" xfId="15530"/>
    <cellStyle name="_Shrikant_Fry_Forrester 4" xfId="24257"/>
    <cellStyle name="_Shrikant_Fry_Forrester_Deadline Tracker" xfId="33640"/>
    <cellStyle name="_Shrikant_Fry_Forrester_Sheet4" xfId="10540"/>
    <cellStyle name="_Shrikant_Fry_Forrester_Sheet4 2" xfId="15532"/>
    <cellStyle name="_Shrikant_Fry_Fry" xfId="5564"/>
    <cellStyle name="_Shrikant_Fry_Fry 2" xfId="15534"/>
    <cellStyle name="_Shrikant_Fry_Fry 3" xfId="15533"/>
    <cellStyle name="_Shrikant_Fry_Fry 4" xfId="24258"/>
    <cellStyle name="_Shrikant_Fry_Fry_Deadline Tracker" xfId="33641"/>
    <cellStyle name="_Shrikant_Fry_Fry_Sheet4" xfId="10541"/>
    <cellStyle name="_Shrikant_Fry_Fry_Sheet4 2" xfId="15535"/>
    <cellStyle name="_Shrikant_Fry_Process Highlights" xfId="5565"/>
    <cellStyle name="_Shrikant_Fry_Process Highlights 2" xfId="15537"/>
    <cellStyle name="_Shrikant_Fry_Process Highlights 3" xfId="15536"/>
    <cellStyle name="_Shrikant_Fry_Process Highlights 4" xfId="24259"/>
    <cellStyle name="_Shrikant_Fry_Process Highlights_Deadline Tracker" xfId="33642"/>
    <cellStyle name="_Shrikant_Fry_Process Highlights_Sheet4" xfId="10542"/>
    <cellStyle name="_Shrikant_Fry_Process Highlights_Sheet4 2" xfId="15538"/>
    <cellStyle name="_Shrikant_Fry_Sheet4" xfId="10522"/>
    <cellStyle name="_Shrikant_Fry_Sheet4 2" xfId="15539"/>
    <cellStyle name="_Shrikant_Kedia" xfId="5566"/>
    <cellStyle name="_Shrikant_Kedia 2" xfId="5567"/>
    <cellStyle name="_Shrikant_Kedia 2 2" xfId="15542"/>
    <cellStyle name="_Shrikant_Kedia 2 3" xfId="15541"/>
    <cellStyle name="_Shrikant_Kedia 2 4" xfId="24261"/>
    <cellStyle name="_Shrikant_Kedia 2_Deadline Tracker" xfId="33644"/>
    <cellStyle name="_Shrikant_Kedia 2_Sheet4" xfId="10544"/>
    <cellStyle name="_Shrikant_Kedia 2_Sheet4 2" xfId="15543"/>
    <cellStyle name="_Shrikant_Kedia 2_USIS Cash_CoE" xfId="5568"/>
    <cellStyle name="_Shrikant_Kedia 2_USIS Cash_CoE 2" xfId="15545"/>
    <cellStyle name="_Shrikant_Kedia 2_USIS Cash_CoE 3" xfId="15544"/>
    <cellStyle name="_Shrikant_Kedia 2_USIS Cash_CoE 4" xfId="24262"/>
    <cellStyle name="_Shrikant_Kedia 2_USIS Cash_CoE_Deadline Tracker" xfId="33645"/>
    <cellStyle name="_Shrikant_Kedia 2_USIS Cash_CoE_Sheet4" xfId="10545"/>
    <cellStyle name="_Shrikant_Kedia 2_USIS Cash_CoE_Sheet4 2" xfId="15546"/>
    <cellStyle name="_Shrikant_Kedia 3" xfId="15547"/>
    <cellStyle name="_Shrikant_Kedia 4" xfId="15540"/>
    <cellStyle name="_Shrikant_Kedia 5" xfId="24260"/>
    <cellStyle name="_Shrikant_Kedia_Deadline Tracker" xfId="33643"/>
    <cellStyle name="_Shrikant_Kedia_Process Highlights" xfId="5569"/>
    <cellStyle name="_Shrikant_Kedia_Process Highlights 2" xfId="15549"/>
    <cellStyle name="_Shrikant_Kedia_Process Highlights 3" xfId="15548"/>
    <cellStyle name="_Shrikant_Kedia_Process Highlights 4" xfId="24263"/>
    <cellStyle name="_Shrikant_Kedia_Process Highlights_1" xfId="5570"/>
    <cellStyle name="_Shrikant_Kedia_Process Highlights_1 2" xfId="15551"/>
    <cellStyle name="_Shrikant_Kedia_Process Highlights_1 3" xfId="15550"/>
    <cellStyle name="_Shrikant_Kedia_Process Highlights_1 4" xfId="24264"/>
    <cellStyle name="_Shrikant_Kedia_Process Highlights_1_Deadline Tracker" xfId="33647"/>
    <cellStyle name="_Shrikant_Kedia_Process Highlights_1_Process Highlights" xfId="5571"/>
    <cellStyle name="_Shrikant_Kedia_Process Highlights_1_Process Highlights 2" xfId="15553"/>
    <cellStyle name="_Shrikant_Kedia_Process Highlights_1_Process Highlights 3" xfId="15552"/>
    <cellStyle name="_Shrikant_Kedia_Process Highlights_1_Process Highlights 4" xfId="24265"/>
    <cellStyle name="_Shrikant_Kedia_Process Highlights_1_Process Highlights_Deadline Tracker" xfId="33648"/>
    <cellStyle name="_Shrikant_Kedia_Process Highlights_1_Process Highlights_Sheet4" xfId="10548"/>
    <cellStyle name="_Shrikant_Kedia_Process Highlights_1_Process Highlights_Sheet4 2" xfId="15554"/>
    <cellStyle name="_Shrikant_Kedia_Process Highlights_1_Sheet4" xfId="10547"/>
    <cellStyle name="_Shrikant_Kedia_Process Highlights_1_Sheet4 2" xfId="15555"/>
    <cellStyle name="_Shrikant_Kedia_Process Highlights_2" xfId="5572"/>
    <cellStyle name="_Shrikant_Kedia_Process Highlights_2 2" xfId="15557"/>
    <cellStyle name="_Shrikant_Kedia_Process Highlights_2 3" xfId="15556"/>
    <cellStyle name="_Shrikant_Kedia_Process Highlights_2 4" xfId="24266"/>
    <cellStyle name="_Shrikant_Kedia_Process Highlights_2_Deadline Tracker" xfId="33649"/>
    <cellStyle name="_Shrikant_Kedia_Process Highlights_2_Process Highlights" xfId="5573"/>
    <cellStyle name="_Shrikant_Kedia_Process Highlights_2_Process Highlights 2" xfId="15559"/>
    <cellStyle name="_Shrikant_Kedia_Process Highlights_2_Process Highlights 3" xfId="15558"/>
    <cellStyle name="_Shrikant_Kedia_Process Highlights_2_Process Highlights 4" xfId="24267"/>
    <cellStyle name="_Shrikant_Kedia_Process Highlights_2_Process Highlights_Deadline Tracker" xfId="33650"/>
    <cellStyle name="_Shrikant_Kedia_Process Highlights_2_Process Highlights_Sheet4" xfId="10550"/>
    <cellStyle name="_Shrikant_Kedia_Process Highlights_2_Process Highlights_Sheet4 2" xfId="15560"/>
    <cellStyle name="_Shrikant_Kedia_Process Highlights_2_Sheet4" xfId="10549"/>
    <cellStyle name="_Shrikant_Kedia_Process Highlights_2_Sheet4 2" xfId="15561"/>
    <cellStyle name="_Shrikant_Kedia_Process Highlights_3" xfId="5574"/>
    <cellStyle name="_Shrikant_Kedia_Process Highlights_3 2" xfId="15563"/>
    <cellStyle name="_Shrikant_Kedia_Process Highlights_3 3" xfId="15562"/>
    <cellStyle name="_Shrikant_Kedia_Process Highlights_3 4" xfId="24268"/>
    <cellStyle name="_Shrikant_Kedia_Process Highlights_3_Deadline Tracker" xfId="33651"/>
    <cellStyle name="_Shrikant_Kedia_Process Highlights_3_Process Highlights" xfId="5575"/>
    <cellStyle name="_Shrikant_Kedia_Process Highlights_3_Process Highlights 2" xfId="15565"/>
    <cellStyle name="_Shrikant_Kedia_Process Highlights_3_Process Highlights 3" xfId="15564"/>
    <cellStyle name="_Shrikant_Kedia_Process Highlights_3_Process Highlights 4" xfId="24269"/>
    <cellStyle name="_Shrikant_Kedia_Process Highlights_3_Process Highlights_Deadline Tracker" xfId="33652"/>
    <cellStyle name="_Shrikant_Kedia_Process Highlights_3_Process Highlights_Sheet4" xfId="10552"/>
    <cellStyle name="_Shrikant_Kedia_Process Highlights_3_Process Highlights_Sheet4 2" xfId="15566"/>
    <cellStyle name="_Shrikant_Kedia_Process Highlights_3_Sheet4" xfId="10551"/>
    <cellStyle name="_Shrikant_Kedia_Process Highlights_3_Sheet4 2" xfId="15567"/>
    <cellStyle name="_Shrikant_Kedia_Process Highlights_4" xfId="5576"/>
    <cellStyle name="_Shrikant_Kedia_Process Highlights_4 2" xfId="15569"/>
    <cellStyle name="_Shrikant_Kedia_Process Highlights_4 3" xfId="15568"/>
    <cellStyle name="_Shrikant_Kedia_Process Highlights_4 4" xfId="24270"/>
    <cellStyle name="_Shrikant_Kedia_Process Highlights_4_Deadline Tracker" xfId="33653"/>
    <cellStyle name="_Shrikant_Kedia_Process Highlights_4_Process Highlights" xfId="5577"/>
    <cellStyle name="_Shrikant_Kedia_Process Highlights_4_Process Highlights 2" xfId="15571"/>
    <cellStyle name="_Shrikant_Kedia_Process Highlights_4_Process Highlights 3" xfId="15570"/>
    <cellStyle name="_Shrikant_Kedia_Process Highlights_4_Process Highlights 4" xfId="24271"/>
    <cellStyle name="_Shrikant_Kedia_Process Highlights_4_Process Highlights_Deadline Tracker" xfId="33654"/>
    <cellStyle name="_Shrikant_Kedia_Process Highlights_4_Process Highlights_Sheet4" xfId="10554"/>
    <cellStyle name="_Shrikant_Kedia_Process Highlights_4_Process Highlights_Sheet4 2" xfId="15572"/>
    <cellStyle name="_Shrikant_Kedia_Process Highlights_4_Sheet4" xfId="10553"/>
    <cellStyle name="_Shrikant_Kedia_Process Highlights_4_Sheet4 2" xfId="15573"/>
    <cellStyle name="_Shrikant_Kedia_Process Highlights_5" xfId="5578"/>
    <cellStyle name="_Shrikant_Kedia_Process Highlights_5 2" xfId="15575"/>
    <cellStyle name="_Shrikant_Kedia_Process Highlights_5 3" xfId="15574"/>
    <cellStyle name="_Shrikant_Kedia_Process Highlights_5 4" xfId="24272"/>
    <cellStyle name="_Shrikant_Kedia_Process Highlights_5_Deadline Tracker" xfId="33655"/>
    <cellStyle name="_Shrikant_Kedia_Process Highlights_5_Sheet4" xfId="10555"/>
    <cellStyle name="_Shrikant_Kedia_Process Highlights_5_Sheet4 2" xfId="15576"/>
    <cellStyle name="_Shrikant_Kedia_Process Highlights_Deadline Tracker" xfId="33646"/>
    <cellStyle name="_Shrikant_Kedia_Process Highlights_Sheet4" xfId="10546"/>
    <cellStyle name="_Shrikant_Kedia_Process Highlights_Sheet4 2" xfId="15577"/>
    <cellStyle name="_Shrikant_Kedia_Sheet4" xfId="10543"/>
    <cellStyle name="_Shrikant_Kedia_Sheet4 2" xfId="15578"/>
    <cellStyle name="_Shrikant_Kedia_USIS Cash_CoE" xfId="5579"/>
    <cellStyle name="_Shrikant_Kedia_USIS Cash_CoE 2" xfId="5580"/>
    <cellStyle name="_Shrikant_Kedia_USIS Cash_CoE 2 2" xfId="15581"/>
    <cellStyle name="_Shrikant_Kedia_USIS Cash_CoE 2 3" xfId="15580"/>
    <cellStyle name="_Shrikant_Kedia_USIS Cash_CoE 2 4" xfId="24274"/>
    <cellStyle name="_Shrikant_Kedia_USIS Cash_CoE 2_Deadline Tracker" xfId="33657"/>
    <cellStyle name="_Shrikant_Kedia_USIS Cash_CoE 2_Sheet4" xfId="10557"/>
    <cellStyle name="_Shrikant_Kedia_USIS Cash_CoE 2_Sheet4 2" xfId="15582"/>
    <cellStyle name="_Shrikant_Kedia_USIS Cash_CoE 3" xfId="15583"/>
    <cellStyle name="_Shrikant_Kedia_USIS Cash_CoE 4" xfId="15579"/>
    <cellStyle name="_Shrikant_Kedia_USIS Cash_CoE 5" xfId="24273"/>
    <cellStyle name="_Shrikant_Kedia_USIS Cash_CoE_1" xfId="5581"/>
    <cellStyle name="_Shrikant_Kedia_USIS Cash_CoE_1 2" xfId="15585"/>
    <cellStyle name="_Shrikant_Kedia_USIS Cash_CoE_1 3" xfId="15584"/>
    <cellStyle name="_Shrikant_Kedia_USIS Cash_CoE_1 4" xfId="24275"/>
    <cellStyle name="_Shrikant_Kedia_USIS Cash_CoE_1_Deadline Tracker" xfId="33658"/>
    <cellStyle name="_Shrikant_Kedia_USIS Cash_CoE_1_Sheet4" xfId="10558"/>
    <cellStyle name="_Shrikant_Kedia_USIS Cash_CoE_1_Sheet4 2" xfId="15586"/>
    <cellStyle name="_Shrikant_Kedia_USIS Cash_CoE_2" xfId="5582"/>
    <cellStyle name="_Shrikant_Kedia_USIS Cash_CoE_2 2" xfId="15588"/>
    <cellStyle name="_Shrikant_Kedia_USIS Cash_CoE_2 3" xfId="15587"/>
    <cellStyle name="_Shrikant_Kedia_USIS Cash_CoE_2 4" xfId="24276"/>
    <cellStyle name="_Shrikant_Kedia_USIS Cash_CoE_2_Deadline Tracker" xfId="33659"/>
    <cellStyle name="_Shrikant_Kedia_USIS Cash_CoE_2_Sheet4" xfId="10559"/>
    <cellStyle name="_Shrikant_Kedia_USIS Cash_CoE_2_Sheet4 2" xfId="15589"/>
    <cellStyle name="_Shrikant_Kedia_USIS Cash_CoE_2_USIS Cash_CoE" xfId="5583"/>
    <cellStyle name="_Shrikant_Kedia_USIS Cash_CoE_2_USIS Cash_CoE 2" xfId="15591"/>
    <cellStyle name="_Shrikant_Kedia_USIS Cash_CoE_2_USIS Cash_CoE 3" xfId="15590"/>
    <cellStyle name="_Shrikant_Kedia_USIS Cash_CoE_2_USIS Cash_CoE 4" xfId="24277"/>
    <cellStyle name="_Shrikant_Kedia_USIS Cash_CoE_2_USIS Cash_CoE_Deadline Tracker" xfId="33660"/>
    <cellStyle name="_Shrikant_Kedia_USIS Cash_CoE_2_USIS Cash_CoE_Sheet4" xfId="10560"/>
    <cellStyle name="_Shrikant_Kedia_USIS Cash_CoE_2_USIS Cash_CoE_Sheet4 2" xfId="15592"/>
    <cellStyle name="_Shrikant_Kedia_USIS Cash_CoE_3" xfId="5584"/>
    <cellStyle name="_Shrikant_Kedia_USIS Cash_CoE_3 2" xfId="15594"/>
    <cellStyle name="_Shrikant_Kedia_USIS Cash_CoE_3 3" xfId="15593"/>
    <cellStyle name="_Shrikant_Kedia_USIS Cash_CoE_3 4" xfId="24278"/>
    <cellStyle name="_Shrikant_Kedia_USIS Cash_CoE_3_Deadline Tracker" xfId="33661"/>
    <cellStyle name="_Shrikant_Kedia_USIS Cash_CoE_3_Sheet4" xfId="10561"/>
    <cellStyle name="_Shrikant_Kedia_USIS Cash_CoE_3_Sheet4 2" xfId="15595"/>
    <cellStyle name="_Shrikant_Kedia_USIS Cash_CoE_3_USIS Cash_CoE" xfId="5585"/>
    <cellStyle name="_Shrikant_Kedia_USIS Cash_CoE_3_USIS Cash_CoE 2" xfId="15597"/>
    <cellStyle name="_Shrikant_Kedia_USIS Cash_CoE_3_USIS Cash_CoE 3" xfId="15596"/>
    <cellStyle name="_Shrikant_Kedia_USIS Cash_CoE_3_USIS Cash_CoE 4" xfId="24279"/>
    <cellStyle name="_Shrikant_Kedia_USIS Cash_CoE_3_USIS Cash_CoE_Deadline Tracker" xfId="33662"/>
    <cellStyle name="_Shrikant_Kedia_USIS Cash_CoE_3_USIS Cash_CoE_Sheet4" xfId="10562"/>
    <cellStyle name="_Shrikant_Kedia_USIS Cash_CoE_3_USIS Cash_CoE_Sheet4 2" xfId="15598"/>
    <cellStyle name="_Shrikant_Kedia_USIS Cash_CoE_4" xfId="5586"/>
    <cellStyle name="_Shrikant_Kedia_USIS Cash_CoE_4 2" xfId="15600"/>
    <cellStyle name="_Shrikant_Kedia_USIS Cash_CoE_4 3" xfId="15599"/>
    <cellStyle name="_Shrikant_Kedia_USIS Cash_CoE_4 4" xfId="24280"/>
    <cellStyle name="_Shrikant_Kedia_USIS Cash_CoE_4_Deadline Tracker" xfId="33663"/>
    <cellStyle name="_Shrikant_Kedia_USIS Cash_CoE_4_Sheet4" xfId="10563"/>
    <cellStyle name="_Shrikant_Kedia_USIS Cash_CoE_4_Sheet4 2" xfId="15601"/>
    <cellStyle name="_Shrikant_Kedia_USIS Cash_CoE_4_USIS Cash_CoE" xfId="5587"/>
    <cellStyle name="_Shrikant_Kedia_USIS Cash_CoE_4_USIS Cash_CoE 2" xfId="15603"/>
    <cellStyle name="_Shrikant_Kedia_USIS Cash_CoE_4_USIS Cash_CoE 3" xfId="15602"/>
    <cellStyle name="_Shrikant_Kedia_USIS Cash_CoE_4_USIS Cash_CoE 4" xfId="24281"/>
    <cellStyle name="_Shrikant_Kedia_USIS Cash_CoE_4_USIS Cash_CoE_Deadline Tracker" xfId="33664"/>
    <cellStyle name="_Shrikant_Kedia_USIS Cash_CoE_4_USIS Cash_CoE_Sheet4" xfId="10564"/>
    <cellStyle name="_Shrikant_Kedia_USIS Cash_CoE_4_USIS Cash_CoE_Sheet4 2" xfId="15604"/>
    <cellStyle name="_Shrikant_Kedia_USIS Cash_CoE_5" xfId="5588"/>
    <cellStyle name="_Shrikant_Kedia_USIS Cash_CoE_5 2" xfId="15606"/>
    <cellStyle name="_Shrikant_Kedia_USIS Cash_CoE_5 3" xfId="15605"/>
    <cellStyle name="_Shrikant_Kedia_USIS Cash_CoE_5 4" xfId="24282"/>
    <cellStyle name="_Shrikant_Kedia_USIS Cash_CoE_5_Deadline Tracker" xfId="33665"/>
    <cellStyle name="_Shrikant_Kedia_USIS Cash_CoE_5_Sheet4" xfId="10565"/>
    <cellStyle name="_Shrikant_Kedia_USIS Cash_CoE_5_Sheet4 2" xfId="15607"/>
    <cellStyle name="_Shrikant_Kedia_USIS Cash_CoE_Deadline Tracker" xfId="33656"/>
    <cellStyle name="_Shrikant_Kedia_USIS Cash_CoE_Process Highlights" xfId="5589"/>
    <cellStyle name="_Shrikant_Kedia_USIS Cash_CoE_Process Highlights 2" xfId="15609"/>
    <cellStyle name="_Shrikant_Kedia_USIS Cash_CoE_Process Highlights 3" xfId="15608"/>
    <cellStyle name="_Shrikant_Kedia_USIS Cash_CoE_Process Highlights 4" xfId="24283"/>
    <cellStyle name="_Shrikant_Kedia_USIS Cash_CoE_Process Highlights_1" xfId="5590"/>
    <cellStyle name="_Shrikant_Kedia_USIS Cash_CoE_Process Highlights_1 2" xfId="15611"/>
    <cellStyle name="_Shrikant_Kedia_USIS Cash_CoE_Process Highlights_1 3" xfId="15610"/>
    <cellStyle name="_Shrikant_Kedia_USIS Cash_CoE_Process Highlights_1 4" xfId="24284"/>
    <cellStyle name="_Shrikant_Kedia_USIS Cash_CoE_Process Highlights_1_Deadline Tracker" xfId="33667"/>
    <cellStyle name="_Shrikant_Kedia_USIS Cash_CoE_Process Highlights_1_Sheet4" xfId="10567"/>
    <cellStyle name="_Shrikant_Kedia_USIS Cash_CoE_Process Highlights_1_Sheet4 2" xfId="15612"/>
    <cellStyle name="_Shrikant_Kedia_USIS Cash_CoE_Process Highlights_2" xfId="5591"/>
    <cellStyle name="_Shrikant_Kedia_USIS Cash_CoE_Process Highlights_2 2" xfId="15614"/>
    <cellStyle name="_Shrikant_Kedia_USIS Cash_CoE_Process Highlights_2 3" xfId="15613"/>
    <cellStyle name="_Shrikant_Kedia_USIS Cash_CoE_Process Highlights_2 4" xfId="24285"/>
    <cellStyle name="_Shrikant_Kedia_USIS Cash_CoE_Process Highlights_2_Deadline Tracker" xfId="33668"/>
    <cellStyle name="_Shrikant_Kedia_USIS Cash_CoE_Process Highlights_2_Process Highlights" xfId="5592"/>
    <cellStyle name="_Shrikant_Kedia_USIS Cash_CoE_Process Highlights_2_Process Highlights 2" xfId="15616"/>
    <cellStyle name="_Shrikant_Kedia_USIS Cash_CoE_Process Highlights_2_Process Highlights 3" xfId="15615"/>
    <cellStyle name="_Shrikant_Kedia_USIS Cash_CoE_Process Highlights_2_Process Highlights 4" xfId="24286"/>
    <cellStyle name="_Shrikant_Kedia_USIS Cash_CoE_Process Highlights_2_Process Highlights_Deadline Tracker" xfId="33669"/>
    <cellStyle name="_Shrikant_Kedia_USIS Cash_CoE_Process Highlights_2_Process Highlights_Sheet4" xfId="10569"/>
    <cellStyle name="_Shrikant_Kedia_USIS Cash_CoE_Process Highlights_2_Process Highlights_Sheet4 2" xfId="15617"/>
    <cellStyle name="_Shrikant_Kedia_USIS Cash_CoE_Process Highlights_2_Sheet4" xfId="10568"/>
    <cellStyle name="_Shrikant_Kedia_USIS Cash_CoE_Process Highlights_2_Sheet4 2" xfId="15618"/>
    <cellStyle name="_Shrikant_Kedia_USIS Cash_CoE_Process Highlights_Deadline Tracker" xfId="33666"/>
    <cellStyle name="_Shrikant_Kedia_USIS Cash_CoE_Process Highlights_Process Highlights" xfId="5593"/>
    <cellStyle name="_Shrikant_Kedia_USIS Cash_CoE_Process Highlights_Process Highlights 2" xfId="15620"/>
    <cellStyle name="_Shrikant_Kedia_USIS Cash_CoE_Process Highlights_Process Highlights 3" xfId="15619"/>
    <cellStyle name="_Shrikant_Kedia_USIS Cash_CoE_Process Highlights_Process Highlights 4" xfId="24287"/>
    <cellStyle name="_Shrikant_Kedia_USIS Cash_CoE_Process Highlights_Process Highlights_Deadline Tracker" xfId="33670"/>
    <cellStyle name="_Shrikant_Kedia_USIS Cash_CoE_Process Highlights_Process Highlights_Sheet4" xfId="10570"/>
    <cellStyle name="_Shrikant_Kedia_USIS Cash_CoE_Process Highlights_Process Highlights_Sheet4 2" xfId="15621"/>
    <cellStyle name="_Shrikant_Kedia_USIS Cash_CoE_Process Highlights_Sheet4" xfId="10566"/>
    <cellStyle name="_Shrikant_Kedia_USIS Cash_CoE_Process Highlights_Sheet4 2" xfId="15622"/>
    <cellStyle name="_Shrikant_Kedia_USIS Cash_CoE_Sheet4" xfId="10556"/>
    <cellStyle name="_Shrikant_Kedia_USIS Cash_CoE_Sheet4 2" xfId="15623"/>
    <cellStyle name="_Shrikant_Kedia_USIS Cash_CoE_USIS Cash_CoE" xfId="5594"/>
    <cellStyle name="_Shrikant_Kedia_USIS Cash_CoE_USIS Cash_CoE 2" xfId="15625"/>
    <cellStyle name="_Shrikant_Kedia_USIS Cash_CoE_USIS Cash_CoE 3" xfId="15624"/>
    <cellStyle name="_Shrikant_Kedia_USIS Cash_CoE_USIS Cash_CoE 4" xfId="24288"/>
    <cellStyle name="_Shrikant_Kedia_USIS Cash_CoE_USIS Cash_CoE_1" xfId="5595"/>
    <cellStyle name="_Shrikant_Kedia_USIS Cash_CoE_USIS Cash_CoE_1 2" xfId="5596"/>
    <cellStyle name="_Shrikant_Kedia_USIS Cash_CoE_USIS Cash_CoE_1 2 2" xfId="15628"/>
    <cellStyle name="_Shrikant_Kedia_USIS Cash_CoE_USIS Cash_CoE_1 2 3" xfId="15627"/>
    <cellStyle name="_Shrikant_Kedia_USIS Cash_CoE_USIS Cash_CoE_1 2 4" xfId="24290"/>
    <cellStyle name="_Shrikant_Kedia_USIS Cash_CoE_USIS Cash_CoE_1 2_Deadline Tracker" xfId="33673"/>
    <cellStyle name="_Shrikant_Kedia_USIS Cash_CoE_USIS Cash_CoE_1 2_Sheet4" xfId="10573"/>
    <cellStyle name="_Shrikant_Kedia_USIS Cash_CoE_USIS Cash_CoE_1 2_Sheet4 2" xfId="15629"/>
    <cellStyle name="_Shrikant_Kedia_USIS Cash_CoE_USIS Cash_CoE_1 2_USIS Cash_CoE" xfId="5597"/>
    <cellStyle name="_Shrikant_Kedia_USIS Cash_CoE_USIS Cash_CoE_1 2_USIS Cash_CoE 2" xfId="15631"/>
    <cellStyle name="_Shrikant_Kedia_USIS Cash_CoE_USIS Cash_CoE_1 2_USIS Cash_CoE 3" xfId="15630"/>
    <cellStyle name="_Shrikant_Kedia_USIS Cash_CoE_USIS Cash_CoE_1 2_USIS Cash_CoE 4" xfId="24291"/>
    <cellStyle name="_Shrikant_Kedia_USIS Cash_CoE_USIS Cash_CoE_1 2_USIS Cash_CoE_Deadline Tracker" xfId="33674"/>
    <cellStyle name="_Shrikant_Kedia_USIS Cash_CoE_USIS Cash_CoE_1 2_USIS Cash_CoE_Sheet4" xfId="10574"/>
    <cellStyle name="_Shrikant_Kedia_USIS Cash_CoE_USIS Cash_CoE_1 2_USIS Cash_CoE_Sheet4 2" xfId="15632"/>
    <cellStyle name="_Shrikant_Kedia_USIS Cash_CoE_USIS Cash_CoE_1 3" xfId="15633"/>
    <cellStyle name="_Shrikant_Kedia_USIS Cash_CoE_USIS Cash_CoE_1 4" xfId="15626"/>
    <cellStyle name="_Shrikant_Kedia_USIS Cash_CoE_USIS Cash_CoE_1 5" xfId="24289"/>
    <cellStyle name="_Shrikant_Kedia_USIS Cash_CoE_USIS Cash_CoE_1_Deadline Tracker" xfId="33672"/>
    <cellStyle name="_Shrikant_Kedia_USIS Cash_CoE_USIS Cash_CoE_1_Process Highlights" xfId="5598"/>
    <cellStyle name="_Shrikant_Kedia_USIS Cash_CoE_USIS Cash_CoE_1_Process Highlights 2" xfId="15635"/>
    <cellStyle name="_Shrikant_Kedia_USIS Cash_CoE_USIS Cash_CoE_1_Process Highlights 3" xfId="15634"/>
    <cellStyle name="_Shrikant_Kedia_USIS Cash_CoE_USIS Cash_CoE_1_Process Highlights 4" xfId="24292"/>
    <cellStyle name="_Shrikant_Kedia_USIS Cash_CoE_USIS Cash_CoE_1_Process Highlights_1" xfId="5599"/>
    <cellStyle name="_Shrikant_Kedia_USIS Cash_CoE_USIS Cash_CoE_1_Process Highlights_1 2" xfId="15637"/>
    <cellStyle name="_Shrikant_Kedia_USIS Cash_CoE_USIS Cash_CoE_1_Process Highlights_1 3" xfId="15636"/>
    <cellStyle name="_Shrikant_Kedia_USIS Cash_CoE_USIS Cash_CoE_1_Process Highlights_1 4" xfId="24293"/>
    <cellStyle name="_Shrikant_Kedia_USIS Cash_CoE_USIS Cash_CoE_1_Process Highlights_1_Deadline Tracker" xfId="33676"/>
    <cellStyle name="_Shrikant_Kedia_USIS Cash_CoE_USIS Cash_CoE_1_Process Highlights_1_Sheet4" xfId="10576"/>
    <cellStyle name="_Shrikant_Kedia_USIS Cash_CoE_USIS Cash_CoE_1_Process Highlights_1_Sheet4 2" xfId="15638"/>
    <cellStyle name="_Shrikant_Kedia_USIS Cash_CoE_USIS Cash_CoE_1_Process Highlights_Deadline Tracker" xfId="33675"/>
    <cellStyle name="_Shrikant_Kedia_USIS Cash_CoE_USIS Cash_CoE_1_Process Highlights_Sheet4" xfId="10575"/>
    <cellStyle name="_Shrikant_Kedia_USIS Cash_CoE_USIS Cash_CoE_1_Process Highlights_Sheet4 2" xfId="15639"/>
    <cellStyle name="_Shrikant_Kedia_USIS Cash_CoE_USIS Cash_CoE_1_Sheet4" xfId="10572"/>
    <cellStyle name="_Shrikant_Kedia_USIS Cash_CoE_USIS Cash_CoE_1_Sheet4 2" xfId="15640"/>
    <cellStyle name="_Shrikant_Kedia_USIS Cash_CoE_USIS Cash_CoE_1_USIS Cash_CoE" xfId="5600"/>
    <cellStyle name="_Shrikant_Kedia_USIS Cash_CoE_USIS Cash_CoE_1_USIS Cash_CoE 2" xfId="15642"/>
    <cellStyle name="_Shrikant_Kedia_USIS Cash_CoE_USIS Cash_CoE_1_USIS Cash_CoE 3" xfId="15641"/>
    <cellStyle name="_Shrikant_Kedia_USIS Cash_CoE_USIS Cash_CoE_1_USIS Cash_CoE 4" xfId="24294"/>
    <cellStyle name="_Shrikant_Kedia_USIS Cash_CoE_USIS Cash_CoE_1_USIS Cash_CoE_1" xfId="5601"/>
    <cellStyle name="_Shrikant_Kedia_USIS Cash_CoE_USIS Cash_CoE_1_USIS Cash_CoE_1 2" xfId="15644"/>
    <cellStyle name="_Shrikant_Kedia_USIS Cash_CoE_USIS Cash_CoE_1_USIS Cash_CoE_1 3" xfId="15643"/>
    <cellStyle name="_Shrikant_Kedia_USIS Cash_CoE_USIS Cash_CoE_1_USIS Cash_CoE_1 4" xfId="24295"/>
    <cellStyle name="_Shrikant_Kedia_USIS Cash_CoE_USIS Cash_CoE_1_USIS Cash_CoE_1_Deadline Tracker" xfId="33678"/>
    <cellStyle name="_Shrikant_Kedia_USIS Cash_CoE_USIS Cash_CoE_1_USIS Cash_CoE_1_Sheet4" xfId="10578"/>
    <cellStyle name="_Shrikant_Kedia_USIS Cash_CoE_USIS Cash_CoE_1_USIS Cash_CoE_1_Sheet4 2" xfId="15645"/>
    <cellStyle name="_Shrikant_Kedia_USIS Cash_CoE_USIS Cash_CoE_1_USIS Cash_CoE_1_USIS Cash_CoE" xfId="5602"/>
    <cellStyle name="_Shrikant_Kedia_USIS Cash_CoE_USIS Cash_CoE_1_USIS Cash_CoE_1_USIS Cash_CoE 2" xfId="15647"/>
    <cellStyle name="_Shrikant_Kedia_USIS Cash_CoE_USIS Cash_CoE_1_USIS Cash_CoE_1_USIS Cash_CoE 3" xfId="15646"/>
    <cellStyle name="_Shrikant_Kedia_USIS Cash_CoE_USIS Cash_CoE_1_USIS Cash_CoE_1_USIS Cash_CoE 4" xfId="24296"/>
    <cellStyle name="_Shrikant_Kedia_USIS Cash_CoE_USIS Cash_CoE_1_USIS Cash_CoE_1_USIS Cash_CoE_Deadline Tracker" xfId="33679"/>
    <cellStyle name="_Shrikant_Kedia_USIS Cash_CoE_USIS Cash_CoE_1_USIS Cash_CoE_1_USIS Cash_CoE_Sheet4" xfId="10579"/>
    <cellStyle name="_Shrikant_Kedia_USIS Cash_CoE_USIS Cash_CoE_1_USIS Cash_CoE_1_USIS Cash_CoE_Sheet4 2" xfId="15648"/>
    <cellStyle name="_Shrikant_Kedia_USIS Cash_CoE_USIS Cash_CoE_1_USIS Cash_CoE_2" xfId="5603"/>
    <cellStyle name="_Shrikant_Kedia_USIS Cash_CoE_USIS Cash_CoE_1_USIS Cash_CoE_2 2" xfId="15650"/>
    <cellStyle name="_Shrikant_Kedia_USIS Cash_CoE_USIS Cash_CoE_1_USIS Cash_CoE_2 3" xfId="15649"/>
    <cellStyle name="_Shrikant_Kedia_USIS Cash_CoE_USIS Cash_CoE_1_USIS Cash_CoE_2 4" xfId="24297"/>
    <cellStyle name="_Shrikant_Kedia_USIS Cash_CoE_USIS Cash_CoE_1_USIS Cash_CoE_2_Deadline Tracker" xfId="33680"/>
    <cellStyle name="_Shrikant_Kedia_USIS Cash_CoE_USIS Cash_CoE_1_USIS Cash_CoE_2_Sheet4" xfId="10580"/>
    <cellStyle name="_Shrikant_Kedia_USIS Cash_CoE_USIS Cash_CoE_1_USIS Cash_CoE_2_Sheet4 2" xfId="15651"/>
    <cellStyle name="_Shrikant_Kedia_USIS Cash_CoE_USIS Cash_CoE_1_USIS Cash_CoE_2_USIS Cash_CoE" xfId="5604"/>
    <cellStyle name="_Shrikant_Kedia_USIS Cash_CoE_USIS Cash_CoE_1_USIS Cash_CoE_2_USIS Cash_CoE 2" xfId="15653"/>
    <cellStyle name="_Shrikant_Kedia_USIS Cash_CoE_USIS Cash_CoE_1_USIS Cash_CoE_2_USIS Cash_CoE 3" xfId="15652"/>
    <cellStyle name="_Shrikant_Kedia_USIS Cash_CoE_USIS Cash_CoE_1_USIS Cash_CoE_2_USIS Cash_CoE 4" xfId="24298"/>
    <cellStyle name="_Shrikant_Kedia_USIS Cash_CoE_USIS Cash_CoE_1_USIS Cash_CoE_2_USIS Cash_CoE_Deadline Tracker" xfId="33681"/>
    <cellStyle name="_Shrikant_Kedia_USIS Cash_CoE_USIS Cash_CoE_1_USIS Cash_CoE_2_USIS Cash_CoE_Sheet4" xfId="10581"/>
    <cellStyle name="_Shrikant_Kedia_USIS Cash_CoE_USIS Cash_CoE_1_USIS Cash_CoE_2_USIS Cash_CoE_Sheet4 2" xfId="15654"/>
    <cellStyle name="_Shrikant_Kedia_USIS Cash_CoE_USIS Cash_CoE_1_USIS Cash_CoE_3" xfId="5605"/>
    <cellStyle name="_Shrikant_Kedia_USIS Cash_CoE_USIS Cash_CoE_1_USIS Cash_CoE_3 2" xfId="15656"/>
    <cellStyle name="_Shrikant_Kedia_USIS Cash_CoE_USIS Cash_CoE_1_USIS Cash_CoE_3 3" xfId="15655"/>
    <cellStyle name="_Shrikant_Kedia_USIS Cash_CoE_USIS Cash_CoE_1_USIS Cash_CoE_3 4" xfId="24299"/>
    <cellStyle name="_Shrikant_Kedia_USIS Cash_CoE_USIS Cash_CoE_1_USIS Cash_CoE_3_Deadline Tracker" xfId="33682"/>
    <cellStyle name="_Shrikant_Kedia_USIS Cash_CoE_USIS Cash_CoE_1_USIS Cash_CoE_3_Sheet4" xfId="10582"/>
    <cellStyle name="_Shrikant_Kedia_USIS Cash_CoE_USIS Cash_CoE_1_USIS Cash_CoE_3_Sheet4 2" xfId="15657"/>
    <cellStyle name="_Shrikant_Kedia_USIS Cash_CoE_USIS Cash_CoE_1_USIS Cash_CoE_3_USIS Cash_CoE" xfId="5606"/>
    <cellStyle name="_Shrikant_Kedia_USIS Cash_CoE_USIS Cash_CoE_1_USIS Cash_CoE_3_USIS Cash_CoE 2" xfId="15659"/>
    <cellStyle name="_Shrikant_Kedia_USIS Cash_CoE_USIS Cash_CoE_1_USIS Cash_CoE_3_USIS Cash_CoE 3" xfId="15658"/>
    <cellStyle name="_Shrikant_Kedia_USIS Cash_CoE_USIS Cash_CoE_1_USIS Cash_CoE_3_USIS Cash_CoE 4" xfId="24300"/>
    <cellStyle name="_Shrikant_Kedia_USIS Cash_CoE_USIS Cash_CoE_1_USIS Cash_CoE_3_USIS Cash_CoE_Deadline Tracker" xfId="33683"/>
    <cellStyle name="_Shrikant_Kedia_USIS Cash_CoE_USIS Cash_CoE_1_USIS Cash_CoE_3_USIS Cash_CoE_Sheet4" xfId="10583"/>
    <cellStyle name="_Shrikant_Kedia_USIS Cash_CoE_USIS Cash_CoE_1_USIS Cash_CoE_3_USIS Cash_CoE_Sheet4 2" xfId="15660"/>
    <cellStyle name="_Shrikant_Kedia_USIS Cash_CoE_USIS Cash_CoE_1_USIS Cash_CoE_4" xfId="5607"/>
    <cellStyle name="_Shrikant_Kedia_USIS Cash_CoE_USIS Cash_CoE_1_USIS Cash_CoE_4 2" xfId="15662"/>
    <cellStyle name="_Shrikant_Kedia_USIS Cash_CoE_USIS Cash_CoE_1_USIS Cash_CoE_4 3" xfId="15661"/>
    <cellStyle name="_Shrikant_Kedia_USIS Cash_CoE_USIS Cash_CoE_1_USIS Cash_CoE_4 4" xfId="24301"/>
    <cellStyle name="_Shrikant_Kedia_USIS Cash_CoE_USIS Cash_CoE_1_USIS Cash_CoE_4_Deadline Tracker" xfId="33684"/>
    <cellStyle name="_Shrikant_Kedia_USIS Cash_CoE_USIS Cash_CoE_1_USIS Cash_CoE_4_Sheet4" xfId="10584"/>
    <cellStyle name="_Shrikant_Kedia_USIS Cash_CoE_USIS Cash_CoE_1_USIS Cash_CoE_4_Sheet4 2" xfId="15663"/>
    <cellStyle name="_Shrikant_Kedia_USIS Cash_CoE_USIS Cash_CoE_1_USIS Cash_CoE_Deadline Tracker" xfId="33677"/>
    <cellStyle name="_Shrikant_Kedia_USIS Cash_CoE_USIS Cash_CoE_1_USIS Cash_CoE_Sheet4" xfId="10577"/>
    <cellStyle name="_Shrikant_Kedia_USIS Cash_CoE_USIS Cash_CoE_1_USIS Cash_CoE_Sheet4 2" xfId="15664"/>
    <cellStyle name="_Shrikant_Kedia_USIS Cash_CoE_USIS Cash_CoE_Deadline Tracker" xfId="33671"/>
    <cellStyle name="_Shrikant_Kedia_USIS Cash_CoE_USIS Cash_CoE_Sheet4" xfId="10571"/>
    <cellStyle name="_Shrikant_Kedia_USIS Cash_CoE_USIS Cash_CoE_Sheet4 2" xfId="15665"/>
    <cellStyle name="_Shrikant_Process Highlights" xfId="5608"/>
    <cellStyle name="_Shrikant_Process Highlights 2" xfId="15667"/>
    <cellStyle name="_Shrikant_Process Highlights 3" xfId="15666"/>
    <cellStyle name="_Shrikant_Process Highlights 4" xfId="24302"/>
    <cellStyle name="_Shrikant_Process Highlights_1" xfId="5609"/>
    <cellStyle name="_Shrikant_Process Highlights_1 2" xfId="15669"/>
    <cellStyle name="_Shrikant_Process Highlights_1 3" xfId="15668"/>
    <cellStyle name="_Shrikant_Process Highlights_1 4" xfId="24303"/>
    <cellStyle name="_Shrikant_Process Highlights_1_Deadline Tracker" xfId="33686"/>
    <cellStyle name="_Shrikant_Process Highlights_1_Process Highlights" xfId="5610"/>
    <cellStyle name="_Shrikant_Process Highlights_1_Process Highlights 2" xfId="15671"/>
    <cellStyle name="_Shrikant_Process Highlights_1_Process Highlights 3" xfId="15670"/>
    <cellStyle name="_Shrikant_Process Highlights_1_Process Highlights 4" xfId="24304"/>
    <cellStyle name="_Shrikant_Process Highlights_1_Process Highlights_Deadline Tracker" xfId="33687"/>
    <cellStyle name="_Shrikant_Process Highlights_1_Process Highlights_Sheet4" xfId="10587"/>
    <cellStyle name="_Shrikant_Process Highlights_1_Process Highlights_Sheet4 2" xfId="15672"/>
    <cellStyle name="_Shrikant_Process Highlights_1_Sheet4" xfId="10586"/>
    <cellStyle name="_Shrikant_Process Highlights_1_Sheet4 2" xfId="15673"/>
    <cellStyle name="_Shrikant_Process Highlights_2" xfId="5611"/>
    <cellStyle name="_Shrikant_Process Highlights_2 2" xfId="15675"/>
    <cellStyle name="_Shrikant_Process Highlights_2 3" xfId="15674"/>
    <cellStyle name="_Shrikant_Process Highlights_2 4" xfId="24305"/>
    <cellStyle name="_Shrikant_Process Highlights_2_Deadline Tracker" xfId="33688"/>
    <cellStyle name="_Shrikant_Process Highlights_2_Process Highlights" xfId="5612"/>
    <cellStyle name="_Shrikant_Process Highlights_2_Process Highlights 2" xfId="15677"/>
    <cellStyle name="_Shrikant_Process Highlights_2_Process Highlights 3" xfId="15676"/>
    <cellStyle name="_Shrikant_Process Highlights_2_Process Highlights 4" xfId="24306"/>
    <cellStyle name="_Shrikant_Process Highlights_2_Process Highlights_Deadline Tracker" xfId="33689"/>
    <cellStyle name="_Shrikant_Process Highlights_2_Process Highlights_Sheet4" xfId="10589"/>
    <cellStyle name="_Shrikant_Process Highlights_2_Process Highlights_Sheet4 2" xfId="15678"/>
    <cellStyle name="_Shrikant_Process Highlights_2_Sheet4" xfId="10588"/>
    <cellStyle name="_Shrikant_Process Highlights_2_Sheet4 2" xfId="15679"/>
    <cellStyle name="_Shrikant_Process Highlights_3" xfId="5613"/>
    <cellStyle name="_Shrikant_Process Highlights_3 2" xfId="15681"/>
    <cellStyle name="_Shrikant_Process Highlights_3 3" xfId="15680"/>
    <cellStyle name="_Shrikant_Process Highlights_3 4" xfId="24307"/>
    <cellStyle name="_Shrikant_Process Highlights_3_Deadline Tracker" xfId="33690"/>
    <cellStyle name="_Shrikant_Process Highlights_3_Process Highlights" xfId="5614"/>
    <cellStyle name="_Shrikant_Process Highlights_3_Process Highlights 2" xfId="15683"/>
    <cellStyle name="_Shrikant_Process Highlights_3_Process Highlights 3" xfId="15682"/>
    <cellStyle name="_Shrikant_Process Highlights_3_Process Highlights 4" xfId="24308"/>
    <cellStyle name="_Shrikant_Process Highlights_3_Process Highlights_Deadline Tracker" xfId="33691"/>
    <cellStyle name="_Shrikant_Process Highlights_3_Process Highlights_Sheet4" xfId="10591"/>
    <cellStyle name="_Shrikant_Process Highlights_3_Process Highlights_Sheet4 2" xfId="15684"/>
    <cellStyle name="_Shrikant_Process Highlights_3_Sheet4" xfId="10590"/>
    <cellStyle name="_Shrikant_Process Highlights_3_Sheet4 2" xfId="15685"/>
    <cellStyle name="_Shrikant_Process Highlights_4" xfId="5615"/>
    <cellStyle name="_Shrikant_Process Highlights_4 2" xfId="15687"/>
    <cellStyle name="_Shrikant_Process Highlights_4 3" xfId="15686"/>
    <cellStyle name="_Shrikant_Process Highlights_4 4" xfId="24309"/>
    <cellStyle name="_Shrikant_Process Highlights_4_Deadline Tracker" xfId="33692"/>
    <cellStyle name="_Shrikant_Process Highlights_4_Process Highlights" xfId="5616"/>
    <cellStyle name="_Shrikant_Process Highlights_4_Process Highlights 2" xfId="15689"/>
    <cellStyle name="_Shrikant_Process Highlights_4_Process Highlights 3" xfId="15688"/>
    <cellStyle name="_Shrikant_Process Highlights_4_Process Highlights 4" xfId="24310"/>
    <cellStyle name="_Shrikant_Process Highlights_4_Process Highlights_Deadline Tracker" xfId="33693"/>
    <cellStyle name="_Shrikant_Process Highlights_4_Process Highlights_Sheet4" xfId="10593"/>
    <cellStyle name="_Shrikant_Process Highlights_4_Process Highlights_Sheet4 2" xfId="15690"/>
    <cellStyle name="_Shrikant_Process Highlights_4_Sheet4" xfId="10592"/>
    <cellStyle name="_Shrikant_Process Highlights_4_Sheet4 2" xfId="15691"/>
    <cellStyle name="_Shrikant_Process Highlights_5" xfId="5617"/>
    <cellStyle name="_Shrikant_Process Highlights_5 2" xfId="15693"/>
    <cellStyle name="_Shrikant_Process Highlights_5 3" xfId="15692"/>
    <cellStyle name="_Shrikant_Process Highlights_5 4" xfId="24311"/>
    <cellStyle name="_Shrikant_Process Highlights_5_Deadline Tracker" xfId="33694"/>
    <cellStyle name="_Shrikant_Process Highlights_5_Sheet4" xfId="10594"/>
    <cellStyle name="_Shrikant_Process Highlights_5_Sheet4 2" xfId="15694"/>
    <cellStyle name="_Shrikant_Process Highlights_Daily Volume" xfId="5618"/>
    <cellStyle name="_Shrikant_Process Highlights_Daily Volume 2" xfId="15696"/>
    <cellStyle name="_Shrikant_Process Highlights_Daily Volume 3" xfId="15695"/>
    <cellStyle name="_Shrikant_Process Highlights_Daily Volume 4" xfId="24312"/>
    <cellStyle name="_Shrikant_Process Highlights_Daily Volume_Deadline Tracker" xfId="33695"/>
    <cellStyle name="_Shrikant_Process Highlights_Daily Volume_Sheet4" xfId="10595"/>
    <cellStyle name="_Shrikant_Process Highlights_Daily Volume_Sheet4 2" xfId="15697"/>
    <cellStyle name="_Shrikant_Process Highlights_Deadline Tracker" xfId="33685"/>
    <cellStyle name="_Shrikant_Process Highlights_Process Highlights" xfId="5619"/>
    <cellStyle name="_Shrikant_Process Highlights_Process Highlights 2" xfId="15699"/>
    <cellStyle name="_Shrikant_Process Highlights_Process Highlights 3" xfId="15698"/>
    <cellStyle name="_Shrikant_Process Highlights_Process Highlights 4" xfId="24313"/>
    <cellStyle name="_Shrikant_Process Highlights_Process Highlights_Deadline Tracker" xfId="33696"/>
    <cellStyle name="_Shrikant_Process Highlights_Process Highlights_Sheet4" xfId="10596"/>
    <cellStyle name="_Shrikant_Process Highlights_Process Highlights_Sheet4 2" xfId="15700"/>
    <cellStyle name="_Shrikant_Process Highlights_Sheet4" xfId="10585"/>
    <cellStyle name="_Shrikant_Process Highlights_Sheet4 2" xfId="15701"/>
    <cellStyle name="_Shrikant_Sheet4" xfId="10462"/>
    <cellStyle name="_Shrikant_Sheet4 2" xfId="15702"/>
    <cellStyle name="_Shrikant_USIS Cash_CoE" xfId="5620"/>
    <cellStyle name="_Shrikant_USIS Cash_CoE 2" xfId="5621"/>
    <cellStyle name="_Shrikant_USIS Cash_CoE 2 2" xfId="15705"/>
    <cellStyle name="_Shrikant_USIS Cash_CoE 2 3" xfId="15704"/>
    <cellStyle name="_Shrikant_USIS Cash_CoE 2 4" xfId="24315"/>
    <cellStyle name="_Shrikant_USIS Cash_CoE 2_Deadline Tracker" xfId="33698"/>
    <cellStyle name="_Shrikant_USIS Cash_CoE 2_Sheet4" xfId="10598"/>
    <cellStyle name="_Shrikant_USIS Cash_CoE 2_Sheet4 2" xfId="15706"/>
    <cellStyle name="_Shrikant_USIS Cash_CoE 3" xfId="5622"/>
    <cellStyle name="_Shrikant_USIS Cash_CoE 3 2" xfId="15708"/>
    <cellStyle name="_Shrikant_USIS Cash_CoE 3 3" xfId="15707"/>
    <cellStyle name="_Shrikant_USIS Cash_CoE 3 4" xfId="24316"/>
    <cellStyle name="_Shrikant_USIS Cash_CoE 3_Deadline Tracker" xfId="33699"/>
    <cellStyle name="_Shrikant_USIS Cash_CoE 3_Sheet4" xfId="10599"/>
    <cellStyle name="_Shrikant_USIS Cash_CoE 3_Sheet4 2" xfId="15709"/>
    <cellStyle name="_Shrikant_USIS Cash_CoE 4" xfId="15710"/>
    <cellStyle name="_Shrikant_USIS Cash_CoE 5" xfId="15703"/>
    <cellStyle name="_Shrikant_USIS Cash_CoE 6" xfId="24314"/>
    <cellStyle name="_Shrikant_USIS Cash_CoE_1" xfId="5623"/>
    <cellStyle name="_Shrikant_USIS Cash_CoE_1 2" xfId="5624"/>
    <cellStyle name="_Shrikant_USIS Cash_CoE_1 2 2" xfId="15713"/>
    <cellStyle name="_Shrikant_USIS Cash_CoE_1 2 3" xfId="15712"/>
    <cellStyle name="_Shrikant_USIS Cash_CoE_1 2 4" xfId="24318"/>
    <cellStyle name="_Shrikant_USIS Cash_CoE_1 2_Deadline Tracker" xfId="33701"/>
    <cellStyle name="_Shrikant_USIS Cash_CoE_1 2_Sheet4" xfId="10601"/>
    <cellStyle name="_Shrikant_USIS Cash_CoE_1 2_Sheet4 2" xfId="15714"/>
    <cellStyle name="_Shrikant_USIS Cash_CoE_1 3" xfId="15715"/>
    <cellStyle name="_Shrikant_USIS Cash_CoE_1 4" xfId="15711"/>
    <cellStyle name="_Shrikant_USIS Cash_CoE_1 5" xfId="24317"/>
    <cellStyle name="_Shrikant_USIS Cash_CoE_1_Deadline Tracker" xfId="33700"/>
    <cellStyle name="_Shrikant_USIS Cash_CoE_1_Process Highlights" xfId="5625"/>
    <cellStyle name="_Shrikant_USIS Cash_CoE_1_Process Highlights 2" xfId="15717"/>
    <cellStyle name="_Shrikant_USIS Cash_CoE_1_Process Highlights 3" xfId="15716"/>
    <cellStyle name="_Shrikant_USIS Cash_CoE_1_Process Highlights 4" xfId="24319"/>
    <cellStyle name="_Shrikant_USIS Cash_CoE_1_Process Highlights_1" xfId="5626"/>
    <cellStyle name="_Shrikant_USIS Cash_CoE_1_Process Highlights_1 2" xfId="15719"/>
    <cellStyle name="_Shrikant_USIS Cash_CoE_1_Process Highlights_1 3" xfId="15718"/>
    <cellStyle name="_Shrikant_USIS Cash_CoE_1_Process Highlights_1 4" xfId="24320"/>
    <cellStyle name="_Shrikant_USIS Cash_CoE_1_Process Highlights_1_Deadline Tracker" xfId="33703"/>
    <cellStyle name="_Shrikant_USIS Cash_CoE_1_Process Highlights_1_Sheet4" xfId="10603"/>
    <cellStyle name="_Shrikant_USIS Cash_CoE_1_Process Highlights_1_Sheet4 2" xfId="15720"/>
    <cellStyle name="_Shrikant_USIS Cash_CoE_1_Process Highlights_2" xfId="5627"/>
    <cellStyle name="_Shrikant_USIS Cash_CoE_1_Process Highlights_2 2" xfId="15722"/>
    <cellStyle name="_Shrikant_USIS Cash_CoE_1_Process Highlights_2 3" xfId="15721"/>
    <cellStyle name="_Shrikant_USIS Cash_CoE_1_Process Highlights_2 4" xfId="24321"/>
    <cellStyle name="_Shrikant_USIS Cash_CoE_1_Process Highlights_2_Deadline Tracker" xfId="33704"/>
    <cellStyle name="_Shrikant_USIS Cash_CoE_1_Process Highlights_2_Process Highlights" xfId="5628"/>
    <cellStyle name="_Shrikant_USIS Cash_CoE_1_Process Highlights_2_Process Highlights 2" xfId="15724"/>
    <cellStyle name="_Shrikant_USIS Cash_CoE_1_Process Highlights_2_Process Highlights 3" xfId="15723"/>
    <cellStyle name="_Shrikant_USIS Cash_CoE_1_Process Highlights_2_Process Highlights 4" xfId="24322"/>
    <cellStyle name="_Shrikant_USIS Cash_CoE_1_Process Highlights_2_Process Highlights_Deadline Tracker" xfId="33705"/>
    <cellStyle name="_Shrikant_USIS Cash_CoE_1_Process Highlights_2_Process Highlights_Sheet4" xfId="10605"/>
    <cellStyle name="_Shrikant_USIS Cash_CoE_1_Process Highlights_2_Process Highlights_Sheet4 2" xfId="15725"/>
    <cellStyle name="_Shrikant_USIS Cash_CoE_1_Process Highlights_2_Sheet4" xfId="10604"/>
    <cellStyle name="_Shrikant_USIS Cash_CoE_1_Process Highlights_2_Sheet4 2" xfId="15726"/>
    <cellStyle name="_Shrikant_USIS Cash_CoE_1_Process Highlights_Deadline Tracker" xfId="33702"/>
    <cellStyle name="_Shrikant_USIS Cash_CoE_1_Process Highlights_Process Highlights" xfId="5629"/>
    <cellStyle name="_Shrikant_USIS Cash_CoE_1_Process Highlights_Process Highlights 2" xfId="15728"/>
    <cellStyle name="_Shrikant_USIS Cash_CoE_1_Process Highlights_Process Highlights 3" xfId="15727"/>
    <cellStyle name="_Shrikant_USIS Cash_CoE_1_Process Highlights_Process Highlights 4" xfId="24323"/>
    <cellStyle name="_Shrikant_USIS Cash_CoE_1_Process Highlights_Process Highlights_Deadline Tracker" xfId="33706"/>
    <cellStyle name="_Shrikant_USIS Cash_CoE_1_Process Highlights_Process Highlights_Sheet4" xfId="10606"/>
    <cellStyle name="_Shrikant_USIS Cash_CoE_1_Process Highlights_Process Highlights_Sheet4 2" xfId="15729"/>
    <cellStyle name="_Shrikant_USIS Cash_CoE_1_Process Highlights_Sheet4" xfId="10602"/>
    <cellStyle name="_Shrikant_USIS Cash_CoE_1_Process Highlights_Sheet4 2" xfId="15730"/>
    <cellStyle name="_Shrikant_USIS Cash_CoE_1_Sheet4" xfId="10600"/>
    <cellStyle name="_Shrikant_USIS Cash_CoE_1_Sheet4 2" xfId="15731"/>
    <cellStyle name="_Shrikant_USIS Cash_CoE_1_USIS Cash_CoE" xfId="5630"/>
    <cellStyle name="_Shrikant_USIS Cash_CoE_1_USIS Cash_CoE 2" xfId="15733"/>
    <cellStyle name="_Shrikant_USIS Cash_CoE_1_USIS Cash_CoE 3" xfId="15732"/>
    <cellStyle name="_Shrikant_USIS Cash_CoE_1_USIS Cash_CoE 4" xfId="24324"/>
    <cellStyle name="_Shrikant_USIS Cash_CoE_1_USIS Cash_CoE_1" xfId="5631"/>
    <cellStyle name="_Shrikant_USIS Cash_CoE_1_USIS Cash_CoE_1 2" xfId="5632"/>
    <cellStyle name="_Shrikant_USIS Cash_CoE_1_USIS Cash_CoE_1 2 2" xfId="15736"/>
    <cellStyle name="_Shrikant_USIS Cash_CoE_1_USIS Cash_CoE_1 2 3" xfId="15735"/>
    <cellStyle name="_Shrikant_USIS Cash_CoE_1_USIS Cash_CoE_1 2 4" xfId="24326"/>
    <cellStyle name="_Shrikant_USIS Cash_CoE_1_USIS Cash_CoE_1 2_Deadline Tracker" xfId="33709"/>
    <cellStyle name="_Shrikant_USIS Cash_CoE_1_USIS Cash_CoE_1 2_Sheet4" xfId="10609"/>
    <cellStyle name="_Shrikant_USIS Cash_CoE_1_USIS Cash_CoE_1 2_Sheet4 2" xfId="15737"/>
    <cellStyle name="_Shrikant_USIS Cash_CoE_1_USIS Cash_CoE_1 2_USIS Cash_CoE" xfId="5633"/>
    <cellStyle name="_Shrikant_USIS Cash_CoE_1_USIS Cash_CoE_1 2_USIS Cash_CoE 2" xfId="15739"/>
    <cellStyle name="_Shrikant_USIS Cash_CoE_1_USIS Cash_CoE_1 2_USIS Cash_CoE 3" xfId="15738"/>
    <cellStyle name="_Shrikant_USIS Cash_CoE_1_USIS Cash_CoE_1 2_USIS Cash_CoE 4" xfId="24327"/>
    <cellStyle name="_Shrikant_USIS Cash_CoE_1_USIS Cash_CoE_1 2_USIS Cash_CoE_Deadline Tracker" xfId="33710"/>
    <cellStyle name="_Shrikant_USIS Cash_CoE_1_USIS Cash_CoE_1 2_USIS Cash_CoE_Sheet4" xfId="10610"/>
    <cellStyle name="_Shrikant_USIS Cash_CoE_1_USIS Cash_CoE_1 2_USIS Cash_CoE_Sheet4 2" xfId="15740"/>
    <cellStyle name="_Shrikant_USIS Cash_CoE_1_USIS Cash_CoE_1 3" xfId="15741"/>
    <cellStyle name="_Shrikant_USIS Cash_CoE_1_USIS Cash_CoE_1 4" xfId="15734"/>
    <cellStyle name="_Shrikant_USIS Cash_CoE_1_USIS Cash_CoE_1 5" xfId="24325"/>
    <cellStyle name="_Shrikant_USIS Cash_CoE_1_USIS Cash_CoE_1_Deadline Tracker" xfId="33708"/>
    <cellStyle name="_Shrikant_USIS Cash_CoE_1_USIS Cash_CoE_1_Process Highlights" xfId="5634"/>
    <cellStyle name="_Shrikant_USIS Cash_CoE_1_USIS Cash_CoE_1_Process Highlights 2" xfId="15743"/>
    <cellStyle name="_Shrikant_USIS Cash_CoE_1_USIS Cash_CoE_1_Process Highlights 3" xfId="15742"/>
    <cellStyle name="_Shrikant_USIS Cash_CoE_1_USIS Cash_CoE_1_Process Highlights 4" xfId="24328"/>
    <cellStyle name="_Shrikant_USIS Cash_CoE_1_USIS Cash_CoE_1_Process Highlights_1" xfId="5635"/>
    <cellStyle name="_Shrikant_USIS Cash_CoE_1_USIS Cash_CoE_1_Process Highlights_1 2" xfId="15745"/>
    <cellStyle name="_Shrikant_USIS Cash_CoE_1_USIS Cash_CoE_1_Process Highlights_1 3" xfId="15744"/>
    <cellStyle name="_Shrikant_USIS Cash_CoE_1_USIS Cash_CoE_1_Process Highlights_1 4" xfId="24329"/>
    <cellStyle name="_Shrikant_USIS Cash_CoE_1_USIS Cash_CoE_1_Process Highlights_1_Deadline Tracker" xfId="33712"/>
    <cellStyle name="_Shrikant_USIS Cash_CoE_1_USIS Cash_CoE_1_Process Highlights_1_Sheet4" xfId="10612"/>
    <cellStyle name="_Shrikant_USIS Cash_CoE_1_USIS Cash_CoE_1_Process Highlights_1_Sheet4 2" xfId="15746"/>
    <cellStyle name="_Shrikant_USIS Cash_CoE_1_USIS Cash_CoE_1_Process Highlights_Deadline Tracker" xfId="33711"/>
    <cellStyle name="_Shrikant_USIS Cash_CoE_1_USIS Cash_CoE_1_Process Highlights_Sheet4" xfId="10611"/>
    <cellStyle name="_Shrikant_USIS Cash_CoE_1_USIS Cash_CoE_1_Process Highlights_Sheet4 2" xfId="15747"/>
    <cellStyle name="_Shrikant_USIS Cash_CoE_1_USIS Cash_CoE_1_Sheet4" xfId="10608"/>
    <cellStyle name="_Shrikant_USIS Cash_CoE_1_USIS Cash_CoE_1_Sheet4 2" xfId="15748"/>
    <cellStyle name="_Shrikant_USIS Cash_CoE_1_USIS Cash_CoE_1_USIS Cash_CoE" xfId="5636"/>
    <cellStyle name="_Shrikant_USIS Cash_CoE_1_USIS Cash_CoE_1_USIS Cash_CoE 2" xfId="15750"/>
    <cellStyle name="_Shrikant_USIS Cash_CoE_1_USIS Cash_CoE_1_USIS Cash_CoE 3" xfId="15749"/>
    <cellStyle name="_Shrikant_USIS Cash_CoE_1_USIS Cash_CoE_1_USIS Cash_CoE 4" xfId="24330"/>
    <cellStyle name="_Shrikant_USIS Cash_CoE_1_USIS Cash_CoE_1_USIS Cash_CoE_1" xfId="5637"/>
    <cellStyle name="_Shrikant_USIS Cash_CoE_1_USIS Cash_CoE_1_USIS Cash_CoE_1 2" xfId="15752"/>
    <cellStyle name="_Shrikant_USIS Cash_CoE_1_USIS Cash_CoE_1_USIS Cash_CoE_1 3" xfId="15751"/>
    <cellStyle name="_Shrikant_USIS Cash_CoE_1_USIS Cash_CoE_1_USIS Cash_CoE_1 4" xfId="24331"/>
    <cellStyle name="_Shrikant_USIS Cash_CoE_1_USIS Cash_CoE_1_USIS Cash_CoE_1_Deadline Tracker" xfId="33714"/>
    <cellStyle name="_Shrikant_USIS Cash_CoE_1_USIS Cash_CoE_1_USIS Cash_CoE_1_Sheet4" xfId="10614"/>
    <cellStyle name="_Shrikant_USIS Cash_CoE_1_USIS Cash_CoE_1_USIS Cash_CoE_1_Sheet4 2" xfId="15753"/>
    <cellStyle name="_Shrikant_USIS Cash_CoE_1_USIS Cash_CoE_1_USIS Cash_CoE_1_USIS Cash_CoE" xfId="5638"/>
    <cellStyle name="_Shrikant_USIS Cash_CoE_1_USIS Cash_CoE_1_USIS Cash_CoE_1_USIS Cash_CoE 2" xfId="15755"/>
    <cellStyle name="_Shrikant_USIS Cash_CoE_1_USIS Cash_CoE_1_USIS Cash_CoE_1_USIS Cash_CoE 3" xfId="15754"/>
    <cellStyle name="_Shrikant_USIS Cash_CoE_1_USIS Cash_CoE_1_USIS Cash_CoE_1_USIS Cash_CoE 4" xfId="24332"/>
    <cellStyle name="_Shrikant_USIS Cash_CoE_1_USIS Cash_CoE_1_USIS Cash_CoE_1_USIS Cash_CoE_Deadline Tracker" xfId="33715"/>
    <cellStyle name="_Shrikant_USIS Cash_CoE_1_USIS Cash_CoE_1_USIS Cash_CoE_1_USIS Cash_CoE_Sheet4" xfId="10615"/>
    <cellStyle name="_Shrikant_USIS Cash_CoE_1_USIS Cash_CoE_1_USIS Cash_CoE_1_USIS Cash_CoE_Sheet4 2" xfId="15756"/>
    <cellStyle name="_Shrikant_USIS Cash_CoE_1_USIS Cash_CoE_1_USIS Cash_CoE_2" xfId="5639"/>
    <cellStyle name="_Shrikant_USIS Cash_CoE_1_USIS Cash_CoE_1_USIS Cash_CoE_2 2" xfId="15758"/>
    <cellStyle name="_Shrikant_USIS Cash_CoE_1_USIS Cash_CoE_1_USIS Cash_CoE_2 3" xfId="15757"/>
    <cellStyle name="_Shrikant_USIS Cash_CoE_1_USIS Cash_CoE_1_USIS Cash_CoE_2 4" xfId="24333"/>
    <cellStyle name="_Shrikant_USIS Cash_CoE_1_USIS Cash_CoE_1_USIS Cash_CoE_2_Deadline Tracker" xfId="33716"/>
    <cellStyle name="_Shrikant_USIS Cash_CoE_1_USIS Cash_CoE_1_USIS Cash_CoE_2_Sheet4" xfId="10616"/>
    <cellStyle name="_Shrikant_USIS Cash_CoE_1_USIS Cash_CoE_1_USIS Cash_CoE_2_Sheet4 2" xfId="15759"/>
    <cellStyle name="_Shrikant_USIS Cash_CoE_1_USIS Cash_CoE_1_USIS Cash_CoE_2_USIS Cash_CoE" xfId="5640"/>
    <cellStyle name="_Shrikant_USIS Cash_CoE_1_USIS Cash_CoE_1_USIS Cash_CoE_2_USIS Cash_CoE 2" xfId="15761"/>
    <cellStyle name="_Shrikant_USIS Cash_CoE_1_USIS Cash_CoE_1_USIS Cash_CoE_2_USIS Cash_CoE 3" xfId="15760"/>
    <cellStyle name="_Shrikant_USIS Cash_CoE_1_USIS Cash_CoE_1_USIS Cash_CoE_2_USIS Cash_CoE 4" xfId="24334"/>
    <cellStyle name="_Shrikant_USIS Cash_CoE_1_USIS Cash_CoE_1_USIS Cash_CoE_2_USIS Cash_CoE_Deadline Tracker" xfId="33717"/>
    <cellStyle name="_Shrikant_USIS Cash_CoE_1_USIS Cash_CoE_1_USIS Cash_CoE_2_USIS Cash_CoE_Sheet4" xfId="10617"/>
    <cellStyle name="_Shrikant_USIS Cash_CoE_1_USIS Cash_CoE_1_USIS Cash_CoE_2_USIS Cash_CoE_Sheet4 2" xfId="15762"/>
    <cellStyle name="_Shrikant_USIS Cash_CoE_1_USIS Cash_CoE_1_USIS Cash_CoE_3" xfId="5641"/>
    <cellStyle name="_Shrikant_USIS Cash_CoE_1_USIS Cash_CoE_1_USIS Cash_CoE_3 2" xfId="15764"/>
    <cellStyle name="_Shrikant_USIS Cash_CoE_1_USIS Cash_CoE_1_USIS Cash_CoE_3 3" xfId="15763"/>
    <cellStyle name="_Shrikant_USIS Cash_CoE_1_USIS Cash_CoE_1_USIS Cash_CoE_3 4" xfId="24335"/>
    <cellStyle name="_Shrikant_USIS Cash_CoE_1_USIS Cash_CoE_1_USIS Cash_CoE_3_Deadline Tracker" xfId="33718"/>
    <cellStyle name="_Shrikant_USIS Cash_CoE_1_USIS Cash_CoE_1_USIS Cash_CoE_3_Sheet4" xfId="10618"/>
    <cellStyle name="_Shrikant_USIS Cash_CoE_1_USIS Cash_CoE_1_USIS Cash_CoE_3_Sheet4 2" xfId="15765"/>
    <cellStyle name="_Shrikant_USIS Cash_CoE_1_USIS Cash_CoE_1_USIS Cash_CoE_3_USIS Cash_CoE" xfId="5642"/>
    <cellStyle name="_Shrikant_USIS Cash_CoE_1_USIS Cash_CoE_1_USIS Cash_CoE_3_USIS Cash_CoE 2" xfId="15767"/>
    <cellStyle name="_Shrikant_USIS Cash_CoE_1_USIS Cash_CoE_1_USIS Cash_CoE_3_USIS Cash_CoE 3" xfId="15766"/>
    <cellStyle name="_Shrikant_USIS Cash_CoE_1_USIS Cash_CoE_1_USIS Cash_CoE_3_USIS Cash_CoE 4" xfId="24336"/>
    <cellStyle name="_Shrikant_USIS Cash_CoE_1_USIS Cash_CoE_1_USIS Cash_CoE_3_USIS Cash_CoE_Deadline Tracker" xfId="33719"/>
    <cellStyle name="_Shrikant_USIS Cash_CoE_1_USIS Cash_CoE_1_USIS Cash_CoE_3_USIS Cash_CoE_Sheet4" xfId="10619"/>
    <cellStyle name="_Shrikant_USIS Cash_CoE_1_USIS Cash_CoE_1_USIS Cash_CoE_3_USIS Cash_CoE_Sheet4 2" xfId="15768"/>
    <cellStyle name="_Shrikant_USIS Cash_CoE_1_USIS Cash_CoE_1_USIS Cash_CoE_4" xfId="5643"/>
    <cellStyle name="_Shrikant_USIS Cash_CoE_1_USIS Cash_CoE_1_USIS Cash_CoE_4 2" xfId="15770"/>
    <cellStyle name="_Shrikant_USIS Cash_CoE_1_USIS Cash_CoE_1_USIS Cash_CoE_4 3" xfId="15769"/>
    <cellStyle name="_Shrikant_USIS Cash_CoE_1_USIS Cash_CoE_1_USIS Cash_CoE_4 4" xfId="24337"/>
    <cellStyle name="_Shrikant_USIS Cash_CoE_1_USIS Cash_CoE_1_USIS Cash_CoE_4_Deadline Tracker" xfId="33720"/>
    <cellStyle name="_Shrikant_USIS Cash_CoE_1_USIS Cash_CoE_1_USIS Cash_CoE_4_Sheet4" xfId="10620"/>
    <cellStyle name="_Shrikant_USIS Cash_CoE_1_USIS Cash_CoE_1_USIS Cash_CoE_4_Sheet4 2" xfId="15771"/>
    <cellStyle name="_Shrikant_USIS Cash_CoE_1_USIS Cash_CoE_1_USIS Cash_CoE_Deadline Tracker" xfId="33713"/>
    <cellStyle name="_Shrikant_USIS Cash_CoE_1_USIS Cash_CoE_1_USIS Cash_CoE_Sheet4" xfId="10613"/>
    <cellStyle name="_Shrikant_USIS Cash_CoE_1_USIS Cash_CoE_1_USIS Cash_CoE_Sheet4 2" xfId="15772"/>
    <cellStyle name="_Shrikant_USIS Cash_CoE_1_USIS Cash_CoE_Deadline Tracker" xfId="33707"/>
    <cellStyle name="_Shrikant_USIS Cash_CoE_1_USIS Cash_CoE_Sheet4" xfId="10607"/>
    <cellStyle name="_Shrikant_USIS Cash_CoE_1_USIS Cash_CoE_Sheet4 2" xfId="15773"/>
    <cellStyle name="_Shrikant_USIS Cash_CoE_2" xfId="5644"/>
    <cellStyle name="_Shrikant_USIS Cash_CoE_2 2" xfId="15775"/>
    <cellStyle name="_Shrikant_USIS Cash_CoE_2 3" xfId="15774"/>
    <cellStyle name="_Shrikant_USIS Cash_CoE_2 4" xfId="24338"/>
    <cellStyle name="_Shrikant_USIS Cash_CoE_2_Deadline Tracker" xfId="33721"/>
    <cellStyle name="_Shrikant_USIS Cash_CoE_2_Sheet4" xfId="10621"/>
    <cellStyle name="_Shrikant_USIS Cash_CoE_2_Sheet4 2" xfId="15776"/>
    <cellStyle name="_Shrikant_USIS Cash_CoE_2_USIS Cash_CoE" xfId="5645"/>
    <cellStyle name="_Shrikant_USIS Cash_CoE_2_USIS Cash_CoE 2" xfId="15778"/>
    <cellStyle name="_Shrikant_USIS Cash_CoE_2_USIS Cash_CoE 3" xfId="15777"/>
    <cellStyle name="_Shrikant_USIS Cash_CoE_2_USIS Cash_CoE 4" xfId="24339"/>
    <cellStyle name="_Shrikant_USIS Cash_CoE_2_USIS Cash_CoE_Deadline Tracker" xfId="33722"/>
    <cellStyle name="_Shrikant_USIS Cash_CoE_2_USIS Cash_CoE_Sheet4" xfId="10622"/>
    <cellStyle name="_Shrikant_USIS Cash_CoE_2_USIS Cash_CoE_Sheet4 2" xfId="15779"/>
    <cellStyle name="_Shrikant_USIS Cash_CoE_3" xfId="5646"/>
    <cellStyle name="_Shrikant_USIS Cash_CoE_3 2" xfId="15781"/>
    <cellStyle name="_Shrikant_USIS Cash_CoE_3 3" xfId="15780"/>
    <cellStyle name="_Shrikant_USIS Cash_CoE_3 4" xfId="24340"/>
    <cellStyle name="_Shrikant_USIS Cash_CoE_3_Deadline Tracker" xfId="33723"/>
    <cellStyle name="_Shrikant_USIS Cash_CoE_3_Sheet4" xfId="10623"/>
    <cellStyle name="_Shrikant_USIS Cash_CoE_3_Sheet4 2" xfId="15782"/>
    <cellStyle name="_Shrikant_USIS Cash_CoE_3_USIS Cash_CoE" xfId="5647"/>
    <cellStyle name="_Shrikant_USIS Cash_CoE_3_USIS Cash_CoE 2" xfId="15784"/>
    <cellStyle name="_Shrikant_USIS Cash_CoE_3_USIS Cash_CoE 3" xfId="15783"/>
    <cellStyle name="_Shrikant_USIS Cash_CoE_3_USIS Cash_CoE 4" xfId="24341"/>
    <cellStyle name="_Shrikant_USIS Cash_CoE_3_USIS Cash_CoE_Deadline Tracker" xfId="33724"/>
    <cellStyle name="_Shrikant_USIS Cash_CoE_3_USIS Cash_CoE_Sheet4" xfId="10624"/>
    <cellStyle name="_Shrikant_USIS Cash_CoE_3_USIS Cash_CoE_Sheet4 2" xfId="15785"/>
    <cellStyle name="_Shrikant_USIS Cash_CoE_4" xfId="5648"/>
    <cellStyle name="_Shrikant_USIS Cash_CoE_4 2" xfId="15787"/>
    <cellStyle name="_Shrikant_USIS Cash_CoE_4 3" xfId="15786"/>
    <cellStyle name="_Shrikant_USIS Cash_CoE_4 4" xfId="24342"/>
    <cellStyle name="_Shrikant_USIS Cash_CoE_4_Deadline Tracker" xfId="33725"/>
    <cellStyle name="_Shrikant_USIS Cash_CoE_4_Sheet4" xfId="10625"/>
    <cellStyle name="_Shrikant_USIS Cash_CoE_4_Sheet4 2" xfId="15788"/>
    <cellStyle name="_Shrikant_USIS Cash_CoE_4_USIS Cash_CoE" xfId="5649"/>
    <cellStyle name="_Shrikant_USIS Cash_CoE_4_USIS Cash_CoE 2" xfId="15790"/>
    <cellStyle name="_Shrikant_USIS Cash_CoE_4_USIS Cash_CoE 3" xfId="15789"/>
    <cellStyle name="_Shrikant_USIS Cash_CoE_4_USIS Cash_CoE 4" xfId="24343"/>
    <cellStyle name="_Shrikant_USIS Cash_CoE_4_USIS Cash_CoE_Deadline Tracker" xfId="33726"/>
    <cellStyle name="_Shrikant_USIS Cash_CoE_4_USIS Cash_CoE_Sheet4" xfId="10626"/>
    <cellStyle name="_Shrikant_USIS Cash_CoE_4_USIS Cash_CoE_Sheet4 2" xfId="15791"/>
    <cellStyle name="_Shrikant_USIS Cash_CoE_5" xfId="5650"/>
    <cellStyle name="_Shrikant_USIS Cash_CoE_5 2" xfId="15793"/>
    <cellStyle name="_Shrikant_USIS Cash_CoE_5 3" xfId="15792"/>
    <cellStyle name="_Shrikant_USIS Cash_CoE_5 4" xfId="24344"/>
    <cellStyle name="_Shrikant_USIS Cash_CoE_5_Deadline Tracker" xfId="33727"/>
    <cellStyle name="_Shrikant_USIS Cash_CoE_5_Sheet4" xfId="10627"/>
    <cellStyle name="_Shrikant_USIS Cash_CoE_5_Sheet4 2" xfId="15794"/>
    <cellStyle name="_Shrikant_USIS Cash_CoE_5_USIS Cash_CoE" xfId="5651"/>
    <cellStyle name="_Shrikant_USIS Cash_CoE_5_USIS Cash_CoE 2" xfId="15796"/>
    <cellStyle name="_Shrikant_USIS Cash_CoE_5_USIS Cash_CoE 3" xfId="15795"/>
    <cellStyle name="_Shrikant_USIS Cash_CoE_5_USIS Cash_CoE 4" xfId="24345"/>
    <cellStyle name="_Shrikant_USIS Cash_CoE_5_USIS Cash_CoE_Deadline Tracker" xfId="33728"/>
    <cellStyle name="_Shrikant_USIS Cash_CoE_5_USIS Cash_CoE_Sheet4" xfId="10628"/>
    <cellStyle name="_Shrikant_USIS Cash_CoE_5_USIS Cash_CoE_Sheet4 2" xfId="15797"/>
    <cellStyle name="_Shrikant_USIS Cash_CoE_6" xfId="5652"/>
    <cellStyle name="_Shrikant_USIS Cash_CoE_6 2" xfId="15799"/>
    <cellStyle name="_Shrikant_USIS Cash_CoE_6 3" xfId="15798"/>
    <cellStyle name="_Shrikant_USIS Cash_CoE_6 4" xfId="24346"/>
    <cellStyle name="_Shrikant_USIS Cash_CoE_6_Deadline Tracker" xfId="33729"/>
    <cellStyle name="_Shrikant_USIS Cash_CoE_6_Sheet4" xfId="10629"/>
    <cellStyle name="_Shrikant_USIS Cash_CoE_6_Sheet4 2" xfId="15800"/>
    <cellStyle name="_Shrikant_USIS Cash_CoE_Chansky" xfId="5653"/>
    <cellStyle name="_Shrikant_USIS Cash_CoE_Chansky 2" xfId="15802"/>
    <cellStyle name="_Shrikant_USIS Cash_CoE_Chansky 3" xfId="15801"/>
    <cellStyle name="_Shrikant_USIS Cash_CoE_Chansky 4" xfId="24347"/>
    <cellStyle name="_Shrikant_USIS Cash_CoE_Chansky_Deadline Tracker" xfId="33730"/>
    <cellStyle name="_Shrikant_USIS Cash_CoE_Chansky_Sheet4" xfId="10630"/>
    <cellStyle name="_Shrikant_USIS Cash_CoE_Chansky_Sheet4 2" xfId="15803"/>
    <cellStyle name="_Shrikant_USIS Cash_CoE_Daily Volume" xfId="5654"/>
    <cellStyle name="_Shrikant_USIS Cash_CoE_Daily Volume 2" xfId="15805"/>
    <cellStyle name="_Shrikant_USIS Cash_CoE_Daily Volume 3" xfId="15804"/>
    <cellStyle name="_Shrikant_USIS Cash_CoE_Daily Volume 4" xfId="24348"/>
    <cellStyle name="_Shrikant_USIS Cash_CoE_Daily Volume_Deadline Tracker" xfId="33731"/>
    <cellStyle name="_Shrikant_USIS Cash_CoE_Daily Volume_Sheet4" xfId="10631"/>
    <cellStyle name="_Shrikant_USIS Cash_CoE_Daily Volume_Sheet4 2" xfId="15806"/>
    <cellStyle name="_Shrikant_USIS Cash_CoE_Deadline Tracker" xfId="33697"/>
    <cellStyle name="_Shrikant_USIS Cash_CoE_Forrester" xfId="5655"/>
    <cellStyle name="_Shrikant_USIS Cash_CoE_Forrester 2" xfId="15808"/>
    <cellStyle name="_Shrikant_USIS Cash_CoE_Forrester 3" xfId="15807"/>
    <cellStyle name="_Shrikant_USIS Cash_CoE_Forrester 4" xfId="24349"/>
    <cellStyle name="_Shrikant_USIS Cash_CoE_Forrester_Deadline Tracker" xfId="33732"/>
    <cellStyle name="_Shrikant_USIS Cash_CoE_Forrester_Sheet4" xfId="10632"/>
    <cellStyle name="_Shrikant_USIS Cash_CoE_Forrester_Sheet4 2" xfId="15809"/>
    <cellStyle name="_Shrikant_USIS Cash_CoE_Fry" xfId="5656"/>
    <cellStyle name="_Shrikant_USIS Cash_CoE_Fry 2" xfId="15811"/>
    <cellStyle name="_Shrikant_USIS Cash_CoE_Fry 3" xfId="15810"/>
    <cellStyle name="_Shrikant_USIS Cash_CoE_Fry 4" xfId="24350"/>
    <cellStyle name="_Shrikant_USIS Cash_CoE_Fry_Deadline Tracker" xfId="33733"/>
    <cellStyle name="_Shrikant_USIS Cash_CoE_Fry_Sheet4" xfId="10633"/>
    <cellStyle name="_Shrikant_USIS Cash_CoE_Fry_Sheet4 2" xfId="15812"/>
    <cellStyle name="_Shrikant_USIS Cash_CoE_Process Highlights" xfId="5657"/>
    <cellStyle name="_Shrikant_USIS Cash_CoE_Process Highlights 2" xfId="15814"/>
    <cellStyle name="_Shrikant_USIS Cash_CoE_Process Highlights 3" xfId="15813"/>
    <cellStyle name="_Shrikant_USIS Cash_CoE_Process Highlights 4" xfId="24351"/>
    <cellStyle name="_Shrikant_USIS Cash_CoE_Process Highlights_Deadline Tracker" xfId="33734"/>
    <cellStyle name="_Shrikant_USIS Cash_CoE_Process Highlights_Sheet4" xfId="10634"/>
    <cellStyle name="_Shrikant_USIS Cash_CoE_Process Highlights_Sheet4 2" xfId="15815"/>
    <cellStyle name="_Shrikant_USIS Cash_CoE_Sheet4" xfId="10597"/>
    <cellStyle name="_Shrikant_USIS Cash_CoE_Sheet4 2" xfId="15816"/>
    <cellStyle name="_Staff Database" xfId="5658"/>
    <cellStyle name="_Staff Database 2" xfId="15818"/>
    <cellStyle name="_Staff Database 3" xfId="15817"/>
    <cellStyle name="_Staff Database 4" xfId="24352"/>
    <cellStyle name="_Staff Database 5" xfId="28041"/>
    <cellStyle name="_Staff Database 6" xfId="27746"/>
    <cellStyle name="_Staff Database_Deadline Tracker" xfId="33735"/>
    <cellStyle name="_Staff Database_Sheet4" xfId="10635"/>
    <cellStyle name="_Staff Database_Sheet4 2" xfId="15819"/>
    <cellStyle name="_sum worksheet" xfId="5659"/>
    <cellStyle name="_sum worksheet 2" xfId="5660"/>
    <cellStyle name="_sum worksheet 2 2" xfId="15822"/>
    <cellStyle name="_sum worksheet 2 3" xfId="15821"/>
    <cellStyle name="_sum worksheet 2 4" xfId="24354"/>
    <cellStyle name="_sum worksheet 2_Deadline Tracker" xfId="33737"/>
    <cellStyle name="_sum worksheet 2_Sheet4" xfId="10637"/>
    <cellStyle name="_sum worksheet 2_Sheet4 2" xfId="15823"/>
    <cellStyle name="_sum worksheet 3" xfId="5661"/>
    <cellStyle name="_sum worksheet 3 2" xfId="15825"/>
    <cellStyle name="_sum worksheet 3 3" xfId="15824"/>
    <cellStyle name="_sum worksheet 3 4" xfId="24355"/>
    <cellStyle name="_sum worksheet 3_Deadline Tracker" xfId="33738"/>
    <cellStyle name="_sum worksheet 3_Sheet4" xfId="10638"/>
    <cellStyle name="_sum worksheet 3_Sheet4 2" xfId="15826"/>
    <cellStyle name="_sum worksheet 4" xfId="15827"/>
    <cellStyle name="_sum worksheet 5" xfId="15820"/>
    <cellStyle name="_sum worksheet 6" xfId="24353"/>
    <cellStyle name="_sum worksheet_creu browse key" xfId="5662"/>
    <cellStyle name="_sum worksheet_creu browse key 2" xfId="15829"/>
    <cellStyle name="_sum worksheet_creu browse key 3" xfId="15828"/>
    <cellStyle name="_sum worksheet_creu browse key 4" xfId="24356"/>
    <cellStyle name="_sum worksheet_creu browse key_Deadline Tracker" xfId="33739"/>
    <cellStyle name="_sum worksheet_creu browse key_Sheet4" xfId="10639"/>
    <cellStyle name="_sum worksheet_creu browse key_Sheet4 2" xfId="15830"/>
    <cellStyle name="_sum worksheet_Deadline Tracker" xfId="33736"/>
    <cellStyle name="_sum worksheet_Sheet4" xfId="10636"/>
    <cellStyle name="_sum worksheet_Sheet4 2" xfId="15831"/>
    <cellStyle name="_sum worksheet_sum worksheet" xfId="5663"/>
    <cellStyle name="_sum worksheet_sum worksheet 2" xfId="15833"/>
    <cellStyle name="_sum worksheet_sum worksheet 3" xfId="15832"/>
    <cellStyle name="_sum worksheet_sum worksheet 4" xfId="24357"/>
    <cellStyle name="_sum worksheet_sum worksheet_Deadline Tracker" xfId="33740"/>
    <cellStyle name="_sum worksheet_sum worksheet_Sheet4" xfId="10640"/>
    <cellStyle name="_sum worksheet_sum worksheet_Sheet4 2" xfId="15834"/>
    <cellStyle name="_Top 5 Cusdotion  Unresloved Count" xfId="5664"/>
    <cellStyle name="_Top 5 Cusdotion  Unresloved Count 10" xfId="28355"/>
    <cellStyle name="_Top 5 Cusdotion  Unresloved Count 2" xfId="5665"/>
    <cellStyle name="_Top 5 Cusdotion  Unresloved Count 2 10" xfId="28330"/>
    <cellStyle name="_Top 5 Cusdotion  Unresloved Count 2 2" xfId="5666"/>
    <cellStyle name="_Top 5 Cusdotion  Unresloved Count 2 2 2" xfId="15838"/>
    <cellStyle name="_Top 5 Cusdotion  Unresloved Count 2 2 3" xfId="15837"/>
    <cellStyle name="_Top 5 Cusdotion  Unresloved Count 2 2 4" xfId="24360"/>
    <cellStyle name="_Top 5 Cusdotion  Unresloved Count 2 2_Deadline Tracker" xfId="33743"/>
    <cellStyle name="_Top 5 Cusdotion  Unresloved Count 2 2_Sheet4" xfId="10643"/>
    <cellStyle name="_Top 5 Cusdotion  Unresloved Count 2 2_Sheet4 2" xfId="15839"/>
    <cellStyle name="_Top 5 Cusdotion  Unresloved Count 2 3" xfId="15840"/>
    <cellStyle name="_Top 5 Cusdotion  Unresloved Count 2 4" xfId="15836"/>
    <cellStyle name="_Top 5 Cusdotion  Unresloved Count 2 5" xfId="24359"/>
    <cellStyle name="_Top 5 Cusdotion  Unresloved Count 2 6" xfId="28043"/>
    <cellStyle name="_Top 5 Cusdotion  Unresloved Count 2 7" xfId="27748"/>
    <cellStyle name="_Top 5 Cusdotion  Unresloved Count 2 8" xfId="28356"/>
    <cellStyle name="_Top 5 Cusdotion  Unresloved Count 2 9" xfId="28020"/>
    <cellStyle name="_Top 5 Cusdotion  Unresloved Count 2_Chansky" xfId="5667"/>
    <cellStyle name="_Top 5 Cusdotion  Unresloved Count 2_Chansky 2" xfId="15842"/>
    <cellStyle name="_Top 5 Cusdotion  Unresloved Count 2_Chansky 3" xfId="15841"/>
    <cellStyle name="_Top 5 Cusdotion  Unresloved Count 2_Chansky 4" xfId="24361"/>
    <cellStyle name="_Top 5 Cusdotion  Unresloved Count 2_Chansky 5" xfId="28044"/>
    <cellStyle name="_Top 5 Cusdotion  Unresloved Count 2_Chansky 6" xfId="27749"/>
    <cellStyle name="_Top 5 Cusdotion  Unresloved Count 2_Chansky_Deadline Tracker" xfId="33744"/>
    <cellStyle name="_Top 5 Cusdotion  Unresloved Count 2_Chansky_Sheet4" xfId="10644"/>
    <cellStyle name="_Top 5 Cusdotion  Unresloved Count 2_Chansky_Sheet4 2" xfId="15843"/>
    <cellStyle name="_Top 5 Cusdotion  Unresloved Count 2_Deadline Tracker" xfId="33742"/>
    <cellStyle name="_Top 5 Cusdotion  Unresloved Count 2_Forrester" xfId="5668"/>
    <cellStyle name="_Top 5 Cusdotion  Unresloved Count 2_Forrester 2" xfId="15845"/>
    <cellStyle name="_Top 5 Cusdotion  Unresloved Count 2_Forrester 3" xfId="15844"/>
    <cellStyle name="_Top 5 Cusdotion  Unresloved Count 2_Forrester 4" xfId="24362"/>
    <cellStyle name="_Top 5 Cusdotion  Unresloved Count 2_Forrester 5" xfId="28045"/>
    <cellStyle name="_Top 5 Cusdotion  Unresloved Count 2_Forrester 6" xfId="27750"/>
    <cellStyle name="_Top 5 Cusdotion  Unresloved Count 2_Forrester_Deadline Tracker" xfId="33745"/>
    <cellStyle name="_Top 5 Cusdotion  Unresloved Count 2_Forrester_Sheet4" xfId="10645"/>
    <cellStyle name="_Top 5 Cusdotion  Unresloved Count 2_Forrester_Sheet4 2" xfId="15846"/>
    <cellStyle name="_Top 5 Cusdotion  Unresloved Count 2_Fry" xfId="5669"/>
    <cellStyle name="_Top 5 Cusdotion  Unresloved Count 2_Fry 2" xfId="15848"/>
    <cellStyle name="_Top 5 Cusdotion  Unresloved Count 2_Fry 3" xfId="15847"/>
    <cellStyle name="_Top 5 Cusdotion  Unresloved Count 2_Fry 4" xfId="24363"/>
    <cellStyle name="_Top 5 Cusdotion  Unresloved Count 2_Fry 5" xfId="28046"/>
    <cellStyle name="_Top 5 Cusdotion  Unresloved Count 2_Fry 6" xfId="27751"/>
    <cellStyle name="_Top 5 Cusdotion  Unresloved Count 2_Fry_Deadline Tracker" xfId="33746"/>
    <cellStyle name="_Top 5 Cusdotion  Unresloved Count 2_Fry_Sheet4" xfId="10646"/>
    <cellStyle name="_Top 5 Cusdotion  Unresloved Count 2_Fry_Sheet4 2" xfId="15849"/>
    <cellStyle name="_Top 5 Cusdotion  Unresloved Count 2_Sheet4" xfId="10642"/>
    <cellStyle name="_Top 5 Cusdotion  Unresloved Count 2_Sheet4 2" xfId="15850"/>
    <cellStyle name="_Top 5 Cusdotion  Unresloved Count 3" xfId="5670"/>
    <cellStyle name="_Top 5 Cusdotion  Unresloved Count 3 2" xfId="15852"/>
    <cellStyle name="_Top 5 Cusdotion  Unresloved Count 3 3" xfId="15851"/>
    <cellStyle name="_Top 5 Cusdotion  Unresloved Count 3 4" xfId="24364"/>
    <cellStyle name="_Top 5 Cusdotion  Unresloved Count 3 5" xfId="28047"/>
    <cellStyle name="_Top 5 Cusdotion  Unresloved Count 3 6" xfId="27752"/>
    <cellStyle name="_Top 5 Cusdotion  Unresloved Count 3_Deadline Tracker" xfId="33747"/>
    <cellStyle name="_Top 5 Cusdotion  Unresloved Count 3_Sheet4" xfId="10647"/>
    <cellStyle name="_Top 5 Cusdotion  Unresloved Count 3_Sheet4 2" xfId="15853"/>
    <cellStyle name="_Top 5 Cusdotion  Unresloved Count 3_USIS Cash_CoE" xfId="5671"/>
    <cellStyle name="_Top 5 Cusdotion  Unresloved Count 3_USIS Cash_CoE 2" xfId="15855"/>
    <cellStyle name="_Top 5 Cusdotion  Unresloved Count 3_USIS Cash_CoE 3" xfId="15854"/>
    <cellStyle name="_Top 5 Cusdotion  Unresloved Count 3_USIS Cash_CoE 4" xfId="24365"/>
    <cellStyle name="_Top 5 Cusdotion  Unresloved Count 3_USIS Cash_CoE 5" xfId="28048"/>
    <cellStyle name="_Top 5 Cusdotion  Unresloved Count 3_USIS Cash_CoE 6" xfId="27753"/>
    <cellStyle name="_Top 5 Cusdotion  Unresloved Count 3_USIS Cash_CoE_Deadline Tracker" xfId="33748"/>
    <cellStyle name="_Top 5 Cusdotion  Unresloved Count 3_USIS Cash_CoE_Sheet4" xfId="10648"/>
    <cellStyle name="_Top 5 Cusdotion  Unresloved Count 3_USIS Cash_CoE_Sheet4 2" xfId="15856"/>
    <cellStyle name="_Top 5 Cusdotion  Unresloved Count 4" xfId="5672"/>
    <cellStyle name="_Top 5 Cusdotion  Unresloved Count 4 2" xfId="15858"/>
    <cellStyle name="_Top 5 Cusdotion  Unresloved Count 4 3" xfId="15857"/>
    <cellStyle name="_Top 5 Cusdotion  Unresloved Count 4 4" xfId="24366"/>
    <cellStyle name="_Top 5 Cusdotion  Unresloved Count 4_Deadline Tracker" xfId="33749"/>
    <cellStyle name="_Top 5 Cusdotion  Unresloved Count 4_Sheet4" xfId="10649"/>
    <cellStyle name="_Top 5 Cusdotion  Unresloved Count 4_Sheet4 2" xfId="15859"/>
    <cellStyle name="_Top 5 Cusdotion  Unresloved Count 5" xfId="15860"/>
    <cellStyle name="_Top 5 Cusdotion  Unresloved Count 6" xfId="15835"/>
    <cellStyle name="_Top 5 Cusdotion  Unresloved Count 7" xfId="24358"/>
    <cellStyle name="_Top 5 Cusdotion  Unresloved Count 8" xfId="28042"/>
    <cellStyle name="_Top 5 Cusdotion  Unresloved Count 9" xfId="27747"/>
    <cellStyle name="_Top 5 Cusdotion  Unresloved Count_Bieber" xfId="5673"/>
    <cellStyle name="_Top 5 Cusdotion  Unresloved Count_Bieber 2" xfId="15862"/>
    <cellStyle name="_Top 5 Cusdotion  Unresloved Count_Bieber 3" xfId="15861"/>
    <cellStyle name="_Top 5 Cusdotion  Unresloved Count_Bieber 4" xfId="24367"/>
    <cellStyle name="_Top 5 Cusdotion  Unresloved Count_Bieber 5" xfId="28049"/>
    <cellStyle name="_Top 5 Cusdotion  Unresloved Count_Bieber 6" xfId="27754"/>
    <cellStyle name="_Top 5 Cusdotion  Unresloved Count_Bieber_Deadline Tracker" xfId="33750"/>
    <cellStyle name="_Top 5 Cusdotion  Unresloved Count_Bieber_Sheet4" xfId="10650"/>
    <cellStyle name="_Top 5 Cusdotion  Unresloved Count_Bieber_Sheet4 2" xfId="15863"/>
    <cellStyle name="_Top 5 Cusdotion  Unresloved Count_Bieber_USIS Cash_CoE" xfId="5674"/>
    <cellStyle name="_Top 5 Cusdotion  Unresloved Count_Bieber_USIS Cash_CoE 2" xfId="15865"/>
    <cellStyle name="_Top 5 Cusdotion  Unresloved Count_Bieber_USIS Cash_CoE 3" xfId="15864"/>
    <cellStyle name="_Top 5 Cusdotion  Unresloved Count_Bieber_USIS Cash_CoE 4" xfId="24368"/>
    <cellStyle name="_Top 5 Cusdotion  Unresloved Count_Bieber_USIS Cash_CoE 5" xfId="28050"/>
    <cellStyle name="_Top 5 Cusdotion  Unresloved Count_Bieber_USIS Cash_CoE 6" xfId="27755"/>
    <cellStyle name="_Top 5 Cusdotion  Unresloved Count_Bieber_USIS Cash_CoE_Deadline Tracker" xfId="33751"/>
    <cellStyle name="_Top 5 Cusdotion  Unresloved Count_Bieber_USIS Cash_CoE_Sheet4" xfId="10651"/>
    <cellStyle name="_Top 5 Cusdotion  Unresloved Count_Bieber_USIS Cash_CoE_Sheet4 2" xfId="15866"/>
    <cellStyle name="_Top 5 Cusdotion  Unresloved Count_Call Tree" xfId="28437"/>
    <cellStyle name="_Top 5 Cusdotion  Unresloved Count_Chansky" xfId="5675"/>
    <cellStyle name="_Top 5 Cusdotion  Unresloved Count_Chansky 2" xfId="5676"/>
    <cellStyle name="_Top 5 Cusdotion  Unresloved Count_Chansky 2 2" xfId="15869"/>
    <cellStyle name="_Top 5 Cusdotion  Unresloved Count_Chansky 2 3" xfId="15868"/>
    <cellStyle name="_Top 5 Cusdotion  Unresloved Count_Chansky 2 4" xfId="24370"/>
    <cellStyle name="_Top 5 Cusdotion  Unresloved Count_Chansky 2 5" xfId="28052"/>
    <cellStyle name="_Top 5 Cusdotion  Unresloved Count_Chansky 2 6" xfId="27757"/>
    <cellStyle name="_Top 5 Cusdotion  Unresloved Count_Chansky 2_Deadline Tracker" xfId="33753"/>
    <cellStyle name="_Top 5 Cusdotion  Unresloved Count_Chansky 2_Sheet4" xfId="10653"/>
    <cellStyle name="_Top 5 Cusdotion  Unresloved Count_Chansky 2_Sheet4 2" xfId="15870"/>
    <cellStyle name="_Top 5 Cusdotion  Unresloved Count_Chansky 3" xfId="5677"/>
    <cellStyle name="_Top 5 Cusdotion  Unresloved Count_Chansky 3 2" xfId="15872"/>
    <cellStyle name="_Top 5 Cusdotion  Unresloved Count_Chansky 3 3" xfId="15871"/>
    <cellStyle name="_Top 5 Cusdotion  Unresloved Count_Chansky 3 4" xfId="24371"/>
    <cellStyle name="_Top 5 Cusdotion  Unresloved Count_Chansky 3 5" xfId="28053"/>
    <cellStyle name="_Top 5 Cusdotion  Unresloved Count_Chansky 3 6" xfId="27758"/>
    <cellStyle name="_Top 5 Cusdotion  Unresloved Count_Chansky 3_Deadline Tracker" xfId="33754"/>
    <cellStyle name="_Top 5 Cusdotion  Unresloved Count_Chansky 3_Sheet4" xfId="10654"/>
    <cellStyle name="_Top 5 Cusdotion  Unresloved Count_Chansky 3_Sheet4 2" xfId="15873"/>
    <cellStyle name="_Top 5 Cusdotion  Unresloved Count_Chansky 3_USIS Cash_CoE" xfId="5678"/>
    <cellStyle name="_Top 5 Cusdotion  Unresloved Count_Chansky 3_USIS Cash_CoE 2" xfId="15875"/>
    <cellStyle name="_Top 5 Cusdotion  Unresloved Count_Chansky 3_USIS Cash_CoE 3" xfId="15874"/>
    <cellStyle name="_Top 5 Cusdotion  Unresloved Count_Chansky 3_USIS Cash_CoE 4" xfId="24372"/>
    <cellStyle name="_Top 5 Cusdotion  Unresloved Count_Chansky 3_USIS Cash_CoE 5" xfId="28054"/>
    <cellStyle name="_Top 5 Cusdotion  Unresloved Count_Chansky 3_USIS Cash_CoE 6" xfId="27759"/>
    <cellStyle name="_Top 5 Cusdotion  Unresloved Count_Chansky 3_USIS Cash_CoE_Deadline Tracker" xfId="33755"/>
    <cellStyle name="_Top 5 Cusdotion  Unresloved Count_Chansky 3_USIS Cash_CoE_Sheet4" xfId="10655"/>
    <cellStyle name="_Top 5 Cusdotion  Unresloved Count_Chansky 3_USIS Cash_CoE_Sheet4 2" xfId="15876"/>
    <cellStyle name="_Top 5 Cusdotion  Unresloved Count_Chansky 4" xfId="5679"/>
    <cellStyle name="_Top 5 Cusdotion  Unresloved Count_Chansky 4 2" xfId="15878"/>
    <cellStyle name="_Top 5 Cusdotion  Unresloved Count_Chansky 4 3" xfId="15877"/>
    <cellStyle name="_Top 5 Cusdotion  Unresloved Count_Chansky 4 4" xfId="24373"/>
    <cellStyle name="_Top 5 Cusdotion  Unresloved Count_Chansky 4_Deadline Tracker" xfId="33756"/>
    <cellStyle name="_Top 5 Cusdotion  Unresloved Count_Chansky 4_Sheet4" xfId="10656"/>
    <cellStyle name="_Top 5 Cusdotion  Unresloved Count_Chansky 4_Sheet4 2" xfId="15879"/>
    <cellStyle name="_Top 5 Cusdotion  Unresloved Count_Chansky 5" xfId="15880"/>
    <cellStyle name="_Top 5 Cusdotion  Unresloved Count_Chansky 6" xfId="15867"/>
    <cellStyle name="_Top 5 Cusdotion  Unresloved Count_Chansky 7" xfId="24369"/>
    <cellStyle name="_Top 5 Cusdotion  Unresloved Count_Chansky 8" xfId="28051"/>
    <cellStyle name="_Top 5 Cusdotion  Unresloved Count_Chansky 9" xfId="27756"/>
    <cellStyle name="_Top 5 Cusdotion  Unresloved Count_Chansky_1" xfId="5680"/>
    <cellStyle name="_Top 5 Cusdotion  Unresloved Count_Chansky_1 2" xfId="15882"/>
    <cellStyle name="_Top 5 Cusdotion  Unresloved Count_Chansky_1 3" xfId="15881"/>
    <cellStyle name="_Top 5 Cusdotion  Unresloved Count_Chansky_1 4" xfId="24374"/>
    <cellStyle name="_Top 5 Cusdotion  Unresloved Count_Chansky_1 5" xfId="28055"/>
    <cellStyle name="_Top 5 Cusdotion  Unresloved Count_Chansky_1 6" xfId="27760"/>
    <cellStyle name="_Top 5 Cusdotion  Unresloved Count_Chansky_1_Deadline Tracker" xfId="33757"/>
    <cellStyle name="_Top 5 Cusdotion  Unresloved Count_Chansky_1_Sheet4" xfId="10657"/>
    <cellStyle name="_Top 5 Cusdotion  Unresloved Count_Chansky_1_Sheet4 2" xfId="15883"/>
    <cellStyle name="_Top 5 Cusdotion  Unresloved Count_Chansky_Bieber" xfId="5681"/>
    <cellStyle name="_Top 5 Cusdotion  Unresloved Count_Chansky_Bieber 2" xfId="15885"/>
    <cellStyle name="_Top 5 Cusdotion  Unresloved Count_Chansky_Bieber 3" xfId="15884"/>
    <cellStyle name="_Top 5 Cusdotion  Unresloved Count_Chansky_Bieber 4" xfId="24375"/>
    <cellStyle name="_Top 5 Cusdotion  Unresloved Count_Chansky_Bieber 5" xfId="28056"/>
    <cellStyle name="_Top 5 Cusdotion  Unresloved Count_Chansky_Bieber 6" xfId="27761"/>
    <cellStyle name="_Top 5 Cusdotion  Unresloved Count_Chansky_Bieber_Deadline Tracker" xfId="33758"/>
    <cellStyle name="_Top 5 Cusdotion  Unresloved Count_Chansky_Bieber_Sheet4" xfId="10658"/>
    <cellStyle name="_Top 5 Cusdotion  Unresloved Count_Chansky_Bieber_Sheet4 2" xfId="15886"/>
    <cellStyle name="_Top 5 Cusdotion  Unresloved Count_Chansky_Bieber_USIS Cash_CoE" xfId="5682"/>
    <cellStyle name="_Top 5 Cusdotion  Unresloved Count_Chansky_Bieber_USIS Cash_CoE 2" xfId="15888"/>
    <cellStyle name="_Top 5 Cusdotion  Unresloved Count_Chansky_Bieber_USIS Cash_CoE 3" xfId="15887"/>
    <cellStyle name="_Top 5 Cusdotion  Unresloved Count_Chansky_Bieber_USIS Cash_CoE 4" xfId="24376"/>
    <cellStyle name="_Top 5 Cusdotion  Unresloved Count_Chansky_Bieber_USIS Cash_CoE 5" xfId="28057"/>
    <cellStyle name="_Top 5 Cusdotion  Unresloved Count_Chansky_Bieber_USIS Cash_CoE 6" xfId="27762"/>
    <cellStyle name="_Top 5 Cusdotion  Unresloved Count_Chansky_Bieber_USIS Cash_CoE_Deadline Tracker" xfId="33759"/>
    <cellStyle name="_Top 5 Cusdotion  Unresloved Count_Chansky_Bieber_USIS Cash_CoE_Sheet4" xfId="10659"/>
    <cellStyle name="_Top 5 Cusdotion  Unresloved Count_Chansky_Bieber_USIS Cash_CoE_Sheet4 2" xfId="15889"/>
    <cellStyle name="_Top 5 Cusdotion  Unresloved Count_Chansky_Chansky" xfId="5683"/>
    <cellStyle name="_Top 5 Cusdotion  Unresloved Count_Chansky_Chansky 2" xfId="15891"/>
    <cellStyle name="_Top 5 Cusdotion  Unresloved Count_Chansky_Chansky 3" xfId="15890"/>
    <cellStyle name="_Top 5 Cusdotion  Unresloved Count_Chansky_Chansky 4" xfId="24377"/>
    <cellStyle name="_Top 5 Cusdotion  Unresloved Count_Chansky_Chansky 5" xfId="28058"/>
    <cellStyle name="_Top 5 Cusdotion  Unresloved Count_Chansky_Chansky 6" xfId="27763"/>
    <cellStyle name="_Top 5 Cusdotion  Unresloved Count_Chansky_Chansky_Deadline Tracker" xfId="33760"/>
    <cellStyle name="_Top 5 Cusdotion  Unresloved Count_Chansky_Chansky_Sheet4" xfId="10660"/>
    <cellStyle name="_Top 5 Cusdotion  Unresloved Count_Chansky_Chansky_Sheet4 2" xfId="15892"/>
    <cellStyle name="_Top 5 Cusdotion  Unresloved Count_Chansky_Deadline Tracker" xfId="33752"/>
    <cellStyle name="_Top 5 Cusdotion  Unresloved Count_Chansky_Forrester" xfId="5684"/>
    <cellStyle name="_Top 5 Cusdotion  Unresloved Count_Chansky_Forrester 2" xfId="15894"/>
    <cellStyle name="_Top 5 Cusdotion  Unresloved Count_Chansky_Forrester 3" xfId="15893"/>
    <cellStyle name="_Top 5 Cusdotion  Unresloved Count_Chansky_Forrester 4" xfId="24378"/>
    <cellStyle name="_Top 5 Cusdotion  Unresloved Count_Chansky_Forrester 5" xfId="28059"/>
    <cellStyle name="_Top 5 Cusdotion  Unresloved Count_Chansky_Forrester 6" xfId="27764"/>
    <cellStyle name="_Top 5 Cusdotion  Unresloved Count_Chansky_Forrester_Deadline Tracker" xfId="33761"/>
    <cellStyle name="_Top 5 Cusdotion  Unresloved Count_Chansky_Forrester_Sheet4" xfId="10661"/>
    <cellStyle name="_Top 5 Cusdotion  Unresloved Count_Chansky_Forrester_Sheet4 2" xfId="15895"/>
    <cellStyle name="_Top 5 Cusdotion  Unresloved Count_Chansky_Fry" xfId="5685"/>
    <cellStyle name="_Top 5 Cusdotion  Unresloved Count_Chansky_Fry 2" xfId="15897"/>
    <cellStyle name="_Top 5 Cusdotion  Unresloved Count_Chansky_Fry 3" xfId="15896"/>
    <cellStyle name="_Top 5 Cusdotion  Unresloved Count_Chansky_Fry 4" xfId="24379"/>
    <cellStyle name="_Top 5 Cusdotion  Unresloved Count_Chansky_Fry 5" xfId="28060"/>
    <cellStyle name="_Top 5 Cusdotion  Unresloved Count_Chansky_Fry 6" xfId="27765"/>
    <cellStyle name="_Top 5 Cusdotion  Unresloved Count_Chansky_Fry_Deadline Tracker" xfId="33762"/>
    <cellStyle name="_Top 5 Cusdotion  Unresloved Count_Chansky_Fry_Sheet4" xfId="10662"/>
    <cellStyle name="_Top 5 Cusdotion  Unresloved Count_Chansky_Fry_Sheet4 2" xfId="15898"/>
    <cellStyle name="_Top 5 Cusdotion  Unresloved Count_Chansky_Process Highlights" xfId="5686"/>
    <cellStyle name="_Top 5 Cusdotion  Unresloved Count_Chansky_Process Highlights 2" xfId="15900"/>
    <cellStyle name="_Top 5 Cusdotion  Unresloved Count_Chansky_Process Highlights 3" xfId="15899"/>
    <cellStyle name="_Top 5 Cusdotion  Unresloved Count_Chansky_Process Highlights 4" xfId="24380"/>
    <cellStyle name="_Top 5 Cusdotion  Unresloved Count_Chansky_Process Highlights 5" xfId="28061"/>
    <cellStyle name="_Top 5 Cusdotion  Unresloved Count_Chansky_Process Highlights 6" xfId="27766"/>
    <cellStyle name="_Top 5 Cusdotion  Unresloved Count_Chansky_Process Highlights_1" xfId="5687"/>
    <cellStyle name="_Top 5 Cusdotion  Unresloved Count_Chansky_Process Highlights_1 2" xfId="15902"/>
    <cellStyle name="_Top 5 Cusdotion  Unresloved Count_Chansky_Process Highlights_1 3" xfId="15901"/>
    <cellStyle name="_Top 5 Cusdotion  Unresloved Count_Chansky_Process Highlights_1 4" xfId="24381"/>
    <cellStyle name="_Top 5 Cusdotion  Unresloved Count_Chansky_Process Highlights_1 5" xfId="28062"/>
    <cellStyle name="_Top 5 Cusdotion  Unresloved Count_Chansky_Process Highlights_1 6" xfId="27767"/>
    <cellStyle name="_Top 5 Cusdotion  Unresloved Count_Chansky_Process Highlights_1_Deadline Tracker" xfId="33764"/>
    <cellStyle name="_Top 5 Cusdotion  Unresloved Count_Chansky_Process Highlights_1_Process Highlights" xfId="5688"/>
    <cellStyle name="_Top 5 Cusdotion  Unresloved Count_Chansky_Process Highlights_1_Process Highlights 2" xfId="15904"/>
    <cellStyle name="_Top 5 Cusdotion  Unresloved Count_Chansky_Process Highlights_1_Process Highlights 3" xfId="15903"/>
    <cellStyle name="_Top 5 Cusdotion  Unresloved Count_Chansky_Process Highlights_1_Process Highlights 4" xfId="24382"/>
    <cellStyle name="_Top 5 Cusdotion  Unresloved Count_Chansky_Process Highlights_1_Process Highlights 5" xfId="28063"/>
    <cellStyle name="_Top 5 Cusdotion  Unresloved Count_Chansky_Process Highlights_1_Process Highlights 6" xfId="27768"/>
    <cellStyle name="_Top 5 Cusdotion  Unresloved Count_Chansky_Process Highlights_1_Process Highlights_Deadline Tracker" xfId="33765"/>
    <cellStyle name="_Top 5 Cusdotion  Unresloved Count_Chansky_Process Highlights_1_Process Highlights_Sheet4" xfId="10665"/>
    <cellStyle name="_Top 5 Cusdotion  Unresloved Count_Chansky_Process Highlights_1_Process Highlights_Sheet4 2" xfId="15905"/>
    <cellStyle name="_Top 5 Cusdotion  Unresloved Count_Chansky_Process Highlights_1_Sheet4" xfId="10664"/>
    <cellStyle name="_Top 5 Cusdotion  Unresloved Count_Chansky_Process Highlights_1_Sheet4 2" xfId="15906"/>
    <cellStyle name="_Top 5 Cusdotion  Unresloved Count_Chansky_Process Highlights_2" xfId="5689"/>
    <cellStyle name="_Top 5 Cusdotion  Unresloved Count_Chansky_Process Highlights_2 2" xfId="15908"/>
    <cellStyle name="_Top 5 Cusdotion  Unresloved Count_Chansky_Process Highlights_2 3" xfId="15907"/>
    <cellStyle name="_Top 5 Cusdotion  Unresloved Count_Chansky_Process Highlights_2 4" xfId="24383"/>
    <cellStyle name="_Top 5 Cusdotion  Unresloved Count_Chansky_Process Highlights_2 5" xfId="28064"/>
    <cellStyle name="_Top 5 Cusdotion  Unresloved Count_Chansky_Process Highlights_2 6" xfId="27769"/>
    <cellStyle name="_Top 5 Cusdotion  Unresloved Count_Chansky_Process Highlights_2_Deadline Tracker" xfId="33766"/>
    <cellStyle name="_Top 5 Cusdotion  Unresloved Count_Chansky_Process Highlights_2_Process Highlights" xfId="5690"/>
    <cellStyle name="_Top 5 Cusdotion  Unresloved Count_Chansky_Process Highlights_2_Process Highlights 2" xfId="15910"/>
    <cellStyle name="_Top 5 Cusdotion  Unresloved Count_Chansky_Process Highlights_2_Process Highlights 3" xfId="15909"/>
    <cellStyle name="_Top 5 Cusdotion  Unresloved Count_Chansky_Process Highlights_2_Process Highlights 4" xfId="24384"/>
    <cellStyle name="_Top 5 Cusdotion  Unresloved Count_Chansky_Process Highlights_2_Process Highlights 5" xfId="28065"/>
    <cellStyle name="_Top 5 Cusdotion  Unresloved Count_Chansky_Process Highlights_2_Process Highlights 6" xfId="27770"/>
    <cellStyle name="_Top 5 Cusdotion  Unresloved Count_Chansky_Process Highlights_2_Process Highlights_Deadline Tracker" xfId="33767"/>
    <cellStyle name="_Top 5 Cusdotion  Unresloved Count_Chansky_Process Highlights_2_Process Highlights_Sheet4" xfId="10667"/>
    <cellStyle name="_Top 5 Cusdotion  Unresloved Count_Chansky_Process Highlights_2_Process Highlights_Sheet4 2" xfId="15911"/>
    <cellStyle name="_Top 5 Cusdotion  Unresloved Count_Chansky_Process Highlights_2_Sheet4" xfId="10666"/>
    <cellStyle name="_Top 5 Cusdotion  Unresloved Count_Chansky_Process Highlights_2_Sheet4 2" xfId="15912"/>
    <cellStyle name="_Top 5 Cusdotion  Unresloved Count_Chansky_Process Highlights_3" xfId="5691"/>
    <cellStyle name="_Top 5 Cusdotion  Unresloved Count_Chansky_Process Highlights_3 2" xfId="15914"/>
    <cellStyle name="_Top 5 Cusdotion  Unresloved Count_Chansky_Process Highlights_3 3" xfId="15913"/>
    <cellStyle name="_Top 5 Cusdotion  Unresloved Count_Chansky_Process Highlights_3 4" xfId="24385"/>
    <cellStyle name="_Top 5 Cusdotion  Unresloved Count_Chansky_Process Highlights_3 5" xfId="28066"/>
    <cellStyle name="_Top 5 Cusdotion  Unresloved Count_Chansky_Process Highlights_3 6" xfId="27771"/>
    <cellStyle name="_Top 5 Cusdotion  Unresloved Count_Chansky_Process Highlights_3_Deadline Tracker" xfId="33768"/>
    <cellStyle name="_Top 5 Cusdotion  Unresloved Count_Chansky_Process Highlights_3_Process Highlights" xfId="5692"/>
    <cellStyle name="_Top 5 Cusdotion  Unresloved Count_Chansky_Process Highlights_3_Process Highlights 2" xfId="15916"/>
    <cellStyle name="_Top 5 Cusdotion  Unresloved Count_Chansky_Process Highlights_3_Process Highlights 3" xfId="15915"/>
    <cellStyle name="_Top 5 Cusdotion  Unresloved Count_Chansky_Process Highlights_3_Process Highlights 4" xfId="24386"/>
    <cellStyle name="_Top 5 Cusdotion  Unresloved Count_Chansky_Process Highlights_3_Process Highlights 5" xfId="28067"/>
    <cellStyle name="_Top 5 Cusdotion  Unresloved Count_Chansky_Process Highlights_3_Process Highlights 6" xfId="27772"/>
    <cellStyle name="_Top 5 Cusdotion  Unresloved Count_Chansky_Process Highlights_3_Process Highlights_Deadline Tracker" xfId="33769"/>
    <cellStyle name="_Top 5 Cusdotion  Unresloved Count_Chansky_Process Highlights_3_Process Highlights_Sheet4" xfId="10669"/>
    <cellStyle name="_Top 5 Cusdotion  Unresloved Count_Chansky_Process Highlights_3_Process Highlights_Sheet4 2" xfId="15917"/>
    <cellStyle name="_Top 5 Cusdotion  Unresloved Count_Chansky_Process Highlights_3_Sheet4" xfId="10668"/>
    <cellStyle name="_Top 5 Cusdotion  Unresloved Count_Chansky_Process Highlights_3_Sheet4 2" xfId="15918"/>
    <cellStyle name="_Top 5 Cusdotion  Unresloved Count_Chansky_Process Highlights_4" xfId="5693"/>
    <cellStyle name="_Top 5 Cusdotion  Unresloved Count_Chansky_Process Highlights_4 2" xfId="15920"/>
    <cellStyle name="_Top 5 Cusdotion  Unresloved Count_Chansky_Process Highlights_4 3" xfId="15919"/>
    <cellStyle name="_Top 5 Cusdotion  Unresloved Count_Chansky_Process Highlights_4 4" xfId="24387"/>
    <cellStyle name="_Top 5 Cusdotion  Unresloved Count_Chansky_Process Highlights_4 5" xfId="28068"/>
    <cellStyle name="_Top 5 Cusdotion  Unresloved Count_Chansky_Process Highlights_4 6" xfId="27773"/>
    <cellStyle name="_Top 5 Cusdotion  Unresloved Count_Chansky_Process Highlights_4_Deadline Tracker" xfId="33770"/>
    <cellStyle name="_Top 5 Cusdotion  Unresloved Count_Chansky_Process Highlights_4_Sheet4" xfId="10670"/>
    <cellStyle name="_Top 5 Cusdotion  Unresloved Count_Chansky_Process Highlights_4_Sheet4 2" xfId="15921"/>
    <cellStyle name="_Top 5 Cusdotion  Unresloved Count_Chansky_Process Highlights_Deadline Tracker" xfId="33763"/>
    <cellStyle name="_Top 5 Cusdotion  Unresloved Count_Chansky_Process Highlights_Sheet4" xfId="10663"/>
    <cellStyle name="_Top 5 Cusdotion  Unresloved Count_Chansky_Process Highlights_Sheet4 2" xfId="15922"/>
    <cellStyle name="_Top 5 Cusdotion  Unresloved Count_Chansky_Sheet4" xfId="10652"/>
    <cellStyle name="_Top 5 Cusdotion  Unresloved Count_Chansky_Sheet4 2" xfId="15923"/>
    <cellStyle name="_Top 5 Cusdotion  Unresloved Count_Chansky_USIS Cash_CoE" xfId="5694"/>
    <cellStyle name="_Top 5 Cusdotion  Unresloved Count_Chansky_USIS Cash_CoE 2" xfId="5695"/>
    <cellStyle name="_Top 5 Cusdotion  Unresloved Count_Chansky_USIS Cash_CoE 2 2" xfId="15926"/>
    <cellStyle name="_Top 5 Cusdotion  Unresloved Count_Chansky_USIS Cash_CoE 2 3" xfId="15925"/>
    <cellStyle name="_Top 5 Cusdotion  Unresloved Count_Chansky_USIS Cash_CoE 2 4" xfId="24389"/>
    <cellStyle name="_Top 5 Cusdotion  Unresloved Count_Chansky_USIS Cash_CoE 2 5" xfId="28070"/>
    <cellStyle name="_Top 5 Cusdotion  Unresloved Count_Chansky_USIS Cash_CoE 2 6" xfId="27775"/>
    <cellStyle name="_Top 5 Cusdotion  Unresloved Count_Chansky_USIS Cash_CoE 2_Deadline Tracker" xfId="33772"/>
    <cellStyle name="_Top 5 Cusdotion  Unresloved Count_Chansky_USIS Cash_CoE 2_Sheet4" xfId="10672"/>
    <cellStyle name="_Top 5 Cusdotion  Unresloved Count_Chansky_USIS Cash_CoE 2_Sheet4 2" xfId="15927"/>
    <cellStyle name="_Top 5 Cusdotion  Unresloved Count_Chansky_USIS Cash_CoE 3" xfId="15928"/>
    <cellStyle name="_Top 5 Cusdotion  Unresloved Count_Chansky_USIS Cash_CoE 4" xfId="15924"/>
    <cellStyle name="_Top 5 Cusdotion  Unresloved Count_Chansky_USIS Cash_CoE 5" xfId="24388"/>
    <cellStyle name="_Top 5 Cusdotion  Unresloved Count_Chansky_USIS Cash_CoE 6" xfId="28069"/>
    <cellStyle name="_Top 5 Cusdotion  Unresloved Count_Chansky_USIS Cash_CoE 7" xfId="27774"/>
    <cellStyle name="_Top 5 Cusdotion  Unresloved Count_Chansky_USIS Cash_CoE_1" xfId="5696"/>
    <cellStyle name="_Top 5 Cusdotion  Unresloved Count_Chansky_USIS Cash_CoE_1 2" xfId="15930"/>
    <cellStyle name="_Top 5 Cusdotion  Unresloved Count_Chansky_USIS Cash_CoE_1 3" xfId="15929"/>
    <cellStyle name="_Top 5 Cusdotion  Unresloved Count_Chansky_USIS Cash_CoE_1 4" xfId="24390"/>
    <cellStyle name="_Top 5 Cusdotion  Unresloved Count_Chansky_USIS Cash_CoE_1 5" xfId="28071"/>
    <cellStyle name="_Top 5 Cusdotion  Unresloved Count_Chansky_USIS Cash_CoE_1 6" xfId="27776"/>
    <cellStyle name="_Top 5 Cusdotion  Unresloved Count_Chansky_USIS Cash_CoE_1_Deadline Tracker" xfId="33773"/>
    <cellStyle name="_Top 5 Cusdotion  Unresloved Count_Chansky_USIS Cash_CoE_1_Sheet4" xfId="10673"/>
    <cellStyle name="_Top 5 Cusdotion  Unresloved Count_Chansky_USIS Cash_CoE_1_Sheet4 2" xfId="15931"/>
    <cellStyle name="_Top 5 Cusdotion  Unresloved Count_Chansky_USIS Cash_CoE_2" xfId="5697"/>
    <cellStyle name="_Top 5 Cusdotion  Unresloved Count_Chansky_USIS Cash_CoE_2 2" xfId="15933"/>
    <cellStyle name="_Top 5 Cusdotion  Unresloved Count_Chansky_USIS Cash_CoE_2 3" xfId="15932"/>
    <cellStyle name="_Top 5 Cusdotion  Unresloved Count_Chansky_USIS Cash_CoE_2 4" xfId="24391"/>
    <cellStyle name="_Top 5 Cusdotion  Unresloved Count_Chansky_USIS Cash_CoE_2 5" xfId="28072"/>
    <cellStyle name="_Top 5 Cusdotion  Unresloved Count_Chansky_USIS Cash_CoE_2 6" xfId="27777"/>
    <cellStyle name="_Top 5 Cusdotion  Unresloved Count_Chansky_USIS Cash_CoE_2_Deadline Tracker" xfId="33774"/>
    <cellStyle name="_Top 5 Cusdotion  Unresloved Count_Chansky_USIS Cash_CoE_2_Sheet4" xfId="10674"/>
    <cellStyle name="_Top 5 Cusdotion  Unresloved Count_Chansky_USIS Cash_CoE_2_Sheet4 2" xfId="15934"/>
    <cellStyle name="_Top 5 Cusdotion  Unresloved Count_Chansky_USIS Cash_CoE_2_USIS Cash_CoE" xfId="5698"/>
    <cellStyle name="_Top 5 Cusdotion  Unresloved Count_Chansky_USIS Cash_CoE_2_USIS Cash_CoE 2" xfId="15936"/>
    <cellStyle name="_Top 5 Cusdotion  Unresloved Count_Chansky_USIS Cash_CoE_2_USIS Cash_CoE 3" xfId="15935"/>
    <cellStyle name="_Top 5 Cusdotion  Unresloved Count_Chansky_USIS Cash_CoE_2_USIS Cash_CoE 4" xfId="24392"/>
    <cellStyle name="_Top 5 Cusdotion  Unresloved Count_Chansky_USIS Cash_CoE_2_USIS Cash_CoE 5" xfId="28073"/>
    <cellStyle name="_Top 5 Cusdotion  Unresloved Count_Chansky_USIS Cash_CoE_2_USIS Cash_CoE 6" xfId="27778"/>
    <cellStyle name="_Top 5 Cusdotion  Unresloved Count_Chansky_USIS Cash_CoE_2_USIS Cash_CoE_Deadline Tracker" xfId="33775"/>
    <cellStyle name="_Top 5 Cusdotion  Unresloved Count_Chansky_USIS Cash_CoE_2_USIS Cash_CoE_Sheet4" xfId="10675"/>
    <cellStyle name="_Top 5 Cusdotion  Unresloved Count_Chansky_USIS Cash_CoE_2_USIS Cash_CoE_Sheet4 2" xfId="15937"/>
    <cellStyle name="_Top 5 Cusdotion  Unresloved Count_Chansky_USIS Cash_CoE_3" xfId="5699"/>
    <cellStyle name="_Top 5 Cusdotion  Unresloved Count_Chansky_USIS Cash_CoE_3 2" xfId="15939"/>
    <cellStyle name="_Top 5 Cusdotion  Unresloved Count_Chansky_USIS Cash_CoE_3 3" xfId="15938"/>
    <cellStyle name="_Top 5 Cusdotion  Unresloved Count_Chansky_USIS Cash_CoE_3 4" xfId="24393"/>
    <cellStyle name="_Top 5 Cusdotion  Unresloved Count_Chansky_USIS Cash_CoE_3 5" xfId="28074"/>
    <cellStyle name="_Top 5 Cusdotion  Unresloved Count_Chansky_USIS Cash_CoE_3 6" xfId="27779"/>
    <cellStyle name="_Top 5 Cusdotion  Unresloved Count_Chansky_USIS Cash_CoE_3_Deadline Tracker" xfId="33776"/>
    <cellStyle name="_Top 5 Cusdotion  Unresloved Count_Chansky_USIS Cash_CoE_3_Sheet4" xfId="10676"/>
    <cellStyle name="_Top 5 Cusdotion  Unresloved Count_Chansky_USIS Cash_CoE_3_Sheet4 2" xfId="15940"/>
    <cellStyle name="_Top 5 Cusdotion  Unresloved Count_Chansky_USIS Cash_CoE_3_USIS Cash_CoE" xfId="5700"/>
    <cellStyle name="_Top 5 Cusdotion  Unresloved Count_Chansky_USIS Cash_CoE_3_USIS Cash_CoE 2" xfId="15942"/>
    <cellStyle name="_Top 5 Cusdotion  Unresloved Count_Chansky_USIS Cash_CoE_3_USIS Cash_CoE 3" xfId="15941"/>
    <cellStyle name="_Top 5 Cusdotion  Unresloved Count_Chansky_USIS Cash_CoE_3_USIS Cash_CoE 4" xfId="24394"/>
    <cellStyle name="_Top 5 Cusdotion  Unresloved Count_Chansky_USIS Cash_CoE_3_USIS Cash_CoE 5" xfId="28075"/>
    <cellStyle name="_Top 5 Cusdotion  Unresloved Count_Chansky_USIS Cash_CoE_3_USIS Cash_CoE 6" xfId="27780"/>
    <cellStyle name="_Top 5 Cusdotion  Unresloved Count_Chansky_USIS Cash_CoE_3_USIS Cash_CoE_Deadline Tracker" xfId="33777"/>
    <cellStyle name="_Top 5 Cusdotion  Unresloved Count_Chansky_USIS Cash_CoE_3_USIS Cash_CoE_Sheet4" xfId="10677"/>
    <cellStyle name="_Top 5 Cusdotion  Unresloved Count_Chansky_USIS Cash_CoE_3_USIS Cash_CoE_Sheet4 2" xfId="15943"/>
    <cellStyle name="_Top 5 Cusdotion  Unresloved Count_Chansky_USIS Cash_CoE_4" xfId="5701"/>
    <cellStyle name="_Top 5 Cusdotion  Unresloved Count_Chansky_USIS Cash_CoE_4 2" xfId="15945"/>
    <cellStyle name="_Top 5 Cusdotion  Unresloved Count_Chansky_USIS Cash_CoE_4 3" xfId="15944"/>
    <cellStyle name="_Top 5 Cusdotion  Unresloved Count_Chansky_USIS Cash_CoE_4 4" xfId="24395"/>
    <cellStyle name="_Top 5 Cusdotion  Unresloved Count_Chansky_USIS Cash_CoE_4 5" xfId="28076"/>
    <cellStyle name="_Top 5 Cusdotion  Unresloved Count_Chansky_USIS Cash_CoE_4 6" xfId="27781"/>
    <cellStyle name="_Top 5 Cusdotion  Unresloved Count_Chansky_USIS Cash_CoE_4_Deadline Tracker" xfId="33778"/>
    <cellStyle name="_Top 5 Cusdotion  Unresloved Count_Chansky_USIS Cash_CoE_4_Sheet4" xfId="10678"/>
    <cellStyle name="_Top 5 Cusdotion  Unresloved Count_Chansky_USIS Cash_CoE_4_Sheet4 2" xfId="15946"/>
    <cellStyle name="_Top 5 Cusdotion  Unresloved Count_Chansky_USIS Cash_CoE_4_USIS Cash_CoE" xfId="5702"/>
    <cellStyle name="_Top 5 Cusdotion  Unresloved Count_Chansky_USIS Cash_CoE_4_USIS Cash_CoE 2" xfId="15948"/>
    <cellStyle name="_Top 5 Cusdotion  Unresloved Count_Chansky_USIS Cash_CoE_4_USIS Cash_CoE 3" xfId="15947"/>
    <cellStyle name="_Top 5 Cusdotion  Unresloved Count_Chansky_USIS Cash_CoE_4_USIS Cash_CoE 4" xfId="24396"/>
    <cellStyle name="_Top 5 Cusdotion  Unresloved Count_Chansky_USIS Cash_CoE_4_USIS Cash_CoE 5" xfId="28077"/>
    <cellStyle name="_Top 5 Cusdotion  Unresloved Count_Chansky_USIS Cash_CoE_4_USIS Cash_CoE 6" xfId="27782"/>
    <cellStyle name="_Top 5 Cusdotion  Unresloved Count_Chansky_USIS Cash_CoE_4_USIS Cash_CoE_Deadline Tracker" xfId="33779"/>
    <cellStyle name="_Top 5 Cusdotion  Unresloved Count_Chansky_USIS Cash_CoE_4_USIS Cash_CoE_Sheet4" xfId="10679"/>
    <cellStyle name="_Top 5 Cusdotion  Unresloved Count_Chansky_USIS Cash_CoE_4_USIS Cash_CoE_Sheet4 2" xfId="15949"/>
    <cellStyle name="_Top 5 Cusdotion  Unresloved Count_Chansky_USIS Cash_CoE_5" xfId="5703"/>
    <cellStyle name="_Top 5 Cusdotion  Unresloved Count_Chansky_USIS Cash_CoE_5 2" xfId="15951"/>
    <cellStyle name="_Top 5 Cusdotion  Unresloved Count_Chansky_USIS Cash_CoE_5 3" xfId="15950"/>
    <cellStyle name="_Top 5 Cusdotion  Unresloved Count_Chansky_USIS Cash_CoE_5 4" xfId="24397"/>
    <cellStyle name="_Top 5 Cusdotion  Unresloved Count_Chansky_USIS Cash_CoE_5 5" xfId="28078"/>
    <cellStyle name="_Top 5 Cusdotion  Unresloved Count_Chansky_USIS Cash_CoE_5 6" xfId="27783"/>
    <cellStyle name="_Top 5 Cusdotion  Unresloved Count_Chansky_USIS Cash_CoE_5_Deadline Tracker" xfId="33780"/>
    <cellStyle name="_Top 5 Cusdotion  Unresloved Count_Chansky_USIS Cash_CoE_5_Sheet4" xfId="10680"/>
    <cellStyle name="_Top 5 Cusdotion  Unresloved Count_Chansky_USIS Cash_CoE_5_Sheet4 2" xfId="15952"/>
    <cellStyle name="_Top 5 Cusdotion  Unresloved Count_Chansky_USIS Cash_CoE_Deadline Tracker" xfId="33771"/>
    <cellStyle name="_Top 5 Cusdotion  Unresloved Count_Chansky_USIS Cash_CoE_Process Highlights" xfId="5704"/>
    <cellStyle name="_Top 5 Cusdotion  Unresloved Count_Chansky_USIS Cash_CoE_Process Highlights 2" xfId="15954"/>
    <cellStyle name="_Top 5 Cusdotion  Unresloved Count_Chansky_USIS Cash_CoE_Process Highlights 3" xfId="15953"/>
    <cellStyle name="_Top 5 Cusdotion  Unresloved Count_Chansky_USIS Cash_CoE_Process Highlights 4" xfId="24398"/>
    <cellStyle name="_Top 5 Cusdotion  Unresloved Count_Chansky_USIS Cash_CoE_Process Highlights 5" xfId="28079"/>
    <cellStyle name="_Top 5 Cusdotion  Unresloved Count_Chansky_USIS Cash_CoE_Process Highlights 6" xfId="27784"/>
    <cellStyle name="_Top 5 Cusdotion  Unresloved Count_Chansky_USIS Cash_CoE_Process Highlights_1" xfId="5705"/>
    <cellStyle name="_Top 5 Cusdotion  Unresloved Count_Chansky_USIS Cash_CoE_Process Highlights_1 2" xfId="15956"/>
    <cellStyle name="_Top 5 Cusdotion  Unresloved Count_Chansky_USIS Cash_CoE_Process Highlights_1 3" xfId="15955"/>
    <cellStyle name="_Top 5 Cusdotion  Unresloved Count_Chansky_USIS Cash_CoE_Process Highlights_1 4" xfId="24399"/>
    <cellStyle name="_Top 5 Cusdotion  Unresloved Count_Chansky_USIS Cash_CoE_Process Highlights_1 5" xfId="28080"/>
    <cellStyle name="_Top 5 Cusdotion  Unresloved Count_Chansky_USIS Cash_CoE_Process Highlights_1 6" xfId="27785"/>
    <cellStyle name="_Top 5 Cusdotion  Unresloved Count_Chansky_USIS Cash_CoE_Process Highlights_1_Deadline Tracker" xfId="33782"/>
    <cellStyle name="_Top 5 Cusdotion  Unresloved Count_Chansky_USIS Cash_CoE_Process Highlights_1_Sheet4" xfId="10682"/>
    <cellStyle name="_Top 5 Cusdotion  Unresloved Count_Chansky_USIS Cash_CoE_Process Highlights_1_Sheet4 2" xfId="15957"/>
    <cellStyle name="_Top 5 Cusdotion  Unresloved Count_Chansky_USIS Cash_CoE_Process Highlights_2" xfId="5706"/>
    <cellStyle name="_Top 5 Cusdotion  Unresloved Count_Chansky_USIS Cash_CoE_Process Highlights_2 2" xfId="15959"/>
    <cellStyle name="_Top 5 Cusdotion  Unresloved Count_Chansky_USIS Cash_CoE_Process Highlights_2 3" xfId="15958"/>
    <cellStyle name="_Top 5 Cusdotion  Unresloved Count_Chansky_USIS Cash_CoE_Process Highlights_2 4" xfId="24400"/>
    <cellStyle name="_Top 5 Cusdotion  Unresloved Count_Chansky_USIS Cash_CoE_Process Highlights_2 5" xfId="28081"/>
    <cellStyle name="_Top 5 Cusdotion  Unresloved Count_Chansky_USIS Cash_CoE_Process Highlights_2 6" xfId="27786"/>
    <cellStyle name="_Top 5 Cusdotion  Unresloved Count_Chansky_USIS Cash_CoE_Process Highlights_2_Deadline Tracker" xfId="33783"/>
    <cellStyle name="_Top 5 Cusdotion  Unresloved Count_Chansky_USIS Cash_CoE_Process Highlights_2_Process Highlights" xfId="5707"/>
    <cellStyle name="_Top 5 Cusdotion  Unresloved Count_Chansky_USIS Cash_CoE_Process Highlights_2_Process Highlights 2" xfId="15961"/>
    <cellStyle name="_Top 5 Cusdotion  Unresloved Count_Chansky_USIS Cash_CoE_Process Highlights_2_Process Highlights 3" xfId="15960"/>
    <cellStyle name="_Top 5 Cusdotion  Unresloved Count_Chansky_USIS Cash_CoE_Process Highlights_2_Process Highlights 4" xfId="24401"/>
    <cellStyle name="_Top 5 Cusdotion  Unresloved Count_Chansky_USIS Cash_CoE_Process Highlights_2_Process Highlights 5" xfId="28082"/>
    <cellStyle name="_Top 5 Cusdotion  Unresloved Count_Chansky_USIS Cash_CoE_Process Highlights_2_Process Highlights 6" xfId="27787"/>
    <cellStyle name="_Top 5 Cusdotion  Unresloved Count_Chansky_USIS Cash_CoE_Process Highlights_2_Process Highlights_Deadline Tracker" xfId="33784"/>
    <cellStyle name="_Top 5 Cusdotion  Unresloved Count_Chansky_USIS Cash_CoE_Process Highlights_2_Process Highlights_Sheet4" xfId="10684"/>
    <cellStyle name="_Top 5 Cusdotion  Unresloved Count_Chansky_USIS Cash_CoE_Process Highlights_2_Process Highlights_Sheet4 2" xfId="15962"/>
    <cellStyle name="_Top 5 Cusdotion  Unresloved Count_Chansky_USIS Cash_CoE_Process Highlights_2_Sheet4" xfId="10683"/>
    <cellStyle name="_Top 5 Cusdotion  Unresloved Count_Chansky_USIS Cash_CoE_Process Highlights_2_Sheet4 2" xfId="15963"/>
    <cellStyle name="_Top 5 Cusdotion  Unresloved Count_Chansky_USIS Cash_CoE_Process Highlights_Deadline Tracker" xfId="33781"/>
    <cellStyle name="_Top 5 Cusdotion  Unresloved Count_Chansky_USIS Cash_CoE_Process Highlights_Process Highlights" xfId="5708"/>
    <cellStyle name="_Top 5 Cusdotion  Unresloved Count_Chansky_USIS Cash_CoE_Process Highlights_Process Highlights 2" xfId="15965"/>
    <cellStyle name="_Top 5 Cusdotion  Unresloved Count_Chansky_USIS Cash_CoE_Process Highlights_Process Highlights 3" xfId="15964"/>
    <cellStyle name="_Top 5 Cusdotion  Unresloved Count_Chansky_USIS Cash_CoE_Process Highlights_Process Highlights 4" xfId="24402"/>
    <cellStyle name="_Top 5 Cusdotion  Unresloved Count_Chansky_USIS Cash_CoE_Process Highlights_Process Highlights 5" xfId="28083"/>
    <cellStyle name="_Top 5 Cusdotion  Unresloved Count_Chansky_USIS Cash_CoE_Process Highlights_Process Highlights 6" xfId="27788"/>
    <cellStyle name="_Top 5 Cusdotion  Unresloved Count_Chansky_USIS Cash_CoE_Process Highlights_Process Highlights_Deadline Tracker" xfId="33785"/>
    <cellStyle name="_Top 5 Cusdotion  Unresloved Count_Chansky_USIS Cash_CoE_Process Highlights_Process Highlights_Sheet4" xfId="10685"/>
    <cellStyle name="_Top 5 Cusdotion  Unresloved Count_Chansky_USIS Cash_CoE_Process Highlights_Process Highlights_Sheet4 2" xfId="15966"/>
    <cellStyle name="_Top 5 Cusdotion  Unresloved Count_Chansky_USIS Cash_CoE_Process Highlights_Sheet4" xfId="10681"/>
    <cellStyle name="_Top 5 Cusdotion  Unresloved Count_Chansky_USIS Cash_CoE_Process Highlights_Sheet4 2" xfId="15967"/>
    <cellStyle name="_Top 5 Cusdotion  Unresloved Count_Chansky_USIS Cash_CoE_Sheet4" xfId="10671"/>
    <cellStyle name="_Top 5 Cusdotion  Unresloved Count_Chansky_USIS Cash_CoE_Sheet4 2" xfId="15968"/>
    <cellStyle name="_Top 5 Cusdotion  Unresloved Count_Chansky_USIS Cash_CoE_USIS Cash_CoE" xfId="5709"/>
    <cellStyle name="_Top 5 Cusdotion  Unresloved Count_Chansky_USIS Cash_CoE_USIS Cash_CoE 2" xfId="15970"/>
    <cellStyle name="_Top 5 Cusdotion  Unresloved Count_Chansky_USIS Cash_CoE_USIS Cash_CoE 3" xfId="15969"/>
    <cellStyle name="_Top 5 Cusdotion  Unresloved Count_Chansky_USIS Cash_CoE_USIS Cash_CoE 4" xfId="24403"/>
    <cellStyle name="_Top 5 Cusdotion  Unresloved Count_Chansky_USIS Cash_CoE_USIS Cash_CoE 5" xfId="28084"/>
    <cellStyle name="_Top 5 Cusdotion  Unresloved Count_Chansky_USIS Cash_CoE_USIS Cash_CoE 6" xfId="27789"/>
    <cellStyle name="_Top 5 Cusdotion  Unresloved Count_Chansky_USIS Cash_CoE_USIS Cash_CoE_1" xfId="5710"/>
    <cellStyle name="_Top 5 Cusdotion  Unresloved Count_Chansky_USIS Cash_CoE_USIS Cash_CoE_1 2" xfId="5711"/>
    <cellStyle name="_Top 5 Cusdotion  Unresloved Count_Chansky_USIS Cash_CoE_USIS Cash_CoE_1 2 2" xfId="15973"/>
    <cellStyle name="_Top 5 Cusdotion  Unresloved Count_Chansky_USIS Cash_CoE_USIS Cash_CoE_1 2 3" xfId="15972"/>
    <cellStyle name="_Top 5 Cusdotion  Unresloved Count_Chansky_USIS Cash_CoE_USIS Cash_CoE_1 2 4" xfId="24405"/>
    <cellStyle name="_Top 5 Cusdotion  Unresloved Count_Chansky_USIS Cash_CoE_USIS Cash_CoE_1 2 5" xfId="28086"/>
    <cellStyle name="_Top 5 Cusdotion  Unresloved Count_Chansky_USIS Cash_CoE_USIS Cash_CoE_1 2 6" xfId="27791"/>
    <cellStyle name="_Top 5 Cusdotion  Unresloved Count_Chansky_USIS Cash_CoE_USIS Cash_CoE_1 2_Deadline Tracker" xfId="33788"/>
    <cellStyle name="_Top 5 Cusdotion  Unresloved Count_Chansky_USIS Cash_CoE_USIS Cash_CoE_1 2_Sheet4" xfId="10688"/>
    <cellStyle name="_Top 5 Cusdotion  Unresloved Count_Chansky_USIS Cash_CoE_USIS Cash_CoE_1 2_Sheet4 2" xfId="15974"/>
    <cellStyle name="_Top 5 Cusdotion  Unresloved Count_Chansky_USIS Cash_CoE_USIS Cash_CoE_1 2_USIS Cash_CoE" xfId="5712"/>
    <cellStyle name="_Top 5 Cusdotion  Unresloved Count_Chansky_USIS Cash_CoE_USIS Cash_CoE_1 2_USIS Cash_CoE 2" xfId="15976"/>
    <cellStyle name="_Top 5 Cusdotion  Unresloved Count_Chansky_USIS Cash_CoE_USIS Cash_CoE_1 2_USIS Cash_CoE 3" xfId="15975"/>
    <cellStyle name="_Top 5 Cusdotion  Unresloved Count_Chansky_USIS Cash_CoE_USIS Cash_CoE_1 2_USIS Cash_CoE 4" xfId="24406"/>
    <cellStyle name="_Top 5 Cusdotion  Unresloved Count_Chansky_USIS Cash_CoE_USIS Cash_CoE_1 2_USIS Cash_CoE 5" xfId="28087"/>
    <cellStyle name="_Top 5 Cusdotion  Unresloved Count_Chansky_USIS Cash_CoE_USIS Cash_CoE_1 2_USIS Cash_CoE 6" xfId="27792"/>
    <cellStyle name="_Top 5 Cusdotion  Unresloved Count_Chansky_USIS Cash_CoE_USIS Cash_CoE_1 2_USIS Cash_CoE_Deadline Tracker" xfId="33789"/>
    <cellStyle name="_Top 5 Cusdotion  Unresloved Count_Chansky_USIS Cash_CoE_USIS Cash_CoE_1 2_USIS Cash_CoE_Sheet4" xfId="10689"/>
    <cellStyle name="_Top 5 Cusdotion  Unresloved Count_Chansky_USIS Cash_CoE_USIS Cash_CoE_1 2_USIS Cash_CoE_Sheet4 2" xfId="15977"/>
    <cellStyle name="_Top 5 Cusdotion  Unresloved Count_Chansky_USIS Cash_CoE_USIS Cash_CoE_1 3" xfId="15978"/>
    <cellStyle name="_Top 5 Cusdotion  Unresloved Count_Chansky_USIS Cash_CoE_USIS Cash_CoE_1 4" xfId="15971"/>
    <cellStyle name="_Top 5 Cusdotion  Unresloved Count_Chansky_USIS Cash_CoE_USIS Cash_CoE_1 5" xfId="24404"/>
    <cellStyle name="_Top 5 Cusdotion  Unresloved Count_Chansky_USIS Cash_CoE_USIS Cash_CoE_1 6" xfId="28085"/>
    <cellStyle name="_Top 5 Cusdotion  Unresloved Count_Chansky_USIS Cash_CoE_USIS Cash_CoE_1 7" xfId="27790"/>
    <cellStyle name="_Top 5 Cusdotion  Unresloved Count_Chansky_USIS Cash_CoE_USIS Cash_CoE_1_Deadline Tracker" xfId="33787"/>
    <cellStyle name="_Top 5 Cusdotion  Unresloved Count_Chansky_USIS Cash_CoE_USIS Cash_CoE_1_Process Highlights" xfId="5713"/>
    <cellStyle name="_Top 5 Cusdotion  Unresloved Count_Chansky_USIS Cash_CoE_USIS Cash_CoE_1_Process Highlights 2" xfId="15980"/>
    <cellStyle name="_Top 5 Cusdotion  Unresloved Count_Chansky_USIS Cash_CoE_USIS Cash_CoE_1_Process Highlights 3" xfId="15979"/>
    <cellStyle name="_Top 5 Cusdotion  Unresloved Count_Chansky_USIS Cash_CoE_USIS Cash_CoE_1_Process Highlights 4" xfId="24407"/>
    <cellStyle name="_Top 5 Cusdotion  Unresloved Count_Chansky_USIS Cash_CoE_USIS Cash_CoE_1_Process Highlights 5" xfId="28088"/>
    <cellStyle name="_Top 5 Cusdotion  Unresloved Count_Chansky_USIS Cash_CoE_USIS Cash_CoE_1_Process Highlights 6" xfId="27793"/>
    <cellStyle name="_Top 5 Cusdotion  Unresloved Count_Chansky_USIS Cash_CoE_USIS Cash_CoE_1_Process Highlights_1" xfId="5714"/>
    <cellStyle name="_Top 5 Cusdotion  Unresloved Count_Chansky_USIS Cash_CoE_USIS Cash_CoE_1_Process Highlights_1 2" xfId="15982"/>
    <cellStyle name="_Top 5 Cusdotion  Unresloved Count_Chansky_USIS Cash_CoE_USIS Cash_CoE_1_Process Highlights_1 3" xfId="15981"/>
    <cellStyle name="_Top 5 Cusdotion  Unresloved Count_Chansky_USIS Cash_CoE_USIS Cash_CoE_1_Process Highlights_1 4" xfId="24408"/>
    <cellStyle name="_Top 5 Cusdotion  Unresloved Count_Chansky_USIS Cash_CoE_USIS Cash_CoE_1_Process Highlights_1 5" xfId="28089"/>
    <cellStyle name="_Top 5 Cusdotion  Unresloved Count_Chansky_USIS Cash_CoE_USIS Cash_CoE_1_Process Highlights_1 6" xfId="27794"/>
    <cellStyle name="_Top 5 Cusdotion  Unresloved Count_Chansky_USIS Cash_CoE_USIS Cash_CoE_1_Process Highlights_1_Deadline Tracker" xfId="33791"/>
    <cellStyle name="_Top 5 Cusdotion  Unresloved Count_Chansky_USIS Cash_CoE_USIS Cash_CoE_1_Process Highlights_1_Sheet4" xfId="10691"/>
    <cellStyle name="_Top 5 Cusdotion  Unresloved Count_Chansky_USIS Cash_CoE_USIS Cash_CoE_1_Process Highlights_1_Sheet4 2" xfId="15983"/>
    <cellStyle name="_Top 5 Cusdotion  Unresloved Count_Chansky_USIS Cash_CoE_USIS Cash_CoE_1_Process Highlights_Deadline Tracker" xfId="33790"/>
    <cellStyle name="_Top 5 Cusdotion  Unresloved Count_Chansky_USIS Cash_CoE_USIS Cash_CoE_1_Process Highlights_Sheet4" xfId="10690"/>
    <cellStyle name="_Top 5 Cusdotion  Unresloved Count_Chansky_USIS Cash_CoE_USIS Cash_CoE_1_Process Highlights_Sheet4 2" xfId="15984"/>
    <cellStyle name="_Top 5 Cusdotion  Unresloved Count_Chansky_USIS Cash_CoE_USIS Cash_CoE_1_Sheet4" xfId="10687"/>
    <cellStyle name="_Top 5 Cusdotion  Unresloved Count_Chansky_USIS Cash_CoE_USIS Cash_CoE_1_Sheet4 2" xfId="15985"/>
    <cellStyle name="_Top 5 Cusdotion  Unresloved Count_Chansky_USIS Cash_CoE_USIS Cash_CoE_1_USIS Cash_CoE" xfId="5715"/>
    <cellStyle name="_Top 5 Cusdotion  Unresloved Count_Chansky_USIS Cash_CoE_USIS Cash_CoE_1_USIS Cash_CoE 2" xfId="15987"/>
    <cellStyle name="_Top 5 Cusdotion  Unresloved Count_Chansky_USIS Cash_CoE_USIS Cash_CoE_1_USIS Cash_CoE 3" xfId="15986"/>
    <cellStyle name="_Top 5 Cusdotion  Unresloved Count_Chansky_USIS Cash_CoE_USIS Cash_CoE_1_USIS Cash_CoE 4" xfId="24409"/>
    <cellStyle name="_Top 5 Cusdotion  Unresloved Count_Chansky_USIS Cash_CoE_USIS Cash_CoE_1_USIS Cash_CoE 5" xfId="28090"/>
    <cellStyle name="_Top 5 Cusdotion  Unresloved Count_Chansky_USIS Cash_CoE_USIS Cash_CoE_1_USIS Cash_CoE 6" xfId="27795"/>
    <cellStyle name="_Top 5 Cusdotion  Unresloved Count_Chansky_USIS Cash_CoE_USIS Cash_CoE_1_USIS Cash_CoE_1" xfId="5716"/>
    <cellStyle name="_Top 5 Cusdotion  Unresloved Count_Chansky_USIS Cash_CoE_USIS Cash_CoE_1_USIS Cash_CoE_1 2" xfId="15989"/>
    <cellStyle name="_Top 5 Cusdotion  Unresloved Count_Chansky_USIS Cash_CoE_USIS Cash_CoE_1_USIS Cash_CoE_1 3" xfId="15988"/>
    <cellStyle name="_Top 5 Cusdotion  Unresloved Count_Chansky_USIS Cash_CoE_USIS Cash_CoE_1_USIS Cash_CoE_1 4" xfId="24410"/>
    <cellStyle name="_Top 5 Cusdotion  Unresloved Count_Chansky_USIS Cash_CoE_USIS Cash_CoE_1_USIS Cash_CoE_1 5" xfId="28091"/>
    <cellStyle name="_Top 5 Cusdotion  Unresloved Count_Chansky_USIS Cash_CoE_USIS Cash_CoE_1_USIS Cash_CoE_1 6" xfId="27796"/>
    <cellStyle name="_Top 5 Cusdotion  Unresloved Count_Chansky_USIS Cash_CoE_USIS Cash_CoE_1_USIS Cash_CoE_1_Deadline Tracker" xfId="33793"/>
    <cellStyle name="_Top 5 Cusdotion  Unresloved Count_Chansky_USIS Cash_CoE_USIS Cash_CoE_1_USIS Cash_CoE_1_Sheet4" xfId="10693"/>
    <cellStyle name="_Top 5 Cusdotion  Unresloved Count_Chansky_USIS Cash_CoE_USIS Cash_CoE_1_USIS Cash_CoE_1_Sheet4 2" xfId="15990"/>
    <cellStyle name="_Top 5 Cusdotion  Unresloved Count_Chansky_USIS Cash_CoE_USIS Cash_CoE_1_USIS Cash_CoE_1_USIS Cash_CoE" xfId="5717"/>
    <cellStyle name="_Top 5 Cusdotion  Unresloved Count_Chansky_USIS Cash_CoE_USIS Cash_CoE_1_USIS Cash_CoE_1_USIS Cash_CoE 2" xfId="15992"/>
    <cellStyle name="_Top 5 Cusdotion  Unresloved Count_Chansky_USIS Cash_CoE_USIS Cash_CoE_1_USIS Cash_CoE_1_USIS Cash_CoE 3" xfId="15991"/>
    <cellStyle name="_Top 5 Cusdotion  Unresloved Count_Chansky_USIS Cash_CoE_USIS Cash_CoE_1_USIS Cash_CoE_1_USIS Cash_CoE 4" xfId="24411"/>
    <cellStyle name="_Top 5 Cusdotion  Unresloved Count_Chansky_USIS Cash_CoE_USIS Cash_CoE_1_USIS Cash_CoE_1_USIS Cash_CoE 5" xfId="28092"/>
    <cellStyle name="_Top 5 Cusdotion  Unresloved Count_Chansky_USIS Cash_CoE_USIS Cash_CoE_1_USIS Cash_CoE_1_USIS Cash_CoE 6" xfId="27797"/>
    <cellStyle name="_Top 5 Cusdotion  Unresloved Count_Chansky_USIS Cash_CoE_USIS Cash_CoE_1_USIS Cash_CoE_1_USIS Cash_CoE_Deadline Tracker" xfId="33794"/>
    <cellStyle name="_Top 5 Cusdotion  Unresloved Count_Chansky_USIS Cash_CoE_USIS Cash_CoE_1_USIS Cash_CoE_1_USIS Cash_CoE_Sheet4" xfId="10694"/>
    <cellStyle name="_Top 5 Cusdotion  Unresloved Count_Chansky_USIS Cash_CoE_USIS Cash_CoE_1_USIS Cash_CoE_1_USIS Cash_CoE_Sheet4 2" xfId="15993"/>
    <cellStyle name="_Top 5 Cusdotion  Unresloved Count_Chansky_USIS Cash_CoE_USIS Cash_CoE_1_USIS Cash_CoE_2" xfId="5718"/>
    <cellStyle name="_Top 5 Cusdotion  Unresloved Count_Chansky_USIS Cash_CoE_USIS Cash_CoE_1_USIS Cash_CoE_2 2" xfId="15995"/>
    <cellStyle name="_Top 5 Cusdotion  Unresloved Count_Chansky_USIS Cash_CoE_USIS Cash_CoE_1_USIS Cash_CoE_2 3" xfId="15994"/>
    <cellStyle name="_Top 5 Cusdotion  Unresloved Count_Chansky_USIS Cash_CoE_USIS Cash_CoE_1_USIS Cash_CoE_2 4" xfId="24412"/>
    <cellStyle name="_Top 5 Cusdotion  Unresloved Count_Chansky_USIS Cash_CoE_USIS Cash_CoE_1_USIS Cash_CoE_2 5" xfId="28093"/>
    <cellStyle name="_Top 5 Cusdotion  Unresloved Count_Chansky_USIS Cash_CoE_USIS Cash_CoE_1_USIS Cash_CoE_2 6" xfId="27798"/>
    <cellStyle name="_Top 5 Cusdotion  Unresloved Count_Chansky_USIS Cash_CoE_USIS Cash_CoE_1_USIS Cash_CoE_2_Deadline Tracker" xfId="33795"/>
    <cellStyle name="_Top 5 Cusdotion  Unresloved Count_Chansky_USIS Cash_CoE_USIS Cash_CoE_1_USIS Cash_CoE_2_Sheet4" xfId="10695"/>
    <cellStyle name="_Top 5 Cusdotion  Unresloved Count_Chansky_USIS Cash_CoE_USIS Cash_CoE_1_USIS Cash_CoE_2_Sheet4 2" xfId="15996"/>
    <cellStyle name="_Top 5 Cusdotion  Unresloved Count_Chansky_USIS Cash_CoE_USIS Cash_CoE_1_USIS Cash_CoE_2_USIS Cash_CoE" xfId="5719"/>
    <cellStyle name="_Top 5 Cusdotion  Unresloved Count_Chansky_USIS Cash_CoE_USIS Cash_CoE_1_USIS Cash_CoE_2_USIS Cash_CoE 2" xfId="15998"/>
    <cellStyle name="_Top 5 Cusdotion  Unresloved Count_Chansky_USIS Cash_CoE_USIS Cash_CoE_1_USIS Cash_CoE_2_USIS Cash_CoE 3" xfId="15997"/>
    <cellStyle name="_Top 5 Cusdotion  Unresloved Count_Chansky_USIS Cash_CoE_USIS Cash_CoE_1_USIS Cash_CoE_2_USIS Cash_CoE 4" xfId="24413"/>
    <cellStyle name="_Top 5 Cusdotion  Unresloved Count_Chansky_USIS Cash_CoE_USIS Cash_CoE_1_USIS Cash_CoE_2_USIS Cash_CoE 5" xfId="28094"/>
    <cellStyle name="_Top 5 Cusdotion  Unresloved Count_Chansky_USIS Cash_CoE_USIS Cash_CoE_1_USIS Cash_CoE_2_USIS Cash_CoE 6" xfId="27799"/>
    <cellStyle name="_Top 5 Cusdotion  Unresloved Count_Chansky_USIS Cash_CoE_USIS Cash_CoE_1_USIS Cash_CoE_2_USIS Cash_CoE_Deadline Tracker" xfId="33796"/>
    <cellStyle name="_Top 5 Cusdotion  Unresloved Count_Chansky_USIS Cash_CoE_USIS Cash_CoE_1_USIS Cash_CoE_2_USIS Cash_CoE_Sheet4" xfId="10696"/>
    <cellStyle name="_Top 5 Cusdotion  Unresloved Count_Chansky_USIS Cash_CoE_USIS Cash_CoE_1_USIS Cash_CoE_2_USIS Cash_CoE_Sheet4 2" xfId="15999"/>
    <cellStyle name="_Top 5 Cusdotion  Unresloved Count_Chansky_USIS Cash_CoE_USIS Cash_CoE_1_USIS Cash_CoE_3" xfId="5720"/>
    <cellStyle name="_Top 5 Cusdotion  Unresloved Count_Chansky_USIS Cash_CoE_USIS Cash_CoE_1_USIS Cash_CoE_3 2" xfId="16001"/>
    <cellStyle name="_Top 5 Cusdotion  Unresloved Count_Chansky_USIS Cash_CoE_USIS Cash_CoE_1_USIS Cash_CoE_3 3" xfId="16000"/>
    <cellStyle name="_Top 5 Cusdotion  Unresloved Count_Chansky_USIS Cash_CoE_USIS Cash_CoE_1_USIS Cash_CoE_3 4" xfId="24414"/>
    <cellStyle name="_Top 5 Cusdotion  Unresloved Count_Chansky_USIS Cash_CoE_USIS Cash_CoE_1_USIS Cash_CoE_3 5" xfId="28095"/>
    <cellStyle name="_Top 5 Cusdotion  Unresloved Count_Chansky_USIS Cash_CoE_USIS Cash_CoE_1_USIS Cash_CoE_3 6" xfId="27800"/>
    <cellStyle name="_Top 5 Cusdotion  Unresloved Count_Chansky_USIS Cash_CoE_USIS Cash_CoE_1_USIS Cash_CoE_3_Deadline Tracker" xfId="33797"/>
    <cellStyle name="_Top 5 Cusdotion  Unresloved Count_Chansky_USIS Cash_CoE_USIS Cash_CoE_1_USIS Cash_CoE_3_Sheet4" xfId="10697"/>
    <cellStyle name="_Top 5 Cusdotion  Unresloved Count_Chansky_USIS Cash_CoE_USIS Cash_CoE_1_USIS Cash_CoE_3_Sheet4 2" xfId="16002"/>
    <cellStyle name="_Top 5 Cusdotion  Unresloved Count_Chansky_USIS Cash_CoE_USIS Cash_CoE_1_USIS Cash_CoE_3_USIS Cash_CoE" xfId="5721"/>
    <cellStyle name="_Top 5 Cusdotion  Unresloved Count_Chansky_USIS Cash_CoE_USIS Cash_CoE_1_USIS Cash_CoE_3_USIS Cash_CoE 2" xfId="16004"/>
    <cellStyle name="_Top 5 Cusdotion  Unresloved Count_Chansky_USIS Cash_CoE_USIS Cash_CoE_1_USIS Cash_CoE_3_USIS Cash_CoE 3" xfId="16003"/>
    <cellStyle name="_Top 5 Cusdotion  Unresloved Count_Chansky_USIS Cash_CoE_USIS Cash_CoE_1_USIS Cash_CoE_3_USIS Cash_CoE 4" xfId="24415"/>
    <cellStyle name="_Top 5 Cusdotion  Unresloved Count_Chansky_USIS Cash_CoE_USIS Cash_CoE_1_USIS Cash_CoE_3_USIS Cash_CoE 5" xfId="28096"/>
    <cellStyle name="_Top 5 Cusdotion  Unresloved Count_Chansky_USIS Cash_CoE_USIS Cash_CoE_1_USIS Cash_CoE_3_USIS Cash_CoE 6" xfId="27801"/>
    <cellStyle name="_Top 5 Cusdotion  Unresloved Count_Chansky_USIS Cash_CoE_USIS Cash_CoE_1_USIS Cash_CoE_3_USIS Cash_CoE_Deadline Tracker" xfId="33798"/>
    <cellStyle name="_Top 5 Cusdotion  Unresloved Count_Chansky_USIS Cash_CoE_USIS Cash_CoE_1_USIS Cash_CoE_3_USIS Cash_CoE_Sheet4" xfId="10698"/>
    <cellStyle name="_Top 5 Cusdotion  Unresloved Count_Chansky_USIS Cash_CoE_USIS Cash_CoE_1_USIS Cash_CoE_3_USIS Cash_CoE_Sheet4 2" xfId="16005"/>
    <cellStyle name="_Top 5 Cusdotion  Unresloved Count_Chansky_USIS Cash_CoE_USIS Cash_CoE_1_USIS Cash_CoE_4" xfId="5722"/>
    <cellStyle name="_Top 5 Cusdotion  Unresloved Count_Chansky_USIS Cash_CoE_USIS Cash_CoE_1_USIS Cash_CoE_4 2" xfId="16007"/>
    <cellStyle name="_Top 5 Cusdotion  Unresloved Count_Chansky_USIS Cash_CoE_USIS Cash_CoE_1_USIS Cash_CoE_4 3" xfId="16006"/>
    <cellStyle name="_Top 5 Cusdotion  Unresloved Count_Chansky_USIS Cash_CoE_USIS Cash_CoE_1_USIS Cash_CoE_4 4" xfId="24416"/>
    <cellStyle name="_Top 5 Cusdotion  Unresloved Count_Chansky_USIS Cash_CoE_USIS Cash_CoE_1_USIS Cash_CoE_4 5" xfId="28097"/>
    <cellStyle name="_Top 5 Cusdotion  Unresloved Count_Chansky_USIS Cash_CoE_USIS Cash_CoE_1_USIS Cash_CoE_4 6" xfId="27802"/>
    <cellStyle name="_Top 5 Cusdotion  Unresloved Count_Chansky_USIS Cash_CoE_USIS Cash_CoE_1_USIS Cash_CoE_4_Deadline Tracker" xfId="33799"/>
    <cellStyle name="_Top 5 Cusdotion  Unresloved Count_Chansky_USIS Cash_CoE_USIS Cash_CoE_1_USIS Cash_CoE_4_Sheet4" xfId="10699"/>
    <cellStyle name="_Top 5 Cusdotion  Unresloved Count_Chansky_USIS Cash_CoE_USIS Cash_CoE_1_USIS Cash_CoE_4_Sheet4 2" xfId="16008"/>
    <cellStyle name="_Top 5 Cusdotion  Unresloved Count_Chansky_USIS Cash_CoE_USIS Cash_CoE_1_USIS Cash_CoE_Deadline Tracker" xfId="33792"/>
    <cellStyle name="_Top 5 Cusdotion  Unresloved Count_Chansky_USIS Cash_CoE_USIS Cash_CoE_1_USIS Cash_CoE_Sheet4" xfId="10692"/>
    <cellStyle name="_Top 5 Cusdotion  Unresloved Count_Chansky_USIS Cash_CoE_USIS Cash_CoE_1_USIS Cash_CoE_Sheet4 2" xfId="16009"/>
    <cellStyle name="_Top 5 Cusdotion  Unresloved Count_Chansky_USIS Cash_CoE_USIS Cash_CoE_Deadline Tracker" xfId="33786"/>
    <cellStyle name="_Top 5 Cusdotion  Unresloved Count_Chansky_USIS Cash_CoE_USIS Cash_CoE_Sheet4" xfId="10686"/>
    <cellStyle name="_Top 5 Cusdotion  Unresloved Count_Chansky_USIS Cash_CoE_USIS Cash_CoE_Sheet4 2" xfId="16010"/>
    <cellStyle name="_Top 5 Cusdotion  Unresloved Count_Deadline Tracker" xfId="33741"/>
    <cellStyle name="_Top 5 Cusdotion  Unresloved Count_Forrester" xfId="5723"/>
    <cellStyle name="_Top 5 Cusdotion  Unresloved Count_Forrester 2" xfId="16012"/>
    <cellStyle name="_Top 5 Cusdotion  Unresloved Count_Forrester 3" xfId="16011"/>
    <cellStyle name="_Top 5 Cusdotion  Unresloved Count_Forrester 4" xfId="24417"/>
    <cellStyle name="_Top 5 Cusdotion  Unresloved Count_Forrester 5" xfId="28098"/>
    <cellStyle name="_Top 5 Cusdotion  Unresloved Count_Forrester 6" xfId="27803"/>
    <cellStyle name="_Top 5 Cusdotion  Unresloved Count_Forrester_Deadline Tracker" xfId="33800"/>
    <cellStyle name="_Top 5 Cusdotion  Unresloved Count_Forrester_Sheet4" xfId="10700"/>
    <cellStyle name="_Top 5 Cusdotion  Unresloved Count_Forrester_Sheet4 2" xfId="16013"/>
    <cellStyle name="_Top 5 Cusdotion  Unresloved Count_Fry" xfId="5724"/>
    <cellStyle name="_Top 5 Cusdotion  Unresloved Count_Fry 10" xfId="28273"/>
    <cellStyle name="_Top 5 Cusdotion  Unresloved Count_Fry 2" xfId="5725"/>
    <cellStyle name="_Top 5 Cusdotion  Unresloved Count_Fry 2 2" xfId="16016"/>
    <cellStyle name="_Top 5 Cusdotion  Unresloved Count_Fry 2 3" xfId="16015"/>
    <cellStyle name="_Top 5 Cusdotion  Unresloved Count_Fry 2 4" xfId="24419"/>
    <cellStyle name="_Top 5 Cusdotion  Unresloved Count_Fry 2_Deadline Tracker" xfId="33802"/>
    <cellStyle name="_Top 5 Cusdotion  Unresloved Count_Fry 2_Sheet4" xfId="10702"/>
    <cellStyle name="_Top 5 Cusdotion  Unresloved Count_Fry 2_Sheet4 2" xfId="16017"/>
    <cellStyle name="_Top 5 Cusdotion  Unresloved Count_Fry 3" xfId="5726"/>
    <cellStyle name="_Top 5 Cusdotion  Unresloved Count_Fry 3 2" xfId="16019"/>
    <cellStyle name="_Top 5 Cusdotion  Unresloved Count_Fry 3 3" xfId="16018"/>
    <cellStyle name="_Top 5 Cusdotion  Unresloved Count_Fry 3 4" xfId="24420"/>
    <cellStyle name="_Top 5 Cusdotion  Unresloved Count_Fry 3_Deadline Tracker" xfId="33803"/>
    <cellStyle name="_Top 5 Cusdotion  Unresloved Count_Fry 3_Sheet4" xfId="10703"/>
    <cellStyle name="_Top 5 Cusdotion  Unresloved Count_Fry 3_Sheet4 2" xfId="16020"/>
    <cellStyle name="_Top 5 Cusdotion  Unresloved Count_Fry 4" xfId="16021"/>
    <cellStyle name="_Top 5 Cusdotion  Unresloved Count_Fry 5" xfId="16014"/>
    <cellStyle name="_Top 5 Cusdotion  Unresloved Count_Fry 6" xfId="24418"/>
    <cellStyle name="_Top 5 Cusdotion  Unresloved Count_Fry 7" xfId="28099"/>
    <cellStyle name="_Top 5 Cusdotion  Unresloved Count_Fry 8" xfId="27804"/>
    <cellStyle name="_Top 5 Cusdotion  Unresloved Count_Fry 9" xfId="28310"/>
    <cellStyle name="_Top 5 Cusdotion  Unresloved Count_Fry_1" xfId="5727"/>
    <cellStyle name="_Top 5 Cusdotion  Unresloved Count_Fry_1 2" xfId="5728"/>
    <cellStyle name="_Top 5 Cusdotion  Unresloved Count_Fry_1 2 2" xfId="16024"/>
    <cellStyle name="_Top 5 Cusdotion  Unresloved Count_Fry_1 2 3" xfId="16023"/>
    <cellStyle name="_Top 5 Cusdotion  Unresloved Count_Fry_1 2 4" xfId="24422"/>
    <cellStyle name="_Top 5 Cusdotion  Unresloved Count_Fry_1 2 5" xfId="28101"/>
    <cellStyle name="_Top 5 Cusdotion  Unresloved Count_Fry_1 2 6" xfId="27806"/>
    <cellStyle name="_Top 5 Cusdotion  Unresloved Count_Fry_1 2_Deadline Tracker" xfId="33805"/>
    <cellStyle name="_Top 5 Cusdotion  Unresloved Count_Fry_1 2_Sheet4" xfId="10705"/>
    <cellStyle name="_Top 5 Cusdotion  Unresloved Count_Fry_1 2_Sheet4 2" xfId="16025"/>
    <cellStyle name="_Top 5 Cusdotion  Unresloved Count_Fry_1 2_USIS Cash_CoE" xfId="5729"/>
    <cellStyle name="_Top 5 Cusdotion  Unresloved Count_Fry_1 2_USIS Cash_CoE 2" xfId="16027"/>
    <cellStyle name="_Top 5 Cusdotion  Unresloved Count_Fry_1 2_USIS Cash_CoE 3" xfId="16026"/>
    <cellStyle name="_Top 5 Cusdotion  Unresloved Count_Fry_1 2_USIS Cash_CoE 4" xfId="24423"/>
    <cellStyle name="_Top 5 Cusdotion  Unresloved Count_Fry_1 2_USIS Cash_CoE 5" xfId="28102"/>
    <cellStyle name="_Top 5 Cusdotion  Unresloved Count_Fry_1 2_USIS Cash_CoE 6" xfId="27807"/>
    <cellStyle name="_Top 5 Cusdotion  Unresloved Count_Fry_1 2_USIS Cash_CoE_Deadline Tracker" xfId="33806"/>
    <cellStyle name="_Top 5 Cusdotion  Unresloved Count_Fry_1 2_USIS Cash_CoE_Sheet4" xfId="10706"/>
    <cellStyle name="_Top 5 Cusdotion  Unresloved Count_Fry_1 2_USIS Cash_CoE_Sheet4 2" xfId="16028"/>
    <cellStyle name="_Top 5 Cusdotion  Unresloved Count_Fry_1 3" xfId="16029"/>
    <cellStyle name="_Top 5 Cusdotion  Unresloved Count_Fry_1 4" xfId="16022"/>
    <cellStyle name="_Top 5 Cusdotion  Unresloved Count_Fry_1 5" xfId="24421"/>
    <cellStyle name="_Top 5 Cusdotion  Unresloved Count_Fry_1 6" xfId="28100"/>
    <cellStyle name="_Top 5 Cusdotion  Unresloved Count_Fry_1 7" xfId="27805"/>
    <cellStyle name="_Top 5 Cusdotion  Unresloved Count_Fry_1_Deadline Tracker" xfId="33804"/>
    <cellStyle name="_Top 5 Cusdotion  Unresloved Count_Fry_1_Process Highlights" xfId="5730"/>
    <cellStyle name="_Top 5 Cusdotion  Unresloved Count_Fry_1_Process Highlights 2" xfId="16031"/>
    <cellStyle name="_Top 5 Cusdotion  Unresloved Count_Fry_1_Process Highlights 3" xfId="16030"/>
    <cellStyle name="_Top 5 Cusdotion  Unresloved Count_Fry_1_Process Highlights 4" xfId="24424"/>
    <cellStyle name="_Top 5 Cusdotion  Unresloved Count_Fry_1_Process Highlights 5" xfId="28103"/>
    <cellStyle name="_Top 5 Cusdotion  Unresloved Count_Fry_1_Process Highlights 6" xfId="27808"/>
    <cellStyle name="_Top 5 Cusdotion  Unresloved Count_Fry_1_Process Highlights_1" xfId="5731"/>
    <cellStyle name="_Top 5 Cusdotion  Unresloved Count_Fry_1_Process Highlights_1 2" xfId="16033"/>
    <cellStyle name="_Top 5 Cusdotion  Unresloved Count_Fry_1_Process Highlights_1 3" xfId="16032"/>
    <cellStyle name="_Top 5 Cusdotion  Unresloved Count_Fry_1_Process Highlights_1 4" xfId="24425"/>
    <cellStyle name="_Top 5 Cusdotion  Unresloved Count_Fry_1_Process Highlights_1 5" xfId="28104"/>
    <cellStyle name="_Top 5 Cusdotion  Unresloved Count_Fry_1_Process Highlights_1 6" xfId="27809"/>
    <cellStyle name="_Top 5 Cusdotion  Unresloved Count_Fry_1_Process Highlights_1_Deadline Tracker" xfId="33808"/>
    <cellStyle name="_Top 5 Cusdotion  Unresloved Count_Fry_1_Process Highlights_1_Sheet4" xfId="10708"/>
    <cellStyle name="_Top 5 Cusdotion  Unresloved Count_Fry_1_Process Highlights_1_Sheet4 2" xfId="16034"/>
    <cellStyle name="_Top 5 Cusdotion  Unresloved Count_Fry_1_Process Highlights_Deadline Tracker" xfId="33807"/>
    <cellStyle name="_Top 5 Cusdotion  Unresloved Count_Fry_1_Process Highlights_Sheet4" xfId="10707"/>
    <cellStyle name="_Top 5 Cusdotion  Unresloved Count_Fry_1_Process Highlights_Sheet4 2" xfId="16035"/>
    <cellStyle name="_Top 5 Cusdotion  Unresloved Count_Fry_1_Sheet4" xfId="10704"/>
    <cellStyle name="_Top 5 Cusdotion  Unresloved Count_Fry_1_Sheet4 2" xfId="16036"/>
    <cellStyle name="_Top 5 Cusdotion  Unresloved Count_Fry_1_USIS Cash_CoE" xfId="5732"/>
    <cellStyle name="_Top 5 Cusdotion  Unresloved Count_Fry_1_USIS Cash_CoE 2" xfId="16038"/>
    <cellStyle name="_Top 5 Cusdotion  Unresloved Count_Fry_1_USIS Cash_CoE 3" xfId="16037"/>
    <cellStyle name="_Top 5 Cusdotion  Unresloved Count_Fry_1_USIS Cash_CoE 4" xfId="24426"/>
    <cellStyle name="_Top 5 Cusdotion  Unresloved Count_Fry_1_USIS Cash_CoE 5" xfId="28105"/>
    <cellStyle name="_Top 5 Cusdotion  Unresloved Count_Fry_1_USIS Cash_CoE 6" xfId="27810"/>
    <cellStyle name="_Top 5 Cusdotion  Unresloved Count_Fry_1_USIS Cash_CoE_1" xfId="5733"/>
    <cellStyle name="_Top 5 Cusdotion  Unresloved Count_Fry_1_USIS Cash_CoE_1 2" xfId="16040"/>
    <cellStyle name="_Top 5 Cusdotion  Unresloved Count_Fry_1_USIS Cash_CoE_1 3" xfId="16039"/>
    <cellStyle name="_Top 5 Cusdotion  Unresloved Count_Fry_1_USIS Cash_CoE_1 4" xfId="24427"/>
    <cellStyle name="_Top 5 Cusdotion  Unresloved Count_Fry_1_USIS Cash_CoE_1 5" xfId="28106"/>
    <cellStyle name="_Top 5 Cusdotion  Unresloved Count_Fry_1_USIS Cash_CoE_1 6" xfId="27811"/>
    <cellStyle name="_Top 5 Cusdotion  Unresloved Count_Fry_1_USIS Cash_CoE_1_Deadline Tracker" xfId="33810"/>
    <cellStyle name="_Top 5 Cusdotion  Unresloved Count_Fry_1_USIS Cash_CoE_1_Sheet4" xfId="10710"/>
    <cellStyle name="_Top 5 Cusdotion  Unresloved Count_Fry_1_USIS Cash_CoE_1_Sheet4 2" xfId="16041"/>
    <cellStyle name="_Top 5 Cusdotion  Unresloved Count_Fry_1_USIS Cash_CoE_1_USIS Cash_CoE" xfId="5734"/>
    <cellStyle name="_Top 5 Cusdotion  Unresloved Count_Fry_1_USIS Cash_CoE_1_USIS Cash_CoE 2" xfId="16043"/>
    <cellStyle name="_Top 5 Cusdotion  Unresloved Count_Fry_1_USIS Cash_CoE_1_USIS Cash_CoE 3" xfId="16042"/>
    <cellStyle name="_Top 5 Cusdotion  Unresloved Count_Fry_1_USIS Cash_CoE_1_USIS Cash_CoE 4" xfId="24428"/>
    <cellStyle name="_Top 5 Cusdotion  Unresloved Count_Fry_1_USIS Cash_CoE_1_USIS Cash_CoE 5" xfId="28107"/>
    <cellStyle name="_Top 5 Cusdotion  Unresloved Count_Fry_1_USIS Cash_CoE_1_USIS Cash_CoE 6" xfId="27812"/>
    <cellStyle name="_Top 5 Cusdotion  Unresloved Count_Fry_1_USIS Cash_CoE_1_USIS Cash_CoE_Deadline Tracker" xfId="33811"/>
    <cellStyle name="_Top 5 Cusdotion  Unresloved Count_Fry_1_USIS Cash_CoE_1_USIS Cash_CoE_Sheet4" xfId="10711"/>
    <cellStyle name="_Top 5 Cusdotion  Unresloved Count_Fry_1_USIS Cash_CoE_1_USIS Cash_CoE_Sheet4 2" xfId="16044"/>
    <cellStyle name="_Top 5 Cusdotion  Unresloved Count_Fry_1_USIS Cash_CoE_2" xfId="5735"/>
    <cellStyle name="_Top 5 Cusdotion  Unresloved Count_Fry_1_USIS Cash_CoE_2 2" xfId="16046"/>
    <cellStyle name="_Top 5 Cusdotion  Unresloved Count_Fry_1_USIS Cash_CoE_2 3" xfId="16045"/>
    <cellStyle name="_Top 5 Cusdotion  Unresloved Count_Fry_1_USIS Cash_CoE_2 4" xfId="24429"/>
    <cellStyle name="_Top 5 Cusdotion  Unresloved Count_Fry_1_USIS Cash_CoE_2 5" xfId="28108"/>
    <cellStyle name="_Top 5 Cusdotion  Unresloved Count_Fry_1_USIS Cash_CoE_2 6" xfId="27813"/>
    <cellStyle name="_Top 5 Cusdotion  Unresloved Count_Fry_1_USIS Cash_CoE_2_Deadline Tracker" xfId="33812"/>
    <cellStyle name="_Top 5 Cusdotion  Unresloved Count_Fry_1_USIS Cash_CoE_2_Sheet4" xfId="10712"/>
    <cellStyle name="_Top 5 Cusdotion  Unresloved Count_Fry_1_USIS Cash_CoE_2_Sheet4 2" xfId="16047"/>
    <cellStyle name="_Top 5 Cusdotion  Unresloved Count_Fry_1_USIS Cash_CoE_2_USIS Cash_CoE" xfId="5736"/>
    <cellStyle name="_Top 5 Cusdotion  Unresloved Count_Fry_1_USIS Cash_CoE_2_USIS Cash_CoE 2" xfId="16049"/>
    <cellStyle name="_Top 5 Cusdotion  Unresloved Count_Fry_1_USIS Cash_CoE_2_USIS Cash_CoE 3" xfId="16048"/>
    <cellStyle name="_Top 5 Cusdotion  Unresloved Count_Fry_1_USIS Cash_CoE_2_USIS Cash_CoE 4" xfId="24430"/>
    <cellStyle name="_Top 5 Cusdotion  Unresloved Count_Fry_1_USIS Cash_CoE_2_USIS Cash_CoE 5" xfId="28109"/>
    <cellStyle name="_Top 5 Cusdotion  Unresloved Count_Fry_1_USIS Cash_CoE_2_USIS Cash_CoE 6" xfId="27814"/>
    <cellStyle name="_Top 5 Cusdotion  Unresloved Count_Fry_1_USIS Cash_CoE_2_USIS Cash_CoE_Deadline Tracker" xfId="33813"/>
    <cellStyle name="_Top 5 Cusdotion  Unresloved Count_Fry_1_USIS Cash_CoE_2_USIS Cash_CoE_Sheet4" xfId="10713"/>
    <cellStyle name="_Top 5 Cusdotion  Unresloved Count_Fry_1_USIS Cash_CoE_2_USIS Cash_CoE_Sheet4 2" xfId="16050"/>
    <cellStyle name="_Top 5 Cusdotion  Unresloved Count_Fry_1_USIS Cash_CoE_3" xfId="5737"/>
    <cellStyle name="_Top 5 Cusdotion  Unresloved Count_Fry_1_USIS Cash_CoE_3 2" xfId="16052"/>
    <cellStyle name="_Top 5 Cusdotion  Unresloved Count_Fry_1_USIS Cash_CoE_3 3" xfId="16051"/>
    <cellStyle name="_Top 5 Cusdotion  Unresloved Count_Fry_1_USIS Cash_CoE_3 4" xfId="24431"/>
    <cellStyle name="_Top 5 Cusdotion  Unresloved Count_Fry_1_USIS Cash_CoE_3 5" xfId="28110"/>
    <cellStyle name="_Top 5 Cusdotion  Unresloved Count_Fry_1_USIS Cash_CoE_3 6" xfId="27815"/>
    <cellStyle name="_Top 5 Cusdotion  Unresloved Count_Fry_1_USIS Cash_CoE_3_Deadline Tracker" xfId="33814"/>
    <cellStyle name="_Top 5 Cusdotion  Unresloved Count_Fry_1_USIS Cash_CoE_3_Sheet4" xfId="10714"/>
    <cellStyle name="_Top 5 Cusdotion  Unresloved Count_Fry_1_USIS Cash_CoE_3_Sheet4 2" xfId="16053"/>
    <cellStyle name="_Top 5 Cusdotion  Unresloved Count_Fry_1_USIS Cash_CoE_3_USIS Cash_CoE" xfId="5738"/>
    <cellStyle name="_Top 5 Cusdotion  Unresloved Count_Fry_1_USIS Cash_CoE_3_USIS Cash_CoE 2" xfId="16055"/>
    <cellStyle name="_Top 5 Cusdotion  Unresloved Count_Fry_1_USIS Cash_CoE_3_USIS Cash_CoE 3" xfId="16054"/>
    <cellStyle name="_Top 5 Cusdotion  Unresloved Count_Fry_1_USIS Cash_CoE_3_USIS Cash_CoE 4" xfId="24432"/>
    <cellStyle name="_Top 5 Cusdotion  Unresloved Count_Fry_1_USIS Cash_CoE_3_USIS Cash_CoE 5" xfId="28111"/>
    <cellStyle name="_Top 5 Cusdotion  Unresloved Count_Fry_1_USIS Cash_CoE_3_USIS Cash_CoE 6" xfId="27816"/>
    <cellStyle name="_Top 5 Cusdotion  Unresloved Count_Fry_1_USIS Cash_CoE_3_USIS Cash_CoE_Deadline Tracker" xfId="33815"/>
    <cellStyle name="_Top 5 Cusdotion  Unresloved Count_Fry_1_USIS Cash_CoE_3_USIS Cash_CoE_Sheet4" xfId="10715"/>
    <cellStyle name="_Top 5 Cusdotion  Unresloved Count_Fry_1_USIS Cash_CoE_3_USIS Cash_CoE_Sheet4 2" xfId="16056"/>
    <cellStyle name="_Top 5 Cusdotion  Unresloved Count_Fry_1_USIS Cash_CoE_4" xfId="5739"/>
    <cellStyle name="_Top 5 Cusdotion  Unresloved Count_Fry_1_USIS Cash_CoE_4 2" xfId="16058"/>
    <cellStyle name="_Top 5 Cusdotion  Unresloved Count_Fry_1_USIS Cash_CoE_4 3" xfId="16057"/>
    <cellStyle name="_Top 5 Cusdotion  Unresloved Count_Fry_1_USIS Cash_CoE_4 4" xfId="24433"/>
    <cellStyle name="_Top 5 Cusdotion  Unresloved Count_Fry_1_USIS Cash_CoE_4 5" xfId="28112"/>
    <cellStyle name="_Top 5 Cusdotion  Unresloved Count_Fry_1_USIS Cash_CoE_4 6" xfId="27817"/>
    <cellStyle name="_Top 5 Cusdotion  Unresloved Count_Fry_1_USIS Cash_CoE_4_Deadline Tracker" xfId="33816"/>
    <cellStyle name="_Top 5 Cusdotion  Unresloved Count_Fry_1_USIS Cash_CoE_4_Sheet4" xfId="10716"/>
    <cellStyle name="_Top 5 Cusdotion  Unresloved Count_Fry_1_USIS Cash_CoE_4_Sheet4 2" xfId="16059"/>
    <cellStyle name="_Top 5 Cusdotion  Unresloved Count_Fry_1_USIS Cash_CoE_Deadline Tracker" xfId="33809"/>
    <cellStyle name="_Top 5 Cusdotion  Unresloved Count_Fry_1_USIS Cash_CoE_Sheet4" xfId="10709"/>
    <cellStyle name="_Top 5 Cusdotion  Unresloved Count_Fry_1_USIS Cash_CoE_Sheet4 2" xfId="16060"/>
    <cellStyle name="_Top 5 Cusdotion  Unresloved Count_Fry_Chansky" xfId="5740"/>
    <cellStyle name="_Top 5 Cusdotion  Unresloved Count_Fry_Chansky 2" xfId="16062"/>
    <cellStyle name="_Top 5 Cusdotion  Unresloved Count_Fry_Chansky 3" xfId="16061"/>
    <cellStyle name="_Top 5 Cusdotion  Unresloved Count_Fry_Chansky 4" xfId="24434"/>
    <cellStyle name="_Top 5 Cusdotion  Unresloved Count_Fry_Chansky 5" xfId="28113"/>
    <cellStyle name="_Top 5 Cusdotion  Unresloved Count_Fry_Chansky 6" xfId="27818"/>
    <cellStyle name="_Top 5 Cusdotion  Unresloved Count_Fry_Chansky_Deadline Tracker" xfId="33817"/>
    <cellStyle name="_Top 5 Cusdotion  Unresloved Count_Fry_Chansky_Sheet4" xfId="10717"/>
    <cellStyle name="_Top 5 Cusdotion  Unresloved Count_Fry_Chansky_Sheet4 2" xfId="16063"/>
    <cellStyle name="_Top 5 Cusdotion  Unresloved Count_Fry_Daily Volume" xfId="5741"/>
    <cellStyle name="_Top 5 Cusdotion  Unresloved Count_Fry_Daily Volume 2" xfId="16065"/>
    <cellStyle name="_Top 5 Cusdotion  Unresloved Count_Fry_Daily Volume 3" xfId="16064"/>
    <cellStyle name="_Top 5 Cusdotion  Unresloved Count_Fry_Daily Volume 4" xfId="24435"/>
    <cellStyle name="_Top 5 Cusdotion  Unresloved Count_Fry_Daily Volume_Deadline Tracker" xfId="33818"/>
    <cellStyle name="_Top 5 Cusdotion  Unresloved Count_Fry_Daily Volume_Sheet4" xfId="10718"/>
    <cellStyle name="_Top 5 Cusdotion  Unresloved Count_Fry_Daily Volume_Sheet4 2" xfId="16066"/>
    <cellStyle name="_Top 5 Cusdotion  Unresloved Count_Fry_Deadline Tracker" xfId="33801"/>
    <cellStyle name="_Top 5 Cusdotion  Unresloved Count_Fry_Forrester" xfId="5742"/>
    <cellStyle name="_Top 5 Cusdotion  Unresloved Count_Fry_Forrester 2" xfId="16068"/>
    <cellStyle name="_Top 5 Cusdotion  Unresloved Count_Fry_Forrester 3" xfId="16067"/>
    <cellStyle name="_Top 5 Cusdotion  Unresloved Count_Fry_Forrester 4" xfId="24436"/>
    <cellStyle name="_Top 5 Cusdotion  Unresloved Count_Fry_Forrester 5" xfId="28114"/>
    <cellStyle name="_Top 5 Cusdotion  Unresloved Count_Fry_Forrester 6" xfId="27819"/>
    <cellStyle name="_Top 5 Cusdotion  Unresloved Count_Fry_Forrester_Deadline Tracker" xfId="33819"/>
    <cellStyle name="_Top 5 Cusdotion  Unresloved Count_Fry_Forrester_Sheet4" xfId="10719"/>
    <cellStyle name="_Top 5 Cusdotion  Unresloved Count_Fry_Forrester_Sheet4 2" xfId="16069"/>
    <cellStyle name="_Top 5 Cusdotion  Unresloved Count_Fry_Fry" xfId="5743"/>
    <cellStyle name="_Top 5 Cusdotion  Unresloved Count_Fry_Fry 2" xfId="16071"/>
    <cellStyle name="_Top 5 Cusdotion  Unresloved Count_Fry_Fry 3" xfId="16070"/>
    <cellStyle name="_Top 5 Cusdotion  Unresloved Count_Fry_Fry 4" xfId="24437"/>
    <cellStyle name="_Top 5 Cusdotion  Unresloved Count_Fry_Fry 5" xfId="28115"/>
    <cellStyle name="_Top 5 Cusdotion  Unresloved Count_Fry_Fry 6" xfId="27820"/>
    <cellStyle name="_Top 5 Cusdotion  Unresloved Count_Fry_Fry_Deadline Tracker" xfId="33820"/>
    <cellStyle name="_Top 5 Cusdotion  Unresloved Count_Fry_Fry_Sheet4" xfId="10720"/>
    <cellStyle name="_Top 5 Cusdotion  Unresloved Count_Fry_Fry_Sheet4 2" xfId="16072"/>
    <cellStyle name="_Top 5 Cusdotion  Unresloved Count_Fry_Process Highlights" xfId="5744"/>
    <cellStyle name="_Top 5 Cusdotion  Unresloved Count_Fry_Process Highlights 2" xfId="16074"/>
    <cellStyle name="_Top 5 Cusdotion  Unresloved Count_Fry_Process Highlights 3" xfId="16073"/>
    <cellStyle name="_Top 5 Cusdotion  Unresloved Count_Fry_Process Highlights 4" xfId="24438"/>
    <cellStyle name="_Top 5 Cusdotion  Unresloved Count_Fry_Process Highlights 5" xfId="28116"/>
    <cellStyle name="_Top 5 Cusdotion  Unresloved Count_Fry_Process Highlights 6" xfId="27821"/>
    <cellStyle name="_Top 5 Cusdotion  Unresloved Count_Fry_Process Highlights_Deadline Tracker" xfId="33821"/>
    <cellStyle name="_Top 5 Cusdotion  Unresloved Count_Fry_Process Highlights_Sheet4" xfId="10721"/>
    <cellStyle name="_Top 5 Cusdotion  Unresloved Count_Fry_Process Highlights_Sheet4 2" xfId="16075"/>
    <cellStyle name="_Top 5 Cusdotion  Unresloved Count_Fry_Sheet4" xfId="10701"/>
    <cellStyle name="_Top 5 Cusdotion  Unresloved Count_Fry_Sheet4 2" xfId="16076"/>
    <cellStyle name="_Top 5 Cusdotion  Unresloved Count_FTE, Cash &amp; Stock Aging Details" xfId="5745"/>
    <cellStyle name="_Top 5 Cusdotion  Unresloved Count_FTE, Cash &amp; Stock Aging Details 10" xfId="28325"/>
    <cellStyle name="_Top 5 Cusdotion  Unresloved Count_FTE, Cash &amp; Stock Aging Details 2" xfId="5746"/>
    <cellStyle name="_Top 5 Cusdotion  Unresloved Count_FTE, Cash &amp; Stock Aging Details 2 2" xfId="16079"/>
    <cellStyle name="_Top 5 Cusdotion  Unresloved Count_FTE, Cash &amp; Stock Aging Details 2 3" xfId="16078"/>
    <cellStyle name="_Top 5 Cusdotion  Unresloved Count_FTE, Cash &amp; Stock Aging Details 2 4" xfId="24440"/>
    <cellStyle name="_Top 5 Cusdotion  Unresloved Count_FTE, Cash &amp; Stock Aging Details 2 5" xfId="28438"/>
    <cellStyle name="_Top 5 Cusdotion  Unresloved Count_FTE, Cash &amp; Stock Aging Details 2_Deadline Tracker" xfId="33823"/>
    <cellStyle name="_Top 5 Cusdotion  Unresloved Count_FTE, Cash &amp; Stock Aging Details 2_Sheet4" xfId="10723"/>
    <cellStyle name="_Top 5 Cusdotion  Unresloved Count_FTE, Cash &amp; Stock Aging Details 2_Sheet4 2" xfId="16080"/>
    <cellStyle name="_Top 5 Cusdotion  Unresloved Count_FTE, Cash &amp; Stock Aging Details 3" xfId="5747"/>
    <cellStyle name="_Top 5 Cusdotion  Unresloved Count_FTE, Cash &amp; Stock Aging Details 3 2" xfId="16082"/>
    <cellStyle name="_Top 5 Cusdotion  Unresloved Count_FTE, Cash &amp; Stock Aging Details 3 3" xfId="16081"/>
    <cellStyle name="_Top 5 Cusdotion  Unresloved Count_FTE, Cash &amp; Stock Aging Details 3 4" xfId="24441"/>
    <cellStyle name="_Top 5 Cusdotion  Unresloved Count_FTE, Cash &amp; Stock Aging Details 3_Deadline Tracker" xfId="33824"/>
    <cellStyle name="_Top 5 Cusdotion  Unresloved Count_FTE, Cash &amp; Stock Aging Details 3_Sheet4" xfId="10724"/>
    <cellStyle name="_Top 5 Cusdotion  Unresloved Count_FTE, Cash &amp; Stock Aging Details 3_Sheet4 2" xfId="16083"/>
    <cellStyle name="_Top 5 Cusdotion  Unresloved Count_FTE, Cash &amp; Stock Aging Details 4" xfId="16084"/>
    <cellStyle name="_Top 5 Cusdotion  Unresloved Count_FTE, Cash &amp; Stock Aging Details 5" xfId="16077"/>
    <cellStyle name="_Top 5 Cusdotion  Unresloved Count_FTE, Cash &amp; Stock Aging Details 6" xfId="24439"/>
    <cellStyle name="_Top 5 Cusdotion  Unresloved Count_FTE, Cash &amp; Stock Aging Details 7" xfId="28117"/>
    <cellStyle name="_Top 5 Cusdotion  Unresloved Count_FTE, Cash &amp; Stock Aging Details 8" xfId="27822"/>
    <cellStyle name="_Top 5 Cusdotion  Unresloved Count_FTE, Cash &amp; Stock Aging Details 9" xfId="28369"/>
    <cellStyle name="_Top 5 Cusdotion  Unresloved Count_FTE, Cash &amp; Stock Aging Details_Chansky" xfId="5748"/>
    <cellStyle name="_Top 5 Cusdotion  Unresloved Count_FTE, Cash &amp; Stock Aging Details_Chansky 2" xfId="16086"/>
    <cellStyle name="_Top 5 Cusdotion  Unresloved Count_FTE, Cash &amp; Stock Aging Details_Chansky 3" xfId="16085"/>
    <cellStyle name="_Top 5 Cusdotion  Unresloved Count_FTE, Cash &amp; Stock Aging Details_Chansky 4" xfId="24442"/>
    <cellStyle name="_Top 5 Cusdotion  Unresloved Count_FTE, Cash &amp; Stock Aging Details_Chansky 5" xfId="28118"/>
    <cellStyle name="_Top 5 Cusdotion  Unresloved Count_FTE, Cash &amp; Stock Aging Details_Chansky 6" xfId="27823"/>
    <cellStyle name="_Top 5 Cusdotion  Unresloved Count_FTE, Cash &amp; Stock Aging Details_Chansky_Deadline Tracker" xfId="33825"/>
    <cellStyle name="_Top 5 Cusdotion  Unresloved Count_FTE, Cash &amp; Stock Aging Details_Chansky_Sheet4" xfId="10725"/>
    <cellStyle name="_Top 5 Cusdotion  Unresloved Count_FTE, Cash &amp; Stock Aging Details_Chansky_Sheet4 2" xfId="16087"/>
    <cellStyle name="_Top 5 Cusdotion  Unresloved Count_FTE, Cash &amp; Stock Aging Details_Daily Volume" xfId="5749"/>
    <cellStyle name="_Top 5 Cusdotion  Unresloved Count_FTE, Cash &amp; Stock Aging Details_Daily Volume 2" xfId="16089"/>
    <cellStyle name="_Top 5 Cusdotion  Unresloved Count_FTE, Cash &amp; Stock Aging Details_Daily Volume 3" xfId="16088"/>
    <cellStyle name="_Top 5 Cusdotion  Unresloved Count_FTE, Cash &amp; Stock Aging Details_Daily Volume 4" xfId="24443"/>
    <cellStyle name="_Top 5 Cusdotion  Unresloved Count_FTE, Cash &amp; Stock Aging Details_Daily Volume_Deadline Tracker" xfId="33826"/>
    <cellStyle name="_Top 5 Cusdotion  Unresloved Count_FTE, Cash &amp; Stock Aging Details_Daily Volume_Sheet4" xfId="10726"/>
    <cellStyle name="_Top 5 Cusdotion  Unresloved Count_FTE, Cash &amp; Stock Aging Details_Daily Volume_Sheet4 2" xfId="16090"/>
    <cellStyle name="_Top 5 Cusdotion  Unresloved Count_FTE, Cash &amp; Stock Aging Details_Deadline Tracker" xfId="33822"/>
    <cellStyle name="_Top 5 Cusdotion  Unresloved Count_FTE, Cash &amp; Stock Aging Details_Forrester" xfId="5750"/>
    <cellStyle name="_Top 5 Cusdotion  Unresloved Count_FTE, Cash &amp; Stock Aging Details_Forrester 2" xfId="16092"/>
    <cellStyle name="_Top 5 Cusdotion  Unresloved Count_FTE, Cash &amp; Stock Aging Details_Forrester 3" xfId="16091"/>
    <cellStyle name="_Top 5 Cusdotion  Unresloved Count_FTE, Cash &amp; Stock Aging Details_Forrester 4" xfId="24444"/>
    <cellStyle name="_Top 5 Cusdotion  Unresloved Count_FTE, Cash &amp; Stock Aging Details_Forrester 5" xfId="28119"/>
    <cellStyle name="_Top 5 Cusdotion  Unresloved Count_FTE, Cash &amp; Stock Aging Details_Forrester 6" xfId="27824"/>
    <cellStyle name="_Top 5 Cusdotion  Unresloved Count_FTE, Cash &amp; Stock Aging Details_Forrester_Deadline Tracker" xfId="33827"/>
    <cellStyle name="_Top 5 Cusdotion  Unresloved Count_FTE, Cash &amp; Stock Aging Details_Forrester_Sheet4" xfId="10727"/>
    <cellStyle name="_Top 5 Cusdotion  Unresloved Count_FTE, Cash &amp; Stock Aging Details_Forrester_Sheet4 2" xfId="16093"/>
    <cellStyle name="_Top 5 Cusdotion  Unresloved Count_FTE, Cash &amp; Stock Aging Details_Fry" xfId="5751"/>
    <cellStyle name="_Top 5 Cusdotion  Unresloved Count_FTE, Cash &amp; Stock Aging Details_Fry 2" xfId="16095"/>
    <cellStyle name="_Top 5 Cusdotion  Unresloved Count_FTE, Cash &amp; Stock Aging Details_Fry 3" xfId="16094"/>
    <cellStyle name="_Top 5 Cusdotion  Unresloved Count_FTE, Cash &amp; Stock Aging Details_Fry 4" xfId="24445"/>
    <cellStyle name="_Top 5 Cusdotion  Unresloved Count_FTE, Cash &amp; Stock Aging Details_Fry 5" xfId="28120"/>
    <cellStyle name="_Top 5 Cusdotion  Unresloved Count_FTE, Cash &amp; Stock Aging Details_Fry 6" xfId="27825"/>
    <cellStyle name="_Top 5 Cusdotion  Unresloved Count_FTE, Cash &amp; Stock Aging Details_Fry_Deadline Tracker" xfId="33828"/>
    <cellStyle name="_Top 5 Cusdotion  Unresloved Count_FTE, Cash &amp; Stock Aging Details_Fry_Sheet4" xfId="10728"/>
    <cellStyle name="_Top 5 Cusdotion  Unresloved Count_FTE, Cash &amp; Stock Aging Details_Fry_Sheet4 2" xfId="16096"/>
    <cellStyle name="_Top 5 Cusdotion  Unresloved Count_FTE, Cash &amp; Stock Aging Details_Process Highlights" xfId="5752"/>
    <cellStyle name="_Top 5 Cusdotion  Unresloved Count_FTE, Cash &amp; Stock Aging Details_Process Highlights 2" xfId="16098"/>
    <cellStyle name="_Top 5 Cusdotion  Unresloved Count_FTE, Cash &amp; Stock Aging Details_Process Highlights 3" xfId="16097"/>
    <cellStyle name="_Top 5 Cusdotion  Unresloved Count_FTE, Cash &amp; Stock Aging Details_Process Highlights 4" xfId="24446"/>
    <cellStyle name="_Top 5 Cusdotion  Unresloved Count_FTE, Cash &amp; Stock Aging Details_Process Highlights 5" xfId="28121"/>
    <cellStyle name="_Top 5 Cusdotion  Unresloved Count_FTE, Cash &amp; Stock Aging Details_Process Highlights 6" xfId="27826"/>
    <cellStyle name="_Top 5 Cusdotion  Unresloved Count_FTE, Cash &amp; Stock Aging Details_Process Highlights_Deadline Tracker" xfId="33829"/>
    <cellStyle name="_Top 5 Cusdotion  Unresloved Count_FTE, Cash &amp; Stock Aging Details_Process Highlights_Sheet4" xfId="10729"/>
    <cellStyle name="_Top 5 Cusdotion  Unresloved Count_FTE, Cash &amp; Stock Aging Details_Process Highlights_Sheet4 2" xfId="16099"/>
    <cellStyle name="_Top 5 Cusdotion  Unresloved Count_FTE, Cash &amp; Stock Aging Details_Sheet4" xfId="10722"/>
    <cellStyle name="_Top 5 Cusdotion  Unresloved Count_FTE, Cash &amp; Stock Aging Details_Sheet4 2" xfId="16100"/>
    <cellStyle name="_Top 5 Cusdotion  Unresloved Count_FTE, Cash &amp; Stock Aging Details_STAFF DATABASE" xfId="32005"/>
    <cellStyle name="_Top 5 Cusdotion  Unresloved Count_Internal Recon 12 -16 Jan" xfId="5753"/>
    <cellStyle name="_Top 5 Cusdotion  Unresloved Count_Internal Recon 12 -16 Jan 10" xfId="28372"/>
    <cellStyle name="_Top 5 Cusdotion  Unresloved Count_Internal Recon 12 -16 Jan 2" xfId="5754"/>
    <cellStyle name="_Top 5 Cusdotion  Unresloved Count_Internal Recon 12 -16 Jan 2 2" xfId="16103"/>
    <cellStyle name="_Top 5 Cusdotion  Unresloved Count_Internal Recon 12 -16 Jan 2 3" xfId="16102"/>
    <cellStyle name="_Top 5 Cusdotion  Unresloved Count_Internal Recon 12 -16 Jan 2 4" xfId="24448"/>
    <cellStyle name="_Top 5 Cusdotion  Unresloved Count_Internal Recon 12 -16 Jan 2 5" xfId="28439"/>
    <cellStyle name="_Top 5 Cusdotion  Unresloved Count_Internal Recon 12 -16 Jan 2_Deadline Tracker" xfId="33831"/>
    <cellStyle name="_Top 5 Cusdotion  Unresloved Count_Internal Recon 12 -16 Jan 2_Sheet4" xfId="10731"/>
    <cellStyle name="_Top 5 Cusdotion  Unresloved Count_Internal Recon 12 -16 Jan 2_Sheet4 2" xfId="16104"/>
    <cellStyle name="_Top 5 Cusdotion  Unresloved Count_Internal Recon 12 -16 Jan 3" xfId="5755"/>
    <cellStyle name="_Top 5 Cusdotion  Unresloved Count_Internal Recon 12 -16 Jan 3 2" xfId="16106"/>
    <cellStyle name="_Top 5 Cusdotion  Unresloved Count_Internal Recon 12 -16 Jan 3 3" xfId="16105"/>
    <cellStyle name="_Top 5 Cusdotion  Unresloved Count_Internal Recon 12 -16 Jan 3 4" xfId="24449"/>
    <cellStyle name="_Top 5 Cusdotion  Unresloved Count_Internal Recon 12 -16 Jan 3_Deadline Tracker" xfId="33832"/>
    <cellStyle name="_Top 5 Cusdotion  Unresloved Count_Internal Recon 12 -16 Jan 3_Sheet4" xfId="10732"/>
    <cellStyle name="_Top 5 Cusdotion  Unresloved Count_Internal Recon 12 -16 Jan 3_Sheet4 2" xfId="16107"/>
    <cellStyle name="_Top 5 Cusdotion  Unresloved Count_Internal Recon 12 -16 Jan 4" xfId="16108"/>
    <cellStyle name="_Top 5 Cusdotion  Unresloved Count_Internal Recon 12 -16 Jan 5" xfId="16101"/>
    <cellStyle name="_Top 5 Cusdotion  Unresloved Count_Internal Recon 12 -16 Jan 6" xfId="24447"/>
    <cellStyle name="_Top 5 Cusdotion  Unresloved Count_Internal Recon 12 -16 Jan 7" xfId="28122"/>
    <cellStyle name="_Top 5 Cusdotion  Unresloved Count_Internal Recon 12 -16 Jan 8" xfId="27827"/>
    <cellStyle name="_Top 5 Cusdotion  Unresloved Count_Internal Recon 12 -16 Jan 9" xfId="28368"/>
    <cellStyle name="_Top 5 Cusdotion  Unresloved Count_Internal Recon 12 -16 Jan_Chansky" xfId="5756"/>
    <cellStyle name="_Top 5 Cusdotion  Unresloved Count_Internal Recon 12 -16 Jan_Chansky 2" xfId="16110"/>
    <cellStyle name="_Top 5 Cusdotion  Unresloved Count_Internal Recon 12 -16 Jan_Chansky 3" xfId="16109"/>
    <cellStyle name="_Top 5 Cusdotion  Unresloved Count_Internal Recon 12 -16 Jan_Chansky 4" xfId="24450"/>
    <cellStyle name="_Top 5 Cusdotion  Unresloved Count_Internal Recon 12 -16 Jan_Chansky 5" xfId="28123"/>
    <cellStyle name="_Top 5 Cusdotion  Unresloved Count_Internal Recon 12 -16 Jan_Chansky 6" xfId="27828"/>
    <cellStyle name="_Top 5 Cusdotion  Unresloved Count_Internal Recon 12 -16 Jan_Chansky_Deadline Tracker" xfId="33833"/>
    <cellStyle name="_Top 5 Cusdotion  Unresloved Count_Internal Recon 12 -16 Jan_Chansky_Sheet4" xfId="10733"/>
    <cellStyle name="_Top 5 Cusdotion  Unresloved Count_Internal Recon 12 -16 Jan_Chansky_Sheet4 2" xfId="16111"/>
    <cellStyle name="_Top 5 Cusdotion  Unresloved Count_Internal Recon 12 -16 Jan_Daily Volume" xfId="5757"/>
    <cellStyle name="_Top 5 Cusdotion  Unresloved Count_Internal Recon 12 -16 Jan_Daily Volume 2" xfId="16113"/>
    <cellStyle name="_Top 5 Cusdotion  Unresloved Count_Internal Recon 12 -16 Jan_Daily Volume 3" xfId="16112"/>
    <cellStyle name="_Top 5 Cusdotion  Unresloved Count_Internal Recon 12 -16 Jan_Daily Volume 4" xfId="24451"/>
    <cellStyle name="_Top 5 Cusdotion  Unresloved Count_Internal Recon 12 -16 Jan_Daily Volume_Deadline Tracker" xfId="33834"/>
    <cellStyle name="_Top 5 Cusdotion  Unresloved Count_Internal Recon 12 -16 Jan_Daily Volume_Sheet4" xfId="10734"/>
    <cellStyle name="_Top 5 Cusdotion  Unresloved Count_Internal Recon 12 -16 Jan_Daily Volume_Sheet4 2" xfId="16114"/>
    <cellStyle name="_Top 5 Cusdotion  Unresloved Count_Internal Recon 12 -16 Jan_Deadline Tracker" xfId="33830"/>
    <cellStyle name="_Top 5 Cusdotion  Unresloved Count_Internal Recon 12 -16 Jan_Forrester" xfId="5758"/>
    <cellStyle name="_Top 5 Cusdotion  Unresloved Count_Internal Recon 12 -16 Jan_Forrester 2" xfId="16116"/>
    <cellStyle name="_Top 5 Cusdotion  Unresloved Count_Internal Recon 12 -16 Jan_Forrester 3" xfId="16115"/>
    <cellStyle name="_Top 5 Cusdotion  Unresloved Count_Internal Recon 12 -16 Jan_Forrester 4" xfId="24452"/>
    <cellStyle name="_Top 5 Cusdotion  Unresloved Count_Internal Recon 12 -16 Jan_Forrester 5" xfId="28124"/>
    <cellStyle name="_Top 5 Cusdotion  Unresloved Count_Internal Recon 12 -16 Jan_Forrester 6" xfId="27829"/>
    <cellStyle name="_Top 5 Cusdotion  Unresloved Count_Internal Recon 12 -16 Jan_Forrester_Deadline Tracker" xfId="33835"/>
    <cellStyle name="_Top 5 Cusdotion  Unresloved Count_Internal Recon 12 -16 Jan_Forrester_Sheet4" xfId="10735"/>
    <cellStyle name="_Top 5 Cusdotion  Unresloved Count_Internal Recon 12 -16 Jan_Forrester_Sheet4 2" xfId="16117"/>
    <cellStyle name="_Top 5 Cusdotion  Unresloved Count_Internal Recon 12 -16 Jan_Fry" xfId="5759"/>
    <cellStyle name="_Top 5 Cusdotion  Unresloved Count_Internal Recon 12 -16 Jan_Fry 2" xfId="16119"/>
    <cellStyle name="_Top 5 Cusdotion  Unresloved Count_Internal Recon 12 -16 Jan_Fry 3" xfId="16118"/>
    <cellStyle name="_Top 5 Cusdotion  Unresloved Count_Internal Recon 12 -16 Jan_Fry 4" xfId="24453"/>
    <cellStyle name="_Top 5 Cusdotion  Unresloved Count_Internal Recon 12 -16 Jan_Fry 5" xfId="28125"/>
    <cellStyle name="_Top 5 Cusdotion  Unresloved Count_Internal Recon 12 -16 Jan_Fry 6" xfId="27830"/>
    <cellStyle name="_Top 5 Cusdotion  Unresloved Count_Internal Recon 12 -16 Jan_Fry_Deadline Tracker" xfId="33836"/>
    <cellStyle name="_Top 5 Cusdotion  Unresloved Count_Internal Recon 12 -16 Jan_Fry_Sheet4" xfId="10736"/>
    <cellStyle name="_Top 5 Cusdotion  Unresloved Count_Internal Recon 12 -16 Jan_Fry_Sheet4 2" xfId="16120"/>
    <cellStyle name="_Top 5 Cusdotion  Unresloved Count_Internal Recon 12 -16 Jan_Process Highlights" xfId="5760"/>
    <cellStyle name="_Top 5 Cusdotion  Unresloved Count_Internal Recon 12 -16 Jan_Process Highlights 2" xfId="16122"/>
    <cellStyle name="_Top 5 Cusdotion  Unresloved Count_Internal Recon 12 -16 Jan_Process Highlights 3" xfId="16121"/>
    <cellStyle name="_Top 5 Cusdotion  Unresloved Count_Internal Recon 12 -16 Jan_Process Highlights 4" xfId="24454"/>
    <cellStyle name="_Top 5 Cusdotion  Unresloved Count_Internal Recon 12 -16 Jan_Process Highlights 5" xfId="28126"/>
    <cellStyle name="_Top 5 Cusdotion  Unresloved Count_Internal Recon 12 -16 Jan_Process Highlights 6" xfId="27831"/>
    <cellStyle name="_Top 5 Cusdotion  Unresloved Count_Internal Recon 12 -16 Jan_Process Highlights_Deadline Tracker" xfId="33837"/>
    <cellStyle name="_Top 5 Cusdotion  Unresloved Count_Internal Recon 12 -16 Jan_Process Highlights_Sheet4" xfId="10737"/>
    <cellStyle name="_Top 5 Cusdotion  Unresloved Count_Internal Recon 12 -16 Jan_Process Highlights_Sheet4 2" xfId="16123"/>
    <cellStyle name="_Top 5 Cusdotion  Unresloved Count_Internal Recon 12 -16 Jan_Sheet4" xfId="10730"/>
    <cellStyle name="_Top 5 Cusdotion  Unresloved Count_Internal Recon 12 -16 Jan_Sheet4 2" xfId="16124"/>
    <cellStyle name="_Top 5 Cusdotion  Unresloved Count_Internal Recon 12 -16 Jan_STAFF DATABASE" xfId="32006"/>
    <cellStyle name="_Top 5 Cusdotion  Unresloved Count_Kedia" xfId="5761"/>
    <cellStyle name="_Top 5 Cusdotion  Unresloved Count_Kedia 2" xfId="5762"/>
    <cellStyle name="_Top 5 Cusdotion  Unresloved Count_Kedia 2 2" xfId="16127"/>
    <cellStyle name="_Top 5 Cusdotion  Unresloved Count_Kedia 2 3" xfId="16126"/>
    <cellStyle name="_Top 5 Cusdotion  Unresloved Count_Kedia 2 4" xfId="24456"/>
    <cellStyle name="_Top 5 Cusdotion  Unresloved Count_Kedia 2 5" xfId="28128"/>
    <cellStyle name="_Top 5 Cusdotion  Unresloved Count_Kedia 2 6" xfId="27833"/>
    <cellStyle name="_Top 5 Cusdotion  Unresloved Count_Kedia 2_Deadline Tracker" xfId="33839"/>
    <cellStyle name="_Top 5 Cusdotion  Unresloved Count_Kedia 2_Sheet4" xfId="10739"/>
    <cellStyle name="_Top 5 Cusdotion  Unresloved Count_Kedia 2_Sheet4 2" xfId="16128"/>
    <cellStyle name="_Top 5 Cusdotion  Unresloved Count_Kedia 2_USIS Cash_CoE" xfId="5763"/>
    <cellStyle name="_Top 5 Cusdotion  Unresloved Count_Kedia 2_USIS Cash_CoE 2" xfId="16130"/>
    <cellStyle name="_Top 5 Cusdotion  Unresloved Count_Kedia 2_USIS Cash_CoE 3" xfId="16129"/>
    <cellStyle name="_Top 5 Cusdotion  Unresloved Count_Kedia 2_USIS Cash_CoE 4" xfId="24457"/>
    <cellStyle name="_Top 5 Cusdotion  Unresloved Count_Kedia 2_USIS Cash_CoE 5" xfId="28129"/>
    <cellStyle name="_Top 5 Cusdotion  Unresloved Count_Kedia 2_USIS Cash_CoE 6" xfId="27834"/>
    <cellStyle name="_Top 5 Cusdotion  Unresloved Count_Kedia 2_USIS Cash_CoE_Deadline Tracker" xfId="33840"/>
    <cellStyle name="_Top 5 Cusdotion  Unresloved Count_Kedia 2_USIS Cash_CoE_Sheet4" xfId="10740"/>
    <cellStyle name="_Top 5 Cusdotion  Unresloved Count_Kedia 2_USIS Cash_CoE_Sheet4 2" xfId="16131"/>
    <cellStyle name="_Top 5 Cusdotion  Unresloved Count_Kedia 3" xfId="16132"/>
    <cellStyle name="_Top 5 Cusdotion  Unresloved Count_Kedia 4" xfId="16125"/>
    <cellStyle name="_Top 5 Cusdotion  Unresloved Count_Kedia 5" xfId="24455"/>
    <cellStyle name="_Top 5 Cusdotion  Unresloved Count_Kedia 6" xfId="28127"/>
    <cellStyle name="_Top 5 Cusdotion  Unresloved Count_Kedia 7" xfId="27832"/>
    <cellStyle name="_Top 5 Cusdotion  Unresloved Count_Kedia_Deadline Tracker" xfId="33838"/>
    <cellStyle name="_Top 5 Cusdotion  Unresloved Count_Kedia_Process Highlights" xfId="5764"/>
    <cellStyle name="_Top 5 Cusdotion  Unresloved Count_Kedia_Process Highlights 2" xfId="16134"/>
    <cellStyle name="_Top 5 Cusdotion  Unresloved Count_Kedia_Process Highlights 3" xfId="16133"/>
    <cellStyle name="_Top 5 Cusdotion  Unresloved Count_Kedia_Process Highlights 4" xfId="24458"/>
    <cellStyle name="_Top 5 Cusdotion  Unresloved Count_Kedia_Process Highlights 5" xfId="28130"/>
    <cellStyle name="_Top 5 Cusdotion  Unresloved Count_Kedia_Process Highlights 6" xfId="27835"/>
    <cellStyle name="_Top 5 Cusdotion  Unresloved Count_Kedia_Process Highlights_1" xfId="5765"/>
    <cellStyle name="_Top 5 Cusdotion  Unresloved Count_Kedia_Process Highlights_1 2" xfId="16136"/>
    <cellStyle name="_Top 5 Cusdotion  Unresloved Count_Kedia_Process Highlights_1 3" xfId="16135"/>
    <cellStyle name="_Top 5 Cusdotion  Unresloved Count_Kedia_Process Highlights_1 4" xfId="24459"/>
    <cellStyle name="_Top 5 Cusdotion  Unresloved Count_Kedia_Process Highlights_1 5" xfId="28131"/>
    <cellStyle name="_Top 5 Cusdotion  Unresloved Count_Kedia_Process Highlights_1 6" xfId="27836"/>
    <cellStyle name="_Top 5 Cusdotion  Unresloved Count_Kedia_Process Highlights_1_Deadline Tracker" xfId="33842"/>
    <cellStyle name="_Top 5 Cusdotion  Unresloved Count_Kedia_Process Highlights_1_Process Highlights" xfId="5766"/>
    <cellStyle name="_Top 5 Cusdotion  Unresloved Count_Kedia_Process Highlights_1_Process Highlights 2" xfId="16138"/>
    <cellStyle name="_Top 5 Cusdotion  Unresloved Count_Kedia_Process Highlights_1_Process Highlights 3" xfId="16137"/>
    <cellStyle name="_Top 5 Cusdotion  Unresloved Count_Kedia_Process Highlights_1_Process Highlights 4" xfId="24460"/>
    <cellStyle name="_Top 5 Cusdotion  Unresloved Count_Kedia_Process Highlights_1_Process Highlights 5" xfId="28132"/>
    <cellStyle name="_Top 5 Cusdotion  Unresloved Count_Kedia_Process Highlights_1_Process Highlights 6" xfId="27837"/>
    <cellStyle name="_Top 5 Cusdotion  Unresloved Count_Kedia_Process Highlights_1_Process Highlights_Deadline Tracker" xfId="33843"/>
    <cellStyle name="_Top 5 Cusdotion  Unresloved Count_Kedia_Process Highlights_1_Process Highlights_Sheet4" xfId="10743"/>
    <cellStyle name="_Top 5 Cusdotion  Unresloved Count_Kedia_Process Highlights_1_Process Highlights_Sheet4 2" xfId="16139"/>
    <cellStyle name="_Top 5 Cusdotion  Unresloved Count_Kedia_Process Highlights_1_Sheet4" xfId="10742"/>
    <cellStyle name="_Top 5 Cusdotion  Unresloved Count_Kedia_Process Highlights_1_Sheet4 2" xfId="16140"/>
    <cellStyle name="_Top 5 Cusdotion  Unresloved Count_Kedia_Process Highlights_2" xfId="5767"/>
    <cellStyle name="_Top 5 Cusdotion  Unresloved Count_Kedia_Process Highlights_2 2" xfId="16142"/>
    <cellStyle name="_Top 5 Cusdotion  Unresloved Count_Kedia_Process Highlights_2 3" xfId="16141"/>
    <cellStyle name="_Top 5 Cusdotion  Unresloved Count_Kedia_Process Highlights_2 4" xfId="24461"/>
    <cellStyle name="_Top 5 Cusdotion  Unresloved Count_Kedia_Process Highlights_2 5" xfId="28133"/>
    <cellStyle name="_Top 5 Cusdotion  Unresloved Count_Kedia_Process Highlights_2 6" xfId="27838"/>
    <cellStyle name="_Top 5 Cusdotion  Unresloved Count_Kedia_Process Highlights_2_Deadline Tracker" xfId="33844"/>
    <cellStyle name="_Top 5 Cusdotion  Unresloved Count_Kedia_Process Highlights_2_Process Highlights" xfId="5768"/>
    <cellStyle name="_Top 5 Cusdotion  Unresloved Count_Kedia_Process Highlights_2_Process Highlights 2" xfId="16144"/>
    <cellStyle name="_Top 5 Cusdotion  Unresloved Count_Kedia_Process Highlights_2_Process Highlights 3" xfId="16143"/>
    <cellStyle name="_Top 5 Cusdotion  Unresloved Count_Kedia_Process Highlights_2_Process Highlights 4" xfId="24462"/>
    <cellStyle name="_Top 5 Cusdotion  Unresloved Count_Kedia_Process Highlights_2_Process Highlights 5" xfId="28134"/>
    <cellStyle name="_Top 5 Cusdotion  Unresloved Count_Kedia_Process Highlights_2_Process Highlights 6" xfId="27839"/>
    <cellStyle name="_Top 5 Cusdotion  Unresloved Count_Kedia_Process Highlights_2_Process Highlights_Deadline Tracker" xfId="33845"/>
    <cellStyle name="_Top 5 Cusdotion  Unresloved Count_Kedia_Process Highlights_2_Process Highlights_Sheet4" xfId="10745"/>
    <cellStyle name="_Top 5 Cusdotion  Unresloved Count_Kedia_Process Highlights_2_Process Highlights_Sheet4 2" xfId="16145"/>
    <cellStyle name="_Top 5 Cusdotion  Unresloved Count_Kedia_Process Highlights_2_Sheet4" xfId="10744"/>
    <cellStyle name="_Top 5 Cusdotion  Unresloved Count_Kedia_Process Highlights_2_Sheet4 2" xfId="16146"/>
    <cellStyle name="_Top 5 Cusdotion  Unresloved Count_Kedia_Process Highlights_3" xfId="5769"/>
    <cellStyle name="_Top 5 Cusdotion  Unresloved Count_Kedia_Process Highlights_3 2" xfId="16148"/>
    <cellStyle name="_Top 5 Cusdotion  Unresloved Count_Kedia_Process Highlights_3 3" xfId="16147"/>
    <cellStyle name="_Top 5 Cusdotion  Unresloved Count_Kedia_Process Highlights_3 4" xfId="24463"/>
    <cellStyle name="_Top 5 Cusdotion  Unresloved Count_Kedia_Process Highlights_3 5" xfId="28135"/>
    <cellStyle name="_Top 5 Cusdotion  Unresloved Count_Kedia_Process Highlights_3 6" xfId="27840"/>
    <cellStyle name="_Top 5 Cusdotion  Unresloved Count_Kedia_Process Highlights_3_Deadline Tracker" xfId="33846"/>
    <cellStyle name="_Top 5 Cusdotion  Unresloved Count_Kedia_Process Highlights_3_Process Highlights" xfId="5770"/>
    <cellStyle name="_Top 5 Cusdotion  Unresloved Count_Kedia_Process Highlights_3_Process Highlights 2" xfId="16150"/>
    <cellStyle name="_Top 5 Cusdotion  Unresloved Count_Kedia_Process Highlights_3_Process Highlights 3" xfId="16149"/>
    <cellStyle name="_Top 5 Cusdotion  Unresloved Count_Kedia_Process Highlights_3_Process Highlights 4" xfId="24464"/>
    <cellStyle name="_Top 5 Cusdotion  Unresloved Count_Kedia_Process Highlights_3_Process Highlights 5" xfId="28136"/>
    <cellStyle name="_Top 5 Cusdotion  Unresloved Count_Kedia_Process Highlights_3_Process Highlights 6" xfId="27841"/>
    <cellStyle name="_Top 5 Cusdotion  Unresloved Count_Kedia_Process Highlights_3_Process Highlights_Deadline Tracker" xfId="33847"/>
    <cellStyle name="_Top 5 Cusdotion  Unresloved Count_Kedia_Process Highlights_3_Process Highlights_Sheet4" xfId="10747"/>
    <cellStyle name="_Top 5 Cusdotion  Unresloved Count_Kedia_Process Highlights_3_Process Highlights_Sheet4 2" xfId="16151"/>
    <cellStyle name="_Top 5 Cusdotion  Unresloved Count_Kedia_Process Highlights_3_Sheet4" xfId="10746"/>
    <cellStyle name="_Top 5 Cusdotion  Unresloved Count_Kedia_Process Highlights_3_Sheet4 2" xfId="16152"/>
    <cellStyle name="_Top 5 Cusdotion  Unresloved Count_Kedia_Process Highlights_4" xfId="5771"/>
    <cellStyle name="_Top 5 Cusdotion  Unresloved Count_Kedia_Process Highlights_4 2" xfId="16154"/>
    <cellStyle name="_Top 5 Cusdotion  Unresloved Count_Kedia_Process Highlights_4 3" xfId="16153"/>
    <cellStyle name="_Top 5 Cusdotion  Unresloved Count_Kedia_Process Highlights_4 4" xfId="24465"/>
    <cellStyle name="_Top 5 Cusdotion  Unresloved Count_Kedia_Process Highlights_4 5" xfId="28137"/>
    <cellStyle name="_Top 5 Cusdotion  Unresloved Count_Kedia_Process Highlights_4 6" xfId="27842"/>
    <cellStyle name="_Top 5 Cusdotion  Unresloved Count_Kedia_Process Highlights_4_Deadline Tracker" xfId="33848"/>
    <cellStyle name="_Top 5 Cusdotion  Unresloved Count_Kedia_Process Highlights_4_Process Highlights" xfId="5772"/>
    <cellStyle name="_Top 5 Cusdotion  Unresloved Count_Kedia_Process Highlights_4_Process Highlights 2" xfId="16156"/>
    <cellStyle name="_Top 5 Cusdotion  Unresloved Count_Kedia_Process Highlights_4_Process Highlights 3" xfId="16155"/>
    <cellStyle name="_Top 5 Cusdotion  Unresloved Count_Kedia_Process Highlights_4_Process Highlights 4" xfId="24466"/>
    <cellStyle name="_Top 5 Cusdotion  Unresloved Count_Kedia_Process Highlights_4_Process Highlights 5" xfId="28138"/>
    <cellStyle name="_Top 5 Cusdotion  Unresloved Count_Kedia_Process Highlights_4_Process Highlights 6" xfId="27843"/>
    <cellStyle name="_Top 5 Cusdotion  Unresloved Count_Kedia_Process Highlights_4_Process Highlights_Deadline Tracker" xfId="33849"/>
    <cellStyle name="_Top 5 Cusdotion  Unresloved Count_Kedia_Process Highlights_4_Process Highlights_Sheet4" xfId="10749"/>
    <cellStyle name="_Top 5 Cusdotion  Unresloved Count_Kedia_Process Highlights_4_Process Highlights_Sheet4 2" xfId="16157"/>
    <cellStyle name="_Top 5 Cusdotion  Unresloved Count_Kedia_Process Highlights_4_Sheet4" xfId="10748"/>
    <cellStyle name="_Top 5 Cusdotion  Unresloved Count_Kedia_Process Highlights_4_Sheet4 2" xfId="16158"/>
    <cellStyle name="_Top 5 Cusdotion  Unresloved Count_Kedia_Process Highlights_5" xfId="5773"/>
    <cellStyle name="_Top 5 Cusdotion  Unresloved Count_Kedia_Process Highlights_5 2" xfId="16160"/>
    <cellStyle name="_Top 5 Cusdotion  Unresloved Count_Kedia_Process Highlights_5 3" xfId="16159"/>
    <cellStyle name="_Top 5 Cusdotion  Unresloved Count_Kedia_Process Highlights_5 4" xfId="24467"/>
    <cellStyle name="_Top 5 Cusdotion  Unresloved Count_Kedia_Process Highlights_5 5" xfId="28139"/>
    <cellStyle name="_Top 5 Cusdotion  Unresloved Count_Kedia_Process Highlights_5 6" xfId="27844"/>
    <cellStyle name="_Top 5 Cusdotion  Unresloved Count_Kedia_Process Highlights_5_Deadline Tracker" xfId="33850"/>
    <cellStyle name="_Top 5 Cusdotion  Unresloved Count_Kedia_Process Highlights_5_Sheet4" xfId="10750"/>
    <cellStyle name="_Top 5 Cusdotion  Unresloved Count_Kedia_Process Highlights_5_Sheet4 2" xfId="16161"/>
    <cellStyle name="_Top 5 Cusdotion  Unresloved Count_Kedia_Process Highlights_Deadline Tracker" xfId="33841"/>
    <cellStyle name="_Top 5 Cusdotion  Unresloved Count_Kedia_Process Highlights_Sheet4" xfId="10741"/>
    <cellStyle name="_Top 5 Cusdotion  Unresloved Count_Kedia_Process Highlights_Sheet4 2" xfId="16162"/>
    <cellStyle name="_Top 5 Cusdotion  Unresloved Count_Kedia_Sheet4" xfId="10738"/>
    <cellStyle name="_Top 5 Cusdotion  Unresloved Count_Kedia_Sheet4 2" xfId="16163"/>
    <cellStyle name="_Top 5 Cusdotion  Unresloved Count_Kedia_USIS Cash_CoE" xfId="5774"/>
    <cellStyle name="_Top 5 Cusdotion  Unresloved Count_Kedia_USIS Cash_CoE 2" xfId="5775"/>
    <cellStyle name="_Top 5 Cusdotion  Unresloved Count_Kedia_USIS Cash_CoE 2 2" xfId="16166"/>
    <cellStyle name="_Top 5 Cusdotion  Unresloved Count_Kedia_USIS Cash_CoE 2 3" xfId="16165"/>
    <cellStyle name="_Top 5 Cusdotion  Unresloved Count_Kedia_USIS Cash_CoE 2 4" xfId="24469"/>
    <cellStyle name="_Top 5 Cusdotion  Unresloved Count_Kedia_USIS Cash_CoE 2 5" xfId="28141"/>
    <cellStyle name="_Top 5 Cusdotion  Unresloved Count_Kedia_USIS Cash_CoE 2 6" xfId="27846"/>
    <cellStyle name="_Top 5 Cusdotion  Unresloved Count_Kedia_USIS Cash_CoE 2_Deadline Tracker" xfId="33852"/>
    <cellStyle name="_Top 5 Cusdotion  Unresloved Count_Kedia_USIS Cash_CoE 2_Sheet4" xfId="10752"/>
    <cellStyle name="_Top 5 Cusdotion  Unresloved Count_Kedia_USIS Cash_CoE 2_Sheet4 2" xfId="16167"/>
    <cellStyle name="_Top 5 Cusdotion  Unresloved Count_Kedia_USIS Cash_CoE 3" xfId="16168"/>
    <cellStyle name="_Top 5 Cusdotion  Unresloved Count_Kedia_USIS Cash_CoE 4" xfId="16164"/>
    <cellStyle name="_Top 5 Cusdotion  Unresloved Count_Kedia_USIS Cash_CoE 5" xfId="24468"/>
    <cellStyle name="_Top 5 Cusdotion  Unresloved Count_Kedia_USIS Cash_CoE 6" xfId="28140"/>
    <cellStyle name="_Top 5 Cusdotion  Unresloved Count_Kedia_USIS Cash_CoE 7" xfId="27845"/>
    <cellStyle name="_Top 5 Cusdotion  Unresloved Count_Kedia_USIS Cash_CoE_1" xfId="5776"/>
    <cellStyle name="_Top 5 Cusdotion  Unresloved Count_Kedia_USIS Cash_CoE_1 2" xfId="16170"/>
    <cellStyle name="_Top 5 Cusdotion  Unresloved Count_Kedia_USIS Cash_CoE_1 3" xfId="16169"/>
    <cellStyle name="_Top 5 Cusdotion  Unresloved Count_Kedia_USIS Cash_CoE_1 4" xfId="24470"/>
    <cellStyle name="_Top 5 Cusdotion  Unresloved Count_Kedia_USIS Cash_CoE_1 5" xfId="28142"/>
    <cellStyle name="_Top 5 Cusdotion  Unresloved Count_Kedia_USIS Cash_CoE_1 6" xfId="27847"/>
    <cellStyle name="_Top 5 Cusdotion  Unresloved Count_Kedia_USIS Cash_CoE_1_Deadline Tracker" xfId="33853"/>
    <cellStyle name="_Top 5 Cusdotion  Unresloved Count_Kedia_USIS Cash_CoE_1_Sheet4" xfId="10753"/>
    <cellStyle name="_Top 5 Cusdotion  Unresloved Count_Kedia_USIS Cash_CoE_1_Sheet4 2" xfId="16171"/>
    <cellStyle name="_Top 5 Cusdotion  Unresloved Count_Kedia_USIS Cash_CoE_2" xfId="5777"/>
    <cellStyle name="_Top 5 Cusdotion  Unresloved Count_Kedia_USIS Cash_CoE_2 2" xfId="16173"/>
    <cellStyle name="_Top 5 Cusdotion  Unresloved Count_Kedia_USIS Cash_CoE_2 3" xfId="16172"/>
    <cellStyle name="_Top 5 Cusdotion  Unresloved Count_Kedia_USIS Cash_CoE_2 4" xfId="24471"/>
    <cellStyle name="_Top 5 Cusdotion  Unresloved Count_Kedia_USIS Cash_CoE_2 5" xfId="28143"/>
    <cellStyle name="_Top 5 Cusdotion  Unresloved Count_Kedia_USIS Cash_CoE_2 6" xfId="27848"/>
    <cellStyle name="_Top 5 Cusdotion  Unresloved Count_Kedia_USIS Cash_CoE_2_Deadline Tracker" xfId="33854"/>
    <cellStyle name="_Top 5 Cusdotion  Unresloved Count_Kedia_USIS Cash_CoE_2_Sheet4" xfId="10754"/>
    <cellStyle name="_Top 5 Cusdotion  Unresloved Count_Kedia_USIS Cash_CoE_2_Sheet4 2" xfId="16174"/>
    <cellStyle name="_Top 5 Cusdotion  Unresloved Count_Kedia_USIS Cash_CoE_2_USIS Cash_CoE" xfId="5778"/>
    <cellStyle name="_Top 5 Cusdotion  Unresloved Count_Kedia_USIS Cash_CoE_2_USIS Cash_CoE 2" xfId="16176"/>
    <cellStyle name="_Top 5 Cusdotion  Unresloved Count_Kedia_USIS Cash_CoE_2_USIS Cash_CoE 3" xfId="16175"/>
    <cellStyle name="_Top 5 Cusdotion  Unresloved Count_Kedia_USIS Cash_CoE_2_USIS Cash_CoE 4" xfId="24472"/>
    <cellStyle name="_Top 5 Cusdotion  Unresloved Count_Kedia_USIS Cash_CoE_2_USIS Cash_CoE 5" xfId="28144"/>
    <cellStyle name="_Top 5 Cusdotion  Unresloved Count_Kedia_USIS Cash_CoE_2_USIS Cash_CoE 6" xfId="27849"/>
    <cellStyle name="_Top 5 Cusdotion  Unresloved Count_Kedia_USIS Cash_CoE_2_USIS Cash_CoE_Deadline Tracker" xfId="33855"/>
    <cellStyle name="_Top 5 Cusdotion  Unresloved Count_Kedia_USIS Cash_CoE_2_USIS Cash_CoE_Sheet4" xfId="10755"/>
    <cellStyle name="_Top 5 Cusdotion  Unresloved Count_Kedia_USIS Cash_CoE_2_USIS Cash_CoE_Sheet4 2" xfId="16177"/>
    <cellStyle name="_Top 5 Cusdotion  Unresloved Count_Kedia_USIS Cash_CoE_3" xfId="5779"/>
    <cellStyle name="_Top 5 Cusdotion  Unresloved Count_Kedia_USIS Cash_CoE_3 2" xfId="16179"/>
    <cellStyle name="_Top 5 Cusdotion  Unresloved Count_Kedia_USIS Cash_CoE_3 3" xfId="16178"/>
    <cellStyle name="_Top 5 Cusdotion  Unresloved Count_Kedia_USIS Cash_CoE_3 4" xfId="24473"/>
    <cellStyle name="_Top 5 Cusdotion  Unresloved Count_Kedia_USIS Cash_CoE_3 5" xfId="28145"/>
    <cellStyle name="_Top 5 Cusdotion  Unresloved Count_Kedia_USIS Cash_CoE_3 6" xfId="27850"/>
    <cellStyle name="_Top 5 Cusdotion  Unresloved Count_Kedia_USIS Cash_CoE_3_Deadline Tracker" xfId="33856"/>
    <cellStyle name="_Top 5 Cusdotion  Unresloved Count_Kedia_USIS Cash_CoE_3_Sheet4" xfId="10756"/>
    <cellStyle name="_Top 5 Cusdotion  Unresloved Count_Kedia_USIS Cash_CoE_3_Sheet4 2" xfId="16180"/>
    <cellStyle name="_Top 5 Cusdotion  Unresloved Count_Kedia_USIS Cash_CoE_3_USIS Cash_CoE" xfId="5780"/>
    <cellStyle name="_Top 5 Cusdotion  Unresloved Count_Kedia_USIS Cash_CoE_3_USIS Cash_CoE 2" xfId="16182"/>
    <cellStyle name="_Top 5 Cusdotion  Unresloved Count_Kedia_USIS Cash_CoE_3_USIS Cash_CoE 3" xfId="16181"/>
    <cellStyle name="_Top 5 Cusdotion  Unresloved Count_Kedia_USIS Cash_CoE_3_USIS Cash_CoE 4" xfId="24474"/>
    <cellStyle name="_Top 5 Cusdotion  Unresloved Count_Kedia_USIS Cash_CoE_3_USIS Cash_CoE 5" xfId="28146"/>
    <cellStyle name="_Top 5 Cusdotion  Unresloved Count_Kedia_USIS Cash_CoE_3_USIS Cash_CoE 6" xfId="27851"/>
    <cellStyle name="_Top 5 Cusdotion  Unresloved Count_Kedia_USIS Cash_CoE_3_USIS Cash_CoE_Deadline Tracker" xfId="33857"/>
    <cellStyle name="_Top 5 Cusdotion  Unresloved Count_Kedia_USIS Cash_CoE_3_USIS Cash_CoE_Sheet4" xfId="10757"/>
    <cellStyle name="_Top 5 Cusdotion  Unresloved Count_Kedia_USIS Cash_CoE_3_USIS Cash_CoE_Sheet4 2" xfId="16183"/>
    <cellStyle name="_Top 5 Cusdotion  Unresloved Count_Kedia_USIS Cash_CoE_4" xfId="5781"/>
    <cellStyle name="_Top 5 Cusdotion  Unresloved Count_Kedia_USIS Cash_CoE_4 2" xfId="16185"/>
    <cellStyle name="_Top 5 Cusdotion  Unresloved Count_Kedia_USIS Cash_CoE_4 3" xfId="16184"/>
    <cellStyle name="_Top 5 Cusdotion  Unresloved Count_Kedia_USIS Cash_CoE_4 4" xfId="24475"/>
    <cellStyle name="_Top 5 Cusdotion  Unresloved Count_Kedia_USIS Cash_CoE_4 5" xfId="28147"/>
    <cellStyle name="_Top 5 Cusdotion  Unresloved Count_Kedia_USIS Cash_CoE_4 6" xfId="27852"/>
    <cellStyle name="_Top 5 Cusdotion  Unresloved Count_Kedia_USIS Cash_CoE_4_Deadline Tracker" xfId="33858"/>
    <cellStyle name="_Top 5 Cusdotion  Unresloved Count_Kedia_USIS Cash_CoE_4_Sheet4" xfId="10758"/>
    <cellStyle name="_Top 5 Cusdotion  Unresloved Count_Kedia_USIS Cash_CoE_4_Sheet4 2" xfId="16186"/>
    <cellStyle name="_Top 5 Cusdotion  Unresloved Count_Kedia_USIS Cash_CoE_4_USIS Cash_CoE" xfId="5782"/>
    <cellStyle name="_Top 5 Cusdotion  Unresloved Count_Kedia_USIS Cash_CoE_4_USIS Cash_CoE 2" xfId="16188"/>
    <cellStyle name="_Top 5 Cusdotion  Unresloved Count_Kedia_USIS Cash_CoE_4_USIS Cash_CoE 3" xfId="16187"/>
    <cellStyle name="_Top 5 Cusdotion  Unresloved Count_Kedia_USIS Cash_CoE_4_USIS Cash_CoE 4" xfId="24476"/>
    <cellStyle name="_Top 5 Cusdotion  Unresloved Count_Kedia_USIS Cash_CoE_4_USIS Cash_CoE 5" xfId="28148"/>
    <cellStyle name="_Top 5 Cusdotion  Unresloved Count_Kedia_USIS Cash_CoE_4_USIS Cash_CoE 6" xfId="27853"/>
    <cellStyle name="_Top 5 Cusdotion  Unresloved Count_Kedia_USIS Cash_CoE_4_USIS Cash_CoE_Deadline Tracker" xfId="33859"/>
    <cellStyle name="_Top 5 Cusdotion  Unresloved Count_Kedia_USIS Cash_CoE_4_USIS Cash_CoE_Sheet4" xfId="10759"/>
    <cellStyle name="_Top 5 Cusdotion  Unresloved Count_Kedia_USIS Cash_CoE_4_USIS Cash_CoE_Sheet4 2" xfId="16189"/>
    <cellStyle name="_Top 5 Cusdotion  Unresloved Count_Kedia_USIS Cash_CoE_5" xfId="5783"/>
    <cellStyle name="_Top 5 Cusdotion  Unresloved Count_Kedia_USIS Cash_CoE_5 2" xfId="16191"/>
    <cellStyle name="_Top 5 Cusdotion  Unresloved Count_Kedia_USIS Cash_CoE_5 3" xfId="16190"/>
    <cellStyle name="_Top 5 Cusdotion  Unresloved Count_Kedia_USIS Cash_CoE_5 4" xfId="24477"/>
    <cellStyle name="_Top 5 Cusdotion  Unresloved Count_Kedia_USIS Cash_CoE_5 5" xfId="28149"/>
    <cellStyle name="_Top 5 Cusdotion  Unresloved Count_Kedia_USIS Cash_CoE_5 6" xfId="27854"/>
    <cellStyle name="_Top 5 Cusdotion  Unresloved Count_Kedia_USIS Cash_CoE_5_Deadline Tracker" xfId="33860"/>
    <cellStyle name="_Top 5 Cusdotion  Unresloved Count_Kedia_USIS Cash_CoE_5_Sheet4" xfId="10760"/>
    <cellStyle name="_Top 5 Cusdotion  Unresloved Count_Kedia_USIS Cash_CoE_5_Sheet4 2" xfId="16192"/>
    <cellStyle name="_Top 5 Cusdotion  Unresloved Count_Kedia_USIS Cash_CoE_Deadline Tracker" xfId="33851"/>
    <cellStyle name="_Top 5 Cusdotion  Unresloved Count_Kedia_USIS Cash_CoE_Process Highlights" xfId="5784"/>
    <cellStyle name="_Top 5 Cusdotion  Unresloved Count_Kedia_USIS Cash_CoE_Process Highlights 2" xfId="16194"/>
    <cellStyle name="_Top 5 Cusdotion  Unresloved Count_Kedia_USIS Cash_CoE_Process Highlights 3" xfId="16193"/>
    <cellStyle name="_Top 5 Cusdotion  Unresloved Count_Kedia_USIS Cash_CoE_Process Highlights 4" xfId="24478"/>
    <cellStyle name="_Top 5 Cusdotion  Unresloved Count_Kedia_USIS Cash_CoE_Process Highlights 5" xfId="28150"/>
    <cellStyle name="_Top 5 Cusdotion  Unresloved Count_Kedia_USIS Cash_CoE_Process Highlights 6" xfId="27855"/>
    <cellStyle name="_Top 5 Cusdotion  Unresloved Count_Kedia_USIS Cash_CoE_Process Highlights_1" xfId="5785"/>
    <cellStyle name="_Top 5 Cusdotion  Unresloved Count_Kedia_USIS Cash_CoE_Process Highlights_1 2" xfId="16196"/>
    <cellStyle name="_Top 5 Cusdotion  Unresloved Count_Kedia_USIS Cash_CoE_Process Highlights_1 3" xfId="16195"/>
    <cellStyle name="_Top 5 Cusdotion  Unresloved Count_Kedia_USIS Cash_CoE_Process Highlights_1 4" xfId="24479"/>
    <cellStyle name="_Top 5 Cusdotion  Unresloved Count_Kedia_USIS Cash_CoE_Process Highlights_1 5" xfId="28151"/>
    <cellStyle name="_Top 5 Cusdotion  Unresloved Count_Kedia_USIS Cash_CoE_Process Highlights_1 6" xfId="27856"/>
    <cellStyle name="_Top 5 Cusdotion  Unresloved Count_Kedia_USIS Cash_CoE_Process Highlights_1_Deadline Tracker" xfId="33862"/>
    <cellStyle name="_Top 5 Cusdotion  Unresloved Count_Kedia_USIS Cash_CoE_Process Highlights_1_Sheet4" xfId="10762"/>
    <cellStyle name="_Top 5 Cusdotion  Unresloved Count_Kedia_USIS Cash_CoE_Process Highlights_1_Sheet4 2" xfId="16197"/>
    <cellStyle name="_Top 5 Cusdotion  Unresloved Count_Kedia_USIS Cash_CoE_Process Highlights_2" xfId="5786"/>
    <cellStyle name="_Top 5 Cusdotion  Unresloved Count_Kedia_USIS Cash_CoE_Process Highlights_2 2" xfId="16199"/>
    <cellStyle name="_Top 5 Cusdotion  Unresloved Count_Kedia_USIS Cash_CoE_Process Highlights_2 3" xfId="16198"/>
    <cellStyle name="_Top 5 Cusdotion  Unresloved Count_Kedia_USIS Cash_CoE_Process Highlights_2 4" xfId="24480"/>
    <cellStyle name="_Top 5 Cusdotion  Unresloved Count_Kedia_USIS Cash_CoE_Process Highlights_2 5" xfId="28152"/>
    <cellStyle name="_Top 5 Cusdotion  Unresloved Count_Kedia_USIS Cash_CoE_Process Highlights_2 6" xfId="27857"/>
    <cellStyle name="_Top 5 Cusdotion  Unresloved Count_Kedia_USIS Cash_CoE_Process Highlights_2_Deadline Tracker" xfId="33863"/>
    <cellStyle name="_Top 5 Cusdotion  Unresloved Count_Kedia_USIS Cash_CoE_Process Highlights_2_Process Highlights" xfId="5787"/>
    <cellStyle name="_Top 5 Cusdotion  Unresloved Count_Kedia_USIS Cash_CoE_Process Highlights_2_Process Highlights 2" xfId="16201"/>
    <cellStyle name="_Top 5 Cusdotion  Unresloved Count_Kedia_USIS Cash_CoE_Process Highlights_2_Process Highlights 3" xfId="16200"/>
    <cellStyle name="_Top 5 Cusdotion  Unresloved Count_Kedia_USIS Cash_CoE_Process Highlights_2_Process Highlights 4" xfId="24481"/>
    <cellStyle name="_Top 5 Cusdotion  Unresloved Count_Kedia_USIS Cash_CoE_Process Highlights_2_Process Highlights 5" xfId="28153"/>
    <cellStyle name="_Top 5 Cusdotion  Unresloved Count_Kedia_USIS Cash_CoE_Process Highlights_2_Process Highlights 6" xfId="27858"/>
    <cellStyle name="_Top 5 Cusdotion  Unresloved Count_Kedia_USIS Cash_CoE_Process Highlights_2_Process Highlights_Deadline Tracker" xfId="33864"/>
    <cellStyle name="_Top 5 Cusdotion  Unresloved Count_Kedia_USIS Cash_CoE_Process Highlights_2_Process Highlights_Sheet4" xfId="10764"/>
    <cellStyle name="_Top 5 Cusdotion  Unresloved Count_Kedia_USIS Cash_CoE_Process Highlights_2_Process Highlights_Sheet4 2" xfId="16202"/>
    <cellStyle name="_Top 5 Cusdotion  Unresloved Count_Kedia_USIS Cash_CoE_Process Highlights_2_Sheet4" xfId="10763"/>
    <cellStyle name="_Top 5 Cusdotion  Unresloved Count_Kedia_USIS Cash_CoE_Process Highlights_2_Sheet4 2" xfId="16203"/>
    <cellStyle name="_Top 5 Cusdotion  Unresloved Count_Kedia_USIS Cash_CoE_Process Highlights_Deadline Tracker" xfId="33861"/>
    <cellStyle name="_Top 5 Cusdotion  Unresloved Count_Kedia_USIS Cash_CoE_Process Highlights_Process Highlights" xfId="5788"/>
    <cellStyle name="_Top 5 Cusdotion  Unresloved Count_Kedia_USIS Cash_CoE_Process Highlights_Process Highlights 2" xfId="16205"/>
    <cellStyle name="_Top 5 Cusdotion  Unresloved Count_Kedia_USIS Cash_CoE_Process Highlights_Process Highlights 3" xfId="16204"/>
    <cellStyle name="_Top 5 Cusdotion  Unresloved Count_Kedia_USIS Cash_CoE_Process Highlights_Process Highlights 4" xfId="24482"/>
    <cellStyle name="_Top 5 Cusdotion  Unresloved Count_Kedia_USIS Cash_CoE_Process Highlights_Process Highlights 5" xfId="28154"/>
    <cellStyle name="_Top 5 Cusdotion  Unresloved Count_Kedia_USIS Cash_CoE_Process Highlights_Process Highlights 6" xfId="27859"/>
    <cellStyle name="_Top 5 Cusdotion  Unresloved Count_Kedia_USIS Cash_CoE_Process Highlights_Process Highlights_Deadline Tracker" xfId="33865"/>
    <cellStyle name="_Top 5 Cusdotion  Unresloved Count_Kedia_USIS Cash_CoE_Process Highlights_Process Highlights_Sheet4" xfId="10765"/>
    <cellStyle name="_Top 5 Cusdotion  Unresloved Count_Kedia_USIS Cash_CoE_Process Highlights_Process Highlights_Sheet4 2" xfId="16206"/>
    <cellStyle name="_Top 5 Cusdotion  Unresloved Count_Kedia_USIS Cash_CoE_Process Highlights_Sheet4" xfId="10761"/>
    <cellStyle name="_Top 5 Cusdotion  Unresloved Count_Kedia_USIS Cash_CoE_Process Highlights_Sheet4 2" xfId="16207"/>
    <cellStyle name="_Top 5 Cusdotion  Unresloved Count_Kedia_USIS Cash_CoE_Sheet4" xfId="10751"/>
    <cellStyle name="_Top 5 Cusdotion  Unresloved Count_Kedia_USIS Cash_CoE_Sheet4 2" xfId="16208"/>
    <cellStyle name="_Top 5 Cusdotion  Unresloved Count_Kedia_USIS Cash_CoE_USIS Cash_CoE" xfId="5789"/>
    <cellStyle name="_Top 5 Cusdotion  Unresloved Count_Kedia_USIS Cash_CoE_USIS Cash_CoE 2" xfId="16210"/>
    <cellStyle name="_Top 5 Cusdotion  Unresloved Count_Kedia_USIS Cash_CoE_USIS Cash_CoE 3" xfId="16209"/>
    <cellStyle name="_Top 5 Cusdotion  Unresloved Count_Kedia_USIS Cash_CoE_USIS Cash_CoE 4" xfId="24483"/>
    <cellStyle name="_Top 5 Cusdotion  Unresloved Count_Kedia_USIS Cash_CoE_USIS Cash_CoE 5" xfId="28155"/>
    <cellStyle name="_Top 5 Cusdotion  Unresloved Count_Kedia_USIS Cash_CoE_USIS Cash_CoE 6" xfId="27860"/>
    <cellStyle name="_Top 5 Cusdotion  Unresloved Count_Kedia_USIS Cash_CoE_USIS Cash_CoE_1" xfId="5790"/>
    <cellStyle name="_Top 5 Cusdotion  Unresloved Count_Kedia_USIS Cash_CoE_USIS Cash_CoE_1 2" xfId="5791"/>
    <cellStyle name="_Top 5 Cusdotion  Unresloved Count_Kedia_USIS Cash_CoE_USIS Cash_CoE_1 2 2" xfId="16213"/>
    <cellStyle name="_Top 5 Cusdotion  Unresloved Count_Kedia_USIS Cash_CoE_USIS Cash_CoE_1 2 3" xfId="16212"/>
    <cellStyle name="_Top 5 Cusdotion  Unresloved Count_Kedia_USIS Cash_CoE_USIS Cash_CoE_1 2 4" xfId="24485"/>
    <cellStyle name="_Top 5 Cusdotion  Unresloved Count_Kedia_USIS Cash_CoE_USIS Cash_CoE_1 2 5" xfId="28157"/>
    <cellStyle name="_Top 5 Cusdotion  Unresloved Count_Kedia_USIS Cash_CoE_USIS Cash_CoE_1 2 6" xfId="27862"/>
    <cellStyle name="_Top 5 Cusdotion  Unresloved Count_Kedia_USIS Cash_CoE_USIS Cash_CoE_1 2_Deadline Tracker" xfId="33868"/>
    <cellStyle name="_Top 5 Cusdotion  Unresloved Count_Kedia_USIS Cash_CoE_USIS Cash_CoE_1 2_Sheet4" xfId="10768"/>
    <cellStyle name="_Top 5 Cusdotion  Unresloved Count_Kedia_USIS Cash_CoE_USIS Cash_CoE_1 2_Sheet4 2" xfId="16214"/>
    <cellStyle name="_Top 5 Cusdotion  Unresloved Count_Kedia_USIS Cash_CoE_USIS Cash_CoE_1 2_USIS Cash_CoE" xfId="5792"/>
    <cellStyle name="_Top 5 Cusdotion  Unresloved Count_Kedia_USIS Cash_CoE_USIS Cash_CoE_1 2_USIS Cash_CoE 2" xfId="16216"/>
    <cellStyle name="_Top 5 Cusdotion  Unresloved Count_Kedia_USIS Cash_CoE_USIS Cash_CoE_1 2_USIS Cash_CoE 3" xfId="16215"/>
    <cellStyle name="_Top 5 Cusdotion  Unresloved Count_Kedia_USIS Cash_CoE_USIS Cash_CoE_1 2_USIS Cash_CoE 4" xfId="24486"/>
    <cellStyle name="_Top 5 Cusdotion  Unresloved Count_Kedia_USIS Cash_CoE_USIS Cash_CoE_1 2_USIS Cash_CoE 5" xfId="28158"/>
    <cellStyle name="_Top 5 Cusdotion  Unresloved Count_Kedia_USIS Cash_CoE_USIS Cash_CoE_1 2_USIS Cash_CoE 6" xfId="27863"/>
    <cellStyle name="_Top 5 Cusdotion  Unresloved Count_Kedia_USIS Cash_CoE_USIS Cash_CoE_1 2_USIS Cash_CoE_Deadline Tracker" xfId="33869"/>
    <cellStyle name="_Top 5 Cusdotion  Unresloved Count_Kedia_USIS Cash_CoE_USIS Cash_CoE_1 2_USIS Cash_CoE_Sheet4" xfId="10769"/>
    <cellStyle name="_Top 5 Cusdotion  Unresloved Count_Kedia_USIS Cash_CoE_USIS Cash_CoE_1 2_USIS Cash_CoE_Sheet4 2" xfId="16217"/>
    <cellStyle name="_Top 5 Cusdotion  Unresloved Count_Kedia_USIS Cash_CoE_USIS Cash_CoE_1 3" xfId="16218"/>
    <cellStyle name="_Top 5 Cusdotion  Unresloved Count_Kedia_USIS Cash_CoE_USIS Cash_CoE_1 4" xfId="16211"/>
    <cellStyle name="_Top 5 Cusdotion  Unresloved Count_Kedia_USIS Cash_CoE_USIS Cash_CoE_1 5" xfId="24484"/>
    <cellStyle name="_Top 5 Cusdotion  Unresloved Count_Kedia_USIS Cash_CoE_USIS Cash_CoE_1 6" xfId="28156"/>
    <cellStyle name="_Top 5 Cusdotion  Unresloved Count_Kedia_USIS Cash_CoE_USIS Cash_CoE_1 7" xfId="27861"/>
    <cellStyle name="_Top 5 Cusdotion  Unresloved Count_Kedia_USIS Cash_CoE_USIS Cash_CoE_1_Deadline Tracker" xfId="33867"/>
    <cellStyle name="_Top 5 Cusdotion  Unresloved Count_Kedia_USIS Cash_CoE_USIS Cash_CoE_1_Process Highlights" xfId="5793"/>
    <cellStyle name="_Top 5 Cusdotion  Unresloved Count_Kedia_USIS Cash_CoE_USIS Cash_CoE_1_Process Highlights 2" xfId="16220"/>
    <cellStyle name="_Top 5 Cusdotion  Unresloved Count_Kedia_USIS Cash_CoE_USIS Cash_CoE_1_Process Highlights 3" xfId="16219"/>
    <cellStyle name="_Top 5 Cusdotion  Unresloved Count_Kedia_USIS Cash_CoE_USIS Cash_CoE_1_Process Highlights 4" xfId="24487"/>
    <cellStyle name="_Top 5 Cusdotion  Unresloved Count_Kedia_USIS Cash_CoE_USIS Cash_CoE_1_Process Highlights 5" xfId="28159"/>
    <cellStyle name="_Top 5 Cusdotion  Unresloved Count_Kedia_USIS Cash_CoE_USIS Cash_CoE_1_Process Highlights 6" xfId="27864"/>
    <cellStyle name="_Top 5 Cusdotion  Unresloved Count_Kedia_USIS Cash_CoE_USIS Cash_CoE_1_Process Highlights_1" xfId="5794"/>
    <cellStyle name="_Top 5 Cusdotion  Unresloved Count_Kedia_USIS Cash_CoE_USIS Cash_CoE_1_Process Highlights_1 2" xfId="16222"/>
    <cellStyle name="_Top 5 Cusdotion  Unresloved Count_Kedia_USIS Cash_CoE_USIS Cash_CoE_1_Process Highlights_1 3" xfId="16221"/>
    <cellStyle name="_Top 5 Cusdotion  Unresloved Count_Kedia_USIS Cash_CoE_USIS Cash_CoE_1_Process Highlights_1 4" xfId="24488"/>
    <cellStyle name="_Top 5 Cusdotion  Unresloved Count_Kedia_USIS Cash_CoE_USIS Cash_CoE_1_Process Highlights_1 5" xfId="28160"/>
    <cellStyle name="_Top 5 Cusdotion  Unresloved Count_Kedia_USIS Cash_CoE_USIS Cash_CoE_1_Process Highlights_1 6" xfId="27865"/>
    <cellStyle name="_Top 5 Cusdotion  Unresloved Count_Kedia_USIS Cash_CoE_USIS Cash_CoE_1_Process Highlights_1_Deadline Tracker" xfId="33871"/>
    <cellStyle name="_Top 5 Cusdotion  Unresloved Count_Kedia_USIS Cash_CoE_USIS Cash_CoE_1_Process Highlights_1_Sheet4" xfId="10771"/>
    <cellStyle name="_Top 5 Cusdotion  Unresloved Count_Kedia_USIS Cash_CoE_USIS Cash_CoE_1_Process Highlights_1_Sheet4 2" xfId="16223"/>
    <cellStyle name="_Top 5 Cusdotion  Unresloved Count_Kedia_USIS Cash_CoE_USIS Cash_CoE_1_Process Highlights_Deadline Tracker" xfId="33870"/>
    <cellStyle name="_Top 5 Cusdotion  Unresloved Count_Kedia_USIS Cash_CoE_USIS Cash_CoE_1_Process Highlights_Sheet4" xfId="10770"/>
    <cellStyle name="_Top 5 Cusdotion  Unresloved Count_Kedia_USIS Cash_CoE_USIS Cash_CoE_1_Process Highlights_Sheet4 2" xfId="16224"/>
    <cellStyle name="_Top 5 Cusdotion  Unresloved Count_Kedia_USIS Cash_CoE_USIS Cash_CoE_1_Sheet4" xfId="10767"/>
    <cellStyle name="_Top 5 Cusdotion  Unresloved Count_Kedia_USIS Cash_CoE_USIS Cash_CoE_1_Sheet4 2" xfId="16225"/>
    <cellStyle name="_Top 5 Cusdotion  Unresloved Count_Kedia_USIS Cash_CoE_USIS Cash_CoE_1_USIS Cash_CoE" xfId="5795"/>
    <cellStyle name="_Top 5 Cusdotion  Unresloved Count_Kedia_USIS Cash_CoE_USIS Cash_CoE_1_USIS Cash_CoE 2" xfId="16227"/>
    <cellStyle name="_Top 5 Cusdotion  Unresloved Count_Kedia_USIS Cash_CoE_USIS Cash_CoE_1_USIS Cash_CoE 3" xfId="16226"/>
    <cellStyle name="_Top 5 Cusdotion  Unresloved Count_Kedia_USIS Cash_CoE_USIS Cash_CoE_1_USIS Cash_CoE 4" xfId="24489"/>
    <cellStyle name="_Top 5 Cusdotion  Unresloved Count_Kedia_USIS Cash_CoE_USIS Cash_CoE_1_USIS Cash_CoE 5" xfId="28161"/>
    <cellStyle name="_Top 5 Cusdotion  Unresloved Count_Kedia_USIS Cash_CoE_USIS Cash_CoE_1_USIS Cash_CoE 6" xfId="27866"/>
    <cellStyle name="_Top 5 Cusdotion  Unresloved Count_Kedia_USIS Cash_CoE_USIS Cash_CoE_1_USIS Cash_CoE_1" xfId="5796"/>
    <cellStyle name="_Top 5 Cusdotion  Unresloved Count_Kedia_USIS Cash_CoE_USIS Cash_CoE_1_USIS Cash_CoE_1 2" xfId="16229"/>
    <cellStyle name="_Top 5 Cusdotion  Unresloved Count_Kedia_USIS Cash_CoE_USIS Cash_CoE_1_USIS Cash_CoE_1 3" xfId="16228"/>
    <cellStyle name="_Top 5 Cusdotion  Unresloved Count_Kedia_USIS Cash_CoE_USIS Cash_CoE_1_USIS Cash_CoE_1 4" xfId="24490"/>
    <cellStyle name="_Top 5 Cusdotion  Unresloved Count_Kedia_USIS Cash_CoE_USIS Cash_CoE_1_USIS Cash_CoE_1 5" xfId="28162"/>
    <cellStyle name="_Top 5 Cusdotion  Unresloved Count_Kedia_USIS Cash_CoE_USIS Cash_CoE_1_USIS Cash_CoE_1 6" xfId="27867"/>
    <cellStyle name="_Top 5 Cusdotion  Unresloved Count_Kedia_USIS Cash_CoE_USIS Cash_CoE_1_USIS Cash_CoE_1_Deadline Tracker" xfId="33873"/>
    <cellStyle name="_Top 5 Cusdotion  Unresloved Count_Kedia_USIS Cash_CoE_USIS Cash_CoE_1_USIS Cash_CoE_1_Sheet4" xfId="10773"/>
    <cellStyle name="_Top 5 Cusdotion  Unresloved Count_Kedia_USIS Cash_CoE_USIS Cash_CoE_1_USIS Cash_CoE_1_Sheet4 2" xfId="16230"/>
    <cellStyle name="_Top 5 Cusdotion  Unresloved Count_Kedia_USIS Cash_CoE_USIS Cash_CoE_1_USIS Cash_CoE_1_USIS Cash_CoE" xfId="5797"/>
    <cellStyle name="_Top 5 Cusdotion  Unresloved Count_Kedia_USIS Cash_CoE_USIS Cash_CoE_1_USIS Cash_CoE_1_USIS Cash_CoE 2" xfId="16232"/>
    <cellStyle name="_Top 5 Cusdotion  Unresloved Count_Kedia_USIS Cash_CoE_USIS Cash_CoE_1_USIS Cash_CoE_1_USIS Cash_CoE 3" xfId="16231"/>
    <cellStyle name="_Top 5 Cusdotion  Unresloved Count_Kedia_USIS Cash_CoE_USIS Cash_CoE_1_USIS Cash_CoE_1_USIS Cash_CoE 4" xfId="24491"/>
    <cellStyle name="_Top 5 Cusdotion  Unresloved Count_Kedia_USIS Cash_CoE_USIS Cash_CoE_1_USIS Cash_CoE_1_USIS Cash_CoE 5" xfId="28163"/>
    <cellStyle name="_Top 5 Cusdotion  Unresloved Count_Kedia_USIS Cash_CoE_USIS Cash_CoE_1_USIS Cash_CoE_1_USIS Cash_CoE 6" xfId="27868"/>
    <cellStyle name="_Top 5 Cusdotion  Unresloved Count_Kedia_USIS Cash_CoE_USIS Cash_CoE_1_USIS Cash_CoE_1_USIS Cash_CoE_Deadline Tracker" xfId="33874"/>
    <cellStyle name="_Top 5 Cusdotion  Unresloved Count_Kedia_USIS Cash_CoE_USIS Cash_CoE_1_USIS Cash_CoE_1_USIS Cash_CoE_Sheet4" xfId="10774"/>
    <cellStyle name="_Top 5 Cusdotion  Unresloved Count_Kedia_USIS Cash_CoE_USIS Cash_CoE_1_USIS Cash_CoE_1_USIS Cash_CoE_Sheet4 2" xfId="16233"/>
    <cellStyle name="_Top 5 Cusdotion  Unresloved Count_Kedia_USIS Cash_CoE_USIS Cash_CoE_1_USIS Cash_CoE_2" xfId="5798"/>
    <cellStyle name="_Top 5 Cusdotion  Unresloved Count_Kedia_USIS Cash_CoE_USIS Cash_CoE_1_USIS Cash_CoE_2 2" xfId="16235"/>
    <cellStyle name="_Top 5 Cusdotion  Unresloved Count_Kedia_USIS Cash_CoE_USIS Cash_CoE_1_USIS Cash_CoE_2 3" xfId="16234"/>
    <cellStyle name="_Top 5 Cusdotion  Unresloved Count_Kedia_USIS Cash_CoE_USIS Cash_CoE_1_USIS Cash_CoE_2 4" xfId="24492"/>
    <cellStyle name="_Top 5 Cusdotion  Unresloved Count_Kedia_USIS Cash_CoE_USIS Cash_CoE_1_USIS Cash_CoE_2 5" xfId="28164"/>
    <cellStyle name="_Top 5 Cusdotion  Unresloved Count_Kedia_USIS Cash_CoE_USIS Cash_CoE_1_USIS Cash_CoE_2 6" xfId="27869"/>
    <cellStyle name="_Top 5 Cusdotion  Unresloved Count_Kedia_USIS Cash_CoE_USIS Cash_CoE_1_USIS Cash_CoE_2_Deadline Tracker" xfId="33875"/>
    <cellStyle name="_Top 5 Cusdotion  Unresloved Count_Kedia_USIS Cash_CoE_USIS Cash_CoE_1_USIS Cash_CoE_2_Sheet4" xfId="10775"/>
    <cellStyle name="_Top 5 Cusdotion  Unresloved Count_Kedia_USIS Cash_CoE_USIS Cash_CoE_1_USIS Cash_CoE_2_Sheet4 2" xfId="16236"/>
    <cellStyle name="_Top 5 Cusdotion  Unresloved Count_Kedia_USIS Cash_CoE_USIS Cash_CoE_1_USIS Cash_CoE_2_USIS Cash_CoE" xfId="5799"/>
    <cellStyle name="_Top 5 Cusdotion  Unresloved Count_Kedia_USIS Cash_CoE_USIS Cash_CoE_1_USIS Cash_CoE_2_USIS Cash_CoE 2" xfId="16238"/>
    <cellStyle name="_Top 5 Cusdotion  Unresloved Count_Kedia_USIS Cash_CoE_USIS Cash_CoE_1_USIS Cash_CoE_2_USIS Cash_CoE 3" xfId="16237"/>
    <cellStyle name="_Top 5 Cusdotion  Unresloved Count_Kedia_USIS Cash_CoE_USIS Cash_CoE_1_USIS Cash_CoE_2_USIS Cash_CoE 4" xfId="24493"/>
    <cellStyle name="_Top 5 Cusdotion  Unresloved Count_Kedia_USIS Cash_CoE_USIS Cash_CoE_1_USIS Cash_CoE_2_USIS Cash_CoE 5" xfId="28165"/>
    <cellStyle name="_Top 5 Cusdotion  Unresloved Count_Kedia_USIS Cash_CoE_USIS Cash_CoE_1_USIS Cash_CoE_2_USIS Cash_CoE 6" xfId="27870"/>
    <cellStyle name="_Top 5 Cusdotion  Unresloved Count_Kedia_USIS Cash_CoE_USIS Cash_CoE_1_USIS Cash_CoE_2_USIS Cash_CoE_Deadline Tracker" xfId="33876"/>
    <cellStyle name="_Top 5 Cusdotion  Unresloved Count_Kedia_USIS Cash_CoE_USIS Cash_CoE_1_USIS Cash_CoE_2_USIS Cash_CoE_Sheet4" xfId="10776"/>
    <cellStyle name="_Top 5 Cusdotion  Unresloved Count_Kedia_USIS Cash_CoE_USIS Cash_CoE_1_USIS Cash_CoE_2_USIS Cash_CoE_Sheet4 2" xfId="16239"/>
    <cellStyle name="_Top 5 Cusdotion  Unresloved Count_Kedia_USIS Cash_CoE_USIS Cash_CoE_1_USIS Cash_CoE_3" xfId="5800"/>
    <cellStyle name="_Top 5 Cusdotion  Unresloved Count_Kedia_USIS Cash_CoE_USIS Cash_CoE_1_USIS Cash_CoE_3 2" xfId="16241"/>
    <cellStyle name="_Top 5 Cusdotion  Unresloved Count_Kedia_USIS Cash_CoE_USIS Cash_CoE_1_USIS Cash_CoE_3 3" xfId="16240"/>
    <cellStyle name="_Top 5 Cusdotion  Unresloved Count_Kedia_USIS Cash_CoE_USIS Cash_CoE_1_USIS Cash_CoE_3 4" xfId="24494"/>
    <cellStyle name="_Top 5 Cusdotion  Unresloved Count_Kedia_USIS Cash_CoE_USIS Cash_CoE_1_USIS Cash_CoE_3 5" xfId="28166"/>
    <cellStyle name="_Top 5 Cusdotion  Unresloved Count_Kedia_USIS Cash_CoE_USIS Cash_CoE_1_USIS Cash_CoE_3 6" xfId="27871"/>
    <cellStyle name="_Top 5 Cusdotion  Unresloved Count_Kedia_USIS Cash_CoE_USIS Cash_CoE_1_USIS Cash_CoE_3_Deadline Tracker" xfId="33877"/>
    <cellStyle name="_Top 5 Cusdotion  Unresloved Count_Kedia_USIS Cash_CoE_USIS Cash_CoE_1_USIS Cash_CoE_3_Sheet4" xfId="10777"/>
    <cellStyle name="_Top 5 Cusdotion  Unresloved Count_Kedia_USIS Cash_CoE_USIS Cash_CoE_1_USIS Cash_CoE_3_Sheet4 2" xfId="16242"/>
    <cellStyle name="_Top 5 Cusdotion  Unresloved Count_Kedia_USIS Cash_CoE_USIS Cash_CoE_1_USIS Cash_CoE_3_USIS Cash_CoE" xfId="5801"/>
    <cellStyle name="_Top 5 Cusdotion  Unresloved Count_Kedia_USIS Cash_CoE_USIS Cash_CoE_1_USIS Cash_CoE_3_USIS Cash_CoE 2" xfId="16244"/>
    <cellStyle name="_Top 5 Cusdotion  Unresloved Count_Kedia_USIS Cash_CoE_USIS Cash_CoE_1_USIS Cash_CoE_3_USIS Cash_CoE 3" xfId="16243"/>
    <cellStyle name="_Top 5 Cusdotion  Unresloved Count_Kedia_USIS Cash_CoE_USIS Cash_CoE_1_USIS Cash_CoE_3_USIS Cash_CoE 4" xfId="24495"/>
    <cellStyle name="_Top 5 Cusdotion  Unresloved Count_Kedia_USIS Cash_CoE_USIS Cash_CoE_1_USIS Cash_CoE_3_USIS Cash_CoE 5" xfId="28167"/>
    <cellStyle name="_Top 5 Cusdotion  Unresloved Count_Kedia_USIS Cash_CoE_USIS Cash_CoE_1_USIS Cash_CoE_3_USIS Cash_CoE 6" xfId="27872"/>
    <cellStyle name="_Top 5 Cusdotion  Unresloved Count_Kedia_USIS Cash_CoE_USIS Cash_CoE_1_USIS Cash_CoE_3_USIS Cash_CoE_Deadline Tracker" xfId="33878"/>
    <cellStyle name="_Top 5 Cusdotion  Unresloved Count_Kedia_USIS Cash_CoE_USIS Cash_CoE_1_USIS Cash_CoE_3_USIS Cash_CoE_Sheet4" xfId="10778"/>
    <cellStyle name="_Top 5 Cusdotion  Unresloved Count_Kedia_USIS Cash_CoE_USIS Cash_CoE_1_USIS Cash_CoE_3_USIS Cash_CoE_Sheet4 2" xfId="16245"/>
    <cellStyle name="_Top 5 Cusdotion  Unresloved Count_Kedia_USIS Cash_CoE_USIS Cash_CoE_1_USIS Cash_CoE_4" xfId="5802"/>
    <cellStyle name="_Top 5 Cusdotion  Unresloved Count_Kedia_USIS Cash_CoE_USIS Cash_CoE_1_USIS Cash_CoE_4 2" xfId="16247"/>
    <cellStyle name="_Top 5 Cusdotion  Unresloved Count_Kedia_USIS Cash_CoE_USIS Cash_CoE_1_USIS Cash_CoE_4 3" xfId="16246"/>
    <cellStyle name="_Top 5 Cusdotion  Unresloved Count_Kedia_USIS Cash_CoE_USIS Cash_CoE_1_USIS Cash_CoE_4 4" xfId="24496"/>
    <cellStyle name="_Top 5 Cusdotion  Unresloved Count_Kedia_USIS Cash_CoE_USIS Cash_CoE_1_USIS Cash_CoE_4 5" xfId="28168"/>
    <cellStyle name="_Top 5 Cusdotion  Unresloved Count_Kedia_USIS Cash_CoE_USIS Cash_CoE_1_USIS Cash_CoE_4 6" xfId="27873"/>
    <cellStyle name="_Top 5 Cusdotion  Unresloved Count_Kedia_USIS Cash_CoE_USIS Cash_CoE_1_USIS Cash_CoE_4_Deadline Tracker" xfId="33879"/>
    <cellStyle name="_Top 5 Cusdotion  Unresloved Count_Kedia_USIS Cash_CoE_USIS Cash_CoE_1_USIS Cash_CoE_4_Sheet4" xfId="10779"/>
    <cellStyle name="_Top 5 Cusdotion  Unresloved Count_Kedia_USIS Cash_CoE_USIS Cash_CoE_1_USIS Cash_CoE_4_Sheet4 2" xfId="16248"/>
    <cellStyle name="_Top 5 Cusdotion  Unresloved Count_Kedia_USIS Cash_CoE_USIS Cash_CoE_1_USIS Cash_CoE_Deadline Tracker" xfId="33872"/>
    <cellStyle name="_Top 5 Cusdotion  Unresloved Count_Kedia_USIS Cash_CoE_USIS Cash_CoE_1_USIS Cash_CoE_Sheet4" xfId="10772"/>
    <cellStyle name="_Top 5 Cusdotion  Unresloved Count_Kedia_USIS Cash_CoE_USIS Cash_CoE_1_USIS Cash_CoE_Sheet4 2" xfId="16249"/>
    <cellStyle name="_Top 5 Cusdotion  Unresloved Count_Kedia_USIS Cash_CoE_USIS Cash_CoE_Deadline Tracker" xfId="33866"/>
    <cellStyle name="_Top 5 Cusdotion  Unresloved Count_Kedia_USIS Cash_CoE_USIS Cash_CoE_Sheet4" xfId="10766"/>
    <cellStyle name="_Top 5 Cusdotion  Unresloved Count_Kedia_USIS Cash_CoE_USIS Cash_CoE_Sheet4 2" xfId="16250"/>
    <cellStyle name="_Top 5 Cusdotion  Unresloved Count_Process Highlights" xfId="5803"/>
    <cellStyle name="_Top 5 Cusdotion  Unresloved Count_Process Highlights 2" xfId="16252"/>
    <cellStyle name="_Top 5 Cusdotion  Unresloved Count_Process Highlights 3" xfId="16251"/>
    <cellStyle name="_Top 5 Cusdotion  Unresloved Count_Process Highlights 4" xfId="24497"/>
    <cellStyle name="_Top 5 Cusdotion  Unresloved Count_Process Highlights 5" xfId="28169"/>
    <cellStyle name="_Top 5 Cusdotion  Unresloved Count_Process Highlights 6" xfId="27874"/>
    <cellStyle name="_Top 5 Cusdotion  Unresloved Count_Process Highlights_1" xfId="5804"/>
    <cellStyle name="_Top 5 Cusdotion  Unresloved Count_Process Highlights_1 2" xfId="16254"/>
    <cellStyle name="_Top 5 Cusdotion  Unresloved Count_Process Highlights_1 3" xfId="16253"/>
    <cellStyle name="_Top 5 Cusdotion  Unresloved Count_Process Highlights_1 4" xfId="24498"/>
    <cellStyle name="_Top 5 Cusdotion  Unresloved Count_Process Highlights_1 5" xfId="28170"/>
    <cellStyle name="_Top 5 Cusdotion  Unresloved Count_Process Highlights_1 6" xfId="27875"/>
    <cellStyle name="_Top 5 Cusdotion  Unresloved Count_Process Highlights_1_Deadline Tracker" xfId="33881"/>
    <cellStyle name="_Top 5 Cusdotion  Unresloved Count_Process Highlights_1_Process Highlights" xfId="5805"/>
    <cellStyle name="_Top 5 Cusdotion  Unresloved Count_Process Highlights_1_Process Highlights 2" xfId="16256"/>
    <cellStyle name="_Top 5 Cusdotion  Unresloved Count_Process Highlights_1_Process Highlights 3" xfId="16255"/>
    <cellStyle name="_Top 5 Cusdotion  Unresloved Count_Process Highlights_1_Process Highlights 4" xfId="24499"/>
    <cellStyle name="_Top 5 Cusdotion  Unresloved Count_Process Highlights_1_Process Highlights 5" xfId="28171"/>
    <cellStyle name="_Top 5 Cusdotion  Unresloved Count_Process Highlights_1_Process Highlights 6" xfId="27876"/>
    <cellStyle name="_Top 5 Cusdotion  Unresloved Count_Process Highlights_1_Process Highlights_Deadline Tracker" xfId="33882"/>
    <cellStyle name="_Top 5 Cusdotion  Unresloved Count_Process Highlights_1_Process Highlights_Sheet4" xfId="10782"/>
    <cellStyle name="_Top 5 Cusdotion  Unresloved Count_Process Highlights_1_Process Highlights_Sheet4 2" xfId="16257"/>
    <cellStyle name="_Top 5 Cusdotion  Unresloved Count_Process Highlights_1_Sheet4" xfId="10781"/>
    <cellStyle name="_Top 5 Cusdotion  Unresloved Count_Process Highlights_1_Sheet4 2" xfId="16258"/>
    <cellStyle name="_Top 5 Cusdotion  Unresloved Count_Process Highlights_2" xfId="5806"/>
    <cellStyle name="_Top 5 Cusdotion  Unresloved Count_Process Highlights_2 2" xfId="16260"/>
    <cellStyle name="_Top 5 Cusdotion  Unresloved Count_Process Highlights_2 3" xfId="16259"/>
    <cellStyle name="_Top 5 Cusdotion  Unresloved Count_Process Highlights_2 4" xfId="24500"/>
    <cellStyle name="_Top 5 Cusdotion  Unresloved Count_Process Highlights_2 5" xfId="28172"/>
    <cellStyle name="_Top 5 Cusdotion  Unresloved Count_Process Highlights_2 6" xfId="27877"/>
    <cellStyle name="_Top 5 Cusdotion  Unresloved Count_Process Highlights_2_Deadline Tracker" xfId="33883"/>
    <cellStyle name="_Top 5 Cusdotion  Unresloved Count_Process Highlights_2_Process Highlights" xfId="5807"/>
    <cellStyle name="_Top 5 Cusdotion  Unresloved Count_Process Highlights_2_Process Highlights 2" xfId="16262"/>
    <cellStyle name="_Top 5 Cusdotion  Unresloved Count_Process Highlights_2_Process Highlights 3" xfId="16261"/>
    <cellStyle name="_Top 5 Cusdotion  Unresloved Count_Process Highlights_2_Process Highlights 4" xfId="24501"/>
    <cellStyle name="_Top 5 Cusdotion  Unresloved Count_Process Highlights_2_Process Highlights 5" xfId="28173"/>
    <cellStyle name="_Top 5 Cusdotion  Unresloved Count_Process Highlights_2_Process Highlights 6" xfId="27878"/>
    <cellStyle name="_Top 5 Cusdotion  Unresloved Count_Process Highlights_2_Process Highlights_Deadline Tracker" xfId="33884"/>
    <cellStyle name="_Top 5 Cusdotion  Unresloved Count_Process Highlights_2_Process Highlights_Sheet4" xfId="10784"/>
    <cellStyle name="_Top 5 Cusdotion  Unresloved Count_Process Highlights_2_Process Highlights_Sheet4 2" xfId="16263"/>
    <cellStyle name="_Top 5 Cusdotion  Unresloved Count_Process Highlights_2_Sheet4" xfId="10783"/>
    <cellStyle name="_Top 5 Cusdotion  Unresloved Count_Process Highlights_2_Sheet4 2" xfId="16264"/>
    <cellStyle name="_Top 5 Cusdotion  Unresloved Count_Process Highlights_3" xfId="5808"/>
    <cellStyle name="_Top 5 Cusdotion  Unresloved Count_Process Highlights_3 2" xfId="16266"/>
    <cellStyle name="_Top 5 Cusdotion  Unresloved Count_Process Highlights_3 3" xfId="16265"/>
    <cellStyle name="_Top 5 Cusdotion  Unresloved Count_Process Highlights_3 4" xfId="24502"/>
    <cellStyle name="_Top 5 Cusdotion  Unresloved Count_Process Highlights_3 5" xfId="28174"/>
    <cellStyle name="_Top 5 Cusdotion  Unresloved Count_Process Highlights_3 6" xfId="27879"/>
    <cellStyle name="_Top 5 Cusdotion  Unresloved Count_Process Highlights_3_Deadline Tracker" xfId="33885"/>
    <cellStyle name="_Top 5 Cusdotion  Unresloved Count_Process Highlights_3_Process Highlights" xfId="5809"/>
    <cellStyle name="_Top 5 Cusdotion  Unresloved Count_Process Highlights_3_Process Highlights 2" xfId="16268"/>
    <cellStyle name="_Top 5 Cusdotion  Unresloved Count_Process Highlights_3_Process Highlights 3" xfId="16267"/>
    <cellStyle name="_Top 5 Cusdotion  Unresloved Count_Process Highlights_3_Process Highlights 4" xfId="24503"/>
    <cellStyle name="_Top 5 Cusdotion  Unresloved Count_Process Highlights_3_Process Highlights 5" xfId="28175"/>
    <cellStyle name="_Top 5 Cusdotion  Unresloved Count_Process Highlights_3_Process Highlights 6" xfId="27880"/>
    <cellStyle name="_Top 5 Cusdotion  Unresloved Count_Process Highlights_3_Process Highlights_Deadline Tracker" xfId="33886"/>
    <cellStyle name="_Top 5 Cusdotion  Unresloved Count_Process Highlights_3_Process Highlights_Sheet4" xfId="10786"/>
    <cellStyle name="_Top 5 Cusdotion  Unresloved Count_Process Highlights_3_Process Highlights_Sheet4 2" xfId="16269"/>
    <cellStyle name="_Top 5 Cusdotion  Unresloved Count_Process Highlights_3_Sheet4" xfId="10785"/>
    <cellStyle name="_Top 5 Cusdotion  Unresloved Count_Process Highlights_3_Sheet4 2" xfId="16270"/>
    <cellStyle name="_Top 5 Cusdotion  Unresloved Count_Process Highlights_4" xfId="5810"/>
    <cellStyle name="_Top 5 Cusdotion  Unresloved Count_Process Highlights_4 2" xfId="16272"/>
    <cellStyle name="_Top 5 Cusdotion  Unresloved Count_Process Highlights_4 3" xfId="16271"/>
    <cellStyle name="_Top 5 Cusdotion  Unresloved Count_Process Highlights_4 4" xfId="24504"/>
    <cellStyle name="_Top 5 Cusdotion  Unresloved Count_Process Highlights_4 5" xfId="28176"/>
    <cellStyle name="_Top 5 Cusdotion  Unresloved Count_Process Highlights_4 6" xfId="27881"/>
    <cellStyle name="_Top 5 Cusdotion  Unresloved Count_Process Highlights_4_Deadline Tracker" xfId="33887"/>
    <cellStyle name="_Top 5 Cusdotion  Unresloved Count_Process Highlights_4_Process Highlights" xfId="5811"/>
    <cellStyle name="_Top 5 Cusdotion  Unresloved Count_Process Highlights_4_Process Highlights 2" xfId="16274"/>
    <cellStyle name="_Top 5 Cusdotion  Unresloved Count_Process Highlights_4_Process Highlights 3" xfId="16273"/>
    <cellStyle name="_Top 5 Cusdotion  Unresloved Count_Process Highlights_4_Process Highlights 4" xfId="24505"/>
    <cellStyle name="_Top 5 Cusdotion  Unresloved Count_Process Highlights_4_Process Highlights 5" xfId="28177"/>
    <cellStyle name="_Top 5 Cusdotion  Unresloved Count_Process Highlights_4_Process Highlights 6" xfId="27882"/>
    <cellStyle name="_Top 5 Cusdotion  Unresloved Count_Process Highlights_4_Process Highlights_Deadline Tracker" xfId="33888"/>
    <cellStyle name="_Top 5 Cusdotion  Unresloved Count_Process Highlights_4_Process Highlights_Sheet4" xfId="10788"/>
    <cellStyle name="_Top 5 Cusdotion  Unresloved Count_Process Highlights_4_Process Highlights_Sheet4 2" xfId="16275"/>
    <cellStyle name="_Top 5 Cusdotion  Unresloved Count_Process Highlights_4_Sheet4" xfId="10787"/>
    <cellStyle name="_Top 5 Cusdotion  Unresloved Count_Process Highlights_4_Sheet4 2" xfId="16276"/>
    <cellStyle name="_Top 5 Cusdotion  Unresloved Count_Process Highlights_5" xfId="5812"/>
    <cellStyle name="_Top 5 Cusdotion  Unresloved Count_Process Highlights_5 2" xfId="16278"/>
    <cellStyle name="_Top 5 Cusdotion  Unresloved Count_Process Highlights_5 3" xfId="16277"/>
    <cellStyle name="_Top 5 Cusdotion  Unresloved Count_Process Highlights_5 4" xfId="24506"/>
    <cellStyle name="_Top 5 Cusdotion  Unresloved Count_Process Highlights_5 5" xfId="28178"/>
    <cellStyle name="_Top 5 Cusdotion  Unresloved Count_Process Highlights_5 6" xfId="27883"/>
    <cellStyle name="_Top 5 Cusdotion  Unresloved Count_Process Highlights_5_Deadline Tracker" xfId="33889"/>
    <cellStyle name="_Top 5 Cusdotion  Unresloved Count_Process Highlights_5_Sheet4" xfId="10789"/>
    <cellStyle name="_Top 5 Cusdotion  Unresloved Count_Process Highlights_5_Sheet4 2" xfId="16279"/>
    <cellStyle name="_Top 5 Cusdotion  Unresloved Count_Process Highlights_Daily Volume" xfId="5813"/>
    <cellStyle name="_Top 5 Cusdotion  Unresloved Count_Process Highlights_Daily Volume 2" xfId="16281"/>
    <cellStyle name="_Top 5 Cusdotion  Unresloved Count_Process Highlights_Daily Volume 3" xfId="16280"/>
    <cellStyle name="_Top 5 Cusdotion  Unresloved Count_Process Highlights_Daily Volume 4" xfId="24507"/>
    <cellStyle name="_Top 5 Cusdotion  Unresloved Count_Process Highlights_Daily Volume_Deadline Tracker" xfId="33890"/>
    <cellStyle name="_Top 5 Cusdotion  Unresloved Count_Process Highlights_Daily Volume_Sheet4" xfId="10790"/>
    <cellStyle name="_Top 5 Cusdotion  Unresloved Count_Process Highlights_Daily Volume_Sheet4 2" xfId="16282"/>
    <cellStyle name="_Top 5 Cusdotion  Unresloved Count_Process Highlights_Deadline Tracker" xfId="33880"/>
    <cellStyle name="_Top 5 Cusdotion  Unresloved Count_Process Highlights_Process Highlights" xfId="5814"/>
    <cellStyle name="_Top 5 Cusdotion  Unresloved Count_Process Highlights_Process Highlights 2" xfId="16284"/>
    <cellStyle name="_Top 5 Cusdotion  Unresloved Count_Process Highlights_Process Highlights 3" xfId="16283"/>
    <cellStyle name="_Top 5 Cusdotion  Unresloved Count_Process Highlights_Process Highlights 4" xfId="24508"/>
    <cellStyle name="_Top 5 Cusdotion  Unresloved Count_Process Highlights_Process Highlights 5" xfId="28179"/>
    <cellStyle name="_Top 5 Cusdotion  Unresloved Count_Process Highlights_Process Highlights 6" xfId="27884"/>
    <cellStyle name="_Top 5 Cusdotion  Unresloved Count_Process Highlights_Process Highlights_Deadline Tracker" xfId="33891"/>
    <cellStyle name="_Top 5 Cusdotion  Unresloved Count_Process Highlights_Process Highlights_Sheet4" xfId="10791"/>
    <cellStyle name="_Top 5 Cusdotion  Unresloved Count_Process Highlights_Process Highlights_Sheet4 2" xfId="16285"/>
    <cellStyle name="_Top 5 Cusdotion  Unresloved Count_Process Highlights_Sheet4" xfId="10780"/>
    <cellStyle name="_Top 5 Cusdotion  Unresloved Count_Process Highlights_Sheet4 2" xfId="16286"/>
    <cellStyle name="_Top 5 Cusdotion  Unresloved Count_Sheet4" xfId="10641"/>
    <cellStyle name="_Top 5 Cusdotion  Unresloved Count_Sheet4 2" xfId="16287"/>
    <cellStyle name="_Top 5 Cusdotion  Unresloved Count_USIS Cash_CoE" xfId="5815"/>
    <cellStyle name="_Top 5 Cusdotion  Unresloved Count_USIS Cash_CoE 10" xfId="28326"/>
    <cellStyle name="_Top 5 Cusdotion  Unresloved Count_USIS Cash_CoE 2" xfId="5816"/>
    <cellStyle name="_Top 5 Cusdotion  Unresloved Count_USIS Cash_CoE 2 2" xfId="16290"/>
    <cellStyle name="_Top 5 Cusdotion  Unresloved Count_USIS Cash_CoE 2 3" xfId="16289"/>
    <cellStyle name="_Top 5 Cusdotion  Unresloved Count_USIS Cash_CoE 2 4" xfId="24510"/>
    <cellStyle name="_Top 5 Cusdotion  Unresloved Count_USIS Cash_CoE 2_Deadline Tracker" xfId="33893"/>
    <cellStyle name="_Top 5 Cusdotion  Unresloved Count_USIS Cash_CoE 2_Sheet4" xfId="10793"/>
    <cellStyle name="_Top 5 Cusdotion  Unresloved Count_USIS Cash_CoE 2_Sheet4 2" xfId="16291"/>
    <cellStyle name="_Top 5 Cusdotion  Unresloved Count_USIS Cash_CoE 3" xfId="5817"/>
    <cellStyle name="_Top 5 Cusdotion  Unresloved Count_USIS Cash_CoE 3 2" xfId="16293"/>
    <cellStyle name="_Top 5 Cusdotion  Unresloved Count_USIS Cash_CoE 3 3" xfId="16292"/>
    <cellStyle name="_Top 5 Cusdotion  Unresloved Count_USIS Cash_CoE 3 4" xfId="24511"/>
    <cellStyle name="_Top 5 Cusdotion  Unresloved Count_USIS Cash_CoE 3_Deadline Tracker" xfId="33894"/>
    <cellStyle name="_Top 5 Cusdotion  Unresloved Count_USIS Cash_CoE 3_Sheet4" xfId="10794"/>
    <cellStyle name="_Top 5 Cusdotion  Unresloved Count_USIS Cash_CoE 3_Sheet4 2" xfId="16294"/>
    <cellStyle name="_Top 5 Cusdotion  Unresloved Count_USIS Cash_CoE 4" xfId="16295"/>
    <cellStyle name="_Top 5 Cusdotion  Unresloved Count_USIS Cash_CoE 5" xfId="16288"/>
    <cellStyle name="_Top 5 Cusdotion  Unresloved Count_USIS Cash_CoE 6" xfId="24509"/>
    <cellStyle name="_Top 5 Cusdotion  Unresloved Count_USIS Cash_CoE 7" xfId="28180"/>
    <cellStyle name="_Top 5 Cusdotion  Unresloved Count_USIS Cash_CoE 8" xfId="27885"/>
    <cellStyle name="_Top 5 Cusdotion  Unresloved Count_USIS Cash_CoE 9" xfId="28354"/>
    <cellStyle name="_Top 5 Cusdotion  Unresloved Count_USIS Cash_CoE_1" xfId="5818"/>
    <cellStyle name="_Top 5 Cusdotion  Unresloved Count_USIS Cash_CoE_1 2" xfId="5819"/>
    <cellStyle name="_Top 5 Cusdotion  Unresloved Count_USIS Cash_CoE_1 2 2" xfId="16298"/>
    <cellStyle name="_Top 5 Cusdotion  Unresloved Count_USIS Cash_CoE_1 2 3" xfId="16297"/>
    <cellStyle name="_Top 5 Cusdotion  Unresloved Count_USIS Cash_CoE_1 2 4" xfId="24513"/>
    <cellStyle name="_Top 5 Cusdotion  Unresloved Count_USIS Cash_CoE_1 2 5" xfId="28183"/>
    <cellStyle name="_Top 5 Cusdotion  Unresloved Count_USIS Cash_CoE_1 2 6" xfId="27887"/>
    <cellStyle name="_Top 5 Cusdotion  Unresloved Count_USIS Cash_CoE_1 2_Deadline Tracker" xfId="33896"/>
    <cellStyle name="_Top 5 Cusdotion  Unresloved Count_USIS Cash_CoE_1 2_Sheet4" xfId="10796"/>
    <cellStyle name="_Top 5 Cusdotion  Unresloved Count_USIS Cash_CoE_1 2_Sheet4 2" xfId="16299"/>
    <cellStyle name="_Top 5 Cusdotion  Unresloved Count_USIS Cash_CoE_1 3" xfId="16300"/>
    <cellStyle name="_Top 5 Cusdotion  Unresloved Count_USIS Cash_CoE_1 4" xfId="16296"/>
    <cellStyle name="_Top 5 Cusdotion  Unresloved Count_USIS Cash_CoE_1 5" xfId="24512"/>
    <cellStyle name="_Top 5 Cusdotion  Unresloved Count_USIS Cash_CoE_1 6" xfId="28182"/>
    <cellStyle name="_Top 5 Cusdotion  Unresloved Count_USIS Cash_CoE_1 7" xfId="27886"/>
    <cellStyle name="_Top 5 Cusdotion  Unresloved Count_USIS Cash_CoE_1_Deadline Tracker" xfId="33895"/>
    <cellStyle name="_Top 5 Cusdotion  Unresloved Count_USIS Cash_CoE_1_Process Highlights" xfId="5820"/>
    <cellStyle name="_Top 5 Cusdotion  Unresloved Count_USIS Cash_CoE_1_Process Highlights 2" xfId="16302"/>
    <cellStyle name="_Top 5 Cusdotion  Unresloved Count_USIS Cash_CoE_1_Process Highlights 3" xfId="16301"/>
    <cellStyle name="_Top 5 Cusdotion  Unresloved Count_USIS Cash_CoE_1_Process Highlights 4" xfId="24514"/>
    <cellStyle name="_Top 5 Cusdotion  Unresloved Count_USIS Cash_CoE_1_Process Highlights 5" xfId="28184"/>
    <cellStyle name="_Top 5 Cusdotion  Unresloved Count_USIS Cash_CoE_1_Process Highlights 6" xfId="27888"/>
    <cellStyle name="_Top 5 Cusdotion  Unresloved Count_USIS Cash_CoE_1_Process Highlights_1" xfId="5821"/>
    <cellStyle name="_Top 5 Cusdotion  Unresloved Count_USIS Cash_CoE_1_Process Highlights_1 2" xfId="16304"/>
    <cellStyle name="_Top 5 Cusdotion  Unresloved Count_USIS Cash_CoE_1_Process Highlights_1 3" xfId="16303"/>
    <cellStyle name="_Top 5 Cusdotion  Unresloved Count_USIS Cash_CoE_1_Process Highlights_1 4" xfId="24515"/>
    <cellStyle name="_Top 5 Cusdotion  Unresloved Count_USIS Cash_CoE_1_Process Highlights_1 5" xfId="28185"/>
    <cellStyle name="_Top 5 Cusdotion  Unresloved Count_USIS Cash_CoE_1_Process Highlights_1 6" xfId="27889"/>
    <cellStyle name="_Top 5 Cusdotion  Unresloved Count_USIS Cash_CoE_1_Process Highlights_1_Deadline Tracker" xfId="33898"/>
    <cellStyle name="_Top 5 Cusdotion  Unresloved Count_USIS Cash_CoE_1_Process Highlights_1_Sheet4" xfId="10798"/>
    <cellStyle name="_Top 5 Cusdotion  Unresloved Count_USIS Cash_CoE_1_Process Highlights_1_Sheet4 2" xfId="16305"/>
    <cellStyle name="_Top 5 Cusdotion  Unresloved Count_USIS Cash_CoE_1_Process Highlights_2" xfId="5822"/>
    <cellStyle name="_Top 5 Cusdotion  Unresloved Count_USIS Cash_CoE_1_Process Highlights_2 2" xfId="16307"/>
    <cellStyle name="_Top 5 Cusdotion  Unresloved Count_USIS Cash_CoE_1_Process Highlights_2 3" xfId="16306"/>
    <cellStyle name="_Top 5 Cusdotion  Unresloved Count_USIS Cash_CoE_1_Process Highlights_2 4" xfId="24516"/>
    <cellStyle name="_Top 5 Cusdotion  Unresloved Count_USIS Cash_CoE_1_Process Highlights_2 5" xfId="28186"/>
    <cellStyle name="_Top 5 Cusdotion  Unresloved Count_USIS Cash_CoE_1_Process Highlights_2 6" xfId="27890"/>
    <cellStyle name="_Top 5 Cusdotion  Unresloved Count_USIS Cash_CoE_1_Process Highlights_2_Deadline Tracker" xfId="33899"/>
    <cellStyle name="_Top 5 Cusdotion  Unresloved Count_USIS Cash_CoE_1_Process Highlights_2_Process Highlights" xfId="5823"/>
    <cellStyle name="_Top 5 Cusdotion  Unresloved Count_USIS Cash_CoE_1_Process Highlights_2_Process Highlights 2" xfId="16309"/>
    <cellStyle name="_Top 5 Cusdotion  Unresloved Count_USIS Cash_CoE_1_Process Highlights_2_Process Highlights 3" xfId="16308"/>
    <cellStyle name="_Top 5 Cusdotion  Unresloved Count_USIS Cash_CoE_1_Process Highlights_2_Process Highlights 4" xfId="24517"/>
    <cellStyle name="_Top 5 Cusdotion  Unresloved Count_USIS Cash_CoE_1_Process Highlights_2_Process Highlights 5" xfId="28187"/>
    <cellStyle name="_Top 5 Cusdotion  Unresloved Count_USIS Cash_CoE_1_Process Highlights_2_Process Highlights 6" xfId="27891"/>
    <cellStyle name="_Top 5 Cusdotion  Unresloved Count_USIS Cash_CoE_1_Process Highlights_2_Process Highlights_Deadline Tracker" xfId="33900"/>
    <cellStyle name="_Top 5 Cusdotion  Unresloved Count_USIS Cash_CoE_1_Process Highlights_2_Process Highlights_Sheet4" xfId="10800"/>
    <cellStyle name="_Top 5 Cusdotion  Unresloved Count_USIS Cash_CoE_1_Process Highlights_2_Process Highlights_Sheet4 2" xfId="16310"/>
    <cellStyle name="_Top 5 Cusdotion  Unresloved Count_USIS Cash_CoE_1_Process Highlights_2_Sheet4" xfId="10799"/>
    <cellStyle name="_Top 5 Cusdotion  Unresloved Count_USIS Cash_CoE_1_Process Highlights_2_Sheet4 2" xfId="16311"/>
    <cellStyle name="_Top 5 Cusdotion  Unresloved Count_USIS Cash_CoE_1_Process Highlights_Deadline Tracker" xfId="33897"/>
    <cellStyle name="_Top 5 Cusdotion  Unresloved Count_USIS Cash_CoE_1_Process Highlights_Process Highlights" xfId="5824"/>
    <cellStyle name="_Top 5 Cusdotion  Unresloved Count_USIS Cash_CoE_1_Process Highlights_Process Highlights 2" xfId="16313"/>
    <cellStyle name="_Top 5 Cusdotion  Unresloved Count_USIS Cash_CoE_1_Process Highlights_Process Highlights 3" xfId="16312"/>
    <cellStyle name="_Top 5 Cusdotion  Unresloved Count_USIS Cash_CoE_1_Process Highlights_Process Highlights 4" xfId="24518"/>
    <cellStyle name="_Top 5 Cusdotion  Unresloved Count_USIS Cash_CoE_1_Process Highlights_Process Highlights 5" xfId="28188"/>
    <cellStyle name="_Top 5 Cusdotion  Unresloved Count_USIS Cash_CoE_1_Process Highlights_Process Highlights 6" xfId="27892"/>
    <cellStyle name="_Top 5 Cusdotion  Unresloved Count_USIS Cash_CoE_1_Process Highlights_Process Highlights_Deadline Tracker" xfId="33901"/>
    <cellStyle name="_Top 5 Cusdotion  Unresloved Count_USIS Cash_CoE_1_Process Highlights_Process Highlights_Sheet4" xfId="10801"/>
    <cellStyle name="_Top 5 Cusdotion  Unresloved Count_USIS Cash_CoE_1_Process Highlights_Process Highlights_Sheet4 2" xfId="16314"/>
    <cellStyle name="_Top 5 Cusdotion  Unresloved Count_USIS Cash_CoE_1_Process Highlights_Sheet4" xfId="10797"/>
    <cellStyle name="_Top 5 Cusdotion  Unresloved Count_USIS Cash_CoE_1_Process Highlights_Sheet4 2" xfId="16315"/>
    <cellStyle name="_Top 5 Cusdotion  Unresloved Count_USIS Cash_CoE_1_Sheet4" xfId="10795"/>
    <cellStyle name="_Top 5 Cusdotion  Unresloved Count_USIS Cash_CoE_1_Sheet4 2" xfId="16316"/>
    <cellStyle name="_Top 5 Cusdotion  Unresloved Count_USIS Cash_CoE_1_USIS Cash_CoE" xfId="5825"/>
    <cellStyle name="_Top 5 Cusdotion  Unresloved Count_USIS Cash_CoE_1_USIS Cash_CoE 2" xfId="16318"/>
    <cellStyle name="_Top 5 Cusdotion  Unresloved Count_USIS Cash_CoE_1_USIS Cash_CoE 3" xfId="16317"/>
    <cellStyle name="_Top 5 Cusdotion  Unresloved Count_USIS Cash_CoE_1_USIS Cash_CoE 4" xfId="24519"/>
    <cellStyle name="_Top 5 Cusdotion  Unresloved Count_USIS Cash_CoE_1_USIS Cash_CoE 5" xfId="28189"/>
    <cellStyle name="_Top 5 Cusdotion  Unresloved Count_USIS Cash_CoE_1_USIS Cash_CoE 6" xfId="27893"/>
    <cellStyle name="_Top 5 Cusdotion  Unresloved Count_USIS Cash_CoE_1_USIS Cash_CoE_1" xfId="5826"/>
    <cellStyle name="_Top 5 Cusdotion  Unresloved Count_USIS Cash_CoE_1_USIS Cash_CoE_1 2" xfId="5827"/>
    <cellStyle name="_Top 5 Cusdotion  Unresloved Count_USIS Cash_CoE_1_USIS Cash_CoE_1 2 2" xfId="16321"/>
    <cellStyle name="_Top 5 Cusdotion  Unresloved Count_USIS Cash_CoE_1_USIS Cash_CoE_1 2 3" xfId="16320"/>
    <cellStyle name="_Top 5 Cusdotion  Unresloved Count_USIS Cash_CoE_1_USIS Cash_CoE_1 2 4" xfId="24521"/>
    <cellStyle name="_Top 5 Cusdotion  Unresloved Count_USIS Cash_CoE_1_USIS Cash_CoE_1 2 5" xfId="28191"/>
    <cellStyle name="_Top 5 Cusdotion  Unresloved Count_USIS Cash_CoE_1_USIS Cash_CoE_1 2 6" xfId="27895"/>
    <cellStyle name="_Top 5 Cusdotion  Unresloved Count_USIS Cash_CoE_1_USIS Cash_CoE_1 2_Deadline Tracker" xfId="33904"/>
    <cellStyle name="_Top 5 Cusdotion  Unresloved Count_USIS Cash_CoE_1_USIS Cash_CoE_1 2_Sheet4" xfId="10804"/>
    <cellStyle name="_Top 5 Cusdotion  Unresloved Count_USIS Cash_CoE_1_USIS Cash_CoE_1 2_Sheet4 2" xfId="16322"/>
    <cellStyle name="_Top 5 Cusdotion  Unresloved Count_USIS Cash_CoE_1_USIS Cash_CoE_1 2_USIS Cash_CoE" xfId="5828"/>
    <cellStyle name="_Top 5 Cusdotion  Unresloved Count_USIS Cash_CoE_1_USIS Cash_CoE_1 2_USIS Cash_CoE 2" xfId="16324"/>
    <cellStyle name="_Top 5 Cusdotion  Unresloved Count_USIS Cash_CoE_1_USIS Cash_CoE_1 2_USIS Cash_CoE 3" xfId="16323"/>
    <cellStyle name="_Top 5 Cusdotion  Unresloved Count_USIS Cash_CoE_1_USIS Cash_CoE_1 2_USIS Cash_CoE 4" xfId="24522"/>
    <cellStyle name="_Top 5 Cusdotion  Unresloved Count_USIS Cash_CoE_1_USIS Cash_CoE_1 2_USIS Cash_CoE 5" xfId="28192"/>
    <cellStyle name="_Top 5 Cusdotion  Unresloved Count_USIS Cash_CoE_1_USIS Cash_CoE_1 2_USIS Cash_CoE 6" xfId="27896"/>
    <cellStyle name="_Top 5 Cusdotion  Unresloved Count_USIS Cash_CoE_1_USIS Cash_CoE_1 2_USIS Cash_CoE_Deadline Tracker" xfId="33905"/>
    <cellStyle name="_Top 5 Cusdotion  Unresloved Count_USIS Cash_CoE_1_USIS Cash_CoE_1 2_USIS Cash_CoE_Sheet4" xfId="10805"/>
    <cellStyle name="_Top 5 Cusdotion  Unresloved Count_USIS Cash_CoE_1_USIS Cash_CoE_1 2_USIS Cash_CoE_Sheet4 2" xfId="16325"/>
    <cellStyle name="_Top 5 Cusdotion  Unresloved Count_USIS Cash_CoE_1_USIS Cash_CoE_1 3" xfId="16326"/>
    <cellStyle name="_Top 5 Cusdotion  Unresloved Count_USIS Cash_CoE_1_USIS Cash_CoE_1 4" xfId="16319"/>
    <cellStyle name="_Top 5 Cusdotion  Unresloved Count_USIS Cash_CoE_1_USIS Cash_CoE_1 5" xfId="24520"/>
    <cellStyle name="_Top 5 Cusdotion  Unresloved Count_USIS Cash_CoE_1_USIS Cash_CoE_1 6" xfId="28190"/>
    <cellStyle name="_Top 5 Cusdotion  Unresloved Count_USIS Cash_CoE_1_USIS Cash_CoE_1 7" xfId="27894"/>
    <cellStyle name="_Top 5 Cusdotion  Unresloved Count_USIS Cash_CoE_1_USIS Cash_CoE_1_Deadline Tracker" xfId="33903"/>
    <cellStyle name="_Top 5 Cusdotion  Unresloved Count_USIS Cash_CoE_1_USIS Cash_CoE_1_Process Highlights" xfId="5829"/>
    <cellStyle name="_Top 5 Cusdotion  Unresloved Count_USIS Cash_CoE_1_USIS Cash_CoE_1_Process Highlights 2" xfId="16328"/>
    <cellStyle name="_Top 5 Cusdotion  Unresloved Count_USIS Cash_CoE_1_USIS Cash_CoE_1_Process Highlights 3" xfId="16327"/>
    <cellStyle name="_Top 5 Cusdotion  Unresloved Count_USIS Cash_CoE_1_USIS Cash_CoE_1_Process Highlights 4" xfId="24523"/>
    <cellStyle name="_Top 5 Cusdotion  Unresloved Count_USIS Cash_CoE_1_USIS Cash_CoE_1_Process Highlights 5" xfId="28193"/>
    <cellStyle name="_Top 5 Cusdotion  Unresloved Count_USIS Cash_CoE_1_USIS Cash_CoE_1_Process Highlights 6" xfId="27897"/>
    <cellStyle name="_Top 5 Cusdotion  Unresloved Count_USIS Cash_CoE_1_USIS Cash_CoE_1_Process Highlights_1" xfId="5830"/>
    <cellStyle name="_Top 5 Cusdotion  Unresloved Count_USIS Cash_CoE_1_USIS Cash_CoE_1_Process Highlights_1 2" xfId="16330"/>
    <cellStyle name="_Top 5 Cusdotion  Unresloved Count_USIS Cash_CoE_1_USIS Cash_CoE_1_Process Highlights_1 3" xfId="16329"/>
    <cellStyle name="_Top 5 Cusdotion  Unresloved Count_USIS Cash_CoE_1_USIS Cash_CoE_1_Process Highlights_1 4" xfId="24524"/>
    <cellStyle name="_Top 5 Cusdotion  Unresloved Count_USIS Cash_CoE_1_USIS Cash_CoE_1_Process Highlights_1 5" xfId="28194"/>
    <cellStyle name="_Top 5 Cusdotion  Unresloved Count_USIS Cash_CoE_1_USIS Cash_CoE_1_Process Highlights_1 6" xfId="27898"/>
    <cellStyle name="_Top 5 Cusdotion  Unresloved Count_USIS Cash_CoE_1_USIS Cash_CoE_1_Process Highlights_1_Deadline Tracker" xfId="33907"/>
    <cellStyle name="_Top 5 Cusdotion  Unresloved Count_USIS Cash_CoE_1_USIS Cash_CoE_1_Process Highlights_1_Sheet4" xfId="10807"/>
    <cellStyle name="_Top 5 Cusdotion  Unresloved Count_USIS Cash_CoE_1_USIS Cash_CoE_1_Process Highlights_1_Sheet4 2" xfId="16331"/>
    <cellStyle name="_Top 5 Cusdotion  Unresloved Count_USIS Cash_CoE_1_USIS Cash_CoE_1_Process Highlights_Deadline Tracker" xfId="33906"/>
    <cellStyle name="_Top 5 Cusdotion  Unresloved Count_USIS Cash_CoE_1_USIS Cash_CoE_1_Process Highlights_Sheet4" xfId="10806"/>
    <cellStyle name="_Top 5 Cusdotion  Unresloved Count_USIS Cash_CoE_1_USIS Cash_CoE_1_Process Highlights_Sheet4 2" xfId="16332"/>
    <cellStyle name="_Top 5 Cusdotion  Unresloved Count_USIS Cash_CoE_1_USIS Cash_CoE_1_Sheet4" xfId="10803"/>
    <cellStyle name="_Top 5 Cusdotion  Unresloved Count_USIS Cash_CoE_1_USIS Cash_CoE_1_Sheet4 2" xfId="16333"/>
    <cellStyle name="_Top 5 Cusdotion  Unresloved Count_USIS Cash_CoE_1_USIS Cash_CoE_1_USIS Cash_CoE" xfId="5831"/>
    <cellStyle name="_Top 5 Cusdotion  Unresloved Count_USIS Cash_CoE_1_USIS Cash_CoE_1_USIS Cash_CoE 2" xfId="16335"/>
    <cellStyle name="_Top 5 Cusdotion  Unresloved Count_USIS Cash_CoE_1_USIS Cash_CoE_1_USIS Cash_CoE 3" xfId="16334"/>
    <cellStyle name="_Top 5 Cusdotion  Unresloved Count_USIS Cash_CoE_1_USIS Cash_CoE_1_USIS Cash_CoE 4" xfId="24525"/>
    <cellStyle name="_Top 5 Cusdotion  Unresloved Count_USIS Cash_CoE_1_USIS Cash_CoE_1_USIS Cash_CoE 5" xfId="28195"/>
    <cellStyle name="_Top 5 Cusdotion  Unresloved Count_USIS Cash_CoE_1_USIS Cash_CoE_1_USIS Cash_CoE 6" xfId="27899"/>
    <cellStyle name="_Top 5 Cusdotion  Unresloved Count_USIS Cash_CoE_1_USIS Cash_CoE_1_USIS Cash_CoE_1" xfId="5832"/>
    <cellStyle name="_Top 5 Cusdotion  Unresloved Count_USIS Cash_CoE_1_USIS Cash_CoE_1_USIS Cash_CoE_1 2" xfId="16337"/>
    <cellStyle name="_Top 5 Cusdotion  Unresloved Count_USIS Cash_CoE_1_USIS Cash_CoE_1_USIS Cash_CoE_1 3" xfId="16336"/>
    <cellStyle name="_Top 5 Cusdotion  Unresloved Count_USIS Cash_CoE_1_USIS Cash_CoE_1_USIS Cash_CoE_1 4" xfId="24526"/>
    <cellStyle name="_Top 5 Cusdotion  Unresloved Count_USIS Cash_CoE_1_USIS Cash_CoE_1_USIS Cash_CoE_1 5" xfId="28196"/>
    <cellStyle name="_Top 5 Cusdotion  Unresloved Count_USIS Cash_CoE_1_USIS Cash_CoE_1_USIS Cash_CoE_1 6" xfId="27900"/>
    <cellStyle name="_Top 5 Cusdotion  Unresloved Count_USIS Cash_CoE_1_USIS Cash_CoE_1_USIS Cash_CoE_1_Deadline Tracker" xfId="33909"/>
    <cellStyle name="_Top 5 Cusdotion  Unresloved Count_USIS Cash_CoE_1_USIS Cash_CoE_1_USIS Cash_CoE_1_Sheet4" xfId="10809"/>
    <cellStyle name="_Top 5 Cusdotion  Unresloved Count_USIS Cash_CoE_1_USIS Cash_CoE_1_USIS Cash_CoE_1_Sheet4 2" xfId="16338"/>
    <cellStyle name="_Top 5 Cusdotion  Unresloved Count_USIS Cash_CoE_1_USIS Cash_CoE_1_USIS Cash_CoE_1_USIS Cash_CoE" xfId="5833"/>
    <cellStyle name="_Top 5 Cusdotion  Unresloved Count_USIS Cash_CoE_1_USIS Cash_CoE_1_USIS Cash_CoE_1_USIS Cash_CoE 2" xfId="16340"/>
    <cellStyle name="_Top 5 Cusdotion  Unresloved Count_USIS Cash_CoE_1_USIS Cash_CoE_1_USIS Cash_CoE_1_USIS Cash_CoE 3" xfId="16339"/>
    <cellStyle name="_Top 5 Cusdotion  Unresloved Count_USIS Cash_CoE_1_USIS Cash_CoE_1_USIS Cash_CoE_1_USIS Cash_CoE 4" xfId="24527"/>
    <cellStyle name="_Top 5 Cusdotion  Unresloved Count_USIS Cash_CoE_1_USIS Cash_CoE_1_USIS Cash_CoE_1_USIS Cash_CoE 5" xfId="28197"/>
    <cellStyle name="_Top 5 Cusdotion  Unresloved Count_USIS Cash_CoE_1_USIS Cash_CoE_1_USIS Cash_CoE_1_USIS Cash_CoE 6" xfId="27901"/>
    <cellStyle name="_Top 5 Cusdotion  Unresloved Count_USIS Cash_CoE_1_USIS Cash_CoE_1_USIS Cash_CoE_1_USIS Cash_CoE_Deadline Tracker" xfId="33910"/>
    <cellStyle name="_Top 5 Cusdotion  Unresloved Count_USIS Cash_CoE_1_USIS Cash_CoE_1_USIS Cash_CoE_1_USIS Cash_CoE_Sheet4" xfId="10810"/>
    <cellStyle name="_Top 5 Cusdotion  Unresloved Count_USIS Cash_CoE_1_USIS Cash_CoE_1_USIS Cash_CoE_1_USIS Cash_CoE_Sheet4 2" xfId="16341"/>
    <cellStyle name="_Top 5 Cusdotion  Unresloved Count_USIS Cash_CoE_1_USIS Cash_CoE_1_USIS Cash_CoE_2" xfId="5834"/>
    <cellStyle name="_Top 5 Cusdotion  Unresloved Count_USIS Cash_CoE_1_USIS Cash_CoE_1_USIS Cash_CoE_2 2" xfId="16343"/>
    <cellStyle name="_Top 5 Cusdotion  Unresloved Count_USIS Cash_CoE_1_USIS Cash_CoE_1_USIS Cash_CoE_2 3" xfId="16342"/>
    <cellStyle name="_Top 5 Cusdotion  Unresloved Count_USIS Cash_CoE_1_USIS Cash_CoE_1_USIS Cash_CoE_2 4" xfId="24528"/>
    <cellStyle name="_Top 5 Cusdotion  Unresloved Count_USIS Cash_CoE_1_USIS Cash_CoE_1_USIS Cash_CoE_2 5" xfId="28198"/>
    <cellStyle name="_Top 5 Cusdotion  Unresloved Count_USIS Cash_CoE_1_USIS Cash_CoE_1_USIS Cash_CoE_2 6" xfId="27902"/>
    <cellStyle name="_Top 5 Cusdotion  Unresloved Count_USIS Cash_CoE_1_USIS Cash_CoE_1_USIS Cash_CoE_2_Deadline Tracker" xfId="33911"/>
    <cellStyle name="_Top 5 Cusdotion  Unresloved Count_USIS Cash_CoE_1_USIS Cash_CoE_1_USIS Cash_CoE_2_Sheet4" xfId="10811"/>
    <cellStyle name="_Top 5 Cusdotion  Unresloved Count_USIS Cash_CoE_1_USIS Cash_CoE_1_USIS Cash_CoE_2_Sheet4 2" xfId="16344"/>
    <cellStyle name="_Top 5 Cusdotion  Unresloved Count_USIS Cash_CoE_1_USIS Cash_CoE_1_USIS Cash_CoE_2_USIS Cash_CoE" xfId="5835"/>
    <cellStyle name="_Top 5 Cusdotion  Unresloved Count_USIS Cash_CoE_1_USIS Cash_CoE_1_USIS Cash_CoE_2_USIS Cash_CoE 2" xfId="16346"/>
    <cellStyle name="_Top 5 Cusdotion  Unresloved Count_USIS Cash_CoE_1_USIS Cash_CoE_1_USIS Cash_CoE_2_USIS Cash_CoE 3" xfId="16345"/>
    <cellStyle name="_Top 5 Cusdotion  Unresloved Count_USIS Cash_CoE_1_USIS Cash_CoE_1_USIS Cash_CoE_2_USIS Cash_CoE 4" xfId="24529"/>
    <cellStyle name="_Top 5 Cusdotion  Unresloved Count_USIS Cash_CoE_1_USIS Cash_CoE_1_USIS Cash_CoE_2_USIS Cash_CoE 5" xfId="28199"/>
    <cellStyle name="_Top 5 Cusdotion  Unresloved Count_USIS Cash_CoE_1_USIS Cash_CoE_1_USIS Cash_CoE_2_USIS Cash_CoE 6" xfId="27903"/>
    <cellStyle name="_Top 5 Cusdotion  Unresloved Count_USIS Cash_CoE_1_USIS Cash_CoE_1_USIS Cash_CoE_2_USIS Cash_CoE_Deadline Tracker" xfId="33912"/>
    <cellStyle name="_Top 5 Cusdotion  Unresloved Count_USIS Cash_CoE_1_USIS Cash_CoE_1_USIS Cash_CoE_2_USIS Cash_CoE_Sheet4" xfId="10812"/>
    <cellStyle name="_Top 5 Cusdotion  Unresloved Count_USIS Cash_CoE_1_USIS Cash_CoE_1_USIS Cash_CoE_2_USIS Cash_CoE_Sheet4 2" xfId="16347"/>
    <cellStyle name="_Top 5 Cusdotion  Unresloved Count_USIS Cash_CoE_1_USIS Cash_CoE_1_USIS Cash_CoE_3" xfId="5836"/>
    <cellStyle name="_Top 5 Cusdotion  Unresloved Count_USIS Cash_CoE_1_USIS Cash_CoE_1_USIS Cash_CoE_3 2" xfId="16349"/>
    <cellStyle name="_Top 5 Cusdotion  Unresloved Count_USIS Cash_CoE_1_USIS Cash_CoE_1_USIS Cash_CoE_3 3" xfId="16348"/>
    <cellStyle name="_Top 5 Cusdotion  Unresloved Count_USIS Cash_CoE_1_USIS Cash_CoE_1_USIS Cash_CoE_3 4" xfId="24530"/>
    <cellStyle name="_Top 5 Cusdotion  Unresloved Count_USIS Cash_CoE_1_USIS Cash_CoE_1_USIS Cash_CoE_3 5" xfId="28200"/>
    <cellStyle name="_Top 5 Cusdotion  Unresloved Count_USIS Cash_CoE_1_USIS Cash_CoE_1_USIS Cash_CoE_3 6" xfId="27904"/>
    <cellStyle name="_Top 5 Cusdotion  Unresloved Count_USIS Cash_CoE_1_USIS Cash_CoE_1_USIS Cash_CoE_3_Deadline Tracker" xfId="33913"/>
    <cellStyle name="_Top 5 Cusdotion  Unresloved Count_USIS Cash_CoE_1_USIS Cash_CoE_1_USIS Cash_CoE_3_Sheet4" xfId="10813"/>
    <cellStyle name="_Top 5 Cusdotion  Unresloved Count_USIS Cash_CoE_1_USIS Cash_CoE_1_USIS Cash_CoE_3_Sheet4 2" xfId="16350"/>
    <cellStyle name="_Top 5 Cusdotion  Unresloved Count_USIS Cash_CoE_1_USIS Cash_CoE_1_USIS Cash_CoE_3_USIS Cash_CoE" xfId="5837"/>
    <cellStyle name="_Top 5 Cusdotion  Unresloved Count_USIS Cash_CoE_1_USIS Cash_CoE_1_USIS Cash_CoE_3_USIS Cash_CoE 2" xfId="16352"/>
    <cellStyle name="_Top 5 Cusdotion  Unresloved Count_USIS Cash_CoE_1_USIS Cash_CoE_1_USIS Cash_CoE_3_USIS Cash_CoE 3" xfId="16351"/>
    <cellStyle name="_Top 5 Cusdotion  Unresloved Count_USIS Cash_CoE_1_USIS Cash_CoE_1_USIS Cash_CoE_3_USIS Cash_CoE 4" xfId="24531"/>
    <cellStyle name="_Top 5 Cusdotion  Unresloved Count_USIS Cash_CoE_1_USIS Cash_CoE_1_USIS Cash_CoE_3_USIS Cash_CoE 5" xfId="28201"/>
    <cellStyle name="_Top 5 Cusdotion  Unresloved Count_USIS Cash_CoE_1_USIS Cash_CoE_1_USIS Cash_CoE_3_USIS Cash_CoE 6" xfId="27905"/>
    <cellStyle name="_Top 5 Cusdotion  Unresloved Count_USIS Cash_CoE_1_USIS Cash_CoE_1_USIS Cash_CoE_3_USIS Cash_CoE_Deadline Tracker" xfId="33914"/>
    <cellStyle name="_Top 5 Cusdotion  Unresloved Count_USIS Cash_CoE_1_USIS Cash_CoE_1_USIS Cash_CoE_3_USIS Cash_CoE_Sheet4" xfId="10814"/>
    <cellStyle name="_Top 5 Cusdotion  Unresloved Count_USIS Cash_CoE_1_USIS Cash_CoE_1_USIS Cash_CoE_3_USIS Cash_CoE_Sheet4 2" xfId="16353"/>
    <cellStyle name="_Top 5 Cusdotion  Unresloved Count_USIS Cash_CoE_1_USIS Cash_CoE_1_USIS Cash_CoE_4" xfId="5838"/>
    <cellStyle name="_Top 5 Cusdotion  Unresloved Count_USIS Cash_CoE_1_USIS Cash_CoE_1_USIS Cash_CoE_4 2" xfId="16355"/>
    <cellStyle name="_Top 5 Cusdotion  Unresloved Count_USIS Cash_CoE_1_USIS Cash_CoE_1_USIS Cash_CoE_4 3" xfId="16354"/>
    <cellStyle name="_Top 5 Cusdotion  Unresloved Count_USIS Cash_CoE_1_USIS Cash_CoE_1_USIS Cash_CoE_4 4" xfId="24532"/>
    <cellStyle name="_Top 5 Cusdotion  Unresloved Count_USIS Cash_CoE_1_USIS Cash_CoE_1_USIS Cash_CoE_4 5" xfId="28202"/>
    <cellStyle name="_Top 5 Cusdotion  Unresloved Count_USIS Cash_CoE_1_USIS Cash_CoE_1_USIS Cash_CoE_4 6" xfId="27906"/>
    <cellStyle name="_Top 5 Cusdotion  Unresloved Count_USIS Cash_CoE_1_USIS Cash_CoE_1_USIS Cash_CoE_4_Deadline Tracker" xfId="33915"/>
    <cellStyle name="_Top 5 Cusdotion  Unresloved Count_USIS Cash_CoE_1_USIS Cash_CoE_1_USIS Cash_CoE_4_Sheet4" xfId="10815"/>
    <cellStyle name="_Top 5 Cusdotion  Unresloved Count_USIS Cash_CoE_1_USIS Cash_CoE_1_USIS Cash_CoE_4_Sheet4 2" xfId="16356"/>
    <cellStyle name="_Top 5 Cusdotion  Unresloved Count_USIS Cash_CoE_1_USIS Cash_CoE_1_USIS Cash_CoE_Deadline Tracker" xfId="33908"/>
    <cellStyle name="_Top 5 Cusdotion  Unresloved Count_USIS Cash_CoE_1_USIS Cash_CoE_1_USIS Cash_CoE_Sheet4" xfId="10808"/>
    <cellStyle name="_Top 5 Cusdotion  Unresloved Count_USIS Cash_CoE_1_USIS Cash_CoE_1_USIS Cash_CoE_Sheet4 2" xfId="16357"/>
    <cellStyle name="_Top 5 Cusdotion  Unresloved Count_USIS Cash_CoE_1_USIS Cash_CoE_Deadline Tracker" xfId="33902"/>
    <cellStyle name="_Top 5 Cusdotion  Unresloved Count_USIS Cash_CoE_1_USIS Cash_CoE_Sheet4" xfId="10802"/>
    <cellStyle name="_Top 5 Cusdotion  Unresloved Count_USIS Cash_CoE_1_USIS Cash_CoE_Sheet4 2" xfId="16358"/>
    <cellStyle name="_Top 5 Cusdotion  Unresloved Count_USIS Cash_CoE_2" xfId="5839"/>
    <cellStyle name="_Top 5 Cusdotion  Unresloved Count_USIS Cash_CoE_2 2" xfId="16360"/>
    <cellStyle name="_Top 5 Cusdotion  Unresloved Count_USIS Cash_CoE_2 3" xfId="16359"/>
    <cellStyle name="_Top 5 Cusdotion  Unresloved Count_USIS Cash_CoE_2 4" xfId="24533"/>
    <cellStyle name="_Top 5 Cusdotion  Unresloved Count_USIS Cash_CoE_2 5" xfId="28203"/>
    <cellStyle name="_Top 5 Cusdotion  Unresloved Count_USIS Cash_CoE_2 6" xfId="27907"/>
    <cellStyle name="_Top 5 Cusdotion  Unresloved Count_USIS Cash_CoE_2_Deadline Tracker" xfId="33916"/>
    <cellStyle name="_Top 5 Cusdotion  Unresloved Count_USIS Cash_CoE_2_Sheet4" xfId="10816"/>
    <cellStyle name="_Top 5 Cusdotion  Unresloved Count_USIS Cash_CoE_2_Sheet4 2" xfId="16361"/>
    <cellStyle name="_Top 5 Cusdotion  Unresloved Count_USIS Cash_CoE_2_USIS Cash_CoE" xfId="5840"/>
    <cellStyle name="_Top 5 Cusdotion  Unresloved Count_USIS Cash_CoE_2_USIS Cash_CoE 2" xfId="16363"/>
    <cellStyle name="_Top 5 Cusdotion  Unresloved Count_USIS Cash_CoE_2_USIS Cash_CoE 3" xfId="16362"/>
    <cellStyle name="_Top 5 Cusdotion  Unresloved Count_USIS Cash_CoE_2_USIS Cash_CoE 4" xfId="24534"/>
    <cellStyle name="_Top 5 Cusdotion  Unresloved Count_USIS Cash_CoE_2_USIS Cash_CoE 5" xfId="28204"/>
    <cellStyle name="_Top 5 Cusdotion  Unresloved Count_USIS Cash_CoE_2_USIS Cash_CoE 6" xfId="27908"/>
    <cellStyle name="_Top 5 Cusdotion  Unresloved Count_USIS Cash_CoE_2_USIS Cash_CoE_Deadline Tracker" xfId="33917"/>
    <cellStyle name="_Top 5 Cusdotion  Unresloved Count_USIS Cash_CoE_2_USIS Cash_CoE_Sheet4" xfId="10817"/>
    <cellStyle name="_Top 5 Cusdotion  Unresloved Count_USIS Cash_CoE_2_USIS Cash_CoE_Sheet4 2" xfId="16364"/>
    <cellStyle name="_Top 5 Cusdotion  Unresloved Count_USIS Cash_CoE_3" xfId="5841"/>
    <cellStyle name="_Top 5 Cusdotion  Unresloved Count_USIS Cash_CoE_3 2" xfId="16366"/>
    <cellStyle name="_Top 5 Cusdotion  Unresloved Count_USIS Cash_CoE_3 3" xfId="16365"/>
    <cellStyle name="_Top 5 Cusdotion  Unresloved Count_USIS Cash_CoE_3 4" xfId="24535"/>
    <cellStyle name="_Top 5 Cusdotion  Unresloved Count_USIS Cash_CoE_3 5" xfId="28205"/>
    <cellStyle name="_Top 5 Cusdotion  Unresloved Count_USIS Cash_CoE_3 6" xfId="27909"/>
    <cellStyle name="_Top 5 Cusdotion  Unresloved Count_USIS Cash_CoE_3_Deadline Tracker" xfId="33918"/>
    <cellStyle name="_Top 5 Cusdotion  Unresloved Count_USIS Cash_CoE_3_Sheet4" xfId="10818"/>
    <cellStyle name="_Top 5 Cusdotion  Unresloved Count_USIS Cash_CoE_3_Sheet4 2" xfId="16367"/>
    <cellStyle name="_Top 5 Cusdotion  Unresloved Count_USIS Cash_CoE_3_USIS Cash_CoE" xfId="5842"/>
    <cellStyle name="_Top 5 Cusdotion  Unresloved Count_USIS Cash_CoE_3_USIS Cash_CoE 2" xfId="16369"/>
    <cellStyle name="_Top 5 Cusdotion  Unresloved Count_USIS Cash_CoE_3_USIS Cash_CoE 3" xfId="16368"/>
    <cellStyle name="_Top 5 Cusdotion  Unresloved Count_USIS Cash_CoE_3_USIS Cash_CoE 4" xfId="24536"/>
    <cellStyle name="_Top 5 Cusdotion  Unresloved Count_USIS Cash_CoE_3_USIS Cash_CoE 5" xfId="28206"/>
    <cellStyle name="_Top 5 Cusdotion  Unresloved Count_USIS Cash_CoE_3_USIS Cash_CoE 6" xfId="27910"/>
    <cellStyle name="_Top 5 Cusdotion  Unresloved Count_USIS Cash_CoE_3_USIS Cash_CoE_Deadline Tracker" xfId="33919"/>
    <cellStyle name="_Top 5 Cusdotion  Unresloved Count_USIS Cash_CoE_3_USIS Cash_CoE_Sheet4" xfId="10819"/>
    <cellStyle name="_Top 5 Cusdotion  Unresloved Count_USIS Cash_CoE_3_USIS Cash_CoE_Sheet4 2" xfId="16370"/>
    <cellStyle name="_Top 5 Cusdotion  Unresloved Count_USIS Cash_CoE_4" xfId="5843"/>
    <cellStyle name="_Top 5 Cusdotion  Unresloved Count_USIS Cash_CoE_4 2" xfId="16372"/>
    <cellStyle name="_Top 5 Cusdotion  Unresloved Count_USIS Cash_CoE_4 3" xfId="16371"/>
    <cellStyle name="_Top 5 Cusdotion  Unresloved Count_USIS Cash_CoE_4 4" xfId="24537"/>
    <cellStyle name="_Top 5 Cusdotion  Unresloved Count_USIS Cash_CoE_4 5" xfId="28207"/>
    <cellStyle name="_Top 5 Cusdotion  Unresloved Count_USIS Cash_CoE_4 6" xfId="27911"/>
    <cellStyle name="_Top 5 Cusdotion  Unresloved Count_USIS Cash_CoE_4_Deadline Tracker" xfId="33920"/>
    <cellStyle name="_Top 5 Cusdotion  Unresloved Count_USIS Cash_CoE_4_Sheet4" xfId="10820"/>
    <cellStyle name="_Top 5 Cusdotion  Unresloved Count_USIS Cash_CoE_4_Sheet4 2" xfId="16373"/>
    <cellStyle name="_Top 5 Cusdotion  Unresloved Count_USIS Cash_CoE_4_USIS Cash_CoE" xfId="5844"/>
    <cellStyle name="_Top 5 Cusdotion  Unresloved Count_USIS Cash_CoE_4_USIS Cash_CoE 2" xfId="16375"/>
    <cellStyle name="_Top 5 Cusdotion  Unresloved Count_USIS Cash_CoE_4_USIS Cash_CoE 3" xfId="16374"/>
    <cellStyle name="_Top 5 Cusdotion  Unresloved Count_USIS Cash_CoE_4_USIS Cash_CoE 4" xfId="24538"/>
    <cellStyle name="_Top 5 Cusdotion  Unresloved Count_USIS Cash_CoE_4_USIS Cash_CoE 5" xfId="28208"/>
    <cellStyle name="_Top 5 Cusdotion  Unresloved Count_USIS Cash_CoE_4_USIS Cash_CoE 6" xfId="27912"/>
    <cellStyle name="_Top 5 Cusdotion  Unresloved Count_USIS Cash_CoE_4_USIS Cash_CoE_Deadline Tracker" xfId="33921"/>
    <cellStyle name="_Top 5 Cusdotion  Unresloved Count_USIS Cash_CoE_4_USIS Cash_CoE_Sheet4" xfId="10821"/>
    <cellStyle name="_Top 5 Cusdotion  Unresloved Count_USIS Cash_CoE_4_USIS Cash_CoE_Sheet4 2" xfId="16376"/>
    <cellStyle name="_Top 5 Cusdotion  Unresloved Count_USIS Cash_CoE_5" xfId="5845"/>
    <cellStyle name="_Top 5 Cusdotion  Unresloved Count_USIS Cash_CoE_5 2" xfId="16378"/>
    <cellStyle name="_Top 5 Cusdotion  Unresloved Count_USIS Cash_CoE_5 3" xfId="16377"/>
    <cellStyle name="_Top 5 Cusdotion  Unresloved Count_USIS Cash_CoE_5 4" xfId="24539"/>
    <cellStyle name="_Top 5 Cusdotion  Unresloved Count_USIS Cash_CoE_5 5" xfId="28209"/>
    <cellStyle name="_Top 5 Cusdotion  Unresloved Count_USIS Cash_CoE_5 6" xfId="27913"/>
    <cellStyle name="_Top 5 Cusdotion  Unresloved Count_USIS Cash_CoE_5_Deadline Tracker" xfId="33922"/>
    <cellStyle name="_Top 5 Cusdotion  Unresloved Count_USIS Cash_CoE_5_Sheet4" xfId="10822"/>
    <cellStyle name="_Top 5 Cusdotion  Unresloved Count_USIS Cash_CoE_5_Sheet4 2" xfId="16379"/>
    <cellStyle name="_Top 5 Cusdotion  Unresloved Count_USIS Cash_CoE_5_USIS Cash_CoE" xfId="5846"/>
    <cellStyle name="_Top 5 Cusdotion  Unresloved Count_USIS Cash_CoE_5_USIS Cash_CoE 2" xfId="16381"/>
    <cellStyle name="_Top 5 Cusdotion  Unresloved Count_USIS Cash_CoE_5_USIS Cash_CoE 3" xfId="16380"/>
    <cellStyle name="_Top 5 Cusdotion  Unresloved Count_USIS Cash_CoE_5_USIS Cash_CoE 4" xfId="24540"/>
    <cellStyle name="_Top 5 Cusdotion  Unresloved Count_USIS Cash_CoE_5_USIS Cash_CoE 5" xfId="28210"/>
    <cellStyle name="_Top 5 Cusdotion  Unresloved Count_USIS Cash_CoE_5_USIS Cash_CoE 6" xfId="27914"/>
    <cellStyle name="_Top 5 Cusdotion  Unresloved Count_USIS Cash_CoE_5_USIS Cash_CoE_Deadline Tracker" xfId="33923"/>
    <cellStyle name="_Top 5 Cusdotion  Unresloved Count_USIS Cash_CoE_5_USIS Cash_CoE_Sheet4" xfId="10823"/>
    <cellStyle name="_Top 5 Cusdotion  Unresloved Count_USIS Cash_CoE_5_USIS Cash_CoE_Sheet4 2" xfId="16382"/>
    <cellStyle name="_Top 5 Cusdotion  Unresloved Count_USIS Cash_CoE_6" xfId="5847"/>
    <cellStyle name="_Top 5 Cusdotion  Unresloved Count_USIS Cash_CoE_6 2" xfId="16384"/>
    <cellStyle name="_Top 5 Cusdotion  Unresloved Count_USIS Cash_CoE_6 3" xfId="16383"/>
    <cellStyle name="_Top 5 Cusdotion  Unresloved Count_USIS Cash_CoE_6 4" xfId="24541"/>
    <cellStyle name="_Top 5 Cusdotion  Unresloved Count_USIS Cash_CoE_6 5" xfId="28211"/>
    <cellStyle name="_Top 5 Cusdotion  Unresloved Count_USIS Cash_CoE_6 6" xfId="27915"/>
    <cellStyle name="_Top 5 Cusdotion  Unresloved Count_USIS Cash_CoE_6_Deadline Tracker" xfId="33924"/>
    <cellStyle name="_Top 5 Cusdotion  Unresloved Count_USIS Cash_CoE_6_Sheet4" xfId="10824"/>
    <cellStyle name="_Top 5 Cusdotion  Unresloved Count_USIS Cash_CoE_6_Sheet4 2" xfId="16385"/>
    <cellStyle name="_Top 5 Cusdotion  Unresloved Count_USIS Cash_CoE_Chansky" xfId="5848"/>
    <cellStyle name="_Top 5 Cusdotion  Unresloved Count_USIS Cash_CoE_Chansky 2" xfId="16387"/>
    <cellStyle name="_Top 5 Cusdotion  Unresloved Count_USIS Cash_CoE_Chansky 3" xfId="16386"/>
    <cellStyle name="_Top 5 Cusdotion  Unresloved Count_USIS Cash_CoE_Chansky 4" xfId="24542"/>
    <cellStyle name="_Top 5 Cusdotion  Unresloved Count_USIS Cash_CoE_Chansky 5" xfId="28212"/>
    <cellStyle name="_Top 5 Cusdotion  Unresloved Count_USIS Cash_CoE_Chansky 6" xfId="27916"/>
    <cellStyle name="_Top 5 Cusdotion  Unresloved Count_USIS Cash_CoE_Chansky_Deadline Tracker" xfId="33925"/>
    <cellStyle name="_Top 5 Cusdotion  Unresloved Count_USIS Cash_CoE_Chansky_Sheet4" xfId="10825"/>
    <cellStyle name="_Top 5 Cusdotion  Unresloved Count_USIS Cash_CoE_Chansky_Sheet4 2" xfId="16388"/>
    <cellStyle name="_Top 5 Cusdotion  Unresloved Count_USIS Cash_CoE_Daily Volume" xfId="5849"/>
    <cellStyle name="_Top 5 Cusdotion  Unresloved Count_USIS Cash_CoE_Daily Volume 2" xfId="16390"/>
    <cellStyle name="_Top 5 Cusdotion  Unresloved Count_USIS Cash_CoE_Daily Volume 3" xfId="16389"/>
    <cellStyle name="_Top 5 Cusdotion  Unresloved Count_USIS Cash_CoE_Daily Volume 4" xfId="24543"/>
    <cellStyle name="_Top 5 Cusdotion  Unresloved Count_USIS Cash_CoE_Daily Volume_Deadline Tracker" xfId="33926"/>
    <cellStyle name="_Top 5 Cusdotion  Unresloved Count_USIS Cash_CoE_Daily Volume_Sheet4" xfId="10826"/>
    <cellStyle name="_Top 5 Cusdotion  Unresloved Count_USIS Cash_CoE_Daily Volume_Sheet4 2" xfId="16391"/>
    <cellStyle name="_Top 5 Cusdotion  Unresloved Count_USIS Cash_CoE_Deadline Tracker" xfId="33892"/>
    <cellStyle name="_Top 5 Cusdotion  Unresloved Count_USIS Cash_CoE_Forrester" xfId="5850"/>
    <cellStyle name="_Top 5 Cusdotion  Unresloved Count_USIS Cash_CoE_Forrester 2" xfId="16393"/>
    <cellStyle name="_Top 5 Cusdotion  Unresloved Count_USIS Cash_CoE_Forrester 3" xfId="16392"/>
    <cellStyle name="_Top 5 Cusdotion  Unresloved Count_USIS Cash_CoE_Forrester 4" xfId="24544"/>
    <cellStyle name="_Top 5 Cusdotion  Unresloved Count_USIS Cash_CoE_Forrester 5" xfId="28213"/>
    <cellStyle name="_Top 5 Cusdotion  Unresloved Count_USIS Cash_CoE_Forrester 6" xfId="27917"/>
    <cellStyle name="_Top 5 Cusdotion  Unresloved Count_USIS Cash_CoE_Forrester_Deadline Tracker" xfId="33927"/>
    <cellStyle name="_Top 5 Cusdotion  Unresloved Count_USIS Cash_CoE_Forrester_Sheet4" xfId="10827"/>
    <cellStyle name="_Top 5 Cusdotion  Unresloved Count_USIS Cash_CoE_Forrester_Sheet4 2" xfId="16394"/>
    <cellStyle name="_Top 5 Cusdotion  Unresloved Count_USIS Cash_CoE_Fry" xfId="5851"/>
    <cellStyle name="_Top 5 Cusdotion  Unresloved Count_USIS Cash_CoE_Fry 2" xfId="16396"/>
    <cellStyle name="_Top 5 Cusdotion  Unresloved Count_USIS Cash_CoE_Fry 3" xfId="16395"/>
    <cellStyle name="_Top 5 Cusdotion  Unresloved Count_USIS Cash_CoE_Fry 4" xfId="24545"/>
    <cellStyle name="_Top 5 Cusdotion  Unresloved Count_USIS Cash_CoE_Fry 5" xfId="28214"/>
    <cellStyle name="_Top 5 Cusdotion  Unresloved Count_USIS Cash_CoE_Fry 6" xfId="27918"/>
    <cellStyle name="_Top 5 Cusdotion  Unresloved Count_USIS Cash_CoE_Fry_Deadline Tracker" xfId="33928"/>
    <cellStyle name="_Top 5 Cusdotion  Unresloved Count_USIS Cash_CoE_Fry_Sheet4" xfId="10828"/>
    <cellStyle name="_Top 5 Cusdotion  Unresloved Count_USIS Cash_CoE_Fry_Sheet4 2" xfId="16397"/>
    <cellStyle name="_Top 5 Cusdotion  Unresloved Count_USIS Cash_CoE_Process Highlights" xfId="5852"/>
    <cellStyle name="_Top 5 Cusdotion  Unresloved Count_USIS Cash_CoE_Process Highlights 2" xfId="16399"/>
    <cellStyle name="_Top 5 Cusdotion  Unresloved Count_USIS Cash_CoE_Process Highlights 3" xfId="16398"/>
    <cellStyle name="_Top 5 Cusdotion  Unresloved Count_USIS Cash_CoE_Process Highlights 4" xfId="24546"/>
    <cellStyle name="_Top 5 Cusdotion  Unresloved Count_USIS Cash_CoE_Process Highlights 5" xfId="28215"/>
    <cellStyle name="_Top 5 Cusdotion  Unresloved Count_USIS Cash_CoE_Process Highlights 6" xfId="27919"/>
    <cellStyle name="_Top 5 Cusdotion  Unresloved Count_USIS Cash_CoE_Process Highlights_Deadline Tracker" xfId="33929"/>
    <cellStyle name="_Top 5 Cusdotion  Unresloved Count_USIS Cash_CoE_Process Highlights_Sheet4" xfId="10829"/>
    <cellStyle name="_Top 5 Cusdotion  Unresloved Count_USIS Cash_CoE_Process Highlights_Sheet4 2" xfId="16400"/>
    <cellStyle name="_Top 5 Cusdotion  Unresloved Count_USIS Cash_CoE_Sheet4" xfId="10792"/>
    <cellStyle name="_Top 5 Cusdotion  Unresloved Count_USIS Cash_CoE_Sheet4 2" xfId="16401"/>
    <cellStyle name="_Trade Review Macro" xfId="27668"/>
    <cellStyle name="_UBS Value" xfId="5853"/>
    <cellStyle name="_UBS Value 2" xfId="16403"/>
    <cellStyle name="_UBS Value 3" xfId="16402"/>
    <cellStyle name="_UBS Value 4" xfId="24547"/>
    <cellStyle name="_UBS Value_Deadline Tracker" xfId="33930"/>
    <cellStyle name="_UBS Value_Sheet4" xfId="10830"/>
    <cellStyle name="_UBS Value_Sheet4 2" xfId="16404"/>
    <cellStyle name="_Workload Case Study - Atticus v4" xfId="5854"/>
    <cellStyle name="_Workload Case Study - Atticus v4 2" xfId="16406"/>
    <cellStyle name="_Workload Case Study - Atticus v4 3" xfId="16405"/>
    <cellStyle name="_Workload Case Study - Atticus v4 4" xfId="24548"/>
    <cellStyle name="_Workload Case Study - Atticus v4_Deadline Tracker" xfId="33931"/>
    <cellStyle name="_Workload Case Study - Atticus v4_Sheet4" xfId="10831"/>
    <cellStyle name="_Workload Case Study - Atticus v4_Sheet4 2" xfId="16407"/>
    <cellStyle name="_Y8K2" xfId="5855"/>
    <cellStyle name="_Y8K2 2" xfId="16409"/>
    <cellStyle name="_Y8K2 3" xfId="16408"/>
    <cellStyle name="_Y8K2 4" xfId="24549"/>
    <cellStyle name="_Y8K2_0401" xfId="5856"/>
    <cellStyle name="_Y8K2_0401 2" xfId="16411"/>
    <cellStyle name="_Y8K2_0401 3" xfId="16410"/>
    <cellStyle name="_Y8K2_0401 4" xfId="24550"/>
    <cellStyle name="_Y8K2_0401_Deadline Tracker" xfId="33933"/>
    <cellStyle name="_Y8K2_0401_Sheet4" xfId="10833"/>
    <cellStyle name="_Y8K2_0401_Sheet4 2" xfId="16412"/>
    <cellStyle name="_Y8K2_0402" xfId="5857"/>
    <cellStyle name="_Y8K2_0402 2" xfId="16414"/>
    <cellStyle name="_Y8K2_0402 3" xfId="16413"/>
    <cellStyle name="_Y8K2_0402 4" xfId="24551"/>
    <cellStyle name="_Y8K2_0402_Deadline Tracker" xfId="33934"/>
    <cellStyle name="_Y8K2_0402_Sheet4" xfId="10834"/>
    <cellStyle name="_Y8K2_0402_Sheet4 2" xfId="16415"/>
    <cellStyle name="_Y8K2_0408" xfId="5858"/>
    <cellStyle name="_Y8K2_0408 2" xfId="16417"/>
    <cellStyle name="_Y8K2_0408 3" xfId="16416"/>
    <cellStyle name="_Y8K2_0408 4" xfId="24552"/>
    <cellStyle name="_Y8K2_0408_Deadline Tracker" xfId="33935"/>
    <cellStyle name="_Y8K2_0408_Sheet4" xfId="10835"/>
    <cellStyle name="_Y8K2_0408_Sheet4 2" xfId="16418"/>
    <cellStyle name="_Y8K2_0429" xfId="5859"/>
    <cellStyle name="_Y8K2_0429 2" xfId="16420"/>
    <cellStyle name="_Y8K2_0429 3" xfId="16419"/>
    <cellStyle name="_Y8K2_0429 4" xfId="24553"/>
    <cellStyle name="_Y8K2_0429_Deadline Tracker" xfId="33936"/>
    <cellStyle name="_Y8K2_0429_Sheet4" xfId="10836"/>
    <cellStyle name="_Y8K2_0429_Sheet4 2" xfId="16421"/>
    <cellStyle name="_Y8K2_Deadline Tracker" xfId="33932"/>
    <cellStyle name="_Y8K2_Index Detail" xfId="5860"/>
    <cellStyle name="_Y8K2_Index Detail 2" xfId="16423"/>
    <cellStyle name="_Y8K2_Index Detail 3" xfId="16422"/>
    <cellStyle name="_Y8K2_Index Detail 4" xfId="24554"/>
    <cellStyle name="_Y8K2_Index Detail_Deadline Tracker" xfId="33937"/>
    <cellStyle name="_Y8K2_Index Detail_Sheet4" xfId="10837"/>
    <cellStyle name="_Y8K2_Index Detail_Sheet4 2" xfId="16424"/>
    <cellStyle name="_Y8K2_Sheet4" xfId="10832"/>
    <cellStyle name="_Y8K2_Sheet4 2" xfId="16425"/>
    <cellStyle name="=C:\WINNT\SYSTEM32\COMMAND.COM" xfId="5861"/>
    <cellStyle name="=C:\WINNT\SYSTEM32\COMMAND.COM 2" xfId="16427"/>
    <cellStyle name="=C:\WINNT\SYSTEM32\COMMAND.COM 3" xfId="16426"/>
    <cellStyle name="=C:\WINNT\SYSTEM32\COMMAND.COM 4" xfId="24555"/>
    <cellStyle name="=C:\WINNT\SYSTEM32\COMMAND.COM 5" xfId="28216"/>
    <cellStyle name="=C:\WINNT\SYSTEM32\COMMAND.COM 6" xfId="27920"/>
    <cellStyle name="=C:\WINNT\SYSTEM32\COMMAND.COM_Deadline Tracker" xfId="33938"/>
    <cellStyle name="æØè [0.00]_97telcom" xfId="5862"/>
    <cellStyle name="æØè_97telcom" xfId="5863"/>
    <cellStyle name="ÊÝ [0.00]_97telcom" xfId="5864"/>
    <cellStyle name="ÊÝ_97telcom" xfId="5865"/>
    <cellStyle name="W_97telcom" xfId="5866"/>
    <cellStyle name="20% - Accent1 10" xfId="5867"/>
    <cellStyle name="20% - Accent1 10 2" xfId="5868"/>
    <cellStyle name="20% - Accent1 10 2 2" xfId="16430"/>
    <cellStyle name="20% - Accent1 10 2 3" xfId="16429"/>
    <cellStyle name="20% - Accent1 10 2 4" xfId="24557"/>
    <cellStyle name="20% - Accent1 10 2_Deadline Tracker" xfId="33940"/>
    <cellStyle name="20% - Accent1 10 3" xfId="16431"/>
    <cellStyle name="20% - Accent1 10 4" xfId="16428"/>
    <cellStyle name="20% - Accent1 10 5" xfId="24556"/>
    <cellStyle name="20% - Accent1 10_Deadline Tracker" xfId="33939"/>
    <cellStyle name="20% - Accent1 11" xfId="5869"/>
    <cellStyle name="20% - Accent1 11 2" xfId="5870"/>
    <cellStyle name="20% - Accent1 11 2 2" xfId="16434"/>
    <cellStyle name="20% - Accent1 11 2 3" xfId="16433"/>
    <cellStyle name="20% - Accent1 11 2 4" xfId="24559"/>
    <cellStyle name="20% - Accent1 11 2_Deadline Tracker" xfId="33942"/>
    <cellStyle name="20% - Accent1 11 3" xfId="16435"/>
    <cellStyle name="20% - Accent1 11 4" xfId="16432"/>
    <cellStyle name="20% - Accent1 11 5" xfId="24558"/>
    <cellStyle name="20% - Accent1 11_Deadline Tracker" xfId="33941"/>
    <cellStyle name="20% - Accent1 12" xfId="5871"/>
    <cellStyle name="20% - Accent1 12 2" xfId="5872"/>
    <cellStyle name="20% - Accent1 12 2 2" xfId="16438"/>
    <cellStyle name="20% - Accent1 12 2 3" xfId="16437"/>
    <cellStyle name="20% - Accent1 12 2 4" xfId="24561"/>
    <cellStyle name="20% - Accent1 12 2_Deadline Tracker" xfId="33944"/>
    <cellStyle name="20% - Accent1 12 3" xfId="16439"/>
    <cellStyle name="20% - Accent1 12 4" xfId="16436"/>
    <cellStyle name="20% - Accent1 12 5" xfId="24560"/>
    <cellStyle name="20% - Accent1 12_Deadline Tracker" xfId="33943"/>
    <cellStyle name="20% - Accent1 13" xfId="5873"/>
    <cellStyle name="20% - Accent1 13 2" xfId="16441"/>
    <cellStyle name="20% - Accent1 13 3" xfId="16440"/>
    <cellStyle name="20% - Accent1 13 4" xfId="24562"/>
    <cellStyle name="20% - Accent1 13_Deadline Tracker" xfId="33945"/>
    <cellStyle name="20% - Accent1 14" xfId="5874"/>
    <cellStyle name="20% - Accent1 14 2" xfId="16443"/>
    <cellStyle name="20% - Accent1 14 3" xfId="16442"/>
    <cellStyle name="20% - Accent1 14 4" xfId="24563"/>
    <cellStyle name="20% - Accent1 14_Deadline Tracker" xfId="33946"/>
    <cellStyle name="20% - Accent1 15" xfId="28377"/>
    <cellStyle name="20% - Accent1 2" xfId="5875"/>
    <cellStyle name="20% - Accent1 2 10" xfId="16445"/>
    <cellStyle name="20% - Accent1 2 11" xfId="16444"/>
    <cellStyle name="20% - Accent1 2 12" xfId="24564"/>
    <cellStyle name="20% - Accent1 2 13" xfId="28217"/>
    <cellStyle name="20% - Accent1 2 14" xfId="27921"/>
    <cellStyle name="20% - Accent1 2 15" xfId="32007"/>
    <cellStyle name="20% - Accent1 2 2" xfId="5876"/>
    <cellStyle name="20% - Accent1 2 2 2" xfId="5877"/>
    <cellStyle name="20% - Accent1 2 2 2 2" xfId="16448"/>
    <cellStyle name="20% - Accent1 2 2 2 3" xfId="16447"/>
    <cellStyle name="20% - Accent1 2 2 2 4" xfId="24566"/>
    <cellStyle name="20% - Accent1 2 2 2 5" xfId="32009"/>
    <cellStyle name="20% - Accent1 2 2 2_Deadline Tracker" xfId="33948"/>
    <cellStyle name="20% - Accent1 2 2 3" xfId="16449"/>
    <cellStyle name="20% - Accent1 2 2 4" xfId="16446"/>
    <cellStyle name="20% - Accent1 2 2 5" xfId="24565"/>
    <cellStyle name="20% - Accent1 2 2 6" xfId="32008"/>
    <cellStyle name="20% - Accent1 2 2_Deadline Tracker" xfId="33947"/>
    <cellStyle name="20% - Accent1 2 3" xfId="5878"/>
    <cellStyle name="20% - Accent1 2 3 2" xfId="16451"/>
    <cellStyle name="20% - Accent1 2 3 3" xfId="16450"/>
    <cellStyle name="20% - Accent1 2 3 4" xfId="24567"/>
    <cellStyle name="20% - Accent1 2 3 5" xfId="32010"/>
    <cellStyle name="20% - Accent1 2 3_Deadline Tracker" xfId="33949"/>
    <cellStyle name="20% - Accent1 2 4" xfId="5879"/>
    <cellStyle name="20% - Accent1 2 4 2" xfId="16453"/>
    <cellStyle name="20% - Accent1 2 4 3" xfId="16452"/>
    <cellStyle name="20% - Accent1 2 4 4" xfId="24568"/>
    <cellStyle name="20% - Accent1 2 4_Deadline Tracker" xfId="33950"/>
    <cellStyle name="20% - Accent1 2 5" xfId="16454"/>
    <cellStyle name="20% - Accent1 2 6" xfId="16455"/>
    <cellStyle name="20% - Accent1 2 7" xfId="16456"/>
    <cellStyle name="20% - Accent1 2 8" xfId="16457"/>
    <cellStyle name="20% - Accent1 2 9" xfId="16458"/>
    <cellStyle name="20% - Accent1 2_Clean Desk Policy" xfId="5880"/>
    <cellStyle name="20% - Accent1 3" xfId="5881"/>
    <cellStyle name="20% - Accent1 3 2" xfId="5882"/>
    <cellStyle name="20% - Accent1 3 2 2" xfId="16461"/>
    <cellStyle name="20% - Accent1 3 2 3" xfId="16460"/>
    <cellStyle name="20% - Accent1 3 2 4" xfId="24570"/>
    <cellStyle name="20% - Accent1 3 2_Deadline Tracker" xfId="33952"/>
    <cellStyle name="20% - Accent1 3 3" xfId="5883"/>
    <cellStyle name="20% - Accent1 3 3 2" xfId="16463"/>
    <cellStyle name="20% - Accent1 3 3 3" xfId="16462"/>
    <cellStyle name="20% - Accent1 3 3 4" xfId="24571"/>
    <cellStyle name="20% - Accent1 3 3_Deadline Tracker" xfId="33953"/>
    <cellStyle name="20% - Accent1 3 4" xfId="16464"/>
    <cellStyle name="20% - Accent1 3 5" xfId="16459"/>
    <cellStyle name="20% - Accent1 3 6" xfId="24569"/>
    <cellStyle name="20% - Accent1 3 7" xfId="28218"/>
    <cellStyle name="20% - Accent1 3 8" xfId="27922"/>
    <cellStyle name="20% - Accent1 3 9" xfId="32011"/>
    <cellStyle name="20% - Accent1 3_Deadline Tracker" xfId="33951"/>
    <cellStyle name="20% - Accent1 4" xfId="5884"/>
    <cellStyle name="20% - Accent1 4 2" xfId="5885"/>
    <cellStyle name="20% - Accent1 4 2 2" xfId="16467"/>
    <cellStyle name="20% - Accent1 4 2 3" xfId="16466"/>
    <cellStyle name="20% - Accent1 4 2 4" xfId="24573"/>
    <cellStyle name="20% - Accent1 4 2_Deadline Tracker" xfId="33955"/>
    <cellStyle name="20% - Accent1 4 3" xfId="16468"/>
    <cellStyle name="20% - Accent1 4 4" xfId="16465"/>
    <cellStyle name="20% - Accent1 4 5" xfId="24572"/>
    <cellStyle name="20% - Accent1 4_Deadline Tracker" xfId="33954"/>
    <cellStyle name="20% - Accent1 5" xfId="5886"/>
    <cellStyle name="20% - Accent1 5 2" xfId="5887"/>
    <cellStyle name="20% - Accent1 5 2 2" xfId="16471"/>
    <cellStyle name="20% - Accent1 5 2 3" xfId="16470"/>
    <cellStyle name="20% - Accent1 5 2 4" xfId="24575"/>
    <cellStyle name="20% - Accent1 5 2_Deadline Tracker" xfId="33957"/>
    <cellStyle name="20% - Accent1 5 3" xfId="16472"/>
    <cellStyle name="20% - Accent1 5 4" xfId="16469"/>
    <cellStyle name="20% - Accent1 5 5" xfId="24574"/>
    <cellStyle name="20% - Accent1 5_Deadline Tracker" xfId="33956"/>
    <cellStyle name="20% - Accent1 6" xfId="5888"/>
    <cellStyle name="20% - Accent1 6 2" xfId="5889"/>
    <cellStyle name="20% - Accent1 6 2 2" xfId="16475"/>
    <cellStyle name="20% - Accent1 6 2 3" xfId="16474"/>
    <cellStyle name="20% - Accent1 6 2 4" xfId="24577"/>
    <cellStyle name="20% - Accent1 6 2_Deadline Tracker" xfId="33959"/>
    <cellStyle name="20% - Accent1 6 3" xfId="16476"/>
    <cellStyle name="20% - Accent1 6 4" xfId="16473"/>
    <cellStyle name="20% - Accent1 6 5" xfId="24576"/>
    <cellStyle name="20% - Accent1 6_Deadline Tracker" xfId="33958"/>
    <cellStyle name="20% - Accent1 7" xfId="5890"/>
    <cellStyle name="20% - Accent1 7 2" xfId="5891"/>
    <cellStyle name="20% - Accent1 7 2 2" xfId="16479"/>
    <cellStyle name="20% - Accent1 7 2 3" xfId="16478"/>
    <cellStyle name="20% - Accent1 7 2 4" xfId="24579"/>
    <cellStyle name="20% - Accent1 7 2_Deadline Tracker" xfId="33961"/>
    <cellStyle name="20% - Accent1 7 3" xfId="16480"/>
    <cellStyle name="20% - Accent1 7 4" xfId="16477"/>
    <cellStyle name="20% - Accent1 7 5" xfId="24578"/>
    <cellStyle name="20% - Accent1 7_Deadline Tracker" xfId="33960"/>
    <cellStyle name="20% - Accent1 8" xfId="5892"/>
    <cellStyle name="20% - Accent1 8 2" xfId="5893"/>
    <cellStyle name="20% - Accent1 8 2 2" xfId="16483"/>
    <cellStyle name="20% - Accent1 8 2 3" xfId="16482"/>
    <cellStyle name="20% - Accent1 8 2 4" xfId="24581"/>
    <cellStyle name="20% - Accent1 8 2_Deadline Tracker" xfId="33963"/>
    <cellStyle name="20% - Accent1 8 3" xfId="16484"/>
    <cellStyle name="20% - Accent1 8 4" xfId="16481"/>
    <cellStyle name="20% - Accent1 8 5" xfId="24580"/>
    <cellStyle name="20% - Accent1 8_Deadline Tracker" xfId="33962"/>
    <cellStyle name="20% - Accent1 9" xfId="5894"/>
    <cellStyle name="20% - Accent1 9 2" xfId="5895"/>
    <cellStyle name="20% - Accent1 9 2 2" xfId="16487"/>
    <cellStyle name="20% - Accent1 9 2 3" xfId="16486"/>
    <cellStyle name="20% - Accent1 9 2 4" xfId="24583"/>
    <cellStyle name="20% - Accent1 9 2_Deadline Tracker" xfId="33965"/>
    <cellStyle name="20% - Accent1 9 3" xfId="16488"/>
    <cellStyle name="20% - Accent1 9 4" xfId="16485"/>
    <cellStyle name="20% - Accent1 9 5" xfId="24582"/>
    <cellStyle name="20% - Accent1 9_Deadline Tracker" xfId="33964"/>
    <cellStyle name="20% - Accent2 10" xfId="5896"/>
    <cellStyle name="20% - Accent2 10 2" xfId="5897"/>
    <cellStyle name="20% - Accent2 10 2 2" xfId="16491"/>
    <cellStyle name="20% - Accent2 10 2 3" xfId="16490"/>
    <cellStyle name="20% - Accent2 10 2 4" xfId="24585"/>
    <cellStyle name="20% - Accent2 10 2_Deadline Tracker" xfId="33967"/>
    <cellStyle name="20% - Accent2 10 3" xfId="16492"/>
    <cellStyle name="20% - Accent2 10 4" xfId="16489"/>
    <cellStyle name="20% - Accent2 10 5" xfId="24584"/>
    <cellStyle name="20% - Accent2 10_Deadline Tracker" xfId="33966"/>
    <cellStyle name="20% - Accent2 11" xfId="5898"/>
    <cellStyle name="20% - Accent2 11 2" xfId="5899"/>
    <cellStyle name="20% - Accent2 11 2 2" xfId="16495"/>
    <cellStyle name="20% - Accent2 11 2 3" xfId="16494"/>
    <cellStyle name="20% - Accent2 11 2 4" xfId="24587"/>
    <cellStyle name="20% - Accent2 11 2_Deadline Tracker" xfId="33969"/>
    <cellStyle name="20% - Accent2 11 3" xfId="16496"/>
    <cellStyle name="20% - Accent2 11 4" xfId="16493"/>
    <cellStyle name="20% - Accent2 11 5" xfId="24586"/>
    <cellStyle name="20% - Accent2 11_Deadline Tracker" xfId="33968"/>
    <cellStyle name="20% - Accent2 12" xfId="5900"/>
    <cellStyle name="20% - Accent2 12 2" xfId="5901"/>
    <cellStyle name="20% - Accent2 12 2 2" xfId="16499"/>
    <cellStyle name="20% - Accent2 12 2 3" xfId="16498"/>
    <cellStyle name="20% - Accent2 12 2 4" xfId="24589"/>
    <cellStyle name="20% - Accent2 12 2_Deadline Tracker" xfId="33971"/>
    <cellStyle name="20% - Accent2 12 3" xfId="16500"/>
    <cellStyle name="20% - Accent2 12 4" xfId="16497"/>
    <cellStyle name="20% - Accent2 12 5" xfId="24588"/>
    <cellStyle name="20% - Accent2 12_Deadline Tracker" xfId="33970"/>
    <cellStyle name="20% - Accent2 13" xfId="5902"/>
    <cellStyle name="20% - Accent2 13 2" xfId="16502"/>
    <cellStyle name="20% - Accent2 13 3" xfId="16501"/>
    <cellStyle name="20% - Accent2 13 4" xfId="24590"/>
    <cellStyle name="20% - Accent2 13_Deadline Tracker" xfId="33972"/>
    <cellStyle name="20% - Accent2 14" xfId="5903"/>
    <cellStyle name="20% - Accent2 14 2" xfId="16504"/>
    <cellStyle name="20% - Accent2 14 3" xfId="16503"/>
    <cellStyle name="20% - Accent2 14 4" xfId="24591"/>
    <cellStyle name="20% - Accent2 14_Deadline Tracker" xfId="33973"/>
    <cellStyle name="20% - Accent2 15" xfId="28378"/>
    <cellStyle name="20% - Accent2 2" xfId="5904"/>
    <cellStyle name="20% - Accent2 2 10" xfId="16506"/>
    <cellStyle name="20% - Accent2 2 11" xfId="16505"/>
    <cellStyle name="20% - Accent2 2 12" xfId="24592"/>
    <cellStyle name="20% - Accent2 2 13" xfId="28219"/>
    <cellStyle name="20% - Accent2 2 14" xfId="27923"/>
    <cellStyle name="20% - Accent2 2 15" xfId="32012"/>
    <cellStyle name="20% - Accent2 2 2" xfId="5905"/>
    <cellStyle name="20% - Accent2 2 2 2" xfId="5906"/>
    <cellStyle name="20% - Accent2 2 2 2 2" xfId="16509"/>
    <cellStyle name="20% - Accent2 2 2 2 3" xfId="16508"/>
    <cellStyle name="20% - Accent2 2 2 2 4" xfId="24594"/>
    <cellStyle name="20% - Accent2 2 2 2 5" xfId="32014"/>
    <cellStyle name="20% - Accent2 2 2 2_Deadline Tracker" xfId="33975"/>
    <cellStyle name="20% - Accent2 2 2 3" xfId="16510"/>
    <cellStyle name="20% - Accent2 2 2 4" xfId="16507"/>
    <cellStyle name="20% - Accent2 2 2 5" xfId="24593"/>
    <cellStyle name="20% - Accent2 2 2 6" xfId="32013"/>
    <cellStyle name="20% - Accent2 2 2_Deadline Tracker" xfId="33974"/>
    <cellStyle name="20% - Accent2 2 3" xfId="5907"/>
    <cellStyle name="20% - Accent2 2 3 2" xfId="16512"/>
    <cellStyle name="20% - Accent2 2 3 3" xfId="16511"/>
    <cellStyle name="20% - Accent2 2 3 4" xfId="24595"/>
    <cellStyle name="20% - Accent2 2 3 5" xfId="32015"/>
    <cellStyle name="20% - Accent2 2 3_Deadline Tracker" xfId="33976"/>
    <cellStyle name="20% - Accent2 2 4" xfId="5908"/>
    <cellStyle name="20% - Accent2 2 4 2" xfId="16514"/>
    <cellStyle name="20% - Accent2 2 4 3" xfId="16513"/>
    <cellStyle name="20% - Accent2 2 4 4" xfId="24596"/>
    <cellStyle name="20% - Accent2 2 4_Deadline Tracker" xfId="33977"/>
    <cellStyle name="20% - Accent2 2 5" xfId="16515"/>
    <cellStyle name="20% - Accent2 2 6" xfId="16516"/>
    <cellStyle name="20% - Accent2 2 7" xfId="16517"/>
    <cellStyle name="20% - Accent2 2 8" xfId="16518"/>
    <cellStyle name="20% - Accent2 2 9" xfId="16519"/>
    <cellStyle name="20% - Accent2 2_Clean Desk Policy" xfId="5909"/>
    <cellStyle name="20% - Accent2 3" xfId="5910"/>
    <cellStyle name="20% - Accent2 3 2" xfId="5911"/>
    <cellStyle name="20% - Accent2 3 2 2" xfId="16522"/>
    <cellStyle name="20% - Accent2 3 2 3" xfId="16521"/>
    <cellStyle name="20% - Accent2 3 2 4" xfId="24598"/>
    <cellStyle name="20% - Accent2 3 2_Deadline Tracker" xfId="33979"/>
    <cellStyle name="20% - Accent2 3 3" xfId="5912"/>
    <cellStyle name="20% - Accent2 3 3 2" xfId="16524"/>
    <cellStyle name="20% - Accent2 3 3 3" xfId="16523"/>
    <cellStyle name="20% - Accent2 3 3 4" xfId="24599"/>
    <cellStyle name="20% - Accent2 3 3_Deadline Tracker" xfId="33980"/>
    <cellStyle name="20% - Accent2 3 4" xfId="16525"/>
    <cellStyle name="20% - Accent2 3 5" xfId="16520"/>
    <cellStyle name="20% - Accent2 3 6" xfId="24597"/>
    <cellStyle name="20% - Accent2 3 7" xfId="28220"/>
    <cellStyle name="20% - Accent2 3 8" xfId="27924"/>
    <cellStyle name="20% - Accent2 3 9" xfId="32016"/>
    <cellStyle name="20% - Accent2 3_Deadline Tracker" xfId="33978"/>
    <cellStyle name="20% - Accent2 4" xfId="5913"/>
    <cellStyle name="20% - Accent2 4 2" xfId="5914"/>
    <cellStyle name="20% - Accent2 4 2 2" xfId="16528"/>
    <cellStyle name="20% - Accent2 4 2 3" xfId="16527"/>
    <cellStyle name="20% - Accent2 4 2 4" xfId="24601"/>
    <cellStyle name="20% - Accent2 4 2_Deadline Tracker" xfId="33982"/>
    <cellStyle name="20% - Accent2 4 3" xfId="16529"/>
    <cellStyle name="20% - Accent2 4 4" xfId="16526"/>
    <cellStyle name="20% - Accent2 4 5" xfId="24600"/>
    <cellStyle name="20% - Accent2 4_Deadline Tracker" xfId="33981"/>
    <cellStyle name="20% - Accent2 5" xfId="5915"/>
    <cellStyle name="20% - Accent2 5 2" xfId="5916"/>
    <cellStyle name="20% - Accent2 5 2 2" xfId="16532"/>
    <cellStyle name="20% - Accent2 5 2 3" xfId="16531"/>
    <cellStyle name="20% - Accent2 5 2 4" xfId="24603"/>
    <cellStyle name="20% - Accent2 5 2_Deadline Tracker" xfId="33984"/>
    <cellStyle name="20% - Accent2 5 3" xfId="16533"/>
    <cellStyle name="20% - Accent2 5 4" xfId="16530"/>
    <cellStyle name="20% - Accent2 5 5" xfId="24602"/>
    <cellStyle name="20% - Accent2 5_Deadline Tracker" xfId="33983"/>
    <cellStyle name="20% - Accent2 6" xfId="5917"/>
    <cellStyle name="20% - Accent2 6 2" xfId="5918"/>
    <cellStyle name="20% - Accent2 6 2 2" xfId="16536"/>
    <cellStyle name="20% - Accent2 6 2 3" xfId="16535"/>
    <cellStyle name="20% - Accent2 6 2 4" xfId="24605"/>
    <cellStyle name="20% - Accent2 6 2_Deadline Tracker" xfId="33986"/>
    <cellStyle name="20% - Accent2 6 3" xfId="16537"/>
    <cellStyle name="20% - Accent2 6 4" xfId="16534"/>
    <cellStyle name="20% - Accent2 6 5" xfId="24604"/>
    <cellStyle name="20% - Accent2 6_Deadline Tracker" xfId="33985"/>
    <cellStyle name="20% - Accent2 7" xfId="5919"/>
    <cellStyle name="20% - Accent2 7 2" xfId="5920"/>
    <cellStyle name="20% - Accent2 7 2 2" xfId="16540"/>
    <cellStyle name="20% - Accent2 7 2 3" xfId="16539"/>
    <cellStyle name="20% - Accent2 7 2 4" xfId="24607"/>
    <cellStyle name="20% - Accent2 7 2_Deadline Tracker" xfId="33988"/>
    <cellStyle name="20% - Accent2 7 3" xfId="16541"/>
    <cellStyle name="20% - Accent2 7 4" xfId="16538"/>
    <cellStyle name="20% - Accent2 7 5" xfId="24606"/>
    <cellStyle name="20% - Accent2 7_Deadline Tracker" xfId="33987"/>
    <cellStyle name="20% - Accent2 8" xfId="5921"/>
    <cellStyle name="20% - Accent2 8 2" xfId="5922"/>
    <cellStyle name="20% - Accent2 8 2 2" xfId="16544"/>
    <cellStyle name="20% - Accent2 8 2 3" xfId="16543"/>
    <cellStyle name="20% - Accent2 8 2 4" xfId="24609"/>
    <cellStyle name="20% - Accent2 8 2_Deadline Tracker" xfId="33990"/>
    <cellStyle name="20% - Accent2 8 3" xfId="16545"/>
    <cellStyle name="20% - Accent2 8 4" xfId="16542"/>
    <cellStyle name="20% - Accent2 8 5" xfId="24608"/>
    <cellStyle name="20% - Accent2 8_Deadline Tracker" xfId="33989"/>
    <cellStyle name="20% - Accent2 9" xfId="5923"/>
    <cellStyle name="20% - Accent2 9 2" xfId="5924"/>
    <cellStyle name="20% - Accent2 9 2 2" xfId="16548"/>
    <cellStyle name="20% - Accent2 9 2 3" xfId="16547"/>
    <cellStyle name="20% - Accent2 9 2 4" xfId="24611"/>
    <cellStyle name="20% - Accent2 9 2_Deadline Tracker" xfId="33992"/>
    <cellStyle name="20% - Accent2 9 3" xfId="16549"/>
    <cellStyle name="20% - Accent2 9 4" xfId="16546"/>
    <cellStyle name="20% - Accent2 9 5" xfId="24610"/>
    <cellStyle name="20% - Accent2 9_Deadline Tracker" xfId="33991"/>
    <cellStyle name="20% - Accent3 10" xfId="5925"/>
    <cellStyle name="20% - Accent3 10 2" xfId="5926"/>
    <cellStyle name="20% - Accent3 10 2 2" xfId="16552"/>
    <cellStyle name="20% - Accent3 10 2 3" xfId="16551"/>
    <cellStyle name="20% - Accent3 10 2 4" xfId="24613"/>
    <cellStyle name="20% - Accent3 10 2_Deadline Tracker" xfId="33994"/>
    <cellStyle name="20% - Accent3 10 3" xfId="16553"/>
    <cellStyle name="20% - Accent3 10 4" xfId="16550"/>
    <cellStyle name="20% - Accent3 10 5" xfId="24612"/>
    <cellStyle name="20% - Accent3 10_Deadline Tracker" xfId="33993"/>
    <cellStyle name="20% - Accent3 11" xfId="5927"/>
    <cellStyle name="20% - Accent3 11 2" xfId="5928"/>
    <cellStyle name="20% - Accent3 11 2 2" xfId="16556"/>
    <cellStyle name="20% - Accent3 11 2 3" xfId="16555"/>
    <cellStyle name="20% - Accent3 11 2 4" xfId="24615"/>
    <cellStyle name="20% - Accent3 11 2_Deadline Tracker" xfId="33996"/>
    <cellStyle name="20% - Accent3 11 3" xfId="16557"/>
    <cellStyle name="20% - Accent3 11 4" xfId="16554"/>
    <cellStyle name="20% - Accent3 11 5" xfId="24614"/>
    <cellStyle name="20% - Accent3 11_Deadline Tracker" xfId="33995"/>
    <cellStyle name="20% - Accent3 12" xfId="5929"/>
    <cellStyle name="20% - Accent3 12 2" xfId="5930"/>
    <cellStyle name="20% - Accent3 12 2 2" xfId="16560"/>
    <cellStyle name="20% - Accent3 12 2 3" xfId="16559"/>
    <cellStyle name="20% - Accent3 12 2 4" xfId="24617"/>
    <cellStyle name="20% - Accent3 12 2_Deadline Tracker" xfId="33998"/>
    <cellStyle name="20% - Accent3 12 3" xfId="16561"/>
    <cellStyle name="20% - Accent3 12 4" xfId="16558"/>
    <cellStyle name="20% - Accent3 12 5" xfId="24616"/>
    <cellStyle name="20% - Accent3 12_Deadline Tracker" xfId="33997"/>
    <cellStyle name="20% - Accent3 13" xfId="5931"/>
    <cellStyle name="20% - Accent3 13 2" xfId="16563"/>
    <cellStyle name="20% - Accent3 13 3" xfId="16562"/>
    <cellStyle name="20% - Accent3 13 4" xfId="24618"/>
    <cellStyle name="20% - Accent3 13_Deadline Tracker" xfId="33999"/>
    <cellStyle name="20% - Accent3 14" xfId="5932"/>
    <cellStyle name="20% - Accent3 14 2" xfId="16565"/>
    <cellStyle name="20% - Accent3 14 3" xfId="16564"/>
    <cellStyle name="20% - Accent3 14 4" xfId="24619"/>
    <cellStyle name="20% - Accent3 14_Deadline Tracker" xfId="34000"/>
    <cellStyle name="20% - Accent3 15" xfId="28379"/>
    <cellStyle name="20% - Accent3 2" xfId="5933"/>
    <cellStyle name="20% - Accent3 2 10" xfId="16567"/>
    <cellStyle name="20% - Accent3 2 11" xfId="16566"/>
    <cellStyle name="20% - Accent3 2 12" xfId="24620"/>
    <cellStyle name="20% - Accent3 2 13" xfId="28221"/>
    <cellStyle name="20% - Accent3 2 14" xfId="27925"/>
    <cellStyle name="20% - Accent3 2 15" xfId="32017"/>
    <cellStyle name="20% - Accent3 2 2" xfId="5934"/>
    <cellStyle name="20% - Accent3 2 2 2" xfId="5935"/>
    <cellStyle name="20% - Accent3 2 2 2 2" xfId="16570"/>
    <cellStyle name="20% - Accent3 2 2 2 3" xfId="16569"/>
    <cellStyle name="20% - Accent3 2 2 2 4" xfId="24622"/>
    <cellStyle name="20% - Accent3 2 2 2 5" xfId="32019"/>
    <cellStyle name="20% - Accent3 2 2 2_Deadline Tracker" xfId="34002"/>
    <cellStyle name="20% - Accent3 2 2 3" xfId="16571"/>
    <cellStyle name="20% - Accent3 2 2 4" xfId="16568"/>
    <cellStyle name="20% - Accent3 2 2 5" xfId="24621"/>
    <cellStyle name="20% - Accent3 2 2 6" xfId="32018"/>
    <cellStyle name="20% - Accent3 2 2_Deadline Tracker" xfId="34001"/>
    <cellStyle name="20% - Accent3 2 3" xfId="5936"/>
    <cellStyle name="20% - Accent3 2 3 2" xfId="16573"/>
    <cellStyle name="20% - Accent3 2 3 3" xfId="16572"/>
    <cellStyle name="20% - Accent3 2 3 4" xfId="24623"/>
    <cellStyle name="20% - Accent3 2 3 5" xfId="32020"/>
    <cellStyle name="20% - Accent3 2 3_Deadline Tracker" xfId="34003"/>
    <cellStyle name="20% - Accent3 2 4" xfId="5937"/>
    <cellStyle name="20% - Accent3 2 4 2" xfId="16575"/>
    <cellStyle name="20% - Accent3 2 4 3" xfId="16574"/>
    <cellStyle name="20% - Accent3 2 4 4" xfId="24624"/>
    <cellStyle name="20% - Accent3 2 4_Deadline Tracker" xfId="34004"/>
    <cellStyle name="20% - Accent3 2 5" xfId="16576"/>
    <cellStyle name="20% - Accent3 2 6" xfId="16577"/>
    <cellStyle name="20% - Accent3 2 7" xfId="16578"/>
    <cellStyle name="20% - Accent3 2 8" xfId="16579"/>
    <cellStyle name="20% - Accent3 2 9" xfId="16580"/>
    <cellStyle name="20% - Accent3 2_Clean Desk Policy" xfId="5938"/>
    <cellStyle name="20% - Accent3 3" xfId="5939"/>
    <cellStyle name="20% - Accent3 3 2" xfId="5940"/>
    <cellStyle name="20% - Accent3 3 2 2" xfId="16583"/>
    <cellStyle name="20% - Accent3 3 2 3" xfId="16582"/>
    <cellStyle name="20% - Accent3 3 2 4" xfId="24626"/>
    <cellStyle name="20% - Accent3 3 2_Deadline Tracker" xfId="34006"/>
    <cellStyle name="20% - Accent3 3 3" xfId="5941"/>
    <cellStyle name="20% - Accent3 3 3 2" xfId="16585"/>
    <cellStyle name="20% - Accent3 3 3 3" xfId="16584"/>
    <cellStyle name="20% - Accent3 3 3 4" xfId="24627"/>
    <cellStyle name="20% - Accent3 3 3_Deadline Tracker" xfId="34007"/>
    <cellStyle name="20% - Accent3 3 4" xfId="16586"/>
    <cellStyle name="20% - Accent3 3 5" xfId="16581"/>
    <cellStyle name="20% - Accent3 3 6" xfId="24625"/>
    <cellStyle name="20% - Accent3 3 7" xfId="28222"/>
    <cellStyle name="20% - Accent3 3 8" xfId="27926"/>
    <cellStyle name="20% - Accent3 3 9" xfId="32021"/>
    <cellStyle name="20% - Accent3 3_Deadline Tracker" xfId="34005"/>
    <cellStyle name="20% - Accent3 4" xfId="5942"/>
    <cellStyle name="20% - Accent3 4 2" xfId="5943"/>
    <cellStyle name="20% - Accent3 4 2 2" xfId="16589"/>
    <cellStyle name="20% - Accent3 4 2 3" xfId="16588"/>
    <cellStyle name="20% - Accent3 4 2 4" xfId="24629"/>
    <cellStyle name="20% - Accent3 4 2_Deadline Tracker" xfId="34009"/>
    <cellStyle name="20% - Accent3 4 3" xfId="16590"/>
    <cellStyle name="20% - Accent3 4 4" xfId="16587"/>
    <cellStyle name="20% - Accent3 4 5" xfId="24628"/>
    <cellStyle name="20% - Accent3 4_Deadline Tracker" xfId="34008"/>
    <cellStyle name="20% - Accent3 5" xfId="5944"/>
    <cellStyle name="20% - Accent3 5 2" xfId="5945"/>
    <cellStyle name="20% - Accent3 5 2 2" xfId="16593"/>
    <cellStyle name="20% - Accent3 5 2 3" xfId="16592"/>
    <cellStyle name="20% - Accent3 5 2 4" xfId="24631"/>
    <cellStyle name="20% - Accent3 5 2_Deadline Tracker" xfId="34011"/>
    <cellStyle name="20% - Accent3 5 3" xfId="16594"/>
    <cellStyle name="20% - Accent3 5 4" xfId="16591"/>
    <cellStyle name="20% - Accent3 5 5" xfId="24630"/>
    <cellStyle name="20% - Accent3 5_Deadline Tracker" xfId="34010"/>
    <cellStyle name="20% - Accent3 6" xfId="5946"/>
    <cellStyle name="20% - Accent3 6 2" xfId="5947"/>
    <cellStyle name="20% - Accent3 6 2 2" xfId="16597"/>
    <cellStyle name="20% - Accent3 6 2 3" xfId="16596"/>
    <cellStyle name="20% - Accent3 6 2 4" xfId="24633"/>
    <cellStyle name="20% - Accent3 6 2_Deadline Tracker" xfId="34013"/>
    <cellStyle name="20% - Accent3 6 3" xfId="16598"/>
    <cellStyle name="20% - Accent3 6 4" xfId="16595"/>
    <cellStyle name="20% - Accent3 6 5" xfId="24632"/>
    <cellStyle name="20% - Accent3 6_Deadline Tracker" xfId="34012"/>
    <cellStyle name="20% - Accent3 7" xfId="5948"/>
    <cellStyle name="20% - Accent3 7 2" xfId="5949"/>
    <cellStyle name="20% - Accent3 7 2 2" xfId="16601"/>
    <cellStyle name="20% - Accent3 7 2 3" xfId="16600"/>
    <cellStyle name="20% - Accent3 7 2 4" xfId="24635"/>
    <cellStyle name="20% - Accent3 7 2_Deadline Tracker" xfId="34015"/>
    <cellStyle name="20% - Accent3 7 3" xfId="16602"/>
    <cellStyle name="20% - Accent3 7 4" xfId="16599"/>
    <cellStyle name="20% - Accent3 7 5" xfId="24634"/>
    <cellStyle name="20% - Accent3 7_Deadline Tracker" xfId="34014"/>
    <cellStyle name="20% - Accent3 8" xfId="5950"/>
    <cellStyle name="20% - Accent3 8 2" xfId="5951"/>
    <cellStyle name="20% - Accent3 8 2 2" xfId="16605"/>
    <cellStyle name="20% - Accent3 8 2 3" xfId="16604"/>
    <cellStyle name="20% - Accent3 8 2 4" xfId="24637"/>
    <cellStyle name="20% - Accent3 8 2_Deadline Tracker" xfId="34017"/>
    <cellStyle name="20% - Accent3 8 3" xfId="16606"/>
    <cellStyle name="20% - Accent3 8 4" xfId="16603"/>
    <cellStyle name="20% - Accent3 8 5" xfId="24636"/>
    <cellStyle name="20% - Accent3 8_Deadline Tracker" xfId="34016"/>
    <cellStyle name="20% - Accent3 9" xfId="5952"/>
    <cellStyle name="20% - Accent3 9 2" xfId="5953"/>
    <cellStyle name="20% - Accent3 9 2 2" xfId="16609"/>
    <cellStyle name="20% - Accent3 9 2 3" xfId="16608"/>
    <cellStyle name="20% - Accent3 9 2 4" xfId="24639"/>
    <cellStyle name="20% - Accent3 9 2_Deadline Tracker" xfId="34019"/>
    <cellStyle name="20% - Accent3 9 3" xfId="16610"/>
    <cellStyle name="20% - Accent3 9 4" xfId="16607"/>
    <cellStyle name="20% - Accent3 9 5" xfId="24638"/>
    <cellStyle name="20% - Accent3 9_Deadline Tracker" xfId="34018"/>
    <cellStyle name="20% - Accent4 10" xfId="5954"/>
    <cellStyle name="20% - Accent4 10 2" xfId="5955"/>
    <cellStyle name="20% - Accent4 10 2 2" xfId="16613"/>
    <cellStyle name="20% - Accent4 10 2 3" xfId="16612"/>
    <cellStyle name="20% - Accent4 10 2 4" xfId="24641"/>
    <cellStyle name="20% - Accent4 10 2_Deadline Tracker" xfId="34021"/>
    <cellStyle name="20% - Accent4 10 3" xfId="16614"/>
    <cellStyle name="20% - Accent4 10 4" xfId="16611"/>
    <cellStyle name="20% - Accent4 10 5" xfId="24640"/>
    <cellStyle name="20% - Accent4 10_Deadline Tracker" xfId="34020"/>
    <cellStyle name="20% - Accent4 11" xfId="5956"/>
    <cellStyle name="20% - Accent4 11 2" xfId="5957"/>
    <cellStyle name="20% - Accent4 11 2 2" xfId="16617"/>
    <cellStyle name="20% - Accent4 11 2 3" xfId="16616"/>
    <cellStyle name="20% - Accent4 11 2 4" xfId="24643"/>
    <cellStyle name="20% - Accent4 11 2_Deadline Tracker" xfId="34023"/>
    <cellStyle name="20% - Accent4 11 3" xfId="16618"/>
    <cellStyle name="20% - Accent4 11 4" xfId="16615"/>
    <cellStyle name="20% - Accent4 11 5" xfId="24642"/>
    <cellStyle name="20% - Accent4 11_Deadline Tracker" xfId="34022"/>
    <cellStyle name="20% - Accent4 12" xfId="5958"/>
    <cellStyle name="20% - Accent4 12 2" xfId="5959"/>
    <cellStyle name="20% - Accent4 12 2 2" xfId="16621"/>
    <cellStyle name="20% - Accent4 12 2 3" xfId="16620"/>
    <cellStyle name="20% - Accent4 12 2 4" xfId="24645"/>
    <cellStyle name="20% - Accent4 12 2_Deadline Tracker" xfId="34025"/>
    <cellStyle name="20% - Accent4 12 3" xfId="16622"/>
    <cellStyle name="20% - Accent4 12 4" xfId="16619"/>
    <cellStyle name="20% - Accent4 12 5" xfId="24644"/>
    <cellStyle name="20% - Accent4 12_Deadline Tracker" xfId="34024"/>
    <cellStyle name="20% - Accent4 13" xfId="5960"/>
    <cellStyle name="20% - Accent4 13 2" xfId="16624"/>
    <cellStyle name="20% - Accent4 13 3" xfId="16623"/>
    <cellStyle name="20% - Accent4 13 4" xfId="24646"/>
    <cellStyle name="20% - Accent4 13_Deadline Tracker" xfId="34026"/>
    <cellStyle name="20% - Accent4 14" xfId="5961"/>
    <cellStyle name="20% - Accent4 14 2" xfId="16626"/>
    <cellStyle name="20% - Accent4 14 3" xfId="16625"/>
    <cellStyle name="20% - Accent4 14 4" xfId="24647"/>
    <cellStyle name="20% - Accent4 14_Deadline Tracker" xfId="34027"/>
    <cellStyle name="20% - Accent4 15" xfId="28380"/>
    <cellStyle name="20% - Accent4 2" xfId="5962"/>
    <cellStyle name="20% - Accent4 2 10" xfId="16628"/>
    <cellStyle name="20% - Accent4 2 11" xfId="16627"/>
    <cellStyle name="20% - Accent4 2 12" xfId="24648"/>
    <cellStyle name="20% - Accent4 2 13" xfId="28223"/>
    <cellStyle name="20% - Accent4 2 14" xfId="27927"/>
    <cellStyle name="20% - Accent4 2 15" xfId="32022"/>
    <cellStyle name="20% - Accent4 2 2" xfId="5963"/>
    <cellStyle name="20% - Accent4 2 2 2" xfId="5964"/>
    <cellStyle name="20% - Accent4 2 2 2 2" xfId="16631"/>
    <cellStyle name="20% - Accent4 2 2 2 3" xfId="16630"/>
    <cellStyle name="20% - Accent4 2 2 2 4" xfId="24650"/>
    <cellStyle name="20% - Accent4 2 2 2 5" xfId="32024"/>
    <cellStyle name="20% - Accent4 2 2 2_Deadline Tracker" xfId="34029"/>
    <cellStyle name="20% - Accent4 2 2 3" xfId="16632"/>
    <cellStyle name="20% - Accent4 2 2 4" xfId="16629"/>
    <cellStyle name="20% - Accent4 2 2 5" xfId="24649"/>
    <cellStyle name="20% - Accent4 2 2 6" xfId="32023"/>
    <cellStyle name="20% - Accent4 2 2_Deadline Tracker" xfId="34028"/>
    <cellStyle name="20% - Accent4 2 3" xfId="5965"/>
    <cellStyle name="20% - Accent4 2 3 2" xfId="16634"/>
    <cellStyle name="20% - Accent4 2 3 3" xfId="16633"/>
    <cellStyle name="20% - Accent4 2 3 4" xfId="24651"/>
    <cellStyle name="20% - Accent4 2 3 5" xfId="32025"/>
    <cellStyle name="20% - Accent4 2 3_Deadline Tracker" xfId="34030"/>
    <cellStyle name="20% - Accent4 2 4" xfId="5966"/>
    <cellStyle name="20% - Accent4 2 4 2" xfId="16636"/>
    <cellStyle name="20% - Accent4 2 4 3" xfId="16635"/>
    <cellStyle name="20% - Accent4 2 4 4" xfId="24652"/>
    <cellStyle name="20% - Accent4 2 4_Deadline Tracker" xfId="34031"/>
    <cellStyle name="20% - Accent4 2 5" xfId="16637"/>
    <cellStyle name="20% - Accent4 2 6" xfId="16638"/>
    <cellStyle name="20% - Accent4 2 7" xfId="16639"/>
    <cellStyle name="20% - Accent4 2 8" xfId="16640"/>
    <cellStyle name="20% - Accent4 2 9" xfId="16641"/>
    <cellStyle name="20% - Accent4 2_Clean Desk Policy" xfId="5967"/>
    <cellStyle name="20% - Accent4 3" xfId="5968"/>
    <cellStyle name="20% - Accent4 3 2" xfId="5969"/>
    <cellStyle name="20% - Accent4 3 2 2" xfId="16644"/>
    <cellStyle name="20% - Accent4 3 2 3" xfId="16643"/>
    <cellStyle name="20% - Accent4 3 2 4" xfId="24654"/>
    <cellStyle name="20% - Accent4 3 2_Deadline Tracker" xfId="34033"/>
    <cellStyle name="20% - Accent4 3 3" xfId="5970"/>
    <cellStyle name="20% - Accent4 3 3 2" xfId="16646"/>
    <cellStyle name="20% - Accent4 3 3 3" xfId="16645"/>
    <cellStyle name="20% - Accent4 3 3 4" xfId="24655"/>
    <cellStyle name="20% - Accent4 3 3_Deadline Tracker" xfId="34034"/>
    <cellStyle name="20% - Accent4 3 4" xfId="16647"/>
    <cellStyle name="20% - Accent4 3 5" xfId="16642"/>
    <cellStyle name="20% - Accent4 3 6" xfId="24653"/>
    <cellStyle name="20% - Accent4 3 7" xfId="28224"/>
    <cellStyle name="20% - Accent4 3 8" xfId="27928"/>
    <cellStyle name="20% - Accent4 3 9" xfId="32026"/>
    <cellStyle name="20% - Accent4 3_Deadline Tracker" xfId="34032"/>
    <cellStyle name="20% - Accent4 4" xfId="5971"/>
    <cellStyle name="20% - Accent4 4 2" xfId="5972"/>
    <cellStyle name="20% - Accent4 4 2 2" xfId="16650"/>
    <cellStyle name="20% - Accent4 4 2 3" xfId="16649"/>
    <cellStyle name="20% - Accent4 4 2 4" xfId="24657"/>
    <cellStyle name="20% - Accent4 4 2_Deadline Tracker" xfId="34036"/>
    <cellStyle name="20% - Accent4 4 3" xfId="16651"/>
    <cellStyle name="20% - Accent4 4 4" xfId="16648"/>
    <cellStyle name="20% - Accent4 4 5" xfId="24656"/>
    <cellStyle name="20% - Accent4 4_Deadline Tracker" xfId="34035"/>
    <cellStyle name="20% - Accent4 5" xfId="5973"/>
    <cellStyle name="20% - Accent4 5 2" xfId="5974"/>
    <cellStyle name="20% - Accent4 5 2 2" xfId="16654"/>
    <cellStyle name="20% - Accent4 5 2 3" xfId="16653"/>
    <cellStyle name="20% - Accent4 5 2 4" xfId="24659"/>
    <cellStyle name="20% - Accent4 5 2_Deadline Tracker" xfId="34038"/>
    <cellStyle name="20% - Accent4 5 3" xfId="16655"/>
    <cellStyle name="20% - Accent4 5 4" xfId="16652"/>
    <cellStyle name="20% - Accent4 5 5" xfId="24658"/>
    <cellStyle name="20% - Accent4 5_Deadline Tracker" xfId="34037"/>
    <cellStyle name="20% - Accent4 6" xfId="5975"/>
    <cellStyle name="20% - Accent4 6 2" xfId="5976"/>
    <cellStyle name="20% - Accent4 6 2 2" xfId="16658"/>
    <cellStyle name="20% - Accent4 6 2 3" xfId="16657"/>
    <cellStyle name="20% - Accent4 6 2 4" xfId="24661"/>
    <cellStyle name="20% - Accent4 6 2_Deadline Tracker" xfId="34040"/>
    <cellStyle name="20% - Accent4 6 3" xfId="16659"/>
    <cellStyle name="20% - Accent4 6 4" xfId="16656"/>
    <cellStyle name="20% - Accent4 6 5" xfId="24660"/>
    <cellStyle name="20% - Accent4 6_Deadline Tracker" xfId="34039"/>
    <cellStyle name="20% - Accent4 7" xfId="5977"/>
    <cellStyle name="20% - Accent4 7 2" xfId="5978"/>
    <cellStyle name="20% - Accent4 7 2 2" xfId="16662"/>
    <cellStyle name="20% - Accent4 7 2 3" xfId="16661"/>
    <cellStyle name="20% - Accent4 7 2 4" xfId="24663"/>
    <cellStyle name="20% - Accent4 7 2_Deadline Tracker" xfId="34042"/>
    <cellStyle name="20% - Accent4 7 3" xfId="16663"/>
    <cellStyle name="20% - Accent4 7 4" xfId="16660"/>
    <cellStyle name="20% - Accent4 7 5" xfId="24662"/>
    <cellStyle name="20% - Accent4 7_Deadline Tracker" xfId="34041"/>
    <cellStyle name="20% - Accent4 8" xfId="5979"/>
    <cellStyle name="20% - Accent4 8 2" xfId="5980"/>
    <cellStyle name="20% - Accent4 8 2 2" xfId="16666"/>
    <cellStyle name="20% - Accent4 8 2 3" xfId="16665"/>
    <cellStyle name="20% - Accent4 8 2 4" xfId="24665"/>
    <cellStyle name="20% - Accent4 8 2_Deadline Tracker" xfId="34044"/>
    <cellStyle name="20% - Accent4 8 3" xfId="16667"/>
    <cellStyle name="20% - Accent4 8 4" xfId="16664"/>
    <cellStyle name="20% - Accent4 8 5" xfId="24664"/>
    <cellStyle name="20% - Accent4 8_Deadline Tracker" xfId="34043"/>
    <cellStyle name="20% - Accent4 9" xfId="5981"/>
    <cellStyle name="20% - Accent4 9 2" xfId="5982"/>
    <cellStyle name="20% - Accent4 9 2 2" xfId="16670"/>
    <cellStyle name="20% - Accent4 9 2 3" xfId="16669"/>
    <cellStyle name="20% - Accent4 9 2 4" xfId="24667"/>
    <cellStyle name="20% - Accent4 9 2_Deadline Tracker" xfId="34046"/>
    <cellStyle name="20% - Accent4 9 3" xfId="16671"/>
    <cellStyle name="20% - Accent4 9 4" xfId="16668"/>
    <cellStyle name="20% - Accent4 9 5" xfId="24666"/>
    <cellStyle name="20% - Accent4 9_Deadline Tracker" xfId="34045"/>
    <cellStyle name="20% - Accent5 10" xfId="5983"/>
    <cellStyle name="20% - Accent5 10 2" xfId="16673"/>
    <cellStyle name="20% - Accent5 10 3" xfId="16672"/>
    <cellStyle name="20% - Accent5 10 4" xfId="24668"/>
    <cellStyle name="20% - Accent5 10_Deadline Tracker" xfId="34047"/>
    <cellStyle name="20% - Accent5 11" xfId="5984"/>
    <cellStyle name="20% - Accent5 11 2" xfId="16675"/>
    <cellStyle name="20% - Accent5 11 3" xfId="16674"/>
    <cellStyle name="20% - Accent5 11 4" xfId="24669"/>
    <cellStyle name="20% - Accent5 11_Deadline Tracker" xfId="34048"/>
    <cellStyle name="20% - Accent5 12" xfId="5985"/>
    <cellStyle name="20% - Accent5 12 2" xfId="16677"/>
    <cellStyle name="20% - Accent5 12 3" xfId="16676"/>
    <cellStyle name="20% - Accent5 12 4" xfId="24670"/>
    <cellStyle name="20% - Accent5 12_Deadline Tracker" xfId="34049"/>
    <cellStyle name="20% - Accent5 13" xfId="5986"/>
    <cellStyle name="20% - Accent5 13 2" xfId="16679"/>
    <cellStyle name="20% - Accent5 13 3" xfId="16678"/>
    <cellStyle name="20% - Accent5 13 4" xfId="24671"/>
    <cellStyle name="20% - Accent5 13_Deadline Tracker" xfId="34050"/>
    <cellStyle name="20% - Accent5 14" xfId="5987"/>
    <cellStyle name="20% - Accent5 14 2" xfId="16681"/>
    <cellStyle name="20% - Accent5 14 3" xfId="16680"/>
    <cellStyle name="20% - Accent5 14 4" xfId="24672"/>
    <cellStyle name="20% - Accent5 14_Deadline Tracker" xfId="34051"/>
    <cellStyle name="20% - Accent5 15" xfId="28381"/>
    <cellStyle name="20% - Accent5 2" xfId="5988"/>
    <cellStyle name="20% - Accent5 2 10" xfId="16683"/>
    <cellStyle name="20% - Accent5 2 11" xfId="16682"/>
    <cellStyle name="20% - Accent5 2 12" xfId="24673"/>
    <cellStyle name="20% - Accent5 2 13" xfId="28225"/>
    <cellStyle name="20% - Accent5 2 14" xfId="27929"/>
    <cellStyle name="20% - Accent5 2 15" xfId="32027"/>
    <cellStyle name="20% - Accent5 2 2" xfId="5989"/>
    <cellStyle name="20% - Accent5 2 2 2" xfId="5990"/>
    <cellStyle name="20% - Accent5 2 2 2 2" xfId="16686"/>
    <cellStyle name="20% - Accent5 2 2 2 3" xfId="16685"/>
    <cellStyle name="20% - Accent5 2 2 2 4" xfId="24675"/>
    <cellStyle name="20% - Accent5 2 2 2_Deadline Tracker" xfId="34053"/>
    <cellStyle name="20% - Accent5 2 2 3" xfId="16687"/>
    <cellStyle name="20% - Accent5 2 2 4" xfId="16684"/>
    <cellStyle name="20% - Accent5 2 2 5" xfId="24674"/>
    <cellStyle name="20% - Accent5 2 2 6" xfId="32028"/>
    <cellStyle name="20% - Accent5 2 2_Deadline Tracker" xfId="34052"/>
    <cellStyle name="20% - Accent5 2 3" xfId="5991"/>
    <cellStyle name="20% - Accent5 2 3 2" xfId="16689"/>
    <cellStyle name="20% - Accent5 2 3 3" xfId="16688"/>
    <cellStyle name="20% - Accent5 2 3 4" xfId="24676"/>
    <cellStyle name="20% - Accent5 2 3_Deadline Tracker" xfId="34054"/>
    <cellStyle name="20% - Accent5 2 4" xfId="5992"/>
    <cellStyle name="20% - Accent5 2 4 2" xfId="16691"/>
    <cellStyle name="20% - Accent5 2 4 3" xfId="16690"/>
    <cellStyle name="20% - Accent5 2 4 4" xfId="24677"/>
    <cellStyle name="20% - Accent5 2 4_Deadline Tracker" xfId="34055"/>
    <cellStyle name="20% - Accent5 2 5" xfId="16692"/>
    <cellStyle name="20% - Accent5 2 6" xfId="16693"/>
    <cellStyle name="20% - Accent5 2 7" xfId="16694"/>
    <cellStyle name="20% - Accent5 2 8" xfId="16695"/>
    <cellStyle name="20% - Accent5 2 9" xfId="16696"/>
    <cellStyle name="20% - Accent5 2_Clean Desk Policy" xfId="5993"/>
    <cellStyle name="20% - Accent5 3" xfId="5994"/>
    <cellStyle name="20% - Accent5 3 2" xfId="5995"/>
    <cellStyle name="20% - Accent5 3 2 2" xfId="16699"/>
    <cellStyle name="20% - Accent5 3 2 3" xfId="16698"/>
    <cellStyle name="20% - Accent5 3 2 4" xfId="24679"/>
    <cellStyle name="20% - Accent5 3 2_Deadline Tracker" xfId="34057"/>
    <cellStyle name="20% - Accent5 3 3" xfId="5996"/>
    <cellStyle name="20% - Accent5 3 3 2" xfId="16701"/>
    <cellStyle name="20% - Accent5 3 3 3" xfId="16700"/>
    <cellStyle name="20% - Accent5 3 3 4" xfId="24680"/>
    <cellStyle name="20% - Accent5 3 3_Deadline Tracker" xfId="34058"/>
    <cellStyle name="20% - Accent5 3 4" xfId="16702"/>
    <cellStyle name="20% - Accent5 3 5" xfId="16697"/>
    <cellStyle name="20% - Accent5 3 6" xfId="24678"/>
    <cellStyle name="20% - Accent5 3 7" xfId="28226"/>
    <cellStyle name="20% - Accent5 3 8" xfId="27930"/>
    <cellStyle name="20% - Accent5 3_Deadline Tracker" xfId="34056"/>
    <cellStyle name="20% - Accent5 4" xfId="5997"/>
    <cellStyle name="20% - Accent5 4 2" xfId="16704"/>
    <cellStyle name="20% - Accent5 4 3" xfId="16703"/>
    <cellStyle name="20% - Accent5 4 4" xfId="24681"/>
    <cellStyle name="20% - Accent5 4_Deadline Tracker" xfId="34059"/>
    <cellStyle name="20% - Accent5 5" xfId="5998"/>
    <cellStyle name="20% - Accent5 5 2" xfId="16706"/>
    <cellStyle name="20% - Accent5 5 3" xfId="16705"/>
    <cellStyle name="20% - Accent5 5 4" xfId="24682"/>
    <cellStyle name="20% - Accent5 5_Deadline Tracker" xfId="34060"/>
    <cellStyle name="20% - Accent5 6" xfId="5999"/>
    <cellStyle name="20% - Accent5 6 2" xfId="16708"/>
    <cellStyle name="20% - Accent5 6 3" xfId="16707"/>
    <cellStyle name="20% - Accent5 6 4" xfId="24683"/>
    <cellStyle name="20% - Accent5 6_Deadline Tracker" xfId="34061"/>
    <cellStyle name="20% - Accent5 7" xfId="6000"/>
    <cellStyle name="20% - Accent5 7 2" xfId="16710"/>
    <cellStyle name="20% - Accent5 7 3" xfId="16709"/>
    <cellStyle name="20% - Accent5 7 4" xfId="24684"/>
    <cellStyle name="20% - Accent5 7_Deadline Tracker" xfId="34062"/>
    <cellStyle name="20% - Accent5 8" xfId="6001"/>
    <cellStyle name="20% - Accent5 8 2" xfId="16712"/>
    <cellStyle name="20% - Accent5 8 3" xfId="16711"/>
    <cellStyle name="20% - Accent5 8 4" xfId="24685"/>
    <cellStyle name="20% - Accent5 8_Deadline Tracker" xfId="34063"/>
    <cellStyle name="20% - Accent5 9" xfId="6002"/>
    <cellStyle name="20% - Accent5 9 2" xfId="16714"/>
    <cellStyle name="20% - Accent5 9 3" xfId="16713"/>
    <cellStyle name="20% - Accent5 9 4" xfId="24686"/>
    <cellStyle name="20% - Accent5 9_Deadline Tracker" xfId="34064"/>
    <cellStyle name="20% - Accent6 10" xfId="6003"/>
    <cellStyle name="20% - Accent6 10 2" xfId="6004"/>
    <cellStyle name="20% - Accent6 10 2 2" xfId="16717"/>
    <cellStyle name="20% - Accent6 10 2 3" xfId="16716"/>
    <cellStyle name="20% - Accent6 10 2 4" xfId="24688"/>
    <cellStyle name="20% - Accent6 10 2_Deadline Tracker" xfId="34066"/>
    <cellStyle name="20% - Accent6 10 3" xfId="16718"/>
    <cellStyle name="20% - Accent6 10 4" xfId="16715"/>
    <cellStyle name="20% - Accent6 10 5" xfId="24687"/>
    <cellStyle name="20% - Accent6 10_Deadline Tracker" xfId="34065"/>
    <cellStyle name="20% - Accent6 11" xfId="6005"/>
    <cellStyle name="20% - Accent6 11 2" xfId="6006"/>
    <cellStyle name="20% - Accent6 11 2 2" xfId="16721"/>
    <cellStyle name="20% - Accent6 11 2 3" xfId="16720"/>
    <cellStyle name="20% - Accent6 11 2 4" xfId="24690"/>
    <cellStyle name="20% - Accent6 11 2_Deadline Tracker" xfId="34068"/>
    <cellStyle name="20% - Accent6 11 3" xfId="16722"/>
    <cellStyle name="20% - Accent6 11 4" xfId="16719"/>
    <cellStyle name="20% - Accent6 11 5" xfId="24689"/>
    <cellStyle name="20% - Accent6 11_Deadline Tracker" xfId="34067"/>
    <cellStyle name="20% - Accent6 12" xfId="6007"/>
    <cellStyle name="20% - Accent6 12 2" xfId="6008"/>
    <cellStyle name="20% - Accent6 12 2 2" xfId="16725"/>
    <cellStyle name="20% - Accent6 12 2 3" xfId="16724"/>
    <cellStyle name="20% - Accent6 12 2 4" xfId="24692"/>
    <cellStyle name="20% - Accent6 12 2_Deadline Tracker" xfId="34070"/>
    <cellStyle name="20% - Accent6 12 3" xfId="16726"/>
    <cellStyle name="20% - Accent6 12 4" xfId="16723"/>
    <cellStyle name="20% - Accent6 12 5" xfId="24691"/>
    <cellStyle name="20% - Accent6 12_Deadline Tracker" xfId="34069"/>
    <cellStyle name="20% - Accent6 13" xfId="6009"/>
    <cellStyle name="20% - Accent6 13 2" xfId="16728"/>
    <cellStyle name="20% - Accent6 13 3" xfId="16727"/>
    <cellStyle name="20% - Accent6 13 4" xfId="24693"/>
    <cellStyle name="20% - Accent6 13_Deadline Tracker" xfId="34071"/>
    <cellStyle name="20% - Accent6 14" xfId="6010"/>
    <cellStyle name="20% - Accent6 14 2" xfId="16730"/>
    <cellStyle name="20% - Accent6 14 3" xfId="16729"/>
    <cellStyle name="20% - Accent6 14 4" xfId="24694"/>
    <cellStyle name="20% - Accent6 14_Deadline Tracker" xfId="34072"/>
    <cellStyle name="20% - Accent6 15" xfId="28382"/>
    <cellStyle name="20% - Accent6 2" xfId="6011"/>
    <cellStyle name="20% - Accent6 2 10" xfId="16732"/>
    <cellStyle name="20% - Accent6 2 11" xfId="16731"/>
    <cellStyle name="20% - Accent6 2 12" xfId="24695"/>
    <cellStyle name="20% - Accent6 2 13" xfId="28227"/>
    <cellStyle name="20% - Accent6 2 14" xfId="27931"/>
    <cellStyle name="20% - Accent6 2 15" xfId="32029"/>
    <cellStyle name="20% - Accent6 2 2" xfId="6012"/>
    <cellStyle name="20% - Accent6 2 2 2" xfId="6013"/>
    <cellStyle name="20% - Accent6 2 2 2 2" xfId="16735"/>
    <cellStyle name="20% - Accent6 2 2 2 3" xfId="16734"/>
    <cellStyle name="20% - Accent6 2 2 2 4" xfId="24697"/>
    <cellStyle name="20% - Accent6 2 2 2_Deadline Tracker" xfId="34074"/>
    <cellStyle name="20% - Accent6 2 2 3" xfId="16736"/>
    <cellStyle name="20% - Accent6 2 2 4" xfId="16733"/>
    <cellStyle name="20% - Accent6 2 2 5" xfId="24696"/>
    <cellStyle name="20% - Accent6 2 2 6" xfId="32030"/>
    <cellStyle name="20% - Accent6 2 2_Deadline Tracker" xfId="34073"/>
    <cellStyle name="20% - Accent6 2 3" xfId="6014"/>
    <cellStyle name="20% - Accent6 2 3 2" xfId="16738"/>
    <cellStyle name="20% - Accent6 2 3 3" xfId="16737"/>
    <cellStyle name="20% - Accent6 2 3 4" xfId="24698"/>
    <cellStyle name="20% - Accent6 2 3_Deadline Tracker" xfId="34075"/>
    <cellStyle name="20% - Accent6 2 4" xfId="6015"/>
    <cellStyle name="20% - Accent6 2 4 2" xfId="16740"/>
    <cellStyle name="20% - Accent6 2 4 3" xfId="16739"/>
    <cellStyle name="20% - Accent6 2 4 4" xfId="24699"/>
    <cellStyle name="20% - Accent6 2 4_Deadline Tracker" xfId="34076"/>
    <cellStyle name="20% - Accent6 2 5" xfId="16741"/>
    <cellStyle name="20% - Accent6 2 6" xfId="16742"/>
    <cellStyle name="20% - Accent6 2 7" xfId="16743"/>
    <cellStyle name="20% - Accent6 2 8" xfId="16744"/>
    <cellStyle name="20% - Accent6 2 9" xfId="16745"/>
    <cellStyle name="20% - Accent6 2_Clean Desk Policy" xfId="6016"/>
    <cellStyle name="20% - Accent6 3" xfId="6017"/>
    <cellStyle name="20% - Accent6 3 2" xfId="6018"/>
    <cellStyle name="20% - Accent6 3 2 2" xfId="16748"/>
    <cellStyle name="20% - Accent6 3 2 3" xfId="16747"/>
    <cellStyle name="20% - Accent6 3 2 4" xfId="24701"/>
    <cellStyle name="20% - Accent6 3 2_Deadline Tracker" xfId="34078"/>
    <cellStyle name="20% - Accent6 3 3" xfId="6019"/>
    <cellStyle name="20% - Accent6 3 3 2" xfId="16750"/>
    <cellStyle name="20% - Accent6 3 3 3" xfId="16749"/>
    <cellStyle name="20% - Accent6 3 3 4" xfId="24702"/>
    <cellStyle name="20% - Accent6 3 3_Deadline Tracker" xfId="34079"/>
    <cellStyle name="20% - Accent6 3 4" xfId="16751"/>
    <cellStyle name="20% - Accent6 3 5" xfId="16746"/>
    <cellStyle name="20% - Accent6 3 6" xfId="24700"/>
    <cellStyle name="20% - Accent6 3 7" xfId="28228"/>
    <cellStyle name="20% - Accent6 3 8" xfId="27932"/>
    <cellStyle name="20% - Accent6 3_Deadline Tracker" xfId="34077"/>
    <cellStyle name="20% - Accent6 4" xfId="6020"/>
    <cellStyle name="20% - Accent6 4 2" xfId="6021"/>
    <cellStyle name="20% - Accent6 4 2 2" xfId="16754"/>
    <cellStyle name="20% - Accent6 4 2 3" xfId="16753"/>
    <cellStyle name="20% - Accent6 4 2 4" xfId="24704"/>
    <cellStyle name="20% - Accent6 4 2_Deadline Tracker" xfId="34081"/>
    <cellStyle name="20% - Accent6 4 3" xfId="16755"/>
    <cellStyle name="20% - Accent6 4 4" xfId="16752"/>
    <cellStyle name="20% - Accent6 4 5" xfId="24703"/>
    <cellStyle name="20% - Accent6 4_Deadline Tracker" xfId="34080"/>
    <cellStyle name="20% - Accent6 5" xfId="6022"/>
    <cellStyle name="20% - Accent6 5 2" xfId="6023"/>
    <cellStyle name="20% - Accent6 5 2 2" xfId="16758"/>
    <cellStyle name="20% - Accent6 5 2 3" xfId="16757"/>
    <cellStyle name="20% - Accent6 5 2 4" xfId="24706"/>
    <cellStyle name="20% - Accent6 5 2_Deadline Tracker" xfId="34083"/>
    <cellStyle name="20% - Accent6 5 3" xfId="16759"/>
    <cellStyle name="20% - Accent6 5 4" xfId="16756"/>
    <cellStyle name="20% - Accent6 5 5" xfId="24705"/>
    <cellStyle name="20% - Accent6 5_Deadline Tracker" xfId="34082"/>
    <cellStyle name="20% - Accent6 6" xfId="6024"/>
    <cellStyle name="20% - Accent6 6 2" xfId="6025"/>
    <cellStyle name="20% - Accent6 6 2 2" xfId="16762"/>
    <cellStyle name="20% - Accent6 6 2 3" xfId="16761"/>
    <cellStyle name="20% - Accent6 6 2 4" xfId="24708"/>
    <cellStyle name="20% - Accent6 6 2_Deadline Tracker" xfId="34085"/>
    <cellStyle name="20% - Accent6 6 3" xfId="16763"/>
    <cellStyle name="20% - Accent6 6 4" xfId="16760"/>
    <cellStyle name="20% - Accent6 6 5" xfId="24707"/>
    <cellStyle name="20% - Accent6 6_Deadline Tracker" xfId="34084"/>
    <cellStyle name="20% - Accent6 7" xfId="6026"/>
    <cellStyle name="20% - Accent6 7 2" xfId="6027"/>
    <cellStyle name="20% - Accent6 7 2 2" xfId="16766"/>
    <cellStyle name="20% - Accent6 7 2 3" xfId="16765"/>
    <cellStyle name="20% - Accent6 7 2 4" xfId="24710"/>
    <cellStyle name="20% - Accent6 7 2_Deadline Tracker" xfId="34087"/>
    <cellStyle name="20% - Accent6 7 3" xfId="16767"/>
    <cellStyle name="20% - Accent6 7 4" xfId="16764"/>
    <cellStyle name="20% - Accent6 7 5" xfId="24709"/>
    <cellStyle name="20% - Accent6 7_Deadline Tracker" xfId="34086"/>
    <cellStyle name="20% - Accent6 8" xfId="6028"/>
    <cellStyle name="20% - Accent6 8 2" xfId="6029"/>
    <cellStyle name="20% - Accent6 8 2 2" xfId="16770"/>
    <cellStyle name="20% - Accent6 8 2 3" xfId="16769"/>
    <cellStyle name="20% - Accent6 8 2 4" xfId="24712"/>
    <cellStyle name="20% - Accent6 8 2_Deadline Tracker" xfId="34089"/>
    <cellStyle name="20% - Accent6 8 3" xfId="16771"/>
    <cellStyle name="20% - Accent6 8 4" xfId="16768"/>
    <cellStyle name="20% - Accent6 8 5" xfId="24711"/>
    <cellStyle name="20% - Accent6 8_Deadline Tracker" xfId="34088"/>
    <cellStyle name="20% - Accent6 9" xfId="6030"/>
    <cellStyle name="20% - Accent6 9 2" xfId="6031"/>
    <cellStyle name="20% - Accent6 9 2 2" xfId="16774"/>
    <cellStyle name="20% - Accent6 9 2 3" xfId="16773"/>
    <cellStyle name="20% - Accent6 9 2 4" xfId="24714"/>
    <cellStyle name="20% - Accent6 9 2_Deadline Tracker" xfId="34091"/>
    <cellStyle name="20% - Accent6 9 3" xfId="16775"/>
    <cellStyle name="20% - Accent6 9 4" xfId="16772"/>
    <cellStyle name="20% - Accent6 9 5" xfId="24713"/>
    <cellStyle name="20% - Accent6 9_Deadline Tracker" xfId="34090"/>
    <cellStyle name="40% - Accent1 10" xfId="6032"/>
    <cellStyle name="40% - Accent1 10 2" xfId="6033"/>
    <cellStyle name="40% - Accent1 10 2 2" xfId="16778"/>
    <cellStyle name="40% - Accent1 10 2 3" xfId="16777"/>
    <cellStyle name="40% - Accent1 10 2 4" xfId="24716"/>
    <cellStyle name="40% - Accent1 10 2_Deadline Tracker" xfId="34093"/>
    <cellStyle name="40% - Accent1 10 3" xfId="16779"/>
    <cellStyle name="40% - Accent1 10 4" xfId="16776"/>
    <cellStyle name="40% - Accent1 10 5" xfId="24715"/>
    <cellStyle name="40% - Accent1 10_Deadline Tracker" xfId="34092"/>
    <cellStyle name="40% - Accent1 11" xfId="6034"/>
    <cellStyle name="40% - Accent1 11 2" xfId="6035"/>
    <cellStyle name="40% - Accent1 11 2 2" xfId="16782"/>
    <cellStyle name="40% - Accent1 11 2 3" xfId="16781"/>
    <cellStyle name="40% - Accent1 11 2 4" xfId="24718"/>
    <cellStyle name="40% - Accent1 11 2_Deadline Tracker" xfId="34095"/>
    <cellStyle name="40% - Accent1 11 3" xfId="16783"/>
    <cellStyle name="40% - Accent1 11 4" xfId="16780"/>
    <cellStyle name="40% - Accent1 11 5" xfId="24717"/>
    <cellStyle name="40% - Accent1 11_Deadline Tracker" xfId="34094"/>
    <cellStyle name="40% - Accent1 12" xfId="6036"/>
    <cellStyle name="40% - Accent1 12 2" xfId="6037"/>
    <cellStyle name="40% - Accent1 12 2 2" xfId="16786"/>
    <cellStyle name="40% - Accent1 12 2 3" xfId="16785"/>
    <cellStyle name="40% - Accent1 12 2 4" xfId="24720"/>
    <cellStyle name="40% - Accent1 12 2_Deadline Tracker" xfId="34097"/>
    <cellStyle name="40% - Accent1 12 3" xfId="16787"/>
    <cellStyle name="40% - Accent1 12 4" xfId="16784"/>
    <cellStyle name="40% - Accent1 12 5" xfId="24719"/>
    <cellStyle name="40% - Accent1 12_Deadline Tracker" xfId="34096"/>
    <cellStyle name="40% - Accent1 13" xfId="6038"/>
    <cellStyle name="40% - Accent1 13 2" xfId="16789"/>
    <cellStyle name="40% - Accent1 13 3" xfId="16788"/>
    <cellStyle name="40% - Accent1 13 4" xfId="24721"/>
    <cellStyle name="40% - Accent1 13_Deadline Tracker" xfId="34098"/>
    <cellStyle name="40% - Accent1 14" xfId="6039"/>
    <cellStyle name="40% - Accent1 14 2" xfId="16791"/>
    <cellStyle name="40% - Accent1 14 3" xfId="16790"/>
    <cellStyle name="40% - Accent1 14 4" xfId="24722"/>
    <cellStyle name="40% - Accent1 14_Deadline Tracker" xfId="34099"/>
    <cellStyle name="40% - Accent1 15" xfId="28383"/>
    <cellStyle name="40% - Accent1 2" xfId="6040"/>
    <cellStyle name="40% - Accent1 2 10" xfId="16793"/>
    <cellStyle name="40% - Accent1 2 11" xfId="16792"/>
    <cellStyle name="40% - Accent1 2 12" xfId="24723"/>
    <cellStyle name="40% - Accent1 2 13" xfId="28229"/>
    <cellStyle name="40% - Accent1 2 14" xfId="27933"/>
    <cellStyle name="40% - Accent1 2 15" xfId="32031"/>
    <cellStyle name="40% - Accent1 2 2" xfId="6041"/>
    <cellStyle name="40% - Accent1 2 2 2" xfId="6042"/>
    <cellStyle name="40% - Accent1 2 2 2 2" xfId="16796"/>
    <cellStyle name="40% - Accent1 2 2 2 3" xfId="16795"/>
    <cellStyle name="40% - Accent1 2 2 2 4" xfId="24725"/>
    <cellStyle name="40% - Accent1 2 2 2_Deadline Tracker" xfId="34101"/>
    <cellStyle name="40% - Accent1 2 2 3" xfId="16797"/>
    <cellStyle name="40% - Accent1 2 2 4" xfId="16794"/>
    <cellStyle name="40% - Accent1 2 2 5" xfId="24724"/>
    <cellStyle name="40% - Accent1 2 2 6" xfId="32032"/>
    <cellStyle name="40% - Accent1 2 2_Deadline Tracker" xfId="34100"/>
    <cellStyle name="40% - Accent1 2 3" xfId="6043"/>
    <cellStyle name="40% - Accent1 2 3 2" xfId="16799"/>
    <cellStyle name="40% - Accent1 2 3 3" xfId="16798"/>
    <cellStyle name="40% - Accent1 2 3 4" xfId="24726"/>
    <cellStyle name="40% - Accent1 2 3_Deadline Tracker" xfId="34102"/>
    <cellStyle name="40% - Accent1 2 4" xfId="6044"/>
    <cellStyle name="40% - Accent1 2 4 2" xfId="16801"/>
    <cellStyle name="40% - Accent1 2 4 3" xfId="16800"/>
    <cellStyle name="40% - Accent1 2 4 4" xfId="24727"/>
    <cellStyle name="40% - Accent1 2 4_Deadline Tracker" xfId="34103"/>
    <cellStyle name="40% - Accent1 2 5" xfId="16802"/>
    <cellStyle name="40% - Accent1 2 6" xfId="16803"/>
    <cellStyle name="40% - Accent1 2 7" xfId="16804"/>
    <cellStyle name="40% - Accent1 2 8" xfId="16805"/>
    <cellStyle name="40% - Accent1 2 9" xfId="16806"/>
    <cellStyle name="40% - Accent1 2_Clean Desk Policy" xfId="6045"/>
    <cellStyle name="40% - Accent1 3" xfId="6046"/>
    <cellStyle name="40% - Accent1 3 2" xfId="6047"/>
    <cellStyle name="40% - Accent1 3 2 2" xfId="16809"/>
    <cellStyle name="40% - Accent1 3 2 3" xfId="16808"/>
    <cellStyle name="40% - Accent1 3 2 4" xfId="24729"/>
    <cellStyle name="40% - Accent1 3 2_Deadline Tracker" xfId="34105"/>
    <cellStyle name="40% - Accent1 3 3" xfId="6048"/>
    <cellStyle name="40% - Accent1 3 3 2" xfId="16811"/>
    <cellStyle name="40% - Accent1 3 3 3" xfId="16810"/>
    <cellStyle name="40% - Accent1 3 3 4" xfId="24730"/>
    <cellStyle name="40% - Accent1 3 3_Deadline Tracker" xfId="34106"/>
    <cellStyle name="40% - Accent1 3 4" xfId="16812"/>
    <cellStyle name="40% - Accent1 3 5" xfId="16807"/>
    <cellStyle name="40% - Accent1 3 6" xfId="24728"/>
    <cellStyle name="40% - Accent1 3 7" xfId="28230"/>
    <cellStyle name="40% - Accent1 3 8" xfId="27934"/>
    <cellStyle name="40% - Accent1 3_Deadline Tracker" xfId="34104"/>
    <cellStyle name="40% - Accent1 4" xfId="6049"/>
    <cellStyle name="40% - Accent1 4 2" xfId="6050"/>
    <cellStyle name="40% - Accent1 4 2 2" xfId="16815"/>
    <cellStyle name="40% - Accent1 4 2 3" xfId="16814"/>
    <cellStyle name="40% - Accent1 4 2 4" xfId="24732"/>
    <cellStyle name="40% - Accent1 4 2_Deadline Tracker" xfId="34108"/>
    <cellStyle name="40% - Accent1 4 3" xfId="16816"/>
    <cellStyle name="40% - Accent1 4 4" xfId="16813"/>
    <cellStyle name="40% - Accent1 4 5" xfId="24731"/>
    <cellStyle name="40% - Accent1 4_Deadline Tracker" xfId="34107"/>
    <cellStyle name="40% - Accent1 5" xfId="6051"/>
    <cellStyle name="40% - Accent1 5 2" xfId="6052"/>
    <cellStyle name="40% - Accent1 5 2 2" xfId="16819"/>
    <cellStyle name="40% - Accent1 5 2 3" xfId="16818"/>
    <cellStyle name="40% - Accent1 5 2 4" xfId="24734"/>
    <cellStyle name="40% - Accent1 5 2_Deadline Tracker" xfId="34110"/>
    <cellStyle name="40% - Accent1 5 3" xfId="16820"/>
    <cellStyle name="40% - Accent1 5 4" xfId="16817"/>
    <cellStyle name="40% - Accent1 5 5" xfId="24733"/>
    <cellStyle name="40% - Accent1 5_Deadline Tracker" xfId="34109"/>
    <cellStyle name="40% - Accent1 6" xfId="6053"/>
    <cellStyle name="40% - Accent1 6 2" xfId="6054"/>
    <cellStyle name="40% - Accent1 6 2 2" xfId="16823"/>
    <cellStyle name="40% - Accent1 6 2 3" xfId="16822"/>
    <cellStyle name="40% - Accent1 6 2 4" xfId="24736"/>
    <cellStyle name="40% - Accent1 6 2_Deadline Tracker" xfId="34112"/>
    <cellStyle name="40% - Accent1 6 3" xfId="16824"/>
    <cellStyle name="40% - Accent1 6 4" xfId="16821"/>
    <cellStyle name="40% - Accent1 6 5" xfId="24735"/>
    <cellStyle name="40% - Accent1 6_Deadline Tracker" xfId="34111"/>
    <cellStyle name="40% - Accent1 7" xfId="6055"/>
    <cellStyle name="40% - Accent1 7 2" xfId="6056"/>
    <cellStyle name="40% - Accent1 7 2 2" xfId="16827"/>
    <cellStyle name="40% - Accent1 7 2 3" xfId="16826"/>
    <cellStyle name="40% - Accent1 7 2 4" xfId="24738"/>
    <cellStyle name="40% - Accent1 7 2_Deadline Tracker" xfId="34114"/>
    <cellStyle name="40% - Accent1 7 3" xfId="16828"/>
    <cellStyle name="40% - Accent1 7 4" xfId="16825"/>
    <cellStyle name="40% - Accent1 7 5" xfId="24737"/>
    <cellStyle name="40% - Accent1 7_Deadline Tracker" xfId="34113"/>
    <cellStyle name="40% - Accent1 8" xfId="6057"/>
    <cellStyle name="40% - Accent1 8 2" xfId="6058"/>
    <cellStyle name="40% - Accent1 8 2 2" xfId="16831"/>
    <cellStyle name="40% - Accent1 8 2 3" xfId="16830"/>
    <cellStyle name="40% - Accent1 8 2 4" xfId="24740"/>
    <cellStyle name="40% - Accent1 8 2_Deadline Tracker" xfId="34116"/>
    <cellStyle name="40% - Accent1 8 3" xfId="16832"/>
    <cellStyle name="40% - Accent1 8 4" xfId="16829"/>
    <cellStyle name="40% - Accent1 8 5" xfId="24739"/>
    <cellStyle name="40% - Accent1 8_Deadline Tracker" xfId="34115"/>
    <cellStyle name="40% - Accent1 9" xfId="6059"/>
    <cellStyle name="40% - Accent1 9 2" xfId="6060"/>
    <cellStyle name="40% - Accent1 9 2 2" xfId="16835"/>
    <cellStyle name="40% - Accent1 9 2 3" xfId="16834"/>
    <cellStyle name="40% - Accent1 9 2 4" xfId="24742"/>
    <cellStyle name="40% - Accent1 9 2_Deadline Tracker" xfId="34118"/>
    <cellStyle name="40% - Accent1 9 3" xfId="16836"/>
    <cellStyle name="40% - Accent1 9 4" xfId="16833"/>
    <cellStyle name="40% - Accent1 9 5" xfId="24741"/>
    <cellStyle name="40% - Accent1 9_Deadline Tracker" xfId="34117"/>
    <cellStyle name="40% - Accent2 10" xfId="6061"/>
    <cellStyle name="40% - Accent2 10 2" xfId="16838"/>
    <cellStyle name="40% - Accent2 10 3" xfId="16837"/>
    <cellStyle name="40% - Accent2 10 4" xfId="24743"/>
    <cellStyle name="40% - Accent2 10_Deadline Tracker" xfId="34119"/>
    <cellStyle name="40% - Accent2 11" xfId="6062"/>
    <cellStyle name="40% - Accent2 11 2" xfId="16840"/>
    <cellStyle name="40% - Accent2 11 3" xfId="16839"/>
    <cellStyle name="40% - Accent2 11 4" xfId="24744"/>
    <cellStyle name="40% - Accent2 11_Deadline Tracker" xfId="34120"/>
    <cellStyle name="40% - Accent2 12" xfId="6063"/>
    <cellStyle name="40% - Accent2 12 2" xfId="16842"/>
    <cellStyle name="40% - Accent2 12 3" xfId="16841"/>
    <cellStyle name="40% - Accent2 12 4" xfId="24745"/>
    <cellStyle name="40% - Accent2 12_Deadline Tracker" xfId="34121"/>
    <cellStyle name="40% - Accent2 13" xfId="6064"/>
    <cellStyle name="40% - Accent2 13 2" xfId="16844"/>
    <cellStyle name="40% - Accent2 13 3" xfId="16843"/>
    <cellStyle name="40% - Accent2 13 4" xfId="24746"/>
    <cellStyle name="40% - Accent2 13_Deadline Tracker" xfId="34122"/>
    <cellStyle name="40% - Accent2 14" xfId="6065"/>
    <cellStyle name="40% - Accent2 14 2" xfId="16846"/>
    <cellStyle name="40% - Accent2 14 3" xfId="16845"/>
    <cellStyle name="40% - Accent2 14 4" xfId="24747"/>
    <cellStyle name="40% - Accent2 14_Deadline Tracker" xfId="34123"/>
    <cellStyle name="40% - Accent2 15" xfId="28384"/>
    <cellStyle name="40% - Accent2 2" xfId="6066"/>
    <cellStyle name="40% - Accent2 2 10" xfId="16848"/>
    <cellStyle name="40% - Accent2 2 11" xfId="16847"/>
    <cellStyle name="40% - Accent2 2 12" xfId="24748"/>
    <cellStyle name="40% - Accent2 2 13" xfId="28231"/>
    <cellStyle name="40% - Accent2 2 14" xfId="27935"/>
    <cellStyle name="40% - Accent2 2 15" xfId="32033"/>
    <cellStyle name="40% - Accent2 2 2" xfId="6067"/>
    <cellStyle name="40% - Accent2 2 2 2" xfId="6068"/>
    <cellStyle name="40% - Accent2 2 2 2 2" xfId="16851"/>
    <cellStyle name="40% - Accent2 2 2 2 3" xfId="16850"/>
    <cellStyle name="40% - Accent2 2 2 2 4" xfId="24750"/>
    <cellStyle name="40% - Accent2 2 2 2_Deadline Tracker" xfId="34125"/>
    <cellStyle name="40% - Accent2 2 2 3" xfId="16852"/>
    <cellStyle name="40% - Accent2 2 2 4" xfId="16849"/>
    <cellStyle name="40% - Accent2 2 2 5" xfId="24749"/>
    <cellStyle name="40% - Accent2 2 2 6" xfId="32034"/>
    <cellStyle name="40% - Accent2 2 2_Deadline Tracker" xfId="34124"/>
    <cellStyle name="40% - Accent2 2 3" xfId="6069"/>
    <cellStyle name="40% - Accent2 2 3 2" xfId="16854"/>
    <cellStyle name="40% - Accent2 2 3 3" xfId="16853"/>
    <cellStyle name="40% - Accent2 2 3 4" xfId="24751"/>
    <cellStyle name="40% - Accent2 2 3_Deadline Tracker" xfId="34126"/>
    <cellStyle name="40% - Accent2 2 4" xfId="6070"/>
    <cellStyle name="40% - Accent2 2 4 2" xfId="16856"/>
    <cellStyle name="40% - Accent2 2 4 3" xfId="16855"/>
    <cellStyle name="40% - Accent2 2 4 4" xfId="24752"/>
    <cellStyle name="40% - Accent2 2 4_Deadline Tracker" xfId="34127"/>
    <cellStyle name="40% - Accent2 2 5" xfId="16857"/>
    <cellStyle name="40% - Accent2 2 6" xfId="16858"/>
    <cellStyle name="40% - Accent2 2 7" xfId="16859"/>
    <cellStyle name="40% - Accent2 2 8" xfId="16860"/>
    <cellStyle name="40% - Accent2 2 9" xfId="16861"/>
    <cellStyle name="40% - Accent2 2_Clean Desk Policy" xfId="6071"/>
    <cellStyle name="40% - Accent2 3" xfId="6072"/>
    <cellStyle name="40% - Accent2 3 2" xfId="6073"/>
    <cellStyle name="40% - Accent2 3 2 2" xfId="16864"/>
    <cellStyle name="40% - Accent2 3 2 3" xfId="16863"/>
    <cellStyle name="40% - Accent2 3 2 4" xfId="24754"/>
    <cellStyle name="40% - Accent2 3 2_Deadline Tracker" xfId="34129"/>
    <cellStyle name="40% - Accent2 3 3" xfId="6074"/>
    <cellStyle name="40% - Accent2 3 3 2" xfId="16866"/>
    <cellStyle name="40% - Accent2 3 3 3" xfId="16865"/>
    <cellStyle name="40% - Accent2 3 3 4" xfId="24755"/>
    <cellStyle name="40% - Accent2 3 3_Deadline Tracker" xfId="34130"/>
    <cellStyle name="40% - Accent2 3 4" xfId="16867"/>
    <cellStyle name="40% - Accent2 3 5" xfId="16862"/>
    <cellStyle name="40% - Accent2 3 6" xfId="24753"/>
    <cellStyle name="40% - Accent2 3 7" xfId="28232"/>
    <cellStyle name="40% - Accent2 3 8" xfId="27936"/>
    <cellStyle name="40% - Accent2 3_Deadline Tracker" xfId="34128"/>
    <cellStyle name="40% - Accent2 4" xfId="6075"/>
    <cellStyle name="40% - Accent2 4 2" xfId="16869"/>
    <cellStyle name="40% - Accent2 4 3" xfId="16868"/>
    <cellStyle name="40% - Accent2 4 4" xfId="24756"/>
    <cellStyle name="40% - Accent2 4_Deadline Tracker" xfId="34131"/>
    <cellStyle name="40% - Accent2 5" xfId="6076"/>
    <cellStyle name="40% - Accent2 5 2" xfId="16871"/>
    <cellStyle name="40% - Accent2 5 3" xfId="16870"/>
    <cellStyle name="40% - Accent2 5 4" xfId="24757"/>
    <cellStyle name="40% - Accent2 5_Deadline Tracker" xfId="34132"/>
    <cellStyle name="40% - Accent2 6" xfId="6077"/>
    <cellStyle name="40% - Accent2 6 2" xfId="16873"/>
    <cellStyle name="40% - Accent2 6 3" xfId="16872"/>
    <cellStyle name="40% - Accent2 6 4" xfId="24758"/>
    <cellStyle name="40% - Accent2 6_Deadline Tracker" xfId="34133"/>
    <cellStyle name="40% - Accent2 7" xfId="6078"/>
    <cellStyle name="40% - Accent2 7 2" xfId="16875"/>
    <cellStyle name="40% - Accent2 7 3" xfId="16874"/>
    <cellStyle name="40% - Accent2 7 4" xfId="24759"/>
    <cellStyle name="40% - Accent2 7_Deadline Tracker" xfId="34134"/>
    <cellStyle name="40% - Accent2 8" xfId="6079"/>
    <cellStyle name="40% - Accent2 8 2" xfId="16877"/>
    <cellStyle name="40% - Accent2 8 3" xfId="16876"/>
    <cellStyle name="40% - Accent2 8 4" xfId="24760"/>
    <cellStyle name="40% - Accent2 8_Deadline Tracker" xfId="34135"/>
    <cellStyle name="40% - Accent2 9" xfId="6080"/>
    <cellStyle name="40% - Accent2 9 2" xfId="16879"/>
    <cellStyle name="40% - Accent2 9 3" xfId="16878"/>
    <cellStyle name="40% - Accent2 9 4" xfId="24761"/>
    <cellStyle name="40% - Accent2 9_Deadline Tracker" xfId="34136"/>
    <cellStyle name="40% - Accent3 10" xfId="6081"/>
    <cellStyle name="40% - Accent3 10 2" xfId="6082"/>
    <cellStyle name="40% - Accent3 10 2 2" xfId="16882"/>
    <cellStyle name="40% - Accent3 10 2 3" xfId="16881"/>
    <cellStyle name="40% - Accent3 10 2 4" xfId="24763"/>
    <cellStyle name="40% - Accent3 10 2_Deadline Tracker" xfId="34138"/>
    <cellStyle name="40% - Accent3 10 3" xfId="16883"/>
    <cellStyle name="40% - Accent3 10 4" xfId="16880"/>
    <cellStyle name="40% - Accent3 10 5" xfId="24762"/>
    <cellStyle name="40% - Accent3 10_Deadline Tracker" xfId="34137"/>
    <cellStyle name="40% - Accent3 11" xfId="6083"/>
    <cellStyle name="40% - Accent3 11 2" xfId="6084"/>
    <cellStyle name="40% - Accent3 11 2 2" xfId="16886"/>
    <cellStyle name="40% - Accent3 11 2 3" xfId="16885"/>
    <cellStyle name="40% - Accent3 11 2 4" xfId="24765"/>
    <cellStyle name="40% - Accent3 11 2_Deadline Tracker" xfId="34140"/>
    <cellStyle name="40% - Accent3 11 3" xfId="16887"/>
    <cellStyle name="40% - Accent3 11 4" xfId="16884"/>
    <cellStyle name="40% - Accent3 11 5" xfId="24764"/>
    <cellStyle name="40% - Accent3 11_Deadline Tracker" xfId="34139"/>
    <cellStyle name="40% - Accent3 12" xfId="6085"/>
    <cellStyle name="40% - Accent3 12 2" xfId="6086"/>
    <cellStyle name="40% - Accent3 12 2 2" xfId="16890"/>
    <cellStyle name="40% - Accent3 12 2 3" xfId="16889"/>
    <cellStyle name="40% - Accent3 12 2 4" xfId="24767"/>
    <cellStyle name="40% - Accent3 12 2_Deadline Tracker" xfId="34142"/>
    <cellStyle name="40% - Accent3 12 3" xfId="16891"/>
    <cellStyle name="40% - Accent3 12 4" xfId="16888"/>
    <cellStyle name="40% - Accent3 12 5" xfId="24766"/>
    <cellStyle name="40% - Accent3 12_Deadline Tracker" xfId="34141"/>
    <cellStyle name="40% - Accent3 13" xfId="6087"/>
    <cellStyle name="40% - Accent3 13 2" xfId="16893"/>
    <cellStyle name="40% - Accent3 13 3" xfId="16892"/>
    <cellStyle name="40% - Accent3 13 4" xfId="24768"/>
    <cellStyle name="40% - Accent3 13_Deadline Tracker" xfId="34143"/>
    <cellStyle name="40% - Accent3 14" xfId="6088"/>
    <cellStyle name="40% - Accent3 14 2" xfId="16895"/>
    <cellStyle name="40% - Accent3 14 3" xfId="16894"/>
    <cellStyle name="40% - Accent3 14 4" xfId="24769"/>
    <cellStyle name="40% - Accent3 14_Deadline Tracker" xfId="34144"/>
    <cellStyle name="40% - Accent3 15" xfId="28385"/>
    <cellStyle name="40% - Accent3 2" xfId="6089"/>
    <cellStyle name="40% - Accent3 2 10" xfId="16897"/>
    <cellStyle name="40% - Accent3 2 11" xfId="16896"/>
    <cellStyle name="40% - Accent3 2 12" xfId="24770"/>
    <cellStyle name="40% - Accent3 2 13" xfId="28233"/>
    <cellStyle name="40% - Accent3 2 14" xfId="27937"/>
    <cellStyle name="40% - Accent3 2 15" xfId="32035"/>
    <cellStyle name="40% - Accent3 2 2" xfId="6090"/>
    <cellStyle name="40% - Accent3 2 2 2" xfId="6091"/>
    <cellStyle name="40% - Accent3 2 2 2 2" xfId="16900"/>
    <cellStyle name="40% - Accent3 2 2 2 3" xfId="16899"/>
    <cellStyle name="40% - Accent3 2 2 2 4" xfId="24772"/>
    <cellStyle name="40% - Accent3 2 2 2 5" xfId="32037"/>
    <cellStyle name="40% - Accent3 2 2 2_Deadline Tracker" xfId="34146"/>
    <cellStyle name="40% - Accent3 2 2 3" xfId="16901"/>
    <cellStyle name="40% - Accent3 2 2 4" xfId="16898"/>
    <cellStyle name="40% - Accent3 2 2 5" xfId="24771"/>
    <cellStyle name="40% - Accent3 2 2 6" xfId="32036"/>
    <cellStyle name="40% - Accent3 2 2_Deadline Tracker" xfId="34145"/>
    <cellStyle name="40% - Accent3 2 3" xfId="6092"/>
    <cellStyle name="40% - Accent3 2 3 2" xfId="16903"/>
    <cellStyle name="40% - Accent3 2 3 3" xfId="16902"/>
    <cellStyle name="40% - Accent3 2 3 4" xfId="24773"/>
    <cellStyle name="40% - Accent3 2 3 5" xfId="32038"/>
    <cellStyle name="40% - Accent3 2 3_Deadline Tracker" xfId="34147"/>
    <cellStyle name="40% - Accent3 2 4" xfId="6093"/>
    <cellStyle name="40% - Accent3 2 4 2" xfId="16905"/>
    <cellStyle name="40% - Accent3 2 4 3" xfId="16904"/>
    <cellStyle name="40% - Accent3 2 4 4" xfId="24774"/>
    <cellStyle name="40% - Accent3 2 4_Deadline Tracker" xfId="34148"/>
    <cellStyle name="40% - Accent3 2 5" xfId="16906"/>
    <cellStyle name="40% - Accent3 2 6" xfId="16907"/>
    <cellStyle name="40% - Accent3 2 7" xfId="16908"/>
    <cellStyle name="40% - Accent3 2 8" xfId="16909"/>
    <cellStyle name="40% - Accent3 2 9" xfId="16910"/>
    <cellStyle name="40% - Accent3 2_Clean Desk Policy" xfId="6094"/>
    <cellStyle name="40% - Accent3 3" xfId="6095"/>
    <cellStyle name="40% - Accent3 3 2" xfId="6096"/>
    <cellStyle name="40% - Accent3 3 2 2" xfId="16913"/>
    <cellStyle name="40% - Accent3 3 2 3" xfId="16912"/>
    <cellStyle name="40% - Accent3 3 2 4" xfId="24776"/>
    <cellStyle name="40% - Accent3 3 2_Deadline Tracker" xfId="34150"/>
    <cellStyle name="40% - Accent3 3 3" xfId="6097"/>
    <cellStyle name="40% - Accent3 3 3 2" xfId="16915"/>
    <cellStyle name="40% - Accent3 3 3 3" xfId="16914"/>
    <cellStyle name="40% - Accent3 3 3 4" xfId="24777"/>
    <cellStyle name="40% - Accent3 3 3_Deadline Tracker" xfId="34151"/>
    <cellStyle name="40% - Accent3 3 4" xfId="16916"/>
    <cellStyle name="40% - Accent3 3 5" xfId="16911"/>
    <cellStyle name="40% - Accent3 3 6" xfId="24775"/>
    <cellStyle name="40% - Accent3 3 7" xfId="28234"/>
    <cellStyle name="40% - Accent3 3 8" xfId="27938"/>
    <cellStyle name="40% - Accent3 3 9" xfId="32039"/>
    <cellStyle name="40% - Accent3 3_Deadline Tracker" xfId="34149"/>
    <cellStyle name="40% - Accent3 4" xfId="6098"/>
    <cellStyle name="40% - Accent3 4 2" xfId="6099"/>
    <cellStyle name="40% - Accent3 4 2 2" xfId="16919"/>
    <cellStyle name="40% - Accent3 4 2 3" xfId="16918"/>
    <cellStyle name="40% - Accent3 4 2 4" xfId="24779"/>
    <cellStyle name="40% - Accent3 4 2_Deadline Tracker" xfId="34153"/>
    <cellStyle name="40% - Accent3 4 3" xfId="16920"/>
    <cellStyle name="40% - Accent3 4 4" xfId="16917"/>
    <cellStyle name="40% - Accent3 4 5" xfId="24778"/>
    <cellStyle name="40% - Accent3 4_Deadline Tracker" xfId="34152"/>
    <cellStyle name="40% - Accent3 5" xfId="6100"/>
    <cellStyle name="40% - Accent3 5 2" xfId="6101"/>
    <cellStyle name="40% - Accent3 5 2 2" xfId="16923"/>
    <cellStyle name="40% - Accent3 5 2 3" xfId="16922"/>
    <cellStyle name="40% - Accent3 5 2 4" xfId="24781"/>
    <cellStyle name="40% - Accent3 5 2_Deadline Tracker" xfId="34155"/>
    <cellStyle name="40% - Accent3 5 3" xfId="16924"/>
    <cellStyle name="40% - Accent3 5 4" xfId="16921"/>
    <cellStyle name="40% - Accent3 5 5" xfId="24780"/>
    <cellStyle name="40% - Accent3 5_Deadline Tracker" xfId="34154"/>
    <cellStyle name="40% - Accent3 6" xfId="6102"/>
    <cellStyle name="40% - Accent3 6 2" xfId="6103"/>
    <cellStyle name="40% - Accent3 6 2 2" xfId="16927"/>
    <cellStyle name="40% - Accent3 6 2 3" xfId="16926"/>
    <cellStyle name="40% - Accent3 6 2 4" xfId="24783"/>
    <cellStyle name="40% - Accent3 6 2_Deadline Tracker" xfId="34157"/>
    <cellStyle name="40% - Accent3 6 3" xfId="16928"/>
    <cellStyle name="40% - Accent3 6 4" xfId="16925"/>
    <cellStyle name="40% - Accent3 6 5" xfId="24782"/>
    <cellStyle name="40% - Accent3 6_Deadline Tracker" xfId="34156"/>
    <cellStyle name="40% - Accent3 7" xfId="6104"/>
    <cellStyle name="40% - Accent3 7 2" xfId="6105"/>
    <cellStyle name="40% - Accent3 7 2 2" xfId="16931"/>
    <cellStyle name="40% - Accent3 7 2 3" xfId="16930"/>
    <cellStyle name="40% - Accent3 7 2 4" xfId="24785"/>
    <cellStyle name="40% - Accent3 7 2_Deadline Tracker" xfId="34159"/>
    <cellStyle name="40% - Accent3 7 3" xfId="16932"/>
    <cellStyle name="40% - Accent3 7 4" xfId="16929"/>
    <cellStyle name="40% - Accent3 7 5" xfId="24784"/>
    <cellStyle name="40% - Accent3 7_Deadline Tracker" xfId="34158"/>
    <cellStyle name="40% - Accent3 8" xfId="6106"/>
    <cellStyle name="40% - Accent3 8 2" xfId="6107"/>
    <cellStyle name="40% - Accent3 8 2 2" xfId="16935"/>
    <cellStyle name="40% - Accent3 8 2 3" xfId="16934"/>
    <cellStyle name="40% - Accent3 8 2 4" xfId="24787"/>
    <cellStyle name="40% - Accent3 8 2_Deadline Tracker" xfId="34161"/>
    <cellStyle name="40% - Accent3 8 3" xfId="16936"/>
    <cellStyle name="40% - Accent3 8 4" xfId="16933"/>
    <cellStyle name="40% - Accent3 8 5" xfId="24786"/>
    <cellStyle name="40% - Accent3 8_Deadline Tracker" xfId="34160"/>
    <cellStyle name="40% - Accent3 9" xfId="6108"/>
    <cellStyle name="40% - Accent3 9 2" xfId="6109"/>
    <cellStyle name="40% - Accent3 9 2 2" xfId="16939"/>
    <cellStyle name="40% - Accent3 9 2 3" xfId="16938"/>
    <cellStyle name="40% - Accent3 9 2 4" xfId="24789"/>
    <cellStyle name="40% - Accent3 9 2_Deadline Tracker" xfId="34163"/>
    <cellStyle name="40% - Accent3 9 3" xfId="16940"/>
    <cellStyle name="40% - Accent3 9 4" xfId="16937"/>
    <cellStyle name="40% - Accent3 9 5" xfId="24788"/>
    <cellStyle name="40% - Accent3 9_Deadline Tracker" xfId="34162"/>
    <cellStyle name="40% - Accent4 10" xfId="6110"/>
    <cellStyle name="40% - Accent4 10 2" xfId="6111"/>
    <cellStyle name="40% - Accent4 10 2 2" xfId="16943"/>
    <cellStyle name="40% - Accent4 10 2 3" xfId="16942"/>
    <cellStyle name="40% - Accent4 10 2 4" xfId="24791"/>
    <cellStyle name="40% - Accent4 10 2_Deadline Tracker" xfId="34165"/>
    <cellStyle name="40% - Accent4 10 3" xfId="16944"/>
    <cellStyle name="40% - Accent4 10 4" xfId="16941"/>
    <cellStyle name="40% - Accent4 10 5" xfId="24790"/>
    <cellStyle name="40% - Accent4 10_Deadline Tracker" xfId="34164"/>
    <cellStyle name="40% - Accent4 11" xfId="6112"/>
    <cellStyle name="40% - Accent4 11 2" xfId="6113"/>
    <cellStyle name="40% - Accent4 11 2 2" xfId="16947"/>
    <cellStyle name="40% - Accent4 11 2 3" xfId="16946"/>
    <cellStyle name="40% - Accent4 11 2 4" xfId="24793"/>
    <cellStyle name="40% - Accent4 11 2_Deadline Tracker" xfId="34167"/>
    <cellStyle name="40% - Accent4 11 3" xfId="16948"/>
    <cellStyle name="40% - Accent4 11 4" xfId="16945"/>
    <cellStyle name="40% - Accent4 11 5" xfId="24792"/>
    <cellStyle name="40% - Accent4 11_Deadline Tracker" xfId="34166"/>
    <cellStyle name="40% - Accent4 12" xfId="6114"/>
    <cellStyle name="40% - Accent4 12 2" xfId="6115"/>
    <cellStyle name="40% - Accent4 12 2 2" xfId="16951"/>
    <cellStyle name="40% - Accent4 12 2 3" xfId="16950"/>
    <cellStyle name="40% - Accent4 12 2 4" xfId="24795"/>
    <cellStyle name="40% - Accent4 12 2_Deadline Tracker" xfId="34169"/>
    <cellStyle name="40% - Accent4 12 3" xfId="16952"/>
    <cellStyle name="40% - Accent4 12 4" xfId="16949"/>
    <cellStyle name="40% - Accent4 12 5" xfId="24794"/>
    <cellStyle name="40% - Accent4 12_Deadline Tracker" xfId="34168"/>
    <cellStyle name="40% - Accent4 13" xfId="6116"/>
    <cellStyle name="40% - Accent4 13 2" xfId="16954"/>
    <cellStyle name="40% - Accent4 13 3" xfId="16953"/>
    <cellStyle name="40% - Accent4 13 4" xfId="24796"/>
    <cellStyle name="40% - Accent4 13_Deadline Tracker" xfId="34170"/>
    <cellStyle name="40% - Accent4 14" xfId="6117"/>
    <cellStyle name="40% - Accent4 14 2" xfId="16956"/>
    <cellStyle name="40% - Accent4 14 3" xfId="16955"/>
    <cellStyle name="40% - Accent4 14 4" xfId="24797"/>
    <cellStyle name="40% - Accent4 14_Deadline Tracker" xfId="34171"/>
    <cellStyle name="40% - Accent4 15" xfId="28386"/>
    <cellStyle name="40% - Accent4 2" xfId="6118"/>
    <cellStyle name="40% - Accent4 2 10" xfId="16958"/>
    <cellStyle name="40% - Accent4 2 11" xfId="16957"/>
    <cellStyle name="40% - Accent4 2 12" xfId="24798"/>
    <cellStyle name="40% - Accent4 2 13" xfId="28235"/>
    <cellStyle name="40% - Accent4 2 14" xfId="27939"/>
    <cellStyle name="40% - Accent4 2 15" xfId="32040"/>
    <cellStyle name="40% - Accent4 2 2" xfId="6119"/>
    <cellStyle name="40% - Accent4 2 2 2" xfId="6120"/>
    <cellStyle name="40% - Accent4 2 2 2 2" xfId="16961"/>
    <cellStyle name="40% - Accent4 2 2 2 3" xfId="16960"/>
    <cellStyle name="40% - Accent4 2 2 2 4" xfId="24800"/>
    <cellStyle name="40% - Accent4 2 2 2_Deadline Tracker" xfId="34173"/>
    <cellStyle name="40% - Accent4 2 2 3" xfId="16962"/>
    <cellStyle name="40% - Accent4 2 2 4" xfId="16959"/>
    <cellStyle name="40% - Accent4 2 2 5" xfId="24799"/>
    <cellStyle name="40% - Accent4 2 2 6" xfId="32041"/>
    <cellStyle name="40% - Accent4 2 2_Deadline Tracker" xfId="34172"/>
    <cellStyle name="40% - Accent4 2 3" xfId="6121"/>
    <cellStyle name="40% - Accent4 2 3 2" xfId="16964"/>
    <cellStyle name="40% - Accent4 2 3 3" xfId="16963"/>
    <cellStyle name="40% - Accent4 2 3 4" xfId="24801"/>
    <cellStyle name="40% - Accent4 2 3_Deadline Tracker" xfId="34174"/>
    <cellStyle name="40% - Accent4 2 4" xfId="6122"/>
    <cellStyle name="40% - Accent4 2 4 2" xfId="16966"/>
    <cellStyle name="40% - Accent4 2 4 3" xfId="16965"/>
    <cellStyle name="40% - Accent4 2 4 4" xfId="24802"/>
    <cellStyle name="40% - Accent4 2 4_Deadline Tracker" xfId="34175"/>
    <cellStyle name="40% - Accent4 2 5" xfId="16967"/>
    <cellStyle name="40% - Accent4 2 6" xfId="16968"/>
    <cellStyle name="40% - Accent4 2 7" xfId="16969"/>
    <cellStyle name="40% - Accent4 2 8" xfId="16970"/>
    <cellStyle name="40% - Accent4 2 9" xfId="16971"/>
    <cellStyle name="40% - Accent4 2_Clean Desk Policy" xfId="6123"/>
    <cellStyle name="40% - Accent4 3" xfId="6124"/>
    <cellStyle name="40% - Accent4 3 2" xfId="6125"/>
    <cellStyle name="40% - Accent4 3 2 2" xfId="16974"/>
    <cellStyle name="40% - Accent4 3 2 3" xfId="16973"/>
    <cellStyle name="40% - Accent4 3 2 4" xfId="24804"/>
    <cellStyle name="40% - Accent4 3 2_Deadline Tracker" xfId="34177"/>
    <cellStyle name="40% - Accent4 3 3" xfId="6126"/>
    <cellStyle name="40% - Accent4 3 3 2" xfId="16976"/>
    <cellStyle name="40% - Accent4 3 3 3" xfId="16975"/>
    <cellStyle name="40% - Accent4 3 3 4" xfId="24805"/>
    <cellStyle name="40% - Accent4 3 3_Deadline Tracker" xfId="34178"/>
    <cellStyle name="40% - Accent4 3 4" xfId="16977"/>
    <cellStyle name="40% - Accent4 3 5" xfId="16972"/>
    <cellStyle name="40% - Accent4 3 6" xfId="24803"/>
    <cellStyle name="40% - Accent4 3 7" xfId="28236"/>
    <cellStyle name="40% - Accent4 3 8" xfId="27940"/>
    <cellStyle name="40% - Accent4 3_Deadline Tracker" xfId="34176"/>
    <cellStyle name="40% - Accent4 4" xfId="6127"/>
    <cellStyle name="40% - Accent4 4 2" xfId="6128"/>
    <cellStyle name="40% - Accent4 4 2 2" xfId="16980"/>
    <cellStyle name="40% - Accent4 4 2 3" xfId="16979"/>
    <cellStyle name="40% - Accent4 4 2 4" xfId="24807"/>
    <cellStyle name="40% - Accent4 4 2_Deadline Tracker" xfId="34180"/>
    <cellStyle name="40% - Accent4 4 3" xfId="16981"/>
    <cellStyle name="40% - Accent4 4 4" xfId="16978"/>
    <cellStyle name="40% - Accent4 4 5" xfId="24806"/>
    <cellStyle name="40% - Accent4 4_Deadline Tracker" xfId="34179"/>
    <cellStyle name="40% - Accent4 5" xfId="6129"/>
    <cellStyle name="40% - Accent4 5 2" xfId="6130"/>
    <cellStyle name="40% - Accent4 5 2 2" xfId="16984"/>
    <cellStyle name="40% - Accent4 5 2 3" xfId="16983"/>
    <cellStyle name="40% - Accent4 5 2 4" xfId="24809"/>
    <cellStyle name="40% - Accent4 5 2_Deadline Tracker" xfId="34182"/>
    <cellStyle name="40% - Accent4 5 3" xfId="16985"/>
    <cellStyle name="40% - Accent4 5 4" xfId="16982"/>
    <cellStyle name="40% - Accent4 5 5" xfId="24808"/>
    <cellStyle name="40% - Accent4 5_Deadline Tracker" xfId="34181"/>
    <cellStyle name="40% - Accent4 6" xfId="6131"/>
    <cellStyle name="40% - Accent4 6 2" xfId="6132"/>
    <cellStyle name="40% - Accent4 6 2 2" xfId="16988"/>
    <cellStyle name="40% - Accent4 6 2 3" xfId="16987"/>
    <cellStyle name="40% - Accent4 6 2 4" xfId="24811"/>
    <cellStyle name="40% - Accent4 6 2_Deadline Tracker" xfId="34184"/>
    <cellStyle name="40% - Accent4 6 3" xfId="16989"/>
    <cellStyle name="40% - Accent4 6 4" xfId="16986"/>
    <cellStyle name="40% - Accent4 6 5" xfId="24810"/>
    <cellStyle name="40% - Accent4 6_Deadline Tracker" xfId="34183"/>
    <cellStyle name="40% - Accent4 7" xfId="6133"/>
    <cellStyle name="40% - Accent4 7 2" xfId="6134"/>
    <cellStyle name="40% - Accent4 7 2 2" xfId="16992"/>
    <cellStyle name="40% - Accent4 7 2 3" xfId="16991"/>
    <cellStyle name="40% - Accent4 7 2 4" xfId="24813"/>
    <cellStyle name="40% - Accent4 7 2_Deadline Tracker" xfId="34186"/>
    <cellStyle name="40% - Accent4 7 3" xfId="16993"/>
    <cellStyle name="40% - Accent4 7 4" xfId="16990"/>
    <cellStyle name="40% - Accent4 7 5" xfId="24812"/>
    <cellStyle name="40% - Accent4 7_Deadline Tracker" xfId="34185"/>
    <cellStyle name="40% - Accent4 8" xfId="6135"/>
    <cellStyle name="40% - Accent4 8 2" xfId="6136"/>
    <cellStyle name="40% - Accent4 8 2 2" xfId="16996"/>
    <cellStyle name="40% - Accent4 8 2 3" xfId="16995"/>
    <cellStyle name="40% - Accent4 8 2 4" xfId="24815"/>
    <cellStyle name="40% - Accent4 8 2_Deadline Tracker" xfId="34188"/>
    <cellStyle name="40% - Accent4 8 3" xfId="16997"/>
    <cellStyle name="40% - Accent4 8 4" xfId="16994"/>
    <cellStyle name="40% - Accent4 8 5" xfId="24814"/>
    <cellStyle name="40% - Accent4 8_Deadline Tracker" xfId="34187"/>
    <cellStyle name="40% - Accent4 9" xfId="6137"/>
    <cellStyle name="40% - Accent4 9 2" xfId="6138"/>
    <cellStyle name="40% - Accent4 9 2 2" xfId="17000"/>
    <cellStyle name="40% - Accent4 9 2 3" xfId="16999"/>
    <cellStyle name="40% - Accent4 9 2 4" xfId="24817"/>
    <cellStyle name="40% - Accent4 9 2_Deadline Tracker" xfId="34190"/>
    <cellStyle name="40% - Accent4 9 3" xfId="17001"/>
    <cellStyle name="40% - Accent4 9 4" xfId="16998"/>
    <cellStyle name="40% - Accent4 9 5" xfId="24816"/>
    <cellStyle name="40% - Accent4 9_Deadline Tracker" xfId="34189"/>
    <cellStyle name="40% - Accent5 10" xfId="6139"/>
    <cellStyle name="40% - Accent5 10 2" xfId="6140"/>
    <cellStyle name="40% - Accent5 10 2 2" xfId="17004"/>
    <cellStyle name="40% - Accent5 10 2 3" xfId="17003"/>
    <cellStyle name="40% - Accent5 10 2 4" xfId="24819"/>
    <cellStyle name="40% - Accent5 10 2_Deadline Tracker" xfId="34192"/>
    <cellStyle name="40% - Accent5 10 3" xfId="17005"/>
    <cellStyle name="40% - Accent5 10 4" xfId="17002"/>
    <cellStyle name="40% - Accent5 10 5" xfId="24818"/>
    <cellStyle name="40% - Accent5 10_Deadline Tracker" xfId="34191"/>
    <cellStyle name="40% - Accent5 11" xfId="6141"/>
    <cellStyle name="40% - Accent5 11 2" xfId="6142"/>
    <cellStyle name="40% - Accent5 11 2 2" xfId="17008"/>
    <cellStyle name="40% - Accent5 11 2 3" xfId="17007"/>
    <cellStyle name="40% - Accent5 11 2 4" xfId="24821"/>
    <cellStyle name="40% - Accent5 11 2_Deadline Tracker" xfId="34194"/>
    <cellStyle name="40% - Accent5 11 3" xfId="17009"/>
    <cellStyle name="40% - Accent5 11 4" xfId="17006"/>
    <cellStyle name="40% - Accent5 11 5" xfId="24820"/>
    <cellStyle name="40% - Accent5 11_Deadline Tracker" xfId="34193"/>
    <cellStyle name="40% - Accent5 12" xfId="6143"/>
    <cellStyle name="40% - Accent5 12 2" xfId="6144"/>
    <cellStyle name="40% - Accent5 12 2 2" xfId="17012"/>
    <cellStyle name="40% - Accent5 12 2 3" xfId="17011"/>
    <cellStyle name="40% - Accent5 12 2 4" xfId="24823"/>
    <cellStyle name="40% - Accent5 12 2_Deadline Tracker" xfId="34196"/>
    <cellStyle name="40% - Accent5 12 3" xfId="17013"/>
    <cellStyle name="40% - Accent5 12 4" xfId="17010"/>
    <cellStyle name="40% - Accent5 12 5" xfId="24822"/>
    <cellStyle name="40% - Accent5 12_Deadline Tracker" xfId="34195"/>
    <cellStyle name="40% - Accent5 13" xfId="6145"/>
    <cellStyle name="40% - Accent5 13 2" xfId="17015"/>
    <cellStyle name="40% - Accent5 13 3" xfId="17014"/>
    <cellStyle name="40% - Accent5 13 4" xfId="24824"/>
    <cellStyle name="40% - Accent5 13_Deadline Tracker" xfId="34197"/>
    <cellStyle name="40% - Accent5 14" xfId="6146"/>
    <cellStyle name="40% - Accent5 14 2" xfId="17017"/>
    <cellStyle name="40% - Accent5 14 3" xfId="17016"/>
    <cellStyle name="40% - Accent5 14 4" xfId="24825"/>
    <cellStyle name="40% - Accent5 14_Deadline Tracker" xfId="34198"/>
    <cellStyle name="40% - Accent5 15" xfId="28387"/>
    <cellStyle name="40% - Accent5 2" xfId="6147"/>
    <cellStyle name="40% - Accent5 2 10" xfId="17019"/>
    <cellStyle name="40% - Accent5 2 11" xfId="17018"/>
    <cellStyle name="40% - Accent5 2 12" xfId="24826"/>
    <cellStyle name="40% - Accent5 2 13" xfId="28237"/>
    <cellStyle name="40% - Accent5 2 14" xfId="27941"/>
    <cellStyle name="40% - Accent5 2 15" xfId="32042"/>
    <cellStyle name="40% - Accent5 2 2" xfId="6148"/>
    <cellStyle name="40% - Accent5 2 2 2" xfId="6149"/>
    <cellStyle name="40% - Accent5 2 2 2 2" xfId="17022"/>
    <cellStyle name="40% - Accent5 2 2 2 3" xfId="17021"/>
    <cellStyle name="40% - Accent5 2 2 2 4" xfId="24828"/>
    <cellStyle name="40% - Accent5 2 2 2_Deadline Tracker" xfId="34200"/>
    <cellStyle name="40% - Accent5 2 2 3" xfId="17023"/>
    <cellStyle name="40% - Accent5 2 2 4" xfId="17020"/>
    <cellStyle name="40% - Accent5 2 2 5" xfId="24827"/>
    <cellStyle name="40% - Accent5 2 2 6" xfId="32043"/>
    <cellStyle name="40% - Accent5 2 2_Deadline Tracker" xfId="34199"/>
    <cellStyle name="40% - Accent5 2 3" xfId="6150"/>
    <cellStyle name="40% - Accent5 2 3 2" xfId="17025"/>
    <cellStyle name="40% - Accent5 2 3 3" xfId="17024"/>
    <cellStyle name="40% - Accent5 2 3 4" xfId="24829"/>
    <cellStyle name="40% - Accent5 2 3_Deadline Tracker" xfId="34201"/>
    <cellStyle name="40% - Accent5 2 4" xfId="6151"/>
    <cellStyle name="40% - Accent5 2 4 2" xfId="17027"/>
    <cellStyle name="40% - Accent5 2 4 3" xfId="17026"/>
    <cellStyle name="40% - Accent5 2 4 4" xfId="24830"/>
    <cellStyle name="40% - Accent5 2 4_Deadline Tracker" xfId="34202"/>
    <cellStyle name="40% - Accent5 2 5" xfId="17028"/>
    <cellStyle name="40% - Accent5 2 6" xfId="17029"/>
    <cellStyle name="40% - Accent5 2 7" xfId="17030"/>
    <cellStyle name="40% - Accent5 2 8" xfId="17031"/>
    <cellStyle name="40% - Accent5 2 9" xfId="17032"/>
    <cellStyle name="40% - Accent5 2_Clean Desk Policy" xfId="6152"/>
    <cellStyle name="40% - Accent5 3" xfId="6153"/>
    <cellStyle name="40% - Accent5 3 2" xfId="6154"/>
    <cellStyle name="40% - Accent5 3 2 2" xfId="17035"/>
    <cellStyle name="40% - Accent5 3 2 3" xfId="17034"/>
    <cellStyle name="40% - Accent5 3 2 4" xfId="24832"/>
    <cellStyle name="40% - Accent5 3 2_Deadline Tracker" xfId="34204"/>
    <cellStyle name="40% - Accent5 3 3" xfId="6155"/>
    <cellStyle name="40% - Accent5 3 3 2" xfId="17037"/>
    <cellStyle name="40% - Accent5 3 3 3" xfId="17036"/>
    <cellStyle name="40% - Accent5 3 3 4" xfId="24833"/>
    <cellStyle name="40% - Accent5 3 3_Deadline Tracker" xfId="34205"/>
    <cellStyle name="40% - Accent5 3 4" xfId="17038"/>
    <cellStyle name="40% - Accent5 3 5" xfId="17033"/>
    <cellStyle name="40% - Accent5 3 6" xfId="24831"/>
    <cellStyle name="40% - Accent5 3 7" xfId="28238"/>
    <cellStyle name="40% - Accent5 3 8" xfId="27942"/>
    <cellStyle name="40% - Accent5 3_Deadline Tracker" xfId="34203"/>
    <cellStyle name="40% - Accent5 4" xfId="6156"/>
    <cellStyle name="40% - Accent5 4 2" xfId="6157"/>
    <cellStyle name="40% - Accent5 4 2 2" xfId="17041"/>
    <cellStyle name="40% - Accent5 4 2 3" xfId="17040"/>
    <cellStyle name="40% - Accent5 4 2 4" xfId="24835"/>
    <cellStyle name="40% - Accent5 4 2_Deadline Tracker" xfId="34207"/>
    <cellStyle name="40% - Accent5 4 3" xfId="17042"/>
    <cellStyle name="40% - Accent5 4 4" xfId="17039"/>
    <cellStyle name="40% - Accent5 4 5" xfId="24834"/>
    <cellStyle name="40% - Accent5 4_Deadline Tracker" xfId="34206"/>
    <cellStyle name="40% - Accent5 5" xfId="6158"/>
    <cellStyle name="40% - Accent5 5 2" xfId="6159"/>
    <cellStyle name="40% - Accent5 5 2 2" xfId="17045"/>
    <cellStyle name="40% - Accent5 5 2 3" xfId="17044"/>
    <cellStyle name="40% - Accent5 5 2 4" xfId="24837"/>
    <cellStyle name="40% - Accent5 5 2_Deadline Tracker" xfId="34209"/>
    <cellStyle name="40% - Accent5 5 3" xfId="17046"/>
    <cellStyle name="40% - Accent5 5 4" xfId="17043"/>
    <cellStyle name="40% - Accent5 5 5" xfId="24836"/>
    <cellStyle name="40% - Accent5 5_Deadline Tracker" xfId="34208"/>
    <cellStyle name="40% - Accent5 6" xfId="6160"/>
    <cellStyle name="40% - Accent5 6 2" xfId="6161"/>
    <cellStyle name="40% - Accent5 6 2 2" xfId="17049"/>
    <cellStyle name="40% - Accent5 6 2 3" xfId="17048"/>
    <cellStyle name="40% - Accent5 6 2 4" xfId="24839"/>
    <cellStyle name="40% - Accent5 6 2_Deadline Tracker" xfId="34211"/>
    <cellStyle name="40% - Accent5 6 3" xfId="17050"/>
    <cellStyle name="40% - Accent5 6 4" xfId="17047"/>
    <cellStyle name="40% - Accent5 6 5" xfId="24838"/>
    <cellStyle name="40% - Accent5 6_Deadline Tracker" xfId="34210"/>
    <cellStyle name="40% - Accent5 7" xfId="6162"/>
    <cellStyle name="40% - Accent5 7 2" xfId="6163"/>
    <cellStyle name="40% - Accent5 7 2 2" xfId="17053"/>
    <cellStyle name="40% - Accent5 7 2 3" xfId="17052"/>
    <cellStyle name="40% - Accent5 7 2 4" xfId="24841"/>
    <cellStyle name="40% - Accent5 7 2_Deadline Tracker" xfId="34213"/>
    <cellStyle name="40% - Accent5 7 3" xfId="17054"/>
    <cellStyle name="40% - Accent5 7 4" xfId="17051"/>
    <cellStyle name="40% - Accent5 7 5" xfId="24840"/>
    <cellStyle name="40% - Accent5 7_Deadline Tracker" xfId="34212"/>
    <cellStyle name="40% - Accent5 8" xfId="6164"/>
    <cellStyle name="40% - Accent5 8 2" xfId="6165"/>
    <cellStyle name="40% - Accent5 8 2 2" xfId="17057"/>
    <cellStyle name="40% - Accent5 8 2 3" xfId="17056"/>
    <cellStyle name="40% - Accent5 8 2 4" xfId="24843"/>
    <cellStyle name="40% - Accent5 8 2_Deadline Tracker" xfId="34215"/>
    <cellStyle name="40% - Accent5 8 3" xfId="17058"/>
    <cellStyle name="40% - Accent5 8 4" xfId="17055"/>
    <cellStyle name="40% - Accent5 8 5" xfId="24842"/>
    <cellStyle name="40% - Accent5 8_Deadline Tracker" xfId="34214"/>
    <cellStyle name="40% - Accent5 9" xfId="6166"/>
    <cellStyle name="40% - Accent5 9 2" xfId="6167"/>
    <cellStyle name="40% - Accent5 9 2 2" xfId="17061"/>
    <cellStyle name="40% - Accent5 9 2 3" xfId="17060"/>
    <cellStyle name="40% - Accent5 9 2 4" xfId="24845"/>
    <cellStyle name="40% - Accent5 9 2_Deadline Tracker" xfId="34217"/>
    <cellStyle name="40% - Accent5 9 3" xfId="17062"/>
    <cellStyle name="40% - Accent5 9 4" xfId="17059"/>
    <cellStyle name="40% - Accent5 9 5" xfId="24844"/>
    <cellStyle name="40% - Accent5 9_Deadline Tracker" xfId="34216"/>
    <cellStyle name="40% - Accent6 10" xfId="6168"/>
    <cellStyle name="40% - Accent6 10 2" xfId="6169"/>
    <cellStyle name="40% - Accent6 10 2 2" xfId="17065"/>
    <cellStyle name="40% - Accent6 10 2 3" xfId="17064"/>
    <cellStyle name="40% - Accent6 10 2 4" xfId="24847"/>
    <cellStyle name="40% - Accent6 10 2_Deadline Tracker" xfId="34219"/>
    <cellStyle name="40% - Accent6 10 3" xfId="17066"/>
    <cellStyle name="40% - Accent6 10 4" xfId="17063"/>
    <cellStyle name="40% - Accent6 10 5" xfId="24846"/>
    <cellStyle name="40% - Accent6 10_Deadline Tracker" xfId="34218"/>
    <cellStyle name="40% - Accent6 11" xfId="6170"/>
    <cellStyle name="40% - Accent6 11 2" xfId="6171"/>
    <cellStyle name="40% - Accent6 11 2 2" xfId="17069"/>
    <cellStyle name="40% - Accent6 11 2 3" xfId="17068"/>
    <cellStyle name="40% - Accent6 11 2 4" xfId="24849"/>
    <cellStyle name="40% - Accent6 11 2_Deadline Tracker" xfId="34221"/>
    <cellStyle name="40% - Accent6 11 3" xfId="17070"/>
    <cellStyle name="40% - Accent6 11 4" xfId="17067"/>
    <cellStyle name="40% - Accent6 11 5" xfId="24848"/>
    <cellStyle name="40% - Accent6 11_Deadline Tracker" xfId="34220"/>
    <cellStyle name="40% - Accent6 12" xfId="6172"/>
    <cellStyle name="40% - Accent6 12 2" xfId="6173"/>
    <cellStyle name="40% - Accent6 12 2 2" xfId="17073"/>
    <cellStyle name="40% - Accent6 12 2 3" xfId="17072"/>
    <cellStyle name="40% - Accent6 12 2 4" xfId="24851"/>
    <cellStyle name="40% - Accent6 12 2_Deadline Tracker" xfId="34223"/>
    <cellStyle name="40% - Accent6 12 3" xfId="17074"/>
    <cellStyle name="40% - Accent6 12 4" xfId="17071"/>
    <cellStyle name="40% - Accent6 12 5" xfId="24850"/>
    <cellStyle name="40% - Accent6 12_Deadline Tracker" xfId="34222"/>
    <cellStyle name="40% - Accent6 13" xfId="6174"/>
    <cellStyle name="40% - Accent6 13 2" xfId="17076"/>
    <cellStyle name="40% - Accent6 13 3" xfId="17075"/>
    <cellStyle name="40% - Accent6 13 4" xfId="24852"/>
    <cellStyle name="40% - Accent6 13_Deadline Tracker" xfId="34224"/>
    <cellStyle name="40% - Accent6 14" xfId="6175"/>
    <cellStyle name="40% - Accent6 14 2" xfId="17078"/>
    <cellStyle name="40% - Accent6 14 3" xfId="17077"/>
    <cellStyle name="40% - Accent6 14 4" xfId="24853"/>
    <cellStyle name="40% - Accent6 14_Deadline Tracker" xfId="34225"/>
    <cellStyle name="40% - Accent6 15" xfId="28388"/>
    <cellStyle name="40% - Accent6 2" xfId="6176"/>
    <cellStyle name="40% - Accent6 2 10" xfId="17080"/>
    <cellStyle name="40% - Accent6 2 11" xfId="17079"/>
    <cellStyle name="40% - Accent6 2 12" xfId="24854"/>
    <cellStyle name="40% - Accent6 2 13" xfId="28239"/>
    <cellStyle name="40% - Accent6 2 14" xfId="27943"/>
    <cellStyle name="40% - Accent6 2 15" xfId="32044"/>
    <cellStyle name="40% - Accent6 2 2" xfId="6177"/>
    <cellStyle name="40% - Accent6 2 2 2" xfId="6178"/>
    <cellStyle name="40% - Accent6 2 2 2 2" xfId="17083"/>
    <cellStyle name="40% - Accent6 2 2 2 3" xfId="17082"/>
    <cellStyle name="40% - Accent6 2 2 2 4" xfId="24856"/>
    <cellStyle name="40% - Accent6 2 2 2_Deadline Tracker" xfId="34227"/>
    <cellStyle name="40% - Accent6 2 2 3" xfId="17084"/>
    <cellStyle name="40% - Accent6 2 2 4" xfId="17081"/>
    <cellStyle name="40% - Accent6 2 2 5" xfId="24855"/>
    <cellStyle name="40% - Accent6 2 2 6" xfId="32045"/>
    <cellStyle name="40% - Accent6 2 2_Deadline Tracker" xfId="34226"/>
    <cellStyle name="40% - Accent6 2 3" xfId="6179"/>
    <cellStyle name="40% - Accent6 2 3 2" xfId="17086"/>
    <cellStyle name="40% - Accent6 2 3 3" xfId="17085"/>
    <cellStyle name="40% - Accent6 2 3 4" xfId="24857"/>
    <cellStyle name="40% - Accent6 2 3_Deadline Tracker" xfId="34228"/>
    <cellStyle name="40% - Accent6 2 4" xfId="6180"/>
    <cellStyle name="40% - Accent6 2 4 2" xfId="17088"/>
    <cellStyle name="40% - Accent6 2 4 3" xfId="17087"/>
    <cellStyle name="40% - Accent6 2 4 4" xfId="24858"/>
    <cellStyle name="40% - Accent6 2 4_Deadline Tracker" xfId="34229"/>
    <cellStyle name="40% - Accent6 2 5" xfId="17089"/>
    <cellStyle name="40% - Accent6 2 6" xfId="17090"/>
    <cellStyle name="40% - Accent6 2 7" xfId="17091"/>
    <cellStyle name="40% - Accent6 2 8" xfId="17092"/>
    <cellStyle name="40% - Accent6 2 9" xfId="17093"/>
    <cellStyle name="40% - Accent6 2_Clean Desk Policy" xfId="6181"/>
    <cellStyle name="40% - Accent6 3" xfId="6182"/>
    <cellStyle name="40% - Accent6 3 2" xfId="6183"/>
    <cellStyle name="40% - Accent6 3 2 2" xfId="17096"/>
    <cellStyle name="40% - Accent6 3 2 3" xfId="17095"/>
    <cellStyle name="40% - Accent6 3 2 4" xfId="24860"/>
    <cellStyle name="40% - Accent6 3 2_Deadline Tracker" xfId="34231"/>
    <cellStyle name="40% - Accent6 3 3" xfId="6184"/>
    <cellStyle name="40% - Accent6 3 3 2" xfId="17098"/>
    <cellStyle name="40% - Accent6 3 3 3" xfId="17097"/>
    <cellStyle name="40% - Accent6 3 3 4" xfId="24861"/>
    <cellStyle name="40% - Accent6 3 3_Deadline Tracker" xfId="34232"/>
    <cellStyle name="40% - Accent6 3 4" xfId="17099"/>
    <cellStyle name="40% - Accent6 3 5" xfId="17094"/>
    <cellStyle name="40% - Accent6 3 6" xfId="24859"/>
    <cellStyle name="40% - Accent6 3 7" xfId="28240"/>
    <cellStyle name="40% - Accent6 3 8" xfId="27944"/>
    <cellStyle name="40% - Accent6 3_Deadline Tracker" xfId="34230"/>
    <cellStyle name="40% - Accent6 4" xfId="6185"/>
    <cellStyle name="40% - Accent6 4 2" xfId="6186"/>
    <cellStyle name="40% - Accent6 4 2 2" xfId="17102"/>
    <cellStyle name="40% - Accent6 4 2 3" xfId="17101"/>
    <cellStyle name="40% - Accent6 4 2 4" xfId="24863"/>
    <cellStyle name="40% - Accent6 4 2_Deadline Tracker" xfId="34234"/>
    <cellStyle name="40% - Accent6 4 3" xfId="17103"/>
    <cellStyle name="40% - Accent6 4 4" xfId="17100"/>
    <cellStyle name="40% - Accent6 4 5" xfId="24862"/>
    <cellStyle name="40% - Accent6 4_Deadline Tracker" xfId="34233"/>
    <cellStyle name="40% - Accent6 5" xfId="6187"/>
    <cellStyle name="40% - Accent6 5 2" xfId="6188"/>
    <cellStyle name="40% - Accent6 5 2 2" xfId="17106"/>
    <cellStyle name="40% - Accent6 5 2 3" xfId="17105"/>
    <cellStyle name="40% - Accent6 5 2 4" xfId="24865"/>
    <cellStyle name="40% - Accent6 5 2_Deadline Tracker" xfId="34236"/>
    <cellStyle name="40% - Accent6 5 3" xfId="17107"/>
    <cellStyle name="40% - Accent6 5 4" xfId="17104"/>
    <cellStyle name="40% - Accent6 5 5" xfId="24864"/>
    <cellStyle name="40% - Accent6 5_Deadline Tracker" xfId="34235"/>
    <cellStyle name="40% - Accent6 6" xfId="6189"/>
    <cellStyle name="40% - Accent6 6 2" xfId="6190"/>
    <cellStyle name="40% - Accent6 6 2 2" xfId="17110"/>
    <cellStyle name="40% - Accent6 6 2 3" xfId="17109"/>
    <cellStyle name="40% - Accent6 6 2 4" xfId="24867"/>
    <cellStyle name="40% - Accent6 6 2_Deadline Tracker" xfId="34238"/>
    <cellStyle name="40% - Accent6 6 3" xfId="17111"/>
    <cellStyle name="40% - Accent6 6 4" xfId="17108"/>
    <cellStyle name="40% - Accent6 6 5" xfId="24866"/>
    <cellStyle name="40% - Accent6 6_Deadline Tracker" xfId="34237"/>
    <cellStyle name="40% - Accent6 7" xfId="6191"/>
    <cellStyle name="40% - Accent6 7 2" xfId="6192"/>
    <cellStyle name="40% - Accent6 7 2 2" xfId="17114"/>
    <cellStyle name="40% - Accent6 7 2 3" xfId="17113"/>
    <cellStyle name="40% - Accent6 7 2 4" xfId="24869"/>
    <cellStyle name="40% - Accent6 7 2_Deadline Tracker" xfId="34240"/>
    <cellStyle name="40% - Accent6 7 3" xfId="17115"/>
    <cellStyle name="40% - Accent6 7 4" xfId="17112"/>
    <cellStyle name="40% - Accent6 7 5" xfId="24868"/>
    <cellStyle name="40% - Accent6 7_Deadline Tracker" xfId="34239"/>
    <cellStyle name="40% - Accent6 8" xfId="6193"/>
    <cellStyle name="40% - Accent6 8 2" xfId="6194"/>
    <cellStyle name="40% - Accent6 8 2 2" xfId="17118"/>
    <cellStyle name="40% - Accent6 8 2 3" xfId="17117"/>
    <cellStyle name="40% - Accent6 8 2 4" xfId="24871"/>
    <cellStyle name="40% - Accent6 8 2_Deadline Tracker" xfId="34242"/>
    <cellStyle name="40% - Accent6 8 3" xfId="17119"/>
    <cellStyle name="40% - Accent6 8 4" xfId="17116"/>
    <cellStyle name="40% - Accent6 8 5" xfId="24870"/>
    <cellStyle name="40% - Accent6 8_Deadline Tracker" xfId="34241"/>
    <cellStyle name="40% - Accent6 9" xfId="6195"/>
    <cellStyle name="40% - Accent6 9 2" xfId="6196"/>
    <cellStyle name="40% - Accent6 9 2 2" xfId="17122"/>
    <cellStyle name="40% - Accent6 9 2 3" xfId="17121"/>
    <cellStyle name="40% - Accent6 9 2 4" xfId="24873"/>
    <cellStyle name="40% - Accent6 9 2_Deadline Tracker" xfId="34244"/>
    <cellStyle name="40% - Accent6 9 3" xfId="17123"/>
    <cellStyle name="40% - Accent6 9 4" xfId="17120"/>
    <cellStyle name="40% - Accent6 9 5" xfId="24872"/>
    <cellStyle name="40% - Accent6 9_Deadline Tracker" xfId="34243"/>
    <cellStyle name="60% - Accent1 10" xfId="6197"/>
    <cellStyle name="60% - Accent1 10 2" xfId="6198"/>
    <cellStyle name="60% - Accent1 10 2 2" xfId="17126"/>
    <cellStyle name="60% - Accent1 10 2 3" xfId="17125"/>
    <cellStyle name="60% - Accent1 10 2 4" xfId="24875"/>
    <cellStyle name="60% - Accent1 10 2_Deadline Tracker" xfId="34246"/>
    <cellStyle name="60% - Accent1 10 3" xfId="17127"/>
    <cellStyle name="60% - Accent1 10 4" xfId="17124"/>
    <cellStyle name="60% - Accent1 10 5" xfId="24874"/>
    <cellStyle name="60% - Accent1 10_Deadline Tracker" xfId="34245"/>
    <cellStyle name="60% - Accent1 11" xfId="6199"/>
    <cellStyle name="60% - Accent1 11 2" xfId="6200"/>
    <cellStyle name="60% - Accent1 11 2 2" xfId="17130"/>
    <cellStyle name="60% - Accent1 11 2 3" xfId="17129"/>
    <cellStyle name="60% - Accent1 11 2 4" xfId="24877"/>
    <cellStyle name="60% - Accent1 11 2_Deadline Tracker" xfId="34248"/>
    <cellStyle name="60% - Accent1 11 3" xfId="17131"/>
    <cellStyle name="60% - Accent1 11 4" xfId="17128"/>
    <cellStyle name="60% - Accent1 11 5" xfId="24876"/>
    <cellStyle name="60% - Accent1 11_Deadline Tracker" xfId="34247"/>
    <cellStyle name="60% - Accent1 12" xfId="6201"/>
    <cellStyle name="60% - Accent1 12 2" xfId="17133"/>
    <cellStyle name="60% - Accent1 12 3" xfId="17132"/>
    <cellStyle name="60% - Accent1 12 4" xfId="24878"/>
    <cellStyle name="60% - Accent1 12_Deadline Tracker" xfId="34249"/>
    <cellStyle name="60% - Accent1 13" xfId="6202"/>
    <cellStyle name="60% - Accent1 13 2" xfId="17135"/>
    <cellStyle name="60% - Accent1 13 3" xfId="17134"/>
    <cellStyle name="60% - Accent1 13 4" xfId="24879"/>
    <cellStyle name="60% - Accent1 13_Deadline Tracker" xfId="34250"/>
    <cellStyle name="60% - Accent1 14" xfId="6203"/>
    <cellStyle name="60% - Accent1 14 2" xfId="17137"/>
    <cellStyle name="60% - Accent1 14 3" xfId="17136"/>
    <cellStyle name="60% - Accent1 14 4" xfId="24880"/>
    <cellStyle name="60% - Accent1 14_Deadline Tracker" xfId="34251"/>
    <cellStyle name="60% - Accent1 15" xfId="28389"/>
    <cellStyle name="60% - Accent1 2" xfId="6204"/>
    <cellStyle name="60% - Accent1 2 2" xfId="6205"/>
    <cellStyle name="60% - Accent1 2 2 2" xfId="17140"/>
    <cellStyle name="60% - Accent1 2 2 3" xfId="17139"/>
    <cellStyle name="60% - Accent1 2 2 4" xfId="24882"/>
    <cellStyle name="60% - Accent1 2 2 5" xfId="32047"/>
    <cellStyle name="60% - Accent1 2 2_Deadline Tracker" xfId="34253"/>
    <cellStyle name="60% - Accent1 2 3" xfId="6206"/>
    <cellStyle name="60% - Accent1 2 3 2" xfId="17142"/>
    <cellStyle name="60% - Accent1 2 3 3" xfId="17141"/>
    <cellStyle name="60% - Accent1 2 3 4" xfId="24883"/>
    <cellStyle name="60% - Accent1 2 3_Deadline Tracker" xfId="34254"/>
    <cellStyle name="60% - Accent1 2 4" xfId="17143"/>
    <cellStyle name="60% - Accent1 2 5" xfId="17138"/>
    <cellStyle name="60% - Accent1 2 6" xfId="24881"/>
    <cellStyle name="60% - Accent1 2 7" xfId="28241"/>
    <cellStyle name="60% - Accent1 2 8" xfId="27945"/>
    <cellStyle name="60% - Accent1 2 9" xfId="32046"/>
    <cellStyle name="60% - Accent1 2_Deadline Tracker" xfId="34252"/>
    <cellStyle name="60% - Accent1 3" xfId="6207"/>
    <cellStyle name="60% - Accent1 3 2" xfId="6208"/>
    <cellStyle name="60% - Accent1 3 2 2" xfId="17146"/>
    <cellStyle name="60% - Accent1 3 2 3" xfId="17145"/>
    <cellStyle name="60% - Accent1 3 2 4" xfId="24885"/>
    <cellStyle name="60% - Accent1 3 2_Deadline Tracker" xfId="34256"/>
    <cellStyle name="60% - Accent1 3 3" xfId="6209"/>
    <cellStyle name="60% - Accent1 3 3 2" xfId="17148"/>
    <cellStyle name="60% - Accent1 3 3 3" xfId="17147"/>
    <cellStyle name="60% - Accent1 3 3 4" xfId="24886"/>
    <cellStyle name="60% - Accent1 3 3_Deadline Tracker" xfId="34257"/>
    <cellStyle name="60% - Accent1 3 4" xfId="17149"/>
    <cellStyle name="60% - Accent1 3 5" xfId="17144"/>
    <cellStyle name="60% - Accent1 3 6" xfId="24884"/>
    <cellStyle name="60% - Accent1 3 7" xfId="28242"/>
    <cellStyle name="60% - Accent1 3 8" xfId="27946"/>
    <cellStyle name="60% - Accent1 3_Deadline Tracker" xfId="34255"/>
    <cellStyle name="60% - Accent1 4" xfId="6210"/>
    <cellStyle name="60% - Accent1 4 2" xfId="6211"/>
    <cellStyle name="60% - Accent1 4 2 2" xfId="17152"/>
    <cellStyle name="60% - Accent1 4 2 3" xfId="17151"/>
    <cellStyle name="60% - Accent1 4 2 4" xfId="24888"/>
    <cellStyle name="60% - Accent1 4 2_Deadline Tracker" xfId="34259"/>
    <cellStyle name="60% - Accent1 4 3" xfId="17153"/>
    <cellStyle name="60% - Accent1 4 4" xfId="17150"/>
    <cellStyle name="60% - Accent1 4 5" xfId="24887"/>
    <cellStyle name="60% - Accent1 4_Deadline Tracker" xfId="34258"/>
    <cellStyle name="60% - Accent1 5" xfId="6212"/>
    <cellStyle name="60% - Accent1 5 2" xfId="6213"/>
    <cellStyle name="60% - Accent1 5 2 2" xfId="17156"/>
    <cellStyle name="60% - Accent1 5 2 3" xfId="17155"/>
    <cellStyle name="60% - Accent1 5 2 4" xfId="24890"/>
    <cellStyle name="60% - Accent1 5 2_Deadline Tracker" xfId="34261"/>
    <cellStyle name="60% - Accent1 5 3" xfId="17157"/>
    <cellStyle name="60% - Accent1 5 4" xfId="17154"/>
    <cellStyle name="60% - Accent1 5 5" xfId="24889"/>
    <cellStyle name="60% - Accent1 5_Deadline Tracker" xfId="34260"/>
    <cellStyle name="60% - Accent1 6" xfId="6214"/>
    <cellStyle name="60% - Accent1 6 2" xfId="6215"/>
    <cellStyle name="60% - Accent1 6 2 2" xfId="17160"/>
    <cellStyle name="60% - Accent1 6 2 3" xfId="17159"/>
    <cellStyle name="60% - Accent1 6 2 4" xfId="24892"/>
    <cellStyle name="60% - Accent1 6 2_Deadline Tracker" xfId="34263"/>
    <cellStyle name="60% - Accent1 6 3" xfId="17161"/>
    <cellStyle name="60% - Accent1 6 4" xfId="17158"/>
    <cellStyle name="60% - Accent1 6 5" xfId="24891"/>
    <cellStyle name="60% - Accent1 6_Deadline Tracker" xfId="34262"/>
    <cellStyle name="60% - Accent1 7" xfId="6216"/>
    <cellStyle name="60% - Accent1 7 2" xfId="6217"/>
    <cellStyle name="60% - Accent1 7 2 2" xfId="17164"/>
    <cellStyle name="60% - Accent1 7 2 3" xfId="17163"/>
    <cellStyle name="60% - Accent1 7 2 4" xfId="24894"/>
    <cellStyle name="60% - Accent1 7 2_Deadline Tracker" xfId="34265"/>
    <cellStyle name="60% - Accent1 7 3" xfId="17165"/>
    <cellStyle name="60% - Accent1 7 4" xfId="17162"/>
    <cellStyle name="60% - Accent1 7 5" xfId="24893"/>
    <cellStyle name="60% - Accent1 7_Deadline Tracker" xfId="34264"/>
    <cellStyle name="60% - Accent1 8" xfId="6218"/>
    <cellStyle name="60% - Accent1 8 2" xfId="6219"/>
    <cellStyle name="60% - Accent1 8 2 2" xfId="17168"/>
    <cellStyle name="60% - Accent1 8 2 3" xfId="17167"/>
    <cellStyle name="60% - Accent1 8 2 4" xfId="24896"/>
    <cellStyle name="60% - Accent1 8 2_Deadline Tracker" xfId="34267"/>
    <cellStyle name="60% - Accent1 8 3" xfId="17169"/>
    <cellStyle name="60% - Accent1 8 4" xfId="17166"/>
    <cellStyle name="60% - Accent1 8 5" xfId="24895"/>
    <cellStyle name="60% - Accent1 8_Deadline Tracker" xfId="34266"/>
    <cellStyle name="60% - Accent1 9" xfId="6220"/>
    <cellStyle name="60% - Accent1 9 2" xfId="6221"/>
    <cellStyle name="60% - Accent1 9 2 2" xfId="17172"/>
    <cellStyle name="60% - Accent1 9 2 3" xfId="17171"/>
    <cellStyle name="60% - Accent1 9 2 4" xfId="24898"/>
    <cellStyle name="60% - Accent1 9 2_Deadline Tracker" xfId="34269"/>
    <cellStyle name="60% - Accent1 9 3" xfId="17173"/>
    <cellStyle name="60% - Accent1 9 4" xfId="17170"/>
    <cellStyle name="60% - Accent1 9 5" xfId="24897"/>
    <cellStyle name="60% - Accent1 9_Deadline Tracker" xfId="34268"/>
    <cellStyle name="60% - Accent2 10" xfId="6222"/>
    <cellStyle name="60% - Accent2 10 2" xfId="6223"/>
    <cellStyle name="60% - Accent2 10 2 2" xfId="17176"/>
    <cellStyle name="60% - Accent2 10 2 3" xfId="17175"/>
    <cellStyle name="60% - Accent2 10 2 4" xfId="24900"/>
    <cellStyle name="60% - Accent2 10 2_Deadline Tracker" xfId="34271"/>
    <cellStyle name="60% - Accent2 10 3" xfId="17177"/>
    <cellStyle name="60% - Accent2 10 4" xfId="17174"/>
    <cellStyle name="60% - Accent2 10 5" xfId="24899"/>
    <cellStyle name="60% - Accent2 10_Deadline Tracker" xfId="34270"/>
    <cellStyle name="60% - Accent2 11" xfId="6224"/>
    <cellStyle name="60% - Accent2 11 2" xfId="6225"/>
    <cellStyle name="60% - Accent2 11 2 2" xfId="17180"/>
    <cellStyle name="60% - Accent2 11 2 3" xfId="17179"/>
    <cellStyle name="60% - Accent2 11 2 4" xfId="24902"/>
    <cellStyle name="60% - Accent2 11 2_Deadline Tracker" xfId="34273"/>
    <cellStyle name="60% - Accent2 11 3" xfId="17181"/>
    <cellStyle name="60% - Accent2 11 4" xfId="17178"/>
    <cellStyle name="60% - Accent2 11 5" xfId="24901"/>
    <cellStyle name="60% - Accent2 11_Deadline Tracker" xfId="34272"/>
    <cellStyle name="60% - Accent2 12" xfId="6226"/>
    <cellStyle name="60% - Accent2 12 2" xfId="17183"/>
    <cellStyle name="60% - Accent2 12 3" xfId="17182"/>
    <cellStyle name="60% - Accent2 12 4" xfId="24903"/>
    <cellStyle name="60% - Accent2 12_Deadline Tracker" xfId="34274"/>
    <cellStyle name="60% - Accent2 13" xfId="6227"/>
    <cellStyle name="60% - Accent2 13 2" xfId="17185"/>
    <cellStyle name="60% - Accent2 13 3" xfId="17184"/>
    <cellStyle name="60% - Accent2 13 4" xfId="24904"/>
    <cellStyle name="60% - Accent2 13_Deadline Tracker" xfId="34275"/>
    <cellStyle name="60% - Accent2 14" xfId="6228"/>
    <cellStyle name="60% - Accent2 14 2" xfId="17187"/>
    <cellStyle name="60% - Accent2 14 3" xfId="17186"/>
    <cellStyle name="60% - Accent2 14 4" xfId="24905"/>
    <cellStyle name="60% - Accent2 14_Deadline Tracker" xfId="34276"/>
    <cellStyle name="60% - Accent2 15" xfId="28390"/>
    <cellStyle name="60% - Accent2 2" xfId="6229"/>
    <cellStyle name="60% - Accent2 2 2" xfId="6230"/>
    <cellStyle name="60% - Accent2 2 2 2" xfId="17190"/>
    <cellStyle name="60% - Accent2 2 2 3" xfId="17189"/>
    <cellStyle name="60% - Accent2 2 2 4" xfId="24907"/>
    <cellStyle name="60% - Accent2 2 2 5" xfId="32049"/>
    <cellStyle name="60% - Accent2 2 2_Deadline Tracker" xfId="34278"/>
    <cellStyle name="60% - Accent2 2 3" xfId="6231"/>
    <cellStyle name="60% - Accent2 2 3 2" xfId="17192"/>
    <cellStyle name="60% - Accent2 2 3 3" xfId="17191"/>
    <cellStyle name="60% - Accent2 2 3 4" xfId="24908"/>
    <cellStyle name="60% - Accent2 2 3_Deadline Tracker" xfId="34279"/>
    <cellStyle name="60% - Accent2 2 4" xfId="17193"/>
    <cellStyle name="60% - Accent2 2 5" xfId="17188"/>
    <cellStyle name="60% - Accent2 2 6" xfId="24906"/>
    <cellStyle name="60% - Accent2 2 7" xfId="28244"/>
    <cellStyle name="60% - Accent2 2 8" xfId="27947"/>
    <cellStyle name="60% - Accent2 2 9" xfId="32048"/>
    <cellStyle name="60% - Accent2 2_Deadline Tracker" xfId="34277"/>
    <cellStyle name="60% - Accent2 3" xfId="6232"/>
    <cellStyle name="60% - Accent2 3 2" xfId="6233"/>
    <cellStyle name="60% - Accent2 3 2 2" xfId="17196"/>
    <cellStyle name="60% - Accent2 3 2 3" xfId="17195"/>
    <cellStyle name="60% - Accent2 3 2 4" xfId="24910"/>
    <cellStyle name="60% - Accent2 3 2_Deadline Tracker" xfId="34281"/>
    <cellStyle name="60% - Accent2 3 3" xfId="6234"/>
    <cellStyle name="60% - Accent2 3 3 2" xfId="17198"/>
    <cellStyle name="60% - Accent2 3 3 3" xfId="17197"/>
    <cellStyle name="60% - Accent2 3 3 4" xfId="24911"/>
    <cellStyle name="60% - Accent2 3 3_Deadline Tracker" xfId="34282"/>
    <cellStyle name="60% - Accent2 3 4" xfId="17199"/>
    <cellStyle name="60% - Accent2 3 5" xfId="17194"/>
    <cellStyle name="60% - Accent2 3 6" xfId="24909"/>
    <cellStyle name="60% - Accent2 3 7" xfId="28245"/>
    <cellStyle name="60% - Accent2 3 8" xfId="27948"/>
    <cellStyle name="60% - Accent2 3_Deadline Tracker" xfId="34280"/>
    <cellStyle name="60% - Accent2 4" xfId="6235"/>
    <cellStyle name="60% - Accent2 4 2" xfId="6236"/>
    <cellStyle name="60% - Accent2 4 2 2" xfId="17202"/>
    <cellStyle name="60% - Accent2 4 2 3" xfId="17201"/>
    <cellStyle name="60% - Accent2 4 2 4" xfId="24913"/>
    <cellStyle name="60% - Accent2 4 2_Deadline Tracker" xfId="34284"/>
    <cellStyle name="60% - Accent2 4 3" xfId="17203"/>
    <cellStyle name="60% - Accent2 4 4" xfId="17200"/>
    <cellStyle name="60% - Accent2 4 5" xfId="24912"/>
    <cellStyle name="60% - Accent2 4_Deadline Tracker" xfId="34283"/>
    <cellStyle name="60% - Accent2 5" xfId="6237"/>
    <cellStyle name="60% - Accent2 5 2" xfId="6238"/>
    <cellStyle name="60% - Accent2 5 2 2" xfId="17206"/>
    <cellStyle name="60% - Accent2 5 2 3" xfId="17205"/>
    <cellStyle name="60% - Accent2 5 2 4" xfId="24915"/>
    <cellStyle name="60% - Accent2 5 2_Deadline Tracker" xfId="34286"/>
    <cellStyle name="60% - Accent2 5 3" xfId="17207"/>
    <cellStyle name="60% - Accent2 5 4" xfId="17204"/>
    <cellStyle name="60% - Accent2 5 5" xfId="24914"/>
    <cellStyle name="60% - Accent2 5_Deadline Tracker" xfId="34285"/>
    <cellStyle name="60% - Accent2 6" xfId="6239"/>
    <cellStyle name="60% - Accent2 6 2" xfId="6240"/>
    <cellStyle name="60% - Accent2 6 2 2" xfId="17210"/>
    <cellStyle name="60% - Accent2 6 2 3" xfId="17209"/>
    <cellStyle name="60% - Accent2 6 2 4" xfId="24917"/>
    <cellStyle name="60% - Accent2 6 2_Deadline Tracker" xfId="34288"/>
    <cellStyle name="60% - Accent2 6 3" xfId="17211"/>
    <cellStyle name="60% - Accent2 6 4" xfId="17208"/>
    <cellStyle name="60% - Accent2 6 5" xfId="24916"/>
    <cellStyle name="60% - Accent2 6_Deadline Tracker" xfId="34287"/>
    <cellStyle name="60% - Accent2 7" xfId="6241"/>
    <cellStyle name="60% - Accent2 7 2" xfId="6242"/>
    <cellStyle name="60% - Accent2 7 2 2" xfId="17214"/>
    <cellStyle name="60% - Accent2 7 2 3" xfId="17213"/>
    <cellStyle name="60% - Accent2 7 2 4" xfId="24919"/>
    <cellStyle name="60% - Accent2 7 2_Deadline Tracker" xfId="34290"/>
    <cellStyle name="60% - Accent2 7 3" xfId="17215"/>
    <cellStyle name="60% - Accent2 7 4" xfId="17212"/>
    <cellStyle name="60% - Accent2 7 5" xfId="24918"/>
    <cellStyle name="60% - Accent2 7_Deadline Tracker" xfId="34289"/>
    <cellStyle name="60% - Accent2 8" xfId="6243"/>
    <cellStyle name="60% - Accent2 8 2" xfId="6244"/>
    <cellStyle name="60% - Accent2 8 2 2" xfId="17218"/>
    <cellStyle name="60% - Accent2 8 2 3" xfId="17217"/>
    <cellStyle name="60% - Accent2 8 2 4" xfId="24921"/>
    <cellStyle name="60% - Accent2 8 2_Deadline Tracker" xfId="34292"/>
    <cellStyle name="60% - Accent2 8 3" xfId="17219"/>
    <cellStyle name="60% - Accent2 8 4" xfId="17216"/>
    <cellStyle name="60% - Accent2 8 5" xfId="24920"/>
    <cellStyle name="60% - Accent2 8_Deadline Tracker" xfId="34291"/>
    <cellStyle name="60% - Accent2 9" xfId="6245"/>
    <cellStyle name="60% - Accent2 9 2" xfId="6246"/>
    <cellStyle name="60% - Accent2 9 2 2" xfId="17222"/>
    <cellStyle name="60% - Accent2 9 2 3" xfId="17221"/>
    <cellStyle name="60% - Accent2 9 2 4" xfId="24923"/>
    <cellStyle name="60% - Accent2 9 2_Deadline Tracker" xfId="34294"/>
    <cellStyle name="60% - Accent2 9 3" xfId="17223"/>
    <cellStyle name="60% - Accent2 9 4" xfId="17220"/>
    <cellStyle name="60% - Accent2 9 5" xfId="24922"/>
    <cellStyle name="60% - Accent2 9_Deadline Tracker" xfId="34293"/>
    <cellStyle name="60% - Accent3 10" xfId="6247"/>
    <cellStyle name="60% - Accent3 10 2" xfId="6248"/>
    <cellStyle name="60% - Accent3 10 2 2" xfId="17226"/>
    <cellStyle name="60% - Accent3 10 2 3" xfId="17225"/>
    <cellStyle name="60% - Accent3 10 2 4" xfId="24925"/>
    <cellStyle name="60% - Accent3 10 2_Deadline Tracker" xfId="34296"/>
    <cellStyle name="60% - Accent3 10 3" xfId="17227"/>
    <cellStyle name="60% - Accent3 10 4" xfId="17224"/>
    <cellStyle name="60% - Accent3 10 5" xfId="24924"/>
    <cellStyle name="60% - Accent3 10_Deadline Tracker" xfId="34295"/>
    <cellStyle name="60% - Accent3 11" xfId="6249"/>
    <cellStyle name="60% - Accent3 11 2" xfId="6250"/>
    <cellStyle name="60% - Accent3 11 2 2" xfId="17230"/>
    <cellStyle name="60% - Accent3 11 2 3" xfId="17229"/>
    <cellStyle name="60% - Accent3 11 2 4" xfId="24927"/>
    <cellStyle name="60% - Accent3 11 2_Deadline Tracker" xfId="34298"/>
    <cellStyle name="60% - Accent3 11 3" xfId="17231"/>
    <cellStyle name="60% - Accent3 11 4" xfId="17228"/>
    <cellStyle name="60% - Accent3 11 5" xfId="24926"/>
    <cellStyle name="60% - Accent3 11_Deadline Tracker" xfId="34297"/>
    <cellStyle name="60% - Accent3 12" xfId="6251"/>
    <cellStyle name="60% - Accent3 12 2" xfId="17233"/>
    <cellStyle name="60% - Accent3 12 3" xfId="17232"/>
    <cellStyle name="60% - Accent3 12 4" xfId="24928"/>
    <cellStyle name="60% - Accent3 12_Deadline Tracker" xfId="34299"/>
    <cellStyle name="60% - Accent3 13" xfId="6252"/>
    <cellStyle name="60% - Accent3 13 2" xfId="17235"/>
    <cellStyle name="60% - Accent3 13 3" xfId="17234"/>
    <cellStyle name="60% - Accent3 13 4" xfId="24929"/>
    <cellStyle name="60% - Accent3 13_Deadline Tracker" xfId="34300"/>
    <cellStyle name="60% - Accent3 14" xfId="6253"/>
    <cellStyle name="60% - Accent3 14 2" xfId="17237"/>
    <cellStyle name="60% - Accent3 14 3" xfId="17236"/>
    <cellStyle name="60% - Accent3 14 4" xfId="24930"/>
    <cellStyle name="60% - Accent3 14_Deadline Tracker" xfId="34301"/>
    <cellStyle name="60% - Accent3 15" xfId="28391"/>
    <cellStyle name="60% - Accent3 2" xfId="6254"/>
    <cellStyle name="60% - Accent3 2 2" xfId="6255"/>
    <cellStyle name="60% - Accent3 2 2 2" xfId="17240"/>
    <cellStyle name="60% - Accent3 2 2 2 2" xfId="32052"/>
    <cellStyle name="60% - Accent3 2 2 3" xfId="17239"/>
    <cellStyle name="60% - Accent3 2 2 4" xfId="24932"/>
    <cellStyle name="60% - Accent3 2 2 5" xfId="32051"/>
    <cellStyle name="60% - Accent3 2 2_Deadline Tracker" xfId="34303"/>
    <cellStyle name="60% - Accent3 2 3" xfId="6256"/>
    <cellStyle name="60% - Accent3 2 3 2" xfId="17242"/>
    <cellStyle name="60% - Accent3 2 3 3" xfId="17241"/>
    <cellStyle name="60% - Accent3 2 3 4" xfId="24933"/>
    <cellStyle name="60% - Accent3 2 3 5" xfId="32053"/>
    <cellStyle name="60% - Accent3 2 3_Deadline Tracker" xfId="34304"/>
    <cellStyle name="60% - Accent3 2 4" xfId="17243"/>
    <cellStyle name="60% - Accent3 2 5" xfId="17238"/>
    <cellStyle name="60% - Accent3 2 6" xfId="24931"/>
    <cellStyle name="60% - Accent3 2 7" xfId="28246"/>
    <cellStyle name="60% - Accent3 2 8" xfId="27949"/>
    <cellStyle name="60% - Accent3 2 9" xfId="32050"/>
    <cellStyle name="60% - Accent3 2_Deadline Tracker" xfId="34302"/>
    <cellStyle name="60% - Accent3 3" xfId="6257"/>
    <cellStyle name="60% - Accent3 3 2" xfId="6258"/>
    <cellStyle name="60% - Accent3 3 2 2" xfId="17246"/>
    <cellStyle name="60% - Accent3 3 2 3" xfId="17245"/>
    <cellStyle name="60% - Accent3 3 2 4" xfId="24935"/>
    <cellStyle name="60% - Accent3 3 2_Deadline Tracker" xfId="34306"/>
    <cellStyle name="60% - Accent3 3 3" xfId="6259"/>
    <cellStyle name="60% - Accent3 3 3 2" xfId="17248"/>
    <cellStyle name="60% - Accent3 3 3 3" xfId="17247"/>
    <cellStyle name="60% - Accent3 3 3 4" xfId="24936"/>
    <cellStyle name="60% - Accent3 3 3_Deadline Tracker" xfId="34307"/>
    <cellStyle name="60% - Accent3 3 4" xfId="17249"/>
    <cellStyle name="60% - Accent3 3 5" xfId="17244"/>
    <cellStyle name="60% - Accent3 3 6" xfId="24934"/>
    <cellStyle name="60% - Accent3 3 7" xfId="28247"/>
    <cellStyle name="60% - Accent3 3 8" xfId="27950"/>
    <cellStyle name="60% - Accent3 3 9" xfId="32054"/>
    <cellStyle name="60% - Accent3 3_Deadline Tracker" xfId="34305"/>
    <cellStyle name="60% - Accent3 4" xfId="6260"/>
    <cellStyle name="60% - Accent3 4 2" xfId="6261"/>
    <cellStyle name="60% - Accent3 4 2 2" xfId="17252"/>
    <cellStyle name="60% - Accent3 4 2 3" xfId="17251"/>
    <cellStyle name="60% - Accent3 4 2 4" xfId="24938"/>
    <cellStyle name="60% - Accent3 4 2_Deadline Tracker" xfId="34309"/>
    <cellStyle name="60% - Accent3 4 3" xfId="17253"/>
    <cellStyle name="60% - Accent3 4 4" xfId="17250"/>
    <cellStyle name="60% - Accent3 4 5" xfId="24937"/>
    <cellStyle name="60% - Accent3 4_Deadline Tracker" xfId="34308"/>
    <cellStyle name="60% - Accent3 5" xfId="6262"/>
    <cellStyle name="60% - Accent3 5 2" xfId="6263"/>
    <cellStyle name="60% - Accent3 5 2 2" xfId="17256"/>
    <cellStyle name="60% - Accent3 5 2 3" xfId="17255"/>
    <cellStyle name="60% - Accent3 5 2 4" xfId="24940"/>
    <cellStyle name="60% - Accent3 5 2_Deadline Tracker" xfId="34311"/>
    <cellStyle name="60% - Accent3 5 3" xfId="17257"/>
    <cellStyle name="60% - Accent3 5 4" xfId="17254"/>
    <cellStyle name="60% - Accent3 5 5" xfId="24939"/>
    <cellStyle name="60% - Accent3 5_Deadline Tracker" xfId="34310"/>
    <cellStyle name="60% - Accent3 6" xfId="6264"/>
    <cellStyle name="60% - Accent3 6 2" xfId="6265"/>
    <cellStyle name="60% - Accent3 6 2 2" xfId="17260"/>
    <cellStyle name="60% - Accent3 6 2 3" xfId="17259"/>
    <cellStyle name="60% - Accent3 6 2 4" xfId="24942"/>
    <cellStyle name="60% - Accent3 6 2_Deadline Tracker" xfId="34313"/>
    <cellStyle name="60% - Accent3 6 3" xfId="17261"/>
    <cellStyle name="60% - Accent3 6 4" xfId="17258"/>
    <cellStyle name="60% - Accent3 6 5" xfId="24941"/>
    <cellStyle name="60% - Accent3 6_Deadline Tracker" xfId="34312"/>
    <cellStyle name="60% - Accent3 7" xfId="6266"/>
    <cellStyle name="60% - Accent3 7 2" xfId="6267"/>
    <cellStyle name="60% - Accent3 7 2 2" xfId="17264"/>
    <cellStyle name="60% - Accent3 7 2 3" xfId="17263"/>
    <cellStyle name="60% - Accent3 7 2 4" xfId="24944"/>
    <cellStyle name="60% - Accent3 7 2_Deadline Tracker" xfId="34315"/>
    <cellStyle name="60% - Accent3 7 3" xfId="17265"/>
    <cellStyle name="60% - Accent3 7 4" xfId="17262"/>
    <cellStyle name="60% - Accent3 7 5" xfId="24943"/>
    <cellStyle name="60% - Accent3 7_Deadline Tracker" xfId="34314"/>
    <cellStyle name="60% - Accent3 8" xfId="6268"/>
    <cellStyle name="60% - Accent3 8 2" xfId="6269"/>
    <cellStyle name="60% - Accent3 8 2 2" xfId="17268"/>
    <cellStyle name="60% - Accent3 8 2 3" xfId="17267"/>
    <cellStyle name="60% - Accent3 8 2 4" xfId="24946"/>
    <cellStyle name="60% - Accent3 8 2_Deadline Tracker" xfId="34317"/>
    <cellStyle name="60% - Accent3 8 3" xfId="17269"/>
    <cellStyle name="60% - Accent3 8 4" xfId="17266"/>
    <cellStyle name="60% - Accent3 8 5" xfId="24945"/>
    <cellStyle name="60% - Accent3 8_Deadline Tracker" xfId="34316"/>
    <cellStyle name="60% - Accent3 9" xfId="6270"/>
    <cellStyle name="60% - Accent3 9 2" xfId="6271"/>
    <cellStyle name="60% - Accent3 9 2 2" xfId="17272"/>
    <cellStyle name="60% - Accent3 9 2 3" xfId="17271"/>
    <cellStyle name="60% - Accent3 9 2 4" xfId="24948"/>
    <cellStyle name="60% - Accent3 9 2_Deadline Tracker" xfId="34319"/>
    <cellStyle name="60% - Accent3 9 3" xfId="17273"/>
    <cellStyle name="60% - Accent3 9 4" xfId="17270"/>
    <cellStyle name="60% - Accent3 9 5" xfId="24947"/>
    <cellStyle name="60% - Accent3 9_Deadline Tracker" xfId="34318"/>
    <cellStyle name="60% - Accent4 10" xfId="6272"/>
    <cellStyle name="60% - Accent4 10 2" xfId="6273"/>
    <cellStyle name="60% - Accent4 10 2 2" xfId="17276"/>
    <cellStyle name="60% - Accent4 10 2 3" xfId="17275"/>
    <cellStyle name="60% - Accent4 10 2 4" xfId="24950"/>
    <cellStyle name="60% - Accent4 10 2_Deadline Tracker" xfId="34321"/>
    <cellStyle name="60% - Accent4 10 3" xfId="17277"/>
    <cellStyle name="60% - Accent4 10 4" xfId="17274"/>
    <cellStyle name="60% - Accent4 10 5" xfId="24949"/>
    <cellStyle name="60% - Accent4 10_Deadline Tracker" xfId="34320"/>
    <cellStyle name="60% - Accent4 11" xfId="6274"/>
    <cellStyle name="60% - Accent4 11 2" xfId="6275"/>
    <cellStyle name="60% - Accent4 11 2 2" xfId="17280"/>
    <cellStyle name="60% - Accent4 11 2 3" xfId="17279"/>
    <cellStyle name="60% - Accent4 11 2 4" xfId="24952"/>
    <cellStyle name="60% - Accent4 11 2_Deadline Tracker" xfId="34323"/>
    <cellStyle name="60% - Accent4 11 3" xfId="17281"/>
    <cellStyle name="60% - Accent4 11 4" xfId="17278"/>
    <cellStyle name="60% - Accent4 11 5" xfId="24951"/>
    <cellStyle name="60% - Accent4 11_Deadline Tracker" xfId="34322"/>
    <cellStyle name="60% - Accent4 12" xfId="6276"/>
    <cellStyle name="60% - Accent4 12 2" xfId="17283"/>
    <cellStyle name="60% - Accent4 12 3" xfId="17282"/>
    <cellStyle name="60% - Accent4 12 4" xfId="24953"/>
    <cellStyle name="60% - Accent4 12_Deadline Tracker" xfId="34324"/>
    <cellStyle name="60% - Accent4 13" xfId="6277"/>
    <cellStyle name="60% - Accent4 13 2" xfId="17285"/>
    <cellStyle name="60% - Accent4 13 3" xfId="17284"/>
    <cellStyle name="60% - Accent4 13 4" xfId="24954"/>
    <cellStyle name="60% - Accent4 13_Deadline Tracker" xfId="34325"/>
    <cellStyle name="60% - Accent4 14" xfId="6278"/>
    <cellStyle name="60% - Accent4 14 2" xfId="17287"/>
    <cellStyle name="60% - Accent4 14 3" xfId="17286"/>
    <cellStyle name="60% - Accent4 14 4" xfId="24955"/>
    <cellStyle name="60% - Accent4 14_Deadline Tracker" xfId="34326"/>
    <cellStyle name="60% - Accent4 15" xfId="28392"/>
    <cellStyle name="60% - Accent4 2" xfId="6279"/>
    <cellStyle name="60% - Accent4 2 2" xfId="6280"/>
    <cellStyle name="60% - Accent4 2 2 2" xfId="17290"/>
    <cellStyle name="60% - Accent4 2 2 2 2" xfId="32057"/>
    <cellStyle name="60% - Accent4 2 2 3" xfId="17289"/>
    <cellStyle name="60% - Accent4 2 2 4" xfId="24957"/>
    <cellStyle name="60% - Accent4 2 2 5" xfId="32056"/>
    <cellStyle name="60% - Accent4 2 2_Deadline Tracker" xfId="34328"/>
    <cellStyle name="60% - Accent4 2 3" xfId="6281"/>
    <cellStyle name="60% - Accent4 2 3 2" xfId="17292"/>
    <cellStyle name="60% - Accent4 2 3 3" xfId="17291"/>
    <cellStyle name="60% - Accent4 2 3 4" xfId="24958"/>
    <cellStyle name="60% - Accent4 2 3 5" xfId="32058"/>
    <cellStyle name="60% - Accent4 2 3_Deadline Tracker" xfId="34329"/>
    <cellStyle name="60% - Accent4 2 4" xfId="17293"/>
    <cellStyle name="60% - Accent4 2 5" xfId="17288"/>
    <cellStyle name="60% - Accent4 2 6" xfId="24956"/>
    <cellStyle name="60% - Accent4 2 7" xfId="28248"/>
    <cellStyle name="60% - Accent4 2 8" xfId="27951"/>
    <cellStyle name="60% - Accent4 2 9" xfId="32055"/>
    <cellStyle name="60% - Accent4 2_Deadline Tracker" xfId="34327"/>
    <cellStyle name="60% - Accent4 3" xfId="6282"/>
    <cellStyle name="60% - Accent4 3 2" xfId="6283"/>
    <cellStyle name="60% - Accent4 3 2 2" xfId="17296"/>
    <cellStyle name="60% - Accent4 3 2 3" xfId="17295"/>
    <cellStyle name="60% - Accent4 3 2 4" xfId="24960"/>
    <cellStyle name="60% - Accent4 3 2_Deadline Tracker" xfId="34331"/>
    <cellStyle name="60% - Accent4 3 3" xfId="6284"/>
    <cellStyle name="60% - Accent4 3 3 2" xfId="17298"/>
    <cellStyle name="60% - Accent4 3 3 3" xfId="17297"/>
    <cellStyle name="60% - Accent4 3 3 4" xfId="24961"/>
    <cellStyle name="60% - Accent4 3 3_Deadline Tracker" xfId="34332"/>
    <cellStyle name="60% - Accent4 3 4" xfId="17299"/>
    <cellStyle name="60% - Accent4 3 5" xfId="17294"/>
    <cellStyle name="60% - Accent4 3 6" xfId="24959"/>
    <cellStyle name="60% - Accent4 3 7" xfId="28249"/>
    <cellStyle name="60% - Accent4 3 8" xfId="27952"/>
    <cellStyle name="60% - Accent4 3 9" xfId="32059"/>
    <cellStyle name="60% - Accent4 3_Deadline Tracker" xfId="34330"/>
    <cellStyle name="60% - Accent4 4" xfId="6285"/>
    <cellStyle name="60% - Accent4 4 2" xfId="6286"/>
    <cellStyle name="60% - Accent4 4 2 2" xfId="17302"/>
    <cellStyle name="60% - Accent4 4 2 3" xfId="17301"/>
    <cellStyle name="60% - Accent4 4 2 4" xfId="24963"/>
    <cellStyle name="60% - Accent4 4 2_Deadline Tracker" xfId="34334"/>
    <cellStyle name="60% - Accent4 4 3" xfId="17303"/>
    <cellStyle name="60% - Accent4 4 4" xfId="17300"/>
    <cellStyle name="60% - Accent4 4 5" xfId="24962"/>
    <cellStyle name="60% - Accent4 4_Deadline Tracker" xfId="34333"/>
    <cellStyle name="60% - Accent4 5" xfId="6287"/>
    <cellStyle name="60% - Accent4 5 2" xfId="6288"/>
    <cellStyle name="60% - Accent4 5 2 2" xfId="17306"/>
    <cellStyle name="60% - Accent4 5 2 3" xfId="17305"/>
    <cellStyle name="60% - Accent4 5 2 4" xfId="24965"/>
    <cellStyle name="60% - Accent4 5 2_Deadline Tracker" xfId="34336"/>
    <cellStyle name="60% - Accent4 5 3" xfId="17307"/>
    <cellStyle name="60% - Accent4 5 4" xfId="17304"/>
    <cellStyle name="60% - Accent4 5 5" xfId="24964"/>
    <cellStyle name="60% - Accent4 5_Deadline Tracker" xfId="34335"/>
    <cellStyle name="60% - Accent4 6" xfId="6289"/>
    <cellStyle name="60% - Accent4 6 2" xfId="6290"/>
    <cellStyle name="60% - Accent4 6 2 2" xfId="17310"/>
    <cellStyle name="60% - Accent4 6 2 3" xfId="17309"/>
    <cellStyle name="60% - Accent4 6 2 4" xfId="24967"/>
    <cellStyle name="60% - Accent4 6 2_Deadline Tracker" xfId="34338"/>
    <cellStyle name="60% - Accent4 6 3" xfId="17311"/>
    <cellStyle name="60% - Accent4 6 4" xfId="17308"/>
    <cellStyle name="60% - Accent4 6 5" xfId="24966"/>
    <cellStyle name="60% - Accent4 6_Deadline Tracker" xfId="34337"/>
    <cellStyle name="60% - Accent4 7" xfId="6291"/>
    <cellStyle name="60% - Accent4 7 2" xfId="6292"/>
    <cellStyle name="60% - Accent4 7 2 2" xfId="17314"/>
    <cellStyle name="60% - Accent4 7 2 3" xfId="17313"/>
    <cellStyle name="60% - Accent4 7 2 4" xfId="24969"/>
    <cellStyle name="60% - Accent4 7 2_Deadline Tracker" xfId="34340"/>
    <cellStyle name="60% - Accent4 7 3" xfId="17315"/>
    <cellStyle name="60% - Accent4 7 4" xfId="17312"/>
    <cellStyle name="60% - Accent4 7 5" xfId="24968"/>
    <cellStyle name="60% - Accent4 7_Deadline Tracker" xfId="34339"/>
    <cellStyle name="60% - Accent4 8" xfId="6293"/>
    <cellStyle name="60% - Accent4 8 2" xfId="6294"/>
    <cellStyle name="60% - Accent4 8 2 2" xfId="17318"/>
    <cellStyle name="60% - Accent4 8 2 3" xfId="17317"/>
    <cellStyle name="60% - Accent4 8 2 4" xfId="24971"/>
    <cellStyle name="60% - Accent4 8 2_Deadline Tracker" xfId="34342"/>
    <cellStyle name="60% - Accent4 8 3" xfId="17319"/>
    <cellStyle name="60% - Accent4 8 4" xfId="17316"/>
    <cellStyle name="60% - Accent4 8 5" xfId="24970"/>
    <cellStyle name="60% - Accent4 8_Deadline Tracker" xfId="34341"/>
    <cellStyle name="60% - Accent4 9" xfId="6295"/>
    <cellStyle name="60% - Accent4 9 2" xfId="6296"/>
    <cellStyle name="60% - Accent4 9 2 2" xfId="17322"/>
    <cellStyle name="60% - Accent4 9 2 3" xfId="17321"/>
    <cellStyle name="60% - Accent4 9 2 4" xfId="24973"/>
    <cellStyle name="60% - Accent4 9 2_Deadline Tracker" xfId="34344"/>
    <cellStyle name="60% - Accent4 9 3" xfId="17323"/>
    <cellStyle name="60% - Accent4 9 4" xfId="17320"/>
    <cellStyle name="60% - Accent4 9 5" xfId="24972"/>
    <cellStyle name="60% - Accent4 9_Deadline Tracker" xfId="34343"/>
    <cellStyle name="60% - Accent5 10" xfId="6297"/>
    <cellStyle name="60% - Accent5 10 2" xfId="6298"/>
    <cellStyle name="60% - Accent5 10 2 2" xfId="17326"/>
    <cellStyle name="60% - Accent5 10 2 3" xfId="17325"/>
    <cellStyle name="60% - Accent5 10 2 4" xfId="24975"/>
    <cellStyle name="60% - Accent5 10 2_Deadline Tracker" xfId="34346"/>
    <cellStyle name="60% - Accent5 10 3" xfId="17327"/>
    <cellStyle name="60% - Accent5 10 4" xfId="17324"/>
    <cellStyle name="60% - Accent5 10 5" xfId="24974"/>
    <cellStyle name="60% - Accent5 10_Deadline Tracker" xfId="34345"/>
    <cellStyle name="60% - Accent5 11" xfId="6299"/>
    <cellStyle name="60% - Accent5 11 2" xfId="6300"/>
    <cellStyle name="60% - Accent5 11 2 2" xfId="17330"/>
    <cellStyle name="60% - Accent5 11 2 3" xfId="17329"/>
    <cellStyle name="60% - Accent5 11 2 4" xfId="24977"/>
    <cellStyle name="60% - Accent5 11 2_Deadline Tracker" xfId="34348"/>
    <cellStyle name="60% - Accent5 11 3" xfId="17331"/>
    <cellStyle name="60% - Accent5 11 4" xfId="17328"/>
    <cellStyle name="60% - Accent5 11 5" xfId="24976"/>
    <cellStyle name="60% - Accent5 11_Deadline Tracker" xfId="34347"/>
    <cellStyle name="60% - Accent5 12" xfId="6301"/>
    <cellStyle name="60% - Accent5 12 2" xfId="17333"/>
    <cellStyle name="60% - Accent5 12 3" xfId="17332"/>
    <cellStyle name="60% - Accent5 12 4" xfId="24978"/>
    <cellStyle name="60% - Accent5 12_Deadline Tracker" xfId="34349"/>
    <cellStyle name="60% - Accent5 13" xfId="6302"/>
    <cellStyle name="60% - Accent5 13 2" xfId="17335"/>
    <cellStyle name="60% - Accent5 13 3" xfId="17334"/>
    <cellStyle name="60% - Accent5 13 4" xfId="24979"/>
    <cellStyle name="60% - Accent5 13_Deadline Tracker" xfId="34350"/>
    <cellStyle name="60% - Accent5 14" xfId="6303"/>
    <cellStyle name="60% - Accent5 14 2" xfId="17337"/>
    <cellStyle name="60% - Accent5 14 3" xfId="17336"/>
    <cellStyle name="60% - Accent5 14 4" xfId="24980"/>
    <cellStyle name="60% - Accent5 14_Deadline Tracker" xfId="34351"/>
    <cellStyle name="60% - Accent5 15" xfId="28393"/>
    <cellStyle name="60% - Accent5 2" xfId="6304"/>
    <cellStyle name="60% - Accent5 2 2" xfId="6305"/>
    <cellStyle name="60% - Accent5 2 2 2" xfId="17340"/>
    <cellStyle name="60% - Accent5 2 2 3" xfId="17339"/>
    <cellStyle name="60% - Accent5 2 2 4" xfId="24982"/>
    <cellStyle name="60% - Accent5 2 2 5" xfId="32061"/>
    <cellStyle name="60% - Accent5 2 2_Deadline Tracker" xfId="34353"/>
    <cellStyle name="60% - Accent5 2 3" xfId="6306"/>
    <cellStyle name="60% - Accent5 2 3 2" xfId="17342"/>
    <cellStyle name="60% - Accent5 2 3 3" xfId="17341"/>
    <cellStyle name="60% - Accent5 2 3 4" xfId="24983"/>
    <cellStyle name="60% - Accent5 2 3_Deadline Tracker" xfId="34354"/>
    <cellStyle name="60% - Accent5 2 4" xfId="17343"/>
    <cellStyle name="60% - Accent5 2 5" xfId="17338"/>
    <cellStyle name="60% - Accent5 2 6" xfId="24981"/>
    <cellStyle name="60% - Accent5 2 7" xfId="28250"/>
    <cellStyle name="60% - Accent5 2 8" xfId="27953"/>
    <cellStyle name="60% - Accent5 2 9" xfId="32060"/>
    <cellStyle name="60% - Accent5 2_Deadline Tracker" xfId="34352"/>
    <cellStyle name="60% - Accent5 3" xfId="6307"/>
    <cellStyle name="60% - Accent5 3 2" xfId="6308"/>
    <cellStyle name="60% - Accent5 3 2 2" xfId="17346"/>
    <cellStyle name="60% - Accent5 3 2 3" xfId="17345"/>
    <cellStyle name="60% - Accent5 3 2 4" xfId="24985"/>
    <cellStyle name="60% - Accent5 3 2_Deadline Tracker" xfId="34356"/>
    <cellStyle name="60% - Accent5 3 3" xfId="6309"/>
    <cellStyle name="60% - Accent5 3 3 2" xfId="17348"/>
    <cellStyle name="60% - Accent5 3 3 3" xfId="17347"/>
    <cellStyle name="60% - Accent5 3 3 4" xfId="24986"/>
    <cellStyle name="60% - Accent5 3 3_Deadline Tracker" xfId="34357"/>
    <cellStyle name="60% - Accent5 3 4" xfId="17349"/>
    <cellStyle name="60% - Accent5 3 5" xfId="17344"/>
    <cellStyle name="60% - Accent5 3 6" xfId="24984"/>
    <cellStyle name="60% - Accent5 3 7" xfId="28251"/>
    <cellStyle name="60% - Accent5 3 8" xfId="27954"/>
    <cellStyle name="60% - Accent5 3_Deadline Tracker" xfId="34355"/>
    <cellStyle name="60% - Accent5 4" xfId="6310"/>
    <cellStyle name="60% - Accent5 4 2" xfId="6311"/>
    <cellStyle name="60% - Accent5 4 2 2" xfId="17352"/>
    <cellStyle name="60% - Accent5 4 2 3" xfId="17351"/>
    <cellStyle name="60% - Accent5 4 2 4" xfId="24988"/>
    <cellStyle name="60% - Accent5 4 2_Deadline Tracker" xfId="34359"/>
    <cellStyle name="60% - Accent5 4 3" xfId="17353"/>
    <cellStyle name="60% - Accent5 4 4" xfId="17350"/>
    <cellStyle name="60% - Accent5 4 5" xfId="24987"/>
    <cellStyle name="60% - Accent5 4_Deadline Tracker" xfId="34358"/>
    <cellStyle name="60% - Accent5 5" xfId="6312"/>
    <cellStyle name="60% - Accent5 5 2" xfId="6313"/>
    <cellStyle name="60% - Accent5 5 2 2" xfId="17356"/>
    <cellStyle name="60% - Accent5 5 2 3" xfId="17355"/>
    <cellStyle name="60% - Accent5 5 2 4" xfId="24990"/>
    <cellStyle name="60% - Accent5 5 2_Deadline Tracker" xfId="34361"/>
    <cellStyle name="60% - Accent5 5 3" xfId="17357"/>
    <cellStyle name="60% - Accent5 5 4" xfId="17354"/>
    <cellStyle name="60% - Accent5 5 5" xfId="24989"/>
    <cellStyle name="60% - Accent5 5_Deadline Tracker" xfId="34360"/>
    <cellStyle name="60% - Accent5 6" xfId="6314"/>
    <cellStyle name="60% - Accent5 6 2" xfId="6315"/>
    <cellStyle name="60% - Accent5 6 2 2" xfId="17360"/>
    <cellStyle name="60% - Accent5 6 2 3" xfId="17359"/>
    <cellStyle name="60% - Accent5 6 2 4" xfId="24992"/>
    <cellStyle name="60% - Accent5 6 2_Deadline Tracker" xfId="34363"/>
    <cellStyle name="60% - Accent5 6 3" xfId="17361"/>
    <cellStyle name="60% - Accent5 6 4" xfId="17358"/>
    <cellStyle name="60% - Accent5 6 5" xfId="24991"/>
    <cellStyle name="60% - Accent5 6_Deadline Tracker" xfId="34362"/>
    <cellStyle name="60% - Accent5 7" xfId="6316"/>
    <cellStyle name="60% - Accent5 7 2" xfId="6317"/>
    <cellStyle name="60% - Accent5 7 2 2" xfId="17364"/>
    <cellStyle name="60% - Accent5 7 2 3" xfId="17363"/>
    <cellStyle name="60% - Accent5 7 2 4" xfId="24994"/>
    <cellStyle name="60% - Accent5 7 2_Deadline Tracker" xfId="34365"/>
    <cellStyle name="60% - Accent5 7 3" xfId="17365"/>
    <cellStyle name="60% - Accent5 7 4" xfId="17362"/>
    <cellStyle name="60% - Accent5 7 5" xfId="24993"/>
    <cellStyle name="60% - Accent5 7_Deadline Tracker" xfId="34364"/>
    <cellStyle name="60% - Accent5 8" xfId="6318"/>
    <cellStyle name="60% - Accent5 8 2" xfId="6319"/>
    <cellStyle name="60% - Accent5 8 2 2" xfId="17368"/>
    <cellStyle name="60% - Accent5 8 2 3" xfId="17367"/>
    <cellStyle name="60% - Accent5 8 2 4" xfId="24996"/>
    <cellStyle name="60% - Accent5 8 2_Deadline Tracker" xfId="34367"/>
    <cellStyle name="60% - Accent5 8 3" xfId="17369"/>
    <cellStyle name="60% - Accent5 8 4" xfId="17366"/>
    <cellStyle name="60% - Accent5 8 5" xfId="24995"/>
    <cellStyle name="60% - Accent5 8_Deadline Tracker" xfId="34366"/>
    <cellStyle name="60% - Accent5 9" xfId="6320"/>
    <cellStyle name="60% - Accent5 9 2" xfId="6321"/>
    <cellStyle name="60% - Accent5 9 2 2" xfId="17372"/>
    <cellStyle name="60% - Accent5 9 2 3" xfId="17371"/>
    <cellStyle name="60% - Accent5 9 2 4" xfId="24998"/>
    <cellStyle name="60% - Accent5 9 2_Deadline Tracker" xfId="34369"/>
    <cellStyle name="60% - Accent5 9 3" xfId="17373"/>
    <cellStyle name="60% - Accent5 9 4" xfId="17370"/>
    <cellStyle name="60% - Accent5 9 5" xfId="24997"/>
    <cellStyle name="60% - Accent5 9_Deadline Tracker" xfId="34368"/>
    <cellStyle name="60% - Accent6 10" xfId="6322"/>
    <cellStyle name="60% - Accent6 10 2" xfId="6323"/>
    <cellStyle name="60% - Accent6 10 2 2" xfId="17376"/>
    <cellStyle name="60% - Accent6 10 2 3" xfId="17375"/>
    <cellStyle name="60% - Accent6 10 2 4" xfId="25000"/>
    <cellStyle name="60% - Accent6 10 2_Deadline Tracker" xfId="34371"/>
    <cellStyle name="60% - Accent6 10 3" xfId="17377"/>
    <cellStyle name="60% - Accent6 10 4" xfId="17374"/>
    <cellStyle name="60% - Accent6 10 5" xfId="24999"/>
    <cellStyle name="60% - Accent6 10_Deadline Tracker" xfId="34370"/>
    <cellStyle name="60% - Accent6 11" xfId="6324"/>
    <cellStyle name="60% - Accent6 11 2" xfId="6325"/>
    <cellStyle name="60% - Accent6 11 2 2" xfId="17380"/>
    <cellStyle name="60% - Accent6 11 2 3" xfId="17379"/>
    <cellStyle name="60% - Accent6 11 2 4" xfId="25002"/>
    <cellStyle name="60% - Accent6 11 2_Deadline Tracker" xfId="34373"/>
    <cellStyle name="60% - Accent6 11 3" xfId="17381"/>
    <cellStyle name="60% - Accent6 11 4" xfId="17378"/>
    <cellStyle name="60% - Accent6 11 5" xfId="25001"/>
    <cellStyle name="60% - Accent6 11_Deadline Tracker" xfId="34372"/>
    <cellStyle name="60% - Accent6 12" xfId="6326"/>
    <cellStyle name="60% - Accent6 12 2" xfId="17383"/>
    <cellStyle name="60% - Accent6 12 3" xfId="17382"/>
    <cellStyle name="60% - Accent6 12 4" xfId="25003"/>
    <cellStyle name="60% - Accent6 12_Deadline Tracker" xfId="34374"/>
    <cellStyle name="60% - Accent6 13" xfId="6327"/>
    <cellStyle name="60% - Accent6 13 2" xfId="17385"/>
    <cellStyle name="60% - Accent6 13 3" xfId="17384"/>
    <cellStyle name="60% - Accent6 13 4" xfId="25004"/>
    <cellStyle name="60% - Accent6 13_Deadline Tracker" xfId="34375"/>
    <cellStyle name="60% - Accent6 14" xfId="6328"/>
    <cellStyle name="60% - Accent6 14 2" xfId="17387"/>
    <cellStyle name="60% - Accent6 14 3" xfId="17386"/>
    <cellStyle name="60% - Accent6 14 4" xfId="25005"/>
    <cellStyle name="60% - Accent6 14_Deadline Tracker" xfId="34376"/>
    <cellStyle name="60% - Accent6 15" xfId="28394"/>
    <cellStyle name="60% - Accent6 2" xfId="6329"/>
    <cellStyle name="60% - Accent6 2 2" xfId="6330"/>
    <cellStyle name="60% - Accent6 2 2 2" xfId="17390"/>
    <cellStyle name="60% - Accent6 2 2 2 2" xfId="32064"/>
    <cellStyle name="60% - Accent6 2 2 3" xfId="17389"/>
    <cellStyle name="60% - Accent6 2 2 4" xfId="25007"/>
    <cellStyle name="60% - Accent6 2 2 5" xfId="32063"/>
    <cellStyle name="60% - Accent6 2 2_Deadline Tracker" xfId="34378"/>
    <cellStyle name="60% - Accent6 2 3" xfId="6331"/>
    <cellStyle name="60% - Accent6 2 3 2" xfId="17392"/>
    <cellStyle name="60% - Accent6 2 3 3" xfId="17391"/>
    <cellStyle name="60% - Accent6 2 3 4" xfId="25008"/>
    <cellStyle name="60% - Accent6 2 3 5" xfId="32065"/>
    <cellStyle name="60% - Accent6 2 3_Deadline Tracker" xfId="34379"/>
    <cellStyle name="60% - Accent6 2 4" xfId="17393"/>
    <cellStyle name="60% - Accent6 2 5" xfId="17388"/>
    <cellStyle name="60% - Accent6 2 6" xfId="25006"/>
    <cellStyle name="60% - Accent6 2 7" xfId="28252"/>
    <cellStyle name="60% - Accent6 2 8" xfId="27955"/>
    <cellStyle name="60% - Accent6 2 9" xfId="32062"/>
    <cellStyle name="60% - Accent6 2_Deadline Tracker" xfId="34377"/>
    <cellStyle name="60% - Accent6 3" xfId="6332"/>
    <cellStyle name="60% - Accent6 3 2" xfId="6333"/>
    <cellStyle name="60% - Accent6 3 2 2" xfId="17396"/>
    <cellStyle name="60% - Accent6 3 2 3" xfId="17395"/>
    <cellStyle name="60% - Accent6 3 2 4" xfId="25010"/>
    <cellStyle name="60% - Accent6 3 2_Deadline Tracker" xfId="34381"/>
    <cellStyle name="60% - Accent6 3 3" xfId="6334"/>
    <cellStyle name="60% - Accent6 3 3 2" xfId="17398"/>
    <cellStyle name="60% - Accent6 3 3 3" xfId="17397"/>
    <cellStyle name="60% - Accent6 3 3 4" xfId="25011"/>
    <cellStyle name="60% - Accent6 3 3_Deadline Tracker" xfId="34382"/>
    <cellStyle name="60% - Accent6 3 4" xfId="17399"/>
    <cellStyle name="60% - Accent6 3 5" xfId="17394"/>
    <cellStyle name="60% - Accent6 3 6" xfId="25009"/>
    <cellStyle name="60% - Accent6 3 7" xfId="28253"/>
    <cellStyle name="60% - Accent6 3 8" xfId="27956"/>
    <cellStyle name="60% - Accent6 3 9" xfId="32066"/>
    <cellStyle name="60% - Accent6 3_Deadline Tracker" xfId="34380"/>
    <cellStyle name="60% - Accent6 4" xfId="6335"/>
    <cellStyle name="60% - Accent6 4 2" xfId="6336"/>
    <cellStyle name="60% - Accent6 4 2 2" xfId="17402"/>
    <cellStyle name="60% - Accent6 4 2 3" xfId="17401"/>
    <cellStyle name="60% - Accent6 4 2 4" xfId="25013"/>
    <cellStyle name="60% - Accent6 4 2_Deadline Tracker" xfId="34384"/>
    <cellStyle name="60% - Accent6 4 3" xfId="17403"/>
    <cellStyle name="60% - Accent6 4 4" xfId="17400"/>
    <cellStyle name="60% - Accent6 4 5" xfId="25012"/>
    <cellStyle name="60% - Accent6 4_Deadline Tracker" xfId="34383"/>
    <cellStyle name="60% - Accent6 5" xfId="6337"/>
    <cellStyle name="60% - Accent6 5 2" xfId="6338"/>
    <cellStyle name="60% - Accent6 5 2 2" xfId="17406"/>
    <cellStyle name="60% - Accent6 5 2 3" xfId="17405"/>
    <cellStyle name="60% - Accent6 5 2 4" xfId="25015"/>
    <cellStyle name="60% - Accent6 5 2_Deadline Tracker" xfId="34386"/>
    <cellStyle name="60% - Accent6 5 3" xfId="17407"/>
    <cellStyle name="60% - Accent6 5 4" xfId="17404"/>
    <cellStyle name="60% - Accent6 5 5" xfId="25014"/>
    <cellStyle name="60% - Accent6 5_Deadline Tracker" xfId="34385"/>
    <cellStyle name="60% - Accent6 6" xfId="6339"/>
    <cellStyle name="60% - Accent6 6 2" xfId="6340"/>
    <cellStyle name="60% - Accent6 6 2 2" xfId="17410"/>
    <cellStyle name="60% - Accent6 6 2 3" xfId="17409"/>
    <cellStyle name="60% - Accent6 6 2 4" xfId="25017"/>
    <cellStyle name="60% - Accent6 6 2_Deadline Tracker" xfId="34388"/>
    <cellStyle name="60% - Accent6 6 3" xfId="17411"/>
    <cellStyle name="60% - Accent6 6 4" xfId="17408"/>
    <cellStyle name="60% - Accent6 6 5" xfId="25016"/>
    <cellStyle name="60% - Accent6 6_Deadline Tracker" xfId="34387"/>
    <cellStyle name="60% - Accent6 7" xfId="6341"/>
    <cellStyle name="60% - Accent6 7 2" xfId="6342"/>
    <cellStyle name="60% - Accent6 7 2 2" xfId="17414"/>
    <cellStyle name="60% - Accent6 7 2 3" xfId="17413"/>
    <cellStyle name="60% - Accent6 7 2 4" xfId="25019"/>
    <cellStyle name="60% - Accent6 7 2_Deadline Tracker" xfId="34390"/>
    <cellStyle name="60% - Accent6 7 3" xfId="17415"/>
    <cellStyle name="60% - Accent6 7 4" xfId="17412"/>
    <cellStyle name="60% - Accent6 7 5" xfId="25018"/>
    <cellStyle name="60% - Accent6 7_Deadline Tracker" xfId="34389"/>
    <cellStyle name="60% - Accent6 8" xfId="6343"/>
    <cellStyle name="60% - Accent6 8 2" xfId="6344"/>
    <cellStyle name="60% - Accent6 8 2 2" xfId="17418"/>
    <cellStyle name="60% - Accent6 8 2 3" xfId="17417"/>
    <cellStyle name="60% - Accent6 8 2 4" xfId="25021"/>
    <cellStyle name="60% - Accent6 8 2_Deadline Tracker" xfId="34392"/>
    <cellStyle name="60% - Accent6 8 3" xfId="17419"/>
    <cellStyle name="60% - Accent6 8 4" xfId="17416"/>
    <cellStyle name="60% - Accent6 8 5" xfId="25020"/>
    <cellStyle name="60% - Accent6 8_Deadline Tracker" xfId="34391"/>
    <cellStyle name="60% - Accent6 9" xfId="6345"/>
    <cellStyle name="60% - Accent6 9 2" xfId="6346"/>
    <cellStyle name="60% - Accent6 9 2 2" xfId="17422"/>
    <cellStyle name="60% - Accent6 9 2 3" xfId="17421"/>
    <cellStyle name="60% - Accent6 9 2 4" xfId="25023"/>
    <cellStyle name="60% - Accent6 9 2_Deadline Tracker" xfId="34394"/>
    <cellStyle name="60% - Accent6 9 3" xfId="17423"/>
    <cellStyle name="60% - Accent6 9 4" xfId="17420"/>
    <cellStyle name="60% - Accent6 9 5" xfId="25022"/>
    <cellStyle name="60% - Accent6 9_Deadline Tracker" xfId="34393"/>
    <cellStyle name="9.86" xfId="6347"/>
    <cellStyle name="9.86 2" xfId="17425"/>
    <cellStyle name="9.86 3" xfId="17426"/>
    <cellStyle name="9.86 4" xfId="17424"/>
    <cellStyle name="9.86 5" xfId="25024"/>
    <cellStyle name="9.86_Deadline Tracker" xfId="34395"/>
    <cellStyle name="9065.186" xfId="6348"/>
    <cellStyle name="9065.186 10" xfId="17428"/>
    <cellStyle name="9065.186 11" xfId="17427"/>
    <cellStyle name="9065.186 12" xfId="10874"/>
    <cellStyle name="9065.186 13" xfId="25025"/>
    <cellStyle name="9065.186 14" xfId="28254"/>
    <cellStyle name="9065.186 2" xfId="6349"/>
    <cellStyle name="9065.186 2 2" xfId="6350"/>
    <cellStyle name="9065.186 2 2 2" xfId="17431"/>
    <cellStyle name="9065.186 2 2 3" xfId="17432"/>
    <cellStyle name="9065.186 2 2 4" xfId="17430"/>
    <cellStyle name="9065.186 2 2 5" xfId="25027"/>
    <cellStyle name="9065.186 2 2 6" xfId="32002"/>
    <cellStyle name="9065.186 2 2_Deadline Tracker" xfId="34397"/>
    <cellStyle name="9065.186 2 3" xfId="6351"/>
    <cellStyle name="9065.186 2 3 2" xfId="17434"/>
    <cellStyle name="9065.186 2 3 3" xfId="17435"/>
    <cellStyle name="9065.186 2 3 4" xfId="17433"/>
    <cellStyle name="9065.186 2 3 5" xfId="25028"/>
    <cellStyle name="9065.186 2 3_Deadline Tracker" xfId="34398"/>
    <cellStyle name="9065.186 2 4" xfId="6352"/>
    <cellStyle name="9065.186 2 4 2" xfId="17437"/>
    <cellStyle name="9065.186 2 4 3" xfId="17438"/>
    <cellStyle name="9065.186 2 4 4" xfId="17436"/>
    <cellStyle name="9065.186 2 4 5" xfId="25029"/>
    <cellStyle name="9065.186 2 4_Deadline Tracker" xfId="34399"/>
    <cellStyle name="9065.186 2 5" xfId="17439"/>
    <cellStyle name="9065.186 2 6" xfId="17440"/>
    <cellStyle name="9065.186 2 7" xfId="17429"/>
    <cellStyle name="9065.186 2 8" xfId="25026"/>
    <cellStyle name="9065.186 2 9" xfId="31991"/>
    <cellStyle name="9065.186 2_Deadline Tracker" xfId="34396"/>
    <cellStyle name="9065.186 3" xfId="6353"/>
    <cellStyle name="9065.186 3 2" xfId="17442"/>
    <cellStyle name="9065.186 3 3" xfId="17443"/>
    <cellStyle name="9065.186 3 4" xfId="17441"/>
    <cellStyle name="9065.186 3 5" xfId="25030"/>
    <cellStyle name="9065.186 3_Deadline Tracker" xfId="34400"/>
    <cellStyle name="9065.186 4" xfId="6354"/>
    <cellStyle name="9065.186 4 2" xfId="17445"/>
    <cellStyle name="9065.186 4 3" xfId="17446"/>
    <cellStyle name="9065.186 4 4" xfId="17444"/>
    <cellStyle name="9065.186 4 5" xfId="25031"/>
    <cellStyle name="9065.186 4_Deadline Tracker" xfId="34401"/>
    <cellStyle name="9065.186 5" xfId="6355"/>
    <cellStyle name="9065.186 5 2" xfId="17448"/>
    <cellStyle name="9065.186 5 3" xfId="17449"/>
    <cellStyle name="9065.186 5 4" xfId="17447"/>
    <cellStyle name="9065.186 5 5" xfId="25032"/>
    <cellStyle name="9065.186 5_Deadline Tracker" xfId="34402"/>
    <cellStyle name="9065.186 6" xfId="6356"/>
    <cellStyle name="9065.186 6 2" xfId="17451"/>
    <cellStyle name="9065.186 6 3" xfId="17452"/>
    <cellStyle name="9065.186 6 4" xfId="17450"/>
    <cellStyle name="9065.186 6 5" xfId="25033"/>
    <cellStyle name="9065.186 6_Deadline Tracker" xfId="34403"/>
    <cellStyle name="9065.186 7" xfId="6357"/>
    <cellStyle name="9065.186 7 2" xfId="17454"/>
    <cellStyle name="9065.186 7 3" xfId="17455"/>
    <cellStyle name="9065.186 7 4" xfId="17453"/>
    <cellStyle name="9065.186 7 5" xfId="25034"/>
    <cellStyle name="9065.186 7_Deadline Tracker" xfId="34404"/>
    <cellStyle name="9065.186 8" xfId="6358"/>
    <cellStyle name="9065.186 8 2" xfId="17457"/>
    <cellStyle name="9065.186 8 3" xfId="17458"/>
    <cellStyle name="9065.186 8 4" xfId="17456"/>
    <cellStyle name="9065.186 8 5" xfId="25035"/>
    <cellStyle name="9065.186 8_Deadline Tracker" xfId="34405"/>
    <cellStyle name="9065.186 9" xfId="17459"/>
    <cellStyle name="9065.186_Activity per Fund Group" xfId="10884"/>
    <cellStyle name="Accent1 10" xfId="6359"/>
    <cellStyle name="Accent1 10 2" xfId="6360"/>
    <cellStyle name="Accent1 10 2 2" xfId="17462"/>
    <cellStyle name="Accent1 10 2 3" xfId="17461"/>
    <cellStyle name="Accent1 10 2 4" xfId="25037"/>
    <cellStyle name="Accent1 10 2_Deadline Tracker" xfId="34407"/>
    <cellStyle name="Accent1 10 3" xfId="17463"/>
    <cellStyle name="Accent1 10 4" xfId="17460"/>
    <cellStyle name="Accent1 10 5" xfId="25036"/>
    <cellStyle name="Accent1 10_Deadline Tracker" xfId="34406"/>
    <cellStyle name="Accent1 11" xfId="6361"/>
    <cellStyle name="Accent1 11 2" xfId="6362"/>
    <cellStyle name="Accent1 11 2 2" xfId="17466"/>
    <cellStyle name="Accent1 11 2 3" xfId="17465"/>
    <cellStyle name="Accent1 11 2 4" xfId="25039"/>
    <cellStyle name="Accent1 11 2_Deadline Tracker" xfId="34409"/>
    <cellStyle name="Accent1 11 3" xfId="17467"/>
    <cellStyle name="Accent1 11 4" xfId="17464"/>
    <cellStyle name="Accent1 11 5" xfId="25038"/>
    <cellStyle name="Accent1 11_Deadline Tracker" xfId="34408"/>
    <cellStyle name="Accent1 12" xfId="6363"/>
    <cellStyle name="Accent1 12 2" xfId="17469"/>
    <cellStyle name="Accent1 12 3" xfId="17468"/>
    <cellStyle name="Accent1 12 4" xfId="25040"/>
    <cellStyle name="Accent1 12_Deadline Tracker" xfId="34410"/>
    <cellStyle name="Accent1 13" xfId="6364"/>
    <cellStyle name="Accent1 13 2" xfId="17471"/>
    <cellStyle name="Accent1 13 3" xfId="17470"/>
    <cellStyle name="Accent1 13 4" xfId="25041"/>
    <cellStyle name="Accent1 13_Deadline Tracker" xfId="34411"/>
    <cellStyle name="Accent1 14" xfId="6365"/>
    <cellStyle name="Accent1 14 2" xfId="17473"/>
    <cellStyle name="Accent1 14 3" xfId="17472"/>
    <cellStyle name="Accent1 14 4" xfId="25042"/>
    <cellStyle name="Accent1 14_Deadline Tracker" xfId="34412"/>
    <cellStyle name="Accent1 15" xfId="28395"/>
    <cellStyle name="Accent1 2" xfId="6366"/>
    <cellStyle name="Accent1 2 2" xfId="6367"/>
    <cellStyle name="Accent1 2 2 2" xfId="17476"/>
    <cellStyle name="Accent1 2 2 3" xfId="17475"/>
    <cellStyle name="Accent1 2 2 4" xfId="25044"/>
    <cellStyle name="Accent1 2 2 5" xfId="32068"/>
    <cellStyle name="Accent1 2 2_Deadline Tracker" xfId="34414"/>
    <cellStyle name="Accent1 2 3" xfId="6368"/>
    <cellStyle name="Accent1 2 3 2" xfId="17478"/>
    <cellStyle name="Accent1 2 3 3" xfId="17477"/>
    <cellStyle name="Accent1 2 3 4" xfId="25045"/>
    <cellStyle name="Accent1 2 3_Deadline Tracker" xfId="34415"/>
    <cellStyle name="Accent1 2 4" xfId="17479"/>
    <cellStyle name="Accent1 2 5" xfId="17474"/>
    <cellStyle name="Accent1 2 6" xfId="25043"/>
    <cellStyle name="Accent1 2 7" xfId="28255"/>
    <cellStyle name="Accent1 2 8" xfId="27957"/>
    <cellStyle name="Accent1 2 9" xfId="32067"/>
    <cellStyle name="Accent1 2_Deadline Tracker" xfId="34413"/>
    <cellStyle name="Accent1 3" xfId="6369"/>
    <cellStyle name="Accent1 3 2" xfId="6370"/>
    <cellStyle name="Accent1 3 2 2" xfId="17482"/>
    <cellStyle name="Accent1 3 2 3" xfId="17481"/>
    <cellStyle name="Accent1 3 2 4" xfId="25047"/>
    <cellStyle name="Accent1 3 2_Deadline Tracker" xfId="34417"/>
    <cellStyle name="Accent1 3 3" xfId="6371"/>
    <cellStyle name="Accent1 3 3 2" xfId="17484"/>
    <cellStyle name="Accent1 3 3 3" xfId="17483"/>
    <cellStyle name="Accent1 3 3 4" xfId="25048"/>
    <cellStyle name="Accent1 3 3_Deadline Tracker" xfId="34418"/>
    <cellStyle name="Accent1 3 4" xfId="17485"/>
    <cellStyle name="Accent1 3 5" xfId="17480"/>
    <cellStyle name="Accent1 3 6" xfId="25046"/>
    <cellStyle name="Accent1 3 7" xfId="28256"/>
    <cellStyle name="Accent1 3 8" xfId="27958"/>
    <cellStyle name="Accent1 3_Deadline Tracker" xfId="34416"/>
    <cellStyle name="Accent1 4" xfId="6372"/>
    <cellStyle name="Accent1 4 2" xfId="6373"/>
    <cellStyle name="Accent1 4 2 2" xfId="17488"/>
    <cellStyle name="Accent1 4 2 3" xfId="17487"/>
    <cellStyle name="Accent1 4 2 4" xfId="25050"/>
    <cellStyle name="Accent1 4 2_Deadline Tracker" xfId="34420"/>
    <cellStyle name="Accent1 4 3" xfId="17489"/>
    <cellStyle name="Accent1 4 4" xfId="17486"/>
    <cellStyle name="Accent1 4 5" xfId="25049"/>
    <cellStyle name="Accent1 4_Deadline Tracker" xfId="34419"/>
    <cellStyle name="Accent1 5" xfId="6374"/>
    <cellStyle name="Accent1 5 2" xfId="6375"/>
    <cellStyle name="Accent1 5 2 2" xfId="17492"/>
    <cellStyle name="Accent1 5 2 3" xfId="17491"/>
    <cellStyle name="Accent1 5 2 4" xfId="25052"/>
    <cellStyle name="Accent1 5 2_Deadline Tracker" xfId="34422"/>
    <cellStyle name="Accent1 5 3" xfId="17493"/>
    <cellStyle name="Accent1 5 4" xfId="17490"/>
    <cellStyle name="Accent1 5 5" xfId="25051"/>
    <cellStyle name="Accent1 5_Deadline Tracker" xfId="34421"/>
    <cellStyle name="Accent1 6" xfId="6376"/>
    <cellStyle name="Accent1 6 2" xfId="6377"/>
    <cellStyle name="Accent1 6 2 2" xfId="17496"/>
    <cellStyle name="Accent1 6 2 3" xfId="17495"/>
    <cellStyle name="Accent1 6 2 4" xfId="25054"/>
    <cellStyle name="Accent1 6 2_Deadline Tracker" xfId="34424"/>
    <cellStyle name="Accent1 6 3" xfId="17497"/>
    <cellStyle name="Accent1 6 4" xfId="17494"/>
    <cellStyle name="Accent1 6 5" xfId="25053"/>
    <cellStyle name="Accent1 6_Deadline Tracker" xfId="34423"/>
    <cellStyle name="Accent1 7" xfId="6378"/>
    <cellStyle name="Accent1 7 2" xfId="6379"/>
    <cellStyle name="Accent1 7 2 2" xfId="17500"/>
    <cellStyle name="Accent1 7 2 3" xfId="17499"/>
    <cellStyle name="Accent1 7 2 4" xfId="25056"/>
    <cellStyle name="Accent1 7 2_Deadline Tracker" xfId="34426"/>
    <cellStyle name="Accent1 7 3" xfId="17501"/>
    <cellStyle name="Accent1 7 4" xfId="17498"/>
    <cellStyle name="Accent1 7 5" xfId="25055"/>
    <cellStyle name="Accent1 7_Deadline Tracker" xfId="34425"/>
    <cellStyle name="Accent1 8" xfId="6380"/>
    <cellStyle name="Accent1 8 2" xfId="6381"/>
    <cellStyle name="Accent1 8 2 2" xfId="17504"/>
    <cellStyle name="Accent1 8 2 3" xfId="17503"/>
    <cellStyle name="Accent1 8 2 4" xfId="25058"/>
    <cellStyle name="Accent1 8 2_Deadline Tracker" xfId="34428"/>
    <cellStyle name="Accent1 8 3" xfId="17505"/>
    <cellStyle name="Accent1 8 4" xfId="17502"/>
    <cellStyle name="Accent1 8 5" xfId="25057"/>
    <cellStyle name="Accent1 8_Deadline Tracker" xfId="34427"/>
    <cellStyle name="Accent1 9" xfId="6382"/>
    <cellStyle name="Accent1 9 2" xfId="6383"/>
    <cellStyle name="Accent1 9 2 2" xfId="17508"/>
    <cellStyle name="Accent1 9 2 3" xfId="17507"/>
    <cellStyle name="Accent1 9 2 4" xfId="25060"/>
    <cellStyle name="Accent1 9 2_Deadline Tracker" xfId="34430"/>
    <cellStyle name="Accent1 9 3" xfId="17509"/>
    <cellStyle name="Accent1 9 4" xfId="17506"/>
    <cellStyle name="Accent1 9 5" xfId="25059"/>
    <cellStyle name="Accent1 9_Deadline Tracker" xfId="34429"/>
    <cellStyle name="Accent2 10" xfId="6384"/>
    <cellStyle name="Accent2 10 2" xfId="6385"/>
    <cellStyle name="Accent2 10 2 2" xfId="17512"/>
    <cellStyle name="Accent2 10 2 3" xfId="17511"/>
    <cellStyle name="Accent2 10 2 4" xfId="25062"/>
    <cellStyle name="Accent2 10 2_Deadline Tracker" xfId="34432"/>
    <cellStyle name="Accent2 10 3" xfId="17513"/>
    <cellStyle name="Accent2 10 4" xfId="17510"/>
    <cellStyle name="Accent2 10 5" xfId="25061"/>
    <cellStyle name="Accent2 10_Deadline Tracker" xfId="34431"/>
    <cellStyle name="Accent2 11" xfId="6386"/>
    <cellStyle name="Accent2 11 2" xfId="6387"/>
    <cellStyle name="Accent2 11 2 2" xfId="17516"/>
    <cellStyle name="Accent2 11 2 3" xfId="17515"/>
    <cellStyle name="Accent2 11 2 4" xfId="25064"/>
    <cellStyle name="Accent2 11 2_Deadline Tracker" xfId="34434"/>
    <cellStyle name="Accent2 11 3" xfId="17517"/>
    <cellStyle name="Accent2 11 4" xfId="17514"/>
    <cellStyle name="Accent2 11 5" xfId="25063"/>
    <cellStyle name="Accent2 11_Deadline Tracker" xfId="34433"/>
    <cellStyle name="Accent2 12" xfId="6388"/>
    <cellStyle name="Accent2 12 2" xfId="17519"/>
    <cellStyle name="Accent2 12 3" xfId="17518"/>
    <cellStyle name="Accent2 12 4" xfId="25065"/>
    <cellStyle name="Accent2 12_Deadline Tracker" xfId="34435"/>
    <cellStyle name="Accent2 13" xfId="6389"/>
    <cellStyle name="Accent2 13 2" xfId="17521"/>
    <cellStyle name="Accent2 13 3" xfId="17520"/>
    <cellStyle name="Accent2 13 4" xfId="25066"/>
    <cellStyle name="Accent2 13_Deadline Tracker" xfId="34436"/>
    <cellStyle name="Accent2 14" xfId="6390"/>
    <cellStyle name="Accent2 14 2" xfId="17523"/>
    <cellStyle name="Accent2 14 3" xfId="17522"/>
    <cellStyle name="Accent2 14 4" xfId="25067"/>
    <cellStyle name="Accent2 14_Deadline Tracker" xfId="34437"/>
    <cellStyle name="Accent2 15" xfId="28396"/>
    <cellStyle name="Accent2 2" xfId="6391"/>
    <cellStyle name="Accent2 2 2" xfId="6392"/>
    <cellStyle name="Accent2 2 2 2" xfId="17526"/>
    <cellStyle name="Accent2 2 2 3" xfId="17525"/>
    <cellStyle name="Accent2 2 2 4" xfId="25069"/>
    <cellStyle name="Accent2 2 2 5" xfId="32070"/>
    <cellStyle name="Accent2 2 2_Deadline Tracker" xfId="34439"/>
    <cellStyle name="Accent2 2 3" xfId="6393"/>
    <cellStyle name="Accent2 2 3 2" xfId="17528"/>
    <cellStyle name="Accent2 2 3 3" xfId="17527"/>
    <cellStyle name="Accent2 2 3 4" xfId="25070"/>
    <cellStyle name="Accent2 2 3_Deadline Tracker" xfId="34440"/>
    <cellStyle name="Accent2 2 4" xfId="17529"/>
    <cellStyle name="Accent2 2 5" xfId="17524"/>
    <cellStyle name="Accent2 2 6" xfId="25068"/>
    <cellStyle name="Accent2 2 7" xfId="28257"/>
    <cellStyle name="Accent2 2 8" xfId="27959"/>
    <cellStyle name="Accent2 2 9" xfId="32069"/>
    <cellStyle name="Accent2 2_Deadline Tracker" xfId="34438"/>
    <cellStyle name="Accent2 3" xfId="6394"/>
    <cellStyle name="Accent2 3 2" xfId="6395"/>
    <cellStyle name="Accent2 3 2 2" xfId="17532"/>
    <cellStyle name="Accent2 3 2 3" xfId="17531"/>
    <cellStyle name="Accent2 3 2 4" xfId="25072"/>
    <cellStyle name="Accent2 3 2_Deadline Tracker" xfId="34442"/>
    <cellStyle name="Accent2 3 3" xfId="6396"/>
    <cellStyle name="Accent2 3 3 2" xfId="17534"/>
    <cellStyle name="Accent2 3 3 3" xfId="17533"/>
    <cellStyle name="Accent2 3 3 4" xfId="25073"/>
    <cellStyle name="Accent2 3 3_Deadline Tracker" xfId="34443"/>
    <cellStyle name="Accent2 3 4" xfId="17535"/>
    <cellStyle name="Accent2 3 5" xfId="17530"/>
    <cellStyle name="Accent2 3 6" xfId="25071"/>
    <cellStyle name="Accent2 3 7" xfId="28258"/>
    <cellStyle name="Accent2 3 8" xfId="27960"/>
    <cellStyle name="Accent2 3_Deadline Tracker" xfId="34441"/>
    <cellStyle name="Accent2 4" xfId="6397"/>
    <cellStyle name="Accent2 4 2" xfId="6398"/>
    <cellStyle name="Accent2 4 2 2" xfId="17538"/>
    <cellStyle name="Accent2 4 2 3" xfId="17537"/>
    <cellStyle name="Accent2 4 2 4" xfId="25075"/>
    <cellStyle name="Accent2 4 2_Deadline Tracker" xfId="34445"/>
    <cellStyle name="Accent2 4 3" xfId="17539"/>
    <cellStyle name="Accent2 4 4" xfId="17536"/>
    <cellStyle name="Accent2 4 5" xfId="25074"/>
    <cellStyle name="Accent2 4_Deadline Tracker" xfId="34444"/>
    <cellStyle name="Accent2 5" xfId="6399"/>
    <cellStyle name="Accent2 5 2" xfId="6400"/>
    <cellStyle name="Accent2 5 2 2" xfId="17542"/>
    <cellStyle name="Accent2 5 2 3" xfId="17541"/>
    <cellStyle name="Accent2 5 2 4" xfId="25077"/>
    <cellStyle name="Accent2 5 2_Deadline Tracker" xfId="34447"/>
    <cellStyle name="Accent2 5 3" xfId="17543"/>
    <cellStyle name="Accent2 5 4" xfId="17540"/>
    <cellStyle name="Accent2 5 5" xfId="25076"/>
    <cellStyle name="Accent2 5_Deadline Tracker" xfId="34446"/>
    <cellStyle name="Accent2 6" xfId="6401"/>
    <cellStyle name="Accent2 6 2" xfId="6402"/>
    <cellStyle name="Accent2 6 2 2" xfId="17546"/>
    <cellStyle name="Accent2 6 2 3" xfId="17545"/>
    <cellStyle name="Accent2 6 2 4" xfId="25079"/>
    <cellStyle name="Accent2 6 2_Deadline Tracker" xfId="34449"/>
    <cellStyle name="Accent2 6 3" xfId="17547"/>
    <cellStyle name="Accent2 6 4" xfId="17544"/>
    <cellStyle name="Accent2 6 5" xfId="25078"/>
    <cellStyle name="Accent2 6_Deadline Tracker" xfId="34448"/>
    <cellStyle name="Accent2 7" xfId="6403"/>
    <cellStyle name="Accent2 7 2" xfId="6404"/>
    <cellStyle name="Accent2 7 2 2" xfId="17550"/>
    <cellStyle name="Accent2 7 2 3" xfId="17549"/>
    <cellStyle name="Accent2 7 2 4" xfId="25081"/>
    <cellStyle name="Accent2 7 2_Deadline Tracker" xfId="34451"/>
    <cellStyle name="Accent2 7 3" xfId="17551"/>
    <cellStyle name="Accent2 7 4" xfId="17548"/>
    <cellStyle name="Accent2 7 5" xfId="25080"/>
    <cellStyle name="Accent2 7_Deadline Tracker" xfId="34450"/>
    <cellStyle name="Accent2 8" xfId="6405"/>
    <cellStyle name="Accent2 8 2" xfId="6406"/>
    <cellStyle name="Accent2 8 2 2" xfId="17554"/>
    <cellStyle name="Accent2 8 2 3" xfId="17553"/>
    <cellStyle name="Accent2 8 2 4" xfId="25083"/>
    <cellStyle name="Accent2 8 2_Deadline Tracker" xfId="34453"/>
    <cellStyle name="Accent2 8 3" xfId="17555"/>
    <cellStyle name="Accent2 8 4" xfId="17552"/>
    <cellStyle name="Accent2 8 5" xfId="25082"/>
    <cellStyle name="Accent2 8_Deadline Tracker" xfId="34452"/>
    <cellStyle name="Accent2 9" xfId="6407"/>
    <cellStyle name="Accent2 9 2" xfId="6408"/>
    <cellStyle name="Accent2 9 2 2" xfId="17558"/>
    <cellStyle name="Accent2 9 2 3" xfId="17557"/>
    <cellStyle name="Accent2 9 2 4" xfId="25085"/>
    <cellStyle name="Accent2 9 2_Deadline Tracker" xfId="34455"/>
    <cellStyle name="Accent2 9 3" xfId="17559"/>
    <cellStyle name="Accent2 9 4" xfId="17556"/>
    <cellStyle name="Accent2 9 5" xfId="25084"/>
    <cellStyle name="Accent2 9_Deadline Tracker" xfId="34454"/>
    <cellStyle name="Accent3 10" xfId="6409"/>
    <cellStyle name="Accent3 10 2" xfId="6410"/>
    <cellStyle name="Accent3 10 2 2" xfId="17562"/>
    <cellStyle name="Accent3 10 2 3" xfId="17561"/>
    <cellStyle name="Accent3 10 2 4" xfId="25087"/>
    <cellStyle name="Accent3 10 2_Deadline Tracker" xfId="34457"/>
    <cellStyle name="Accent3 10 3" xfId="17563"/>
    <cellStyle name="Accent3 10 4" xfId="17560"/>
    <cellStyle name="Accent3 10 5" xfId="25086"/>
    <cellStyle name="Accent3 10_Deadline Tracker" xfId="34456"/>
    <cellStyle name="Accent3 11" xfId="6411"/>
    <cellStyle name="Accent3 11 2" xfId="6412"/>
    <cellStyle name="Accent3 11 2 2" xfId="17566"/>
    <cellStyle name="Accent3 11 2 3" xfId="17565"/>
    <cellStyle name="Accent3 11 2 4" xfId="25089"/>
    <cellStyle name="Accent3 11 2_Deadline Tracker" xfId="34459"/>
    <cellStyle name="Accent3 11 3" xfId="17567"/>
    <cellStyle name="Accent3 11 4" xfId="17564"/>
    <cellStyle name="Accent3 11 5" xfId="25088"/>
    <cellStyle name="Accent3 11_Deadline Tracker" xfId="34458"/>
    <cellStyle name="Accent3 12" xfId="6413"/>
    <cellStyle name="Accent3 12 2" xfId="17569"/>
    <cellStyle name="Accent3 12 3" xfId="17568"/>
    <cellStyle name="Accent3 12 4" xfId="25090"/>
    <cellStyle name="Accent3 12_Deadline Tracker" xfId="34460"/>
    <cellStyle name="Accent3 13" xfId="6414"/>
    <cellStyle name="Accent3 13 2" xfId="17571"/>
    <cellStyle name="Accent3 13 3" xfId="17570"/>
    <cellStyle name="Accent3 13 4" xfId="25091"/>
    <cellStyle name="Accent3 13_Deadline Tracker" xfId="34461"/>
    <cellStyle name="Accent3 14" xfId="6415"/>
    <cellStyle name="Accent3 14 2" xfId="17573"/>
    <cellStyle name="Accent3 14 3" xfId="17572"/>
    <cellStyle name="Accent3 14 4" xfId="25092"/>
    <cellStyle name="Accent3 14_Deadline Tracker" xfId="34462"/>
    <cellStyle name="Accent3 15" xfId="28397"/>
    <cellStyle name="Accent3 2" xfId="6416"/>
    <cellStyle name="Accent3 2 2" xfId="6417"/>
    <cellStyle name="Accent3 2 2 2" xfId="17576"/>
    <cellStyle name="Accent3 2 2 3" xfId="17575"/>
    <cellStyle name="Accent3 2 2 4" xfId="25094"/>
    <cellStyle name="Accent3 2 2 5" xfId="32072"/>
    <cellStyle name="Accent3 2 2_Deadline Tracker" xfId="34464"/>
    <cellStyle name="Accent3 2 3" xfId="6418"/>
    <cellStyle name="Accent3 2 3 2" xfId="17578"/>
    <cellStyle name="Accent3 2 3 3" xfId="17577"/>
    <cellStyle name="Accent3 2 3 4" xfId="25095"/>
    <cellStyle name="Accent3 2 3_Deadline Tracker" xfId="34465"/>
    <cellStyle name="Accent3 2 4" xfId="17579"/>
    <cellStyle name="Accent3 2 5" xfId="17574"/>
    <cellStyle name="Accent3 2 6" xfId="25093"/>
    <cellStyle name="Accent3 2 7" xfId="28259"/>
    <cellStyle name="Accent3 2 8" xfId="27961"/>
    <cellStyle name="Accent3 2 9" xfId="32071"/>
    <cellStyle name="Accent3 2_Deadline Tracker" xfId="34463"/>
    <cellStyle name="Accent3 3" xfId="6419"/>
    <cellStyle name="Accent3 3 2" xfId="6420"/>
    <cellStyle name="Accent3 3 2 2" xfId="17582"/>
    <cellStyle name="Accent3 3 2 3" xfId="17581"/>
    <cellStyle name="Accent3 3 2 4" xfId="25097"/>
    <cellStyle name="Accent3 3 2_Deadline Tracker" xfId="34467"/>
    <cellStyle name="Accent3 3 3" xfId="6421"/>
    <cellStyle name="Accent3 3 3 2" xfId="17584"/>
    <cellStyle name="Accent3 3 3 3" xfId="17583"/>
    <cellStyle name="Accent3 3 3 4" xfId="25098"/>
    <cellStyle name="Accent3 3 3_Deadline Tracker" xfId="34468"/>
    <cellStyle name="Accent3 3 4" xfId="17585"/>
    <cellStyle name="Accent3 3 5" xfId="17580"/>
    <cellStyle name="Accent3 3 6" xfId="25096"/>
    <cellStyle name="Accent3 3 7" xfId="28260"/>
    <cellStyle name="Accent3 3 8" xfId="27962"/>
    <cellStyle name="Accent3 3_Deadline Tracker" xfId="34466"/>
    <cellStyle name="Accent3 4" xfId="6422"/>
    <cellStyle name="Accent3 4 2" xfId="6423"/>
    <cellStyle name="Accent3 4 2 2" xfId="17588"/>
    <cellStyle name="Accent3 4 2 3" xfId="17587"/>
    <cellStyle name="Accent3 4 2 4" xfId="25100"/>
    <cellStyle name="Accent3 4 2_Deadline Tracker" xfId="34470"/>
    <cellStyle name="Accent3 4 3" xfId="17589"/>
    <cellStyle name="Accent3 4 4" xfId="17586"/>
    <cellStyle name="Accent3 4 5" xfId="25099"/>
    <cellStyle name="Accent3 4_Deadline Tracker" xfId="34469"/>
    <cellStyle name="Accent3 5" xfId="6424"/>
    <cellStyle name="Accent3 5 2" xfId="6425"/>
    <cellStyle name="Accent3 5 2 2" xfId="17592"/>
    <cellStyle name="Accent3 5 2 3" xfId="17591"/>
    <cellStyle name="Accent3 5 2 4" xfId="25102"/>
    <cellStyle name="Accent3 5 2_Deadline Tracker" xfId="34472"/>
    <cellStyle name="Accent3 5 3" xfId="17593"/>
    <cellStyle name="Accent3 5 4" xfId="17590"/>
    <cellStyle name="Accent3 5 5" xfId="25101"/>
    <cellStyle name="Accent3 5_Deadline Tracker" xfId="34471"/>
    <cellStyle name="Accent3 6" xfId="6426"/>
    <cellStyle name="Accent3 6 2" xfId="6427"/>
    <cellStyle name="Accent3 6 2 2" xfId="17596"/>
    <cellStyle name="Accent3 6 2 3" xfId="17595"/>
    <cellStyle name="Accent3 6 2 4" xfId="25104"/>
    <cellStyle name="Accent3 6 2_Deadline Tracker" xfId="34474"/>
    <cellStyle name="Accent3 6 3" xfId="17597"/>
    <cellStyle name="Accent3 6 4" xfId="17594"/>
    <cellStyle name="Accent3 6 5" xfId="25103"/>
    <cellStyle name="Accent3 6_Deadline Tracker" xfId="34473"/>
    <cellStyle name="Accent3 7" xfId="6428"/>
    <cellStyle name="Accent3 7 2" xfId="6429"/>
    <cellStyle name="Accent3 7 2 2" xfId="17600"/>
    <cellStyle name="Accent3 7 2 3" xfId="17599"/>
    <cellStyle name="Accent3 7 2 4" xfId="25106"/>
    <cellStyle name="Accent3 7 2_Deadline Tracker" xfId="34476"/>
    <cellStyle name="Accent3 7 3" xfId="17601"/>
    <cellStyle name="Accent3 7 4" xfId="17598"/>
    <cellStyle name="Accent3 7 5" xfId="25105"/>
    <cellStyle name="Accent3 7_Deadline Tracker" xfId="34475"/>
    <cellStyle name="Accent3 8" xfId="6430"/>
    <cellStyle name="Accent3 8 2" xfId="6431"/>
    <cellStyle name="Accent3 8 2 2" xfId="17604"/>
    <cellStyle name="Accent3 8 2 3" xfId="17603"/>
    <cellStyle name="Accent3 8 2 4" xfId="25108"/>
    <cellStyle name="Accent3 8 2_Deadline Tracker" xfId="34478"/>
    <cellStyle name="Accent3 8 3" xfId="17605"/>
    <cellStyle name="Accent3 8 4" xfId="17602"/>
    <cellStyle name="Accent3 8 5" xfId="25107"/>
    <cellStyle name="Accent3 8_Deadline Tracker" xfId="34477"/>
    <cellStyle name="Accent3 9" xfId="6432"/>
    <cellStyle name="Accent3 9 2" xfId="6433"/>
    <cellStyle name="Accent3 9 2 2" xfId="17608"/>
    <cellStyle name="Accent3 9 2 3" xfId="17607"/>
    <cellStyle name="Accent3 9 2 4" xfId="25110"/>
    <cellStyle name="Accent3 9 2_Deadline Tracker" xfId="34480"/>
    <cellStyle name="Accent3 9 3" xfId="17609"/>
    <cellStyle name="Accent3 9 4" xfId="17606"/>
    <cellStyle name="Accent3 9 5" xfId="25109"/>
    <cellStyle name="Accent3 9_Deadline Tracker" xfId="34479"/>
    <cellStyle name="Accent4 10" xfId="6434"/>
    <cellStyle name="Accent4 10 2" xfId="6435"/>
    <cellStyle name="Accent4 10 2 2" xfId="17612"/>
    <cellStyle name="Accent4 10 2 3" xfId="17611"/>
    <cellStyle name="Accent4 10 2 4" xfId="25112"/>
    <cellStyle name="Accent4 10 2_Deadline Tracker" xfId="34482"/>
    <cellStyle name="Accent4 10 3" xfId="17613"/>
    <cellStyle name="Accent4 10 4" xfId="17610"/>
    <cellStyle name="Accent4 10 5" xfId="25111"/>
    <cellStyle name="Accent4 10_Deadline Tracker" xfId="34481"/>
    <cellStyle name="Accent4 11" xfId="6436"/>
    <cellStyle name="Accent4 11 2" xfId="6437"/>
    <cellStyle name="Accent4 11 2 2" xfId="17616"/>
    <cellStyle name="Accent4 11 2 3" xfId="17615"/>
    <cellStyle name="Accent4 11 2 4" xfId="25114"/>
    <cellStyle name="Accent4 11 2_Deadline Tracker" xfId="34484"/>
    <cellStyle name="Accent4 11 3" xfId="17617"/>
    <cellStyle name="Accent4 11 4" xfId="17614"/>
    <cellStyle name="Accent4 11 5" xfId="25113"/>
    <cellStyle name="Accent4 11_Deadline Tracker" xfId="34483"/>
    <cellStyle name="Accent4 12" xfId="6438"/>
    <cellStyle name="Accent4 12 2" xfId="17619"/>
    <cellStyle name="Accent4 12 3" xfId="17618"/>
    <cellStyle name="Accent4 12 4" xfId="25115"/>
    <cellStyle name="Accent4 12_Deadline Tracker" xfId="34485"/>
    <cellStyle name="Accent4 13" xfId="6439"/>
    <cellStyle name="Accent4 13 2" xfId="17621"/>
    <cellStyle name="Accent4 13 3" xfId="17620"/>
    <cellStyle name="Accent4 13 4" xfId="25116"/>
    <cellStyle name="Accent4 13_Deadline Tracker" xfId="34486"/>
    <cellStyle name="Accent4 14" xfId="6440"/>
    <cellStyle name="Accent4 14 2" xfId="17623"/>
    <cellStyle name="Accent4 14 3" xfId="17622"/>
    <cellStyle name="Accent4 14 4" xfId="25117"/>
    <cellStyle name="Accent4 14_Deadline Tracker" xfId="34487"/>
    <cellStyle name="Accent4 15" xfId="28398"/>
    <cellStyle name="Accent4 2" xfId="6441"/>
    <cellStyle name="Accent4 2 2" xfId="6442"/>
    <cellStyle name="Accent4 2 2 2" xfId="17626"/>
    <cellStyle name="Accent4 2 2 3" xfId="17625"/>
    <cellStyle name="Accent4 2 2 4" xfId="25119"/>
    <cellStyle name="Accent4 2 2 5" xfId="32074"/>
    <cellStyle name="Accent4 2 2_Deadline Tracker" xfId="34489"/>
    <cellStyle name="Accent4 2 3" xfId="6443"/>
    <cellStyle name="Accent4 2 3 2" xfId="17628"/>
    <cellStyle name="Accent4 2 3 3" xfId="17627"/>
    <cellStyle name="Accent4 2 3 4" xfId="25120"/>
    <cellStyle name="Accent4 2 3_Deadline Tracker" xfId="34490"/>
    <cellStyle name="Accent4 2 4" xfId="17629"/>
    <cellStyle name="Accent4 2 5" xfId="17624"/>
    <cellStyle name="Accent4 2 6" xfId="25118"/>
    <cellStyle name="Accent4 2 7" xfId="28261"/>
    <cellStyle name="Accent4 2 8" xfId="27963"/>
    <cellStyle name="Accent4 2 9" xfId="32073"/>
    <cellStyle name="Accent4 2_Deadline Tracker" xfId="34488"/>
    <cellStyle name="Accent4 3" xfId="6444"/>
    <cellStyle name="Accent4 3 2" xfId="6445"/>
    <cellStyle name="Accent4 3 2 2" xfId="17632"/>
    <cellStyle name="Accent4 3 2 3" xfId="17631"/>
    <cellStyle name="Accent4 3 2 4" xfId="25122"/>
    <cellStyle name="Accent4 3 2_Deadline Tracker" xfId="34492"/>
    <cellStyle name="Accent4 3 3" xfId="6446"/>
    <cellStyle name="Accent4 3 3 2" xfId="17634"/>
    <cellStyle name="Accent4 3 3 3" xfId="17633"/>
    <cellStyle name="Accent4 3 3 4" xfId="25123"/>
    <cellStyle name="Accent4 3 3_Deadline Tracker" xfId="34493"/>
    <cellStyle name="Accent4 3 4" xfId="17635"/>
    <cellStyle name="Accent4 3 5" xfId="17630"/>
    <cellStyle name="Accent4 3 6" xfId="25121"/>
    <cellStyle name="Accent4 3 7" xfId="28262"/>
    <cellStyle name="Accent4 3 8" xfId="27964"/>
    <cellStyle name="Accent4 3_Deadline Tracker" xfId="34491"/>
    <cellStyle name="Accent4 4" xfId="6447"/>
    <cellStyle name="Accent4 4 2" xfId="6448"/>
    <cellStyle name="Accent4 4 2 2" xfId="17638"/>
    <cellStyle name="Accent4 4 2 3" xfId="17637"/>
    <cellStyle name="Accent4 4 2 4" xfId="25125"/>
    <cellStyle name="Accent4 4 2_Deadline Tracker" xfId="34495"/>
    <cellStyle name="Accent4 4 3" xfId="17639"/>
    <cellStyle name="Accent4 4 4" xfId="17636"/>
    <cellStyle name="Accent4 4 5" xfId="25124"/>
    <cellStyle name="Accent4 4_Deadline Tracker" xfId="34494"/>
    <cellStyle name="Accent4 5" xfId="6449"/>
    <cellStyle name="Accent4 5 2" xfId="6450"/>
    <cellStyle name="Accent4 5 2 2" xfId="17642"/>
    <cellStyle name="Accent4 5 2 3" xfId="17641"/>
    <cellStyle name="Accent4 5 2 4" xfId="25127"/>
    <cellStyle name="Accent4 5 2_Deadline Tracker" xfId="34497"/>
    <cellStyle name="Accent4 5 3" xfId="17643"/>
    <cellStyle name="Accent4 5 4" xfId="17640"/>
    <cellStyle name="Accent4 5 5" xfId="25126"/>
    <cellStyle name="Accent4 5_Deadline Tracker" xfId="34496"/>
    <cellStyle name="Accent4 6" xfId="6451"/>
    <cellStyle name="Accent4 6 2" xfId="6452"/>
    <cellStyle name="Accent4 6 2 2" xfId="17646"/>
    <cellStyle name="Accent4 6 2 3" xfId="17645"/>
    <cellStyle name="Accent4 6 2 4" xfId="25129"/>
    <cellStyle name="Accent4 6 2_Deadline Tracker" xfId="34499"/>
    <cellStyle name="Accent4 6 3" xfId="17647"/>
    <cellStyle name="Accent4 6 4" xfId="17644"/>
    <cellStyle name="Accent4 6 5" xfId="25128"/>
    <cellStyle name="Accent4 6_Deadline Tracker" xfId="34498"/>
    <cellStyle name="Accent4 7" xfId="6453"/>
    <cellStyle name="Accent4 7 2" xfId="6454"/>
    <cellStyle name="Accent4 7 2 2" xfId="17650"/>
    <cellStyle name="Accent4 7 2 3" xfId="17649"/>
    <cellStyle name="Accent4 7 2 4" xfId="25131"/>
    <cellStyle name="Accent4 7 2_Deadline Tracker" xfId="34501"/>
    <cellStyle name="Accent4 7 3" xfId="17651"/>
    <cellStyle name="Accent4 7 4" xfId="17648"/>
    <cellStyle name="Accent4 7 5" xfId="25130"/>
    <cellStyle name="Accent4 7_Deadline Tracker" xfId="34500"/>
    <cellStyle name="Accent4 8" xfId="6455"/>
    <cellStyle name="Accent4 8 2" xfId="6456"/>
    <cellStyle name="Accent4 8 2 2" xfId="17654"/>
    <cellStyle name="Accent4 8 2 3" xfId="17653"/>
    <cellStyle name="Accent4 8 2 4" xfId="25133"/>
    <cellStyle name="Accent4 8 2_Deadline Tracker" xfId="34503"/>
    <cellStyle name="Accent4 8 3" xfId="17655"/>
    <cellStyle name="Accent4 8 4" xfId="17652"/>
    <cellStyle name="Accent4 8 5" xfId="25132"/>
    <cellStyle name="Accent4 8_Deadline Tracker" xfId="34502"/>
    <cellStyle name="Accent4 9" xfId="6457"/>
    <cellStyle name="Accent4 9 2" xfId="6458"/>
    <cellStyle name="Accent4 9 2 2" xfId="17658"/>
    <cellStyle name="Accent4 9 2 3" xfId="17657"/>
    <cellStyle name="Accent4 9 2 4" xfId="25135"/>
    <cellStyle name="Accent4 9 2_Deadline Tracker" xfId="34505"/>
    <cellStyle name="Accent4 9 3" xfId="17659"/>
    <cellStyle name="Accent4 9 4" xfId="17656"/>
    <cellStyle name="Accent4 9 5" xfId="25134"/>
    <cellStyle name="Accent4 9_Deadline Tracker" xfId="34504"/>
    <cellStyle name="Accent5 10" xfId="6459"/>
    <cellStyle name="Accent5 10 2" xfId="17661"/>
    <cellStyle name="Accent5 10 3" xfId="17660"/>
    <cellStyle name="Accent5 10 4" xfId="25136"/>
    <cellStyle name="Accent5 10_Deadline Tracker" xfId="34506"/>
    <cellStyle name="Accent5 11" xfId="6460"/>
    <cellStyle name="Accent5 11 2" xfId="17663"/>
    <cellStyle name="Accent5 11 3" xfId="17662"/>
    <cellStyle name="Accent5 11 4" xfId="25137"/>
    <cellStyle name="Accent5 11_Deadline Tracker" xfId="34507"/>
    <cellStyle name="Accent5 12" xfId="6461"/>
    <cellStyle name="Accent5 12 2" xfId="17665"/>
    <cellStyle name="Accent5 12 3" xfId="17664"/>
    <cellStyle name="Accent5 12 4" xfId="25138"/>
    <cellStyle name="Accent5 12_Deadline Tracker" xfId="34508"/>
    <cellStyle name="Accent5 13" xfId="6462"/>
    <cellStyle name="Accent5 13 2" xfId="17667"/>
    <cellStyle name="Accent5 13 3" xfId="17666"/>
    <cellStyle name="Accent5 13 4" xfId="25139"/>
    <cellStyle name="Accent5 13_Deadline Tracker" xfId="34509"/>
    <cellStyle name="Accent5 14" xfId="6463"/>
    <cellStyle name="Accent5 14 2" xfId="17669"/>
    <cellStyle name="Accent5 14 3" xfId="17668"/>
    <cellStyle name="Accent5 14 4" xfId="25140"/>
    <cellStyle name="Accent5 14_Deadline Tracker" xfId="34510"/>
    <cellStyle name="Accent5 15" xfId="28399"/>
    <cellStyle name="Accent5 2" xfId="6464"/>
    <cellStyle name="Accent5 2 2" xfId="6465"/>
    <cellStyle name="Accent5 2 2 2" xfId="17672"/>
    <cellStyle name="Accent5 2 2 3" xfId="17671"/>
    <cellStyle name="Accent5 2 2 4" xfId="25142"/>
    <cellStyle name="Accent5 2 2 5" xfId="32076"/>
    <cellStyle name="Accent5 2 2_Deadline Tracker" xfId="34512"/>
    <cellStyle name="Accent5 2 3" xfId="17673"/>
    <cellStyle name="Accent5 2 4" xfId="17670"/>
    <cellStyle name="Accent5 2 5" xfId="25141"/>
    <cellStyle name="Accent5 2 6" xfId="28263"/>
    <cellStyle name="Accent5 2 7" xfId="27965"/>
    <cellStyle name="Accent5 2 8" xfId="32075"/>
    <cellStyle name="Accent5 2_Deadline Tracker" xfId="34511"/>
    <cellStyle name="Accent5 3" xfId="6466"/>
    <cellStyle name="Accent5 3 2" xfId="6467"/>
    <cellStyle name="Accent5 3 2 2" xfId="17676"/>
    <cellStyle name="Accent5 3 2 3" xfId="17675"/>
    <cellStyle name="Accent5 3 2 4" xfId="25144"/>
    <cellStyle name="Accent5 3 2_Deadline Tracker" xfId="34514"/>
    <cellStyle name="Accent5 3 3" xfId="17677"/>
    <cellStyle name="Accent5 3 4" xfId="17674"/>
    <cellStyle name="Accent5 3 5" xfId="25143"/>
    <cellStyle name="Accent5 3 6" xfId="28264"/>
    <cellStyle name="Accent5 3 7" xfId="27966"/>
    <cellStyle name="Accent5 3_Deadline Tracker" xfId="34513"/>
    <cellStyle name="Accent5 4" xfId="6468"/>
    <cellStyle name="Accent5 4 2" xfId="17679"/>
    <cellStyle name="Accent5 4 3" xfId="17678"/>
    <cellStyle name="Accent5 4 4" xfId="25145"/>
    <cellStyle name="Accent5 4_Deadline Tracker" xfId="34515"/>
    <cellStyle name="Accent5 5" xfId="6469"/>
    <cellStyle name="Accent5 5 2" xfId="17681"/>
    <cellStyle name="Accent5 5 3" xfId="17680"/>
    <cellStyle name="Accent5 5 4" xfId="25146"/>
    <cellStyle name="Accent5 5_Deadline Tracker" xfId="34516"/>
    <cellStyle name="Accent5 6" xfId="6470"/>
    <cellStyle name="Accent5 6 2" xfId="17683"/>
    <cellStyle name="Accent5 6 3" xfId="17682"/>
    <cellStyle name="Accent5 6 4" xfId="25147"/>
    <cellStyle name="Accent5 6_Deadline Tracker" xfId="34517"/>
    <cellStyle name="Accent5 7" xfId="6471"/>
    <cellStyle name="Accent5 7 2" xfId="17685"/>
    <cellStyle name="Accent5 7 3" xfId="17684"/>
    <cellStyle name="Accent5 7 4" xfId="25148"/>
    <cellStyle name="Accent5 7_Deadline Tracker" xfId="34518"/>
    <cellStyle name="Accent5 8" xfId="6472"/>
    <cellStyle name="Accent5 8 2" xfId="17687"/>
    <cellStyle name="Accent5 8 3" xfId="17686"/>
    <cellStyle name="Accent5 8 4" xfId="25149"/>
    <cellStyle name="Accent5 8_Deadline Tracker" xfId="34519"/>
    <cellStyle name="Accent5 9" xfId="6473"/>
    <cellStyle name="Accent5 9 2" xfId="17689"/>
    <cellStyle name="Accent5 9 3" xfId="17688"/>
    <cellStyle name="Accent5 9 4" xfId="25150"/>
    <cellStyle name="Accent5 9_Deadline Tracker" xfId="34520"/>
    <cellStyle name="Accent6 10" xfId="6474"/>
    <cellStyle name="Accent6 10 2" xfId="6475"/>
    <cellStyle name="Accent6 10 2 2" xfId="17692"/>
    <cellStyle name="Accent6 10 2 3" xfId="17691"/>
    <cellStyle name="Accent6 10 2 4" xfId="25152"/>
    <cellStyle name="Accent6 10 2_Deadline Tracker" xfId="34522"/>
    <cellStyle name="Accent6 10 3" xfId="17693"/>
    <cellStyle name="Accent6 10 4" xfId="17690"/>
    <cellStyle name="Accent6 10 5" xfId="25151"/>
    <cellStyle name="Accent6 10_Deadline Tracker" xfId="34521"/>
    <cellStyle name="Accent6 11" xfId="6476"/>
    <cellStyle name="Accent6 11 2" xfId="6477"/>
    <cellStyle name="Accent6 11 2 2" xfId="17696"/>
    <cellStyle name="Accent6 11 2 3" xfId="17695"/>
    <cellStyle name="Accent6 11 2 4" xfId="25154"/>
    <cellStyle name="Accent6 11 2_Deadline Tracker" xfId="34524"/>
    <cellStyle name="Accent6 11 3" xfId="17697"/>
    <cellStyle name="Accent6 11 4" xfId="17694"/>
    <cellStyle name="Accent6 11 5" xfId="25153"/>
    <cellStyle name="Accent6 11_Deadline Tracker" xfId="34523"/>
    <cellStyle name="Accent6 12" xfId="6478"/>
    <cellStyle name="Accent6 12 2" xfId="17699"/>
    <cellStyle name="Accent6 12 3" xfId="17698"/>
    <cellStyle name="Accent6 12 4" xfId="25155"/>
    <cellStyle name="Accent6 12_Deadline Tracker" xfId="34525"/>
    <cellStyle name="Accent6 13" xfId="6479"/>
    <cellStyle name="Accent6 13 2" xfId="17701"/>
    <cellStyle name="Accent6 13 3" xfId="17700"/>
    <cellStyle name="Accent6 13 4" xfId="25156"/>
    <cellStyle name="Accent6 13_Deadline Tracker" xfId="34526"/>
    <cellStyle name="Accent6 14" xfId="6480"/>
    <cellStyle name="Accent6 14 2" xfId="17703"/>
    <cellStyle name="Accent6 14 3" xfId="17702"/>
    <cellStyle name="Accent6 14 4" xfId="25157"/>
    <cellStyle name="Accent6 14_Deadline Tracker" xfId="34527"/>
    <cellStyle name="Accent6 15" xfId="28400"/>
    <cellStyle name="Accent6 2" xfId="6481"/>
    <cellStyle name="Accent6 2 2" xfId="6482"/>
    <cellStyle name="Accent6 2 2 2" xfId="17706"/>
    <cellStyle name="Accent6 2 2 3" xfId="17705"/>
    <cellStyle name="Accent6 2 2 4" xfId="25159"/>
    <cellStyle name="Accent6 2 2 5" xfId="32078"/>
    <cellStyle name="Accent6 2 2_Deadline Tracker" xfId="34529"/>
    <cellStyle name="Accent6 2 3" xfId="6483"/>
    <cellStyle name="Accent6 2 3 2" xfId="17708"/>
    <cellStyle name="Accent6 2 3 3" xfId="17707"/>
    <cellStyle name="Accent6 2 3 4" xfId="25160"/>
    <cellStyle name="Accent6 2 3_Deadline Tracker" xfId="34530"/>
    <cellStyle name="Accent6 2 4" xfId="17709"/>
    <cellStyle name="Accent6 2 5" xfId="17704"/>
    <cellStyle name="Accent6 2 6" xfId="25158"/>
    <cellStyle name="Accent6 2 7" xfId="28265"/>
    <cellStyle name="Accent6 2 8" xfId="27967"/>
    <cellStyle name="Accent6 2 9" xfId="32077"/>
    <cellStyle name="Accent6 2_Deadline Tracker" xfId="34528"/>
    <cellStyle name="Accent6 3" xfId="6484"/>
    <cellStyle name="Accent6 3 2" xfId="6485"/>
    <cellStyle name="Accent6 3 2 2" xfId="17712"/>
    <cellStyle name="Accent6 3 2 3" xfId="17711"/>
    <cellStyle name="Accent6 3 2 4" xfId="25162"/>
    <cellStyle name="Accent6 3 2_Deadline Tracker" xfId="34532"/>
    <cellStyle name="Accent6 3 3" xfId="6486"/>
    <cellStyle name="Accent6 3 3 2" xfId="17714"/>
    <cellStyle name="Accent6 3 3 3" xfId="17713"/>
    <cellStyle name="Accent6 3 3 4" xfId="25163"/>
    <cellStyle name="Accent6 3 3_Deadline Tracker" xfId="34533"/>
    <cellStyle name="Accent6 3 4" xfId="17715"/>
    <cellStyle name="Accent6 3 5" xfId="17710"/>
    <cellStyle name="Accent6 3 6" xfId="25161"/>
    <cellStyle name="Accent6 3 7" xfId="28266"/>
    <cellStyle name="Accent6 3 8" xfId="27968"/>
    <cellStyle name="Accent6 3_Deadline Tracker" xfId="34531"/>
    <cellStyle name="Accent6 4" xfId="6487"/>
    <cellStyle name="Accent6 4 2" xfId="6488"/>
    <cellStyle name="Accent6 4 2 2" xfId="17718"/>
    <cellStyle name="Accent6 4 2 3" xfId="17717"/>
    <cellStyle name="Accent6 4 2 4" xfId="25165"/>
    <cellStyle name="Accent6 4 2_Deadline Tracker" xfId="34535"/>
    <cellStyle name="Accent6 4 3" xfId="17719"/>
    <cellStyle name="Accent6 4 4" xfId="17716"/>
    <cellStyle name="Accent6 4 5" xfId="25164"/>
    <cellStyle name="Accent6 4_Deadline Tracker" xfId="34534"/>
    <cellStyle name="Accent6 5" xfId="6489"/>
    <cellStyle name="Accent6 5 2" xfId="6490"/>
    <cellStyle name="Accent6 5 2 2" xfId="17722"/>
    <cellStyle name="Accent6 5 2 3" xfId="17721"/>
    <cellStyle name="Accent6 5 2 4" xfId="25167"/>
    <cellStyle name="Accent6 5 2_Deadline Tracker" xfId="34537"/>
    <cellStyle name="Accent6 5 3" xfId="17723"/>
    <cellStyle name="Accent6 5 4" xfId="17720"/>
    <cellStyle name="Accent6 5 5" xfId="25166"/>
    <cellStyle name="Accent6 5_Deadline Tracker" xfId="34536"/>
    <cellStyle name="Accent6 6" xfId="6491"/>
    <cellStyle name="Accent6 6 2" xfId="6492"/>
    <cellStyle name="Accent6 6 2 2" xfId="17726"/>
    <cellStyle name="Accent6 6 2 3" xfId="17725"/>
    <cellStyle name="Accent6 6 2 4" xfId="25169"/>
    <cellStyle name="Accent6 6 2_Deadline Tracker" xfId="34539"/>
    <cellStyle name="Accent6 6 3" xfId="17727"/>
    <cellStyle name="Accent6 6 4" xfId="17724"/>
    <cellStyle name="Accent6 6 5" xfId="25168"/>
    <cellStyle name="Accent6 6_Deadline Tracker" xfId="34538"/>
    <cellStyle name="Accent6 7" xfId="6493"/>
    <cellStyle name="Accent6 7 2" xfId="6494"/>
    <cellStyle name="Accent6 7 2 2" xfId="17730"/>
    <cellStyle name="Accent6 7 2 3" xfId="17729"/>
    <cellStyle name="Accent6 7 2 4" xfId="25171"/>
    <cellStyle name="Accent6 7 2_Deadline Tracker" xfId="34541"/>
    <cellStyle name="Accent6 7 3" xfId="17731"/>
    <cellStyle name="Accent6 7 4" xfId="17728"/>
    <cellStyle name="Accent6 7 5" xfId="25170"/>
    <cellStyle name="Accent6 7_Deadline Tracker" xfId="34540"/>
    <cellStyle name="Accent6 8" xfId="6495"/>
    <cellStyle name="Accent6 8 2" xfId="6496"/>
    <cellStyle name="Accent6 8 2 2" xfId="17734"/>
    <cellStyle name="Accent6 8 2 3" xfId="17733"/>
    <cellStyle name="Accent6 8 2 4" xfId="25173"/>
    <cellStyle name="Accent6 8 2_Deadline Tracker" xfId="34543"/>
    <cellStyle name="Accent6 8 3" xfId="17735"/>
    <cellStyle name="Accent6 8 4" xfId="17732"/>
    <cellStyle name="Accent6 8 5" xfId="25172"/>
    <cellStyle name="Accent6 8_Deadline Tracker" xfId="34542"/>
    <cellStyle name="Accent6 9" xfId="6497"/>
    <cellStyle name="Accent6 9 2" xfId="6498"/>
    <cellStyle name="Accent6 9 2 2" xfId="17738"/>
    <cellStyle name="Accent6 9 2 3" xfId="17737"/>
    <cellStyle name="Accent6 9 2 4" xfId="25175"/>
    <cellStyle name="Accent6 9 2_Deadline Tracker" xfId="34545"/>
    <cellStyle name="Accent6 9 3" xfId="17739"/>
    <cellStyle name="Accent6 9 4" xfId="17736"/>
    <cellStyle name="Accent6 9 5" xfId="25174"/>
    <cellStyle name="Accent6 9_Deadline Tracker" xfId="34544"/>
    <cellStyle name="Bad 10" xfId="6499"/>
    <cellStyle name="Bad 10 2" xfId="6500"/>
    <cellStyle name="Bad 10 2 2" xfId="17742"/>
    <cellStyle name="Bad 10 2 3" xfId="17741"/>
    <cellStyle name="Bad 10 2 4" xfId="25177"/>
    <cellStyle name="Bad 10 2_Deadline Tracker" xfId="34547"/>
    <cellStyle name="Bad 10 3" xfId="17743"/>
    <cellStyle name="Bad 10 4" xfId="17740"/>
    <cellStyle name="Bad 10 5" xfId="25176"/>
    <cellStyle name="Bad 10_Deadline Tracker" xfId="34546"/>
    <cellStyle name="Bad 11" xfId="6501"/>
    <cellStyle name="Bad 11 2" xfId="6502"/>
    <cellStyle name="Bad 11 2 2" xfId="17746"/>
    <cellStyle name="Bad 11 2 3" xfId="17745"/>
    <cellStyle name="Bad 11 2 4" xfId="25179"/>
    <cellStyle name="Bad 11 2_Deadline Tracker" xfId="34549"/>
    <cellStyle name="Bad 11 3" xfId="17747"/>
    <cellStyle name="Bad 11 4" xfId="17744"/>
    <cellStyle name="Bad 11 5" xfId="25178"/>
    <cellStyle name="Bad 11_Deadline Tracker" xfId="34548"/>
    <cellStyle name="Bad 12" xfId="6503"/>
    <cellStyle name="Bad 12 2" xfId="17749"/>
    <cellStyle name="Bad 12 3" xfId="17748"/>
    <cellStyle name="Bad 12 4" xfId="25180"/>
    <cellStyle name="Bad 12_Deadline Tracker" xfId="34550"/>
    <cellStyle name="Bad 13" xfId="6504"/>
    <cellStyle name="Bad 13 2" xfId="17751"/>
    <cellStyle name="Bad 13 3" xfId="17750"/>
    <cellStyle name="Bad 13 4" xfId="25181"/>
    <cellStyle name="Bad 13_Deadline Tracker" xfId="34551"/>
    <cellStyle name="Bad 14" xfId="6505"/>
    <cellStyle name="Bad 14 2" xfId="17753"/>
    <cellStyle name="Bad 14 3" xfId="17752"/>
    <cellStyle name="Bad 14 4" xfId="25182"/>
    <cellStyle name="Bad 14_Deadline Tracker" xfId="34552"/>
    <cellStyle name="Bad 15" xfId="28401"/>
    <cellStyle name="Bad 2" xfId="6506"/>
    <cellStyle name="Bad 2 2" xfId="6507"/>
    <cellStyle name="Bad 2 2 2" xfId="17756"/>
    <cellStyle name="Bad 2 2 3" xfId="17755"/>
    <cellStyle name="Bad 2 2 4" xfId="25184"/>
    <cellStyle name="Bad 2 2 5" xfId="32080"/>
    <cellStyle name="Bad 2 2_Deadline Tracker" xfId="34554"/>
    <cellStyle name="Bad 2 3" xfId="6508"/>
    <cellStyle name="Bad 2 3 2" xfId="17758"/>
    <cellStyle name="Bad 2 3 3" xfId="17757"/>
    <cellStyle name="Bad 2 3 4" xfId="25185"/>
    <cellStyle name="Bad 2 3_Deadline Tracker" xfId="34555"/>
    <cellStyle name="Bad 2 4" xfId="17759"/>
    <cellStyle name="Bad 2 5" xfId="17754"/>
    <cellStyle name="Bad 2 6" xfId="25183"/>
    <cellStyle name="Bad 2 7" xfId="28267"/>
    <cellStyle name="Bad 2 8" xfId="27969"/>
    <cellStyle name="Bad 2 9" xfId="32079"/>
    <cellStyle name="Bad 2_Deadline Tracker" xfId="34553"/>
    <cellStyle name="Bad 3" xfId="6509"/>
    <cellStyle name="Bad 3 2" xfId="6510"/>
    <cellStyle name="Bad 3 2 2" xfId="17762"/>
    <cellStyle name="Bad 3 2 3" xfId="17761"/>
    <cellStyle name="Bad 3 2 4" xfId="25187"/>
    <cellStyle name="Bad 3 2_Deadline Tracker" xfId="34557"/>
    <cellStyle name="Bad 3 3" xfId="6511"/>
    <cellStyle name="Bad 3 3 2" xfId="17764"/>
    <cellStyle name="Bad 3 3 3" xfId="17763"/>
    <cellStyle name="Bad 3 3 4" xfId="25188"/>
    <cellStyle name="Bad 3 3_Deadline Tracker" xfId="34558"/>
    <cellStyle name="Bad 3 4" xfId="17765"/>
    <cellStyle name="Bad 3 5" xfId="17760"/>
    <cellStyle name="Bad 3 6" xfId="25186"/>
    <cellStyle name="Bad 3 7" xfId="28268"/>
    <cellStyle name="Bad 3 8" xfId="27970"/>
    <cellStyle name="Bad 3_Deadline Tracker" xfId="34556"/>
    <cellStyle name="Bad 4" xfId="6512"/>
    <cellStyle name="Bad 4 2" xfId="6513"/>
    <cellStyle name="Bad 4 2 2" xfId="17768"/>
    <cellStyle name="Bad 4 2 3" xfId="17767"/>
    <cellStyle name="Bad 4 2 4" xfId="25190"/>
    <cellStyle name="Bad 4 2_Deadline Tracker" xfId="34560"/>
    <cellStyle name="Bad 4 3" xfId="17769"/>
    <cellStyle name="Bad 4 4" xfId="17766"/>
    <cellStyle name="Bad 4 5" xfId="25189"/>
    <cellStyle name="Bad 4_Deadline Tracker" xfId="34559"/>
    <cellStyle name="Bad 5" xfId="6514"/>
    <cellStyle name="Bad 5 2" xfId="6515"/>
    <cellStyle name="Bad 5 2 2" xfId="17772"/>
    <cellStyle name="Bad 5 2 3" xfId="17771"/>
    <cellStyle name="Bad 5 2 4" xfId="25192"/>
    <cellStyle name="Bad 5 2_Deadline Tracker" xfId="34562"/>
    <cellStyle name="Bad 5 3" xfId="17773"/>
    <cellStyle name="Bad 5 4" xfId="17770"/>
    <cellStyle name="Bad 5 5" xfId="25191"/>
    <cellStyle name="Bad 5_Deadline Tracker" xfId="34561"/>
    <cellStyle name="Bad 6" xfId="6516"/>
    <cellStyle name="Bad 6 2" xfId="6517"/>
    <cellStyle name="Bad 6 2 2" xfId="17776"/>
    <cellStyle name="Bad 6 2 3" xfId="17775"/>
    <cellStyle name="Bad 6 2 4" xfId="25194"/>
    <cellStyle name="Bad 6 2_Deadline Tracker" xfId="34564"/>
    <cellStyle name="Bad 6 3" xfId="17777"/>
    <cellStyle name="Bad 6 4" xfId="17774"/>
    <cellStyle name="Bad 6 5" xfId="25193"/>
    <cellStyle name="Bad 6_Deadline Tracker" xfId="34563"/>
    <cellStyle name="Bad 7" xfId="6518"/>
    <cellStyle name="Bad 7 2" xfId="6519"/>
    <cellStyle name="Bad 7 2 2" xfId="17780"/>
    <cellStyle name="Bad 7 2 3" xfId="17779"/>
    <cellStyle name="Bad 7 2 4" xfId="25196"/>
    <cellStyle name="Bad 7 2_Deadline Tracker" xfId="34566"/>
    <cellStyle name="Bad 7 3" xfId="17781"/>
    <cellStyle name="Bad 7 4" xfId="17778"/>
    <cellStyle name="Bad 7 5" xfId="25195"/>
    <cellStyle name="Bad 7_Deadline Tracker" xfId="34565"/>
    <cellStyle name="Bad 8" xfId="6520"/>
    <cellStyle name="Bad 8 2" xfId="6521"/>
    <cellStyle name="Bad 8 2 2" xfId="17784"/>
    <cellStyle name="Bad 8 2 3" xfId="17783"/>
    <cellStyle name="Bad 8 2 4" xfId="25198"/>
    <cellStyle name="Bad 8 2_Deadline Tracker" xfId="34568"/>
    <cellStyle name="Bad 8 3" xfId="17785"/>
    <cellStyle name="Bad 8 4" xfId="17782"/>
    <cellStyle name="Bad 8 5" xfId="25197"/>
    <cellStyle name="Bad 8_Deadline Tracker" xfId="34567"/>
    <cellStyle name="Bad 9" xfId="6522"/>
    <cellStyle name="Bad 9 2" xfId="6523"/>
    <cellStyle name="Bad 9 2 2" xfId="17788"/>
    <cellStyle name="Bad 9 2 3" xfId="17787"/>
    <cellStyle name="Bad 9 2 4" xfId="25200"/>
    <cellStyle name="Bad 9 2_Deadline Tracker" xfId="34570"/>
    <cellStyle name="Bad 9 3" xfId="17789"/>
    <cellStyle name="Bad 9 4" xfId="17786"/>
    <cellStyle name="Bad 9 5" xfId="25199"/>
    <cellStyle name="Bad 9_Deadline Tracker" xfId="34569"/>
    <cellStyle name="Calculation 10" xfId="6524"/>
    <cellStyle name="Calculation 10 2" xfId="6525"/>
    <cellStyle name="Calculation 10 2 2" xfId="17792"/>
    <cellStyle name="Calculation 10 2 3" xfId="17791"/>
    <cellStyle name="Calculation 10 2 4" xfId="25202"/>
    <cellStyle name="Calculation 10 2_Deadline Tracker" xfId="34572"/>
    <cellStyle name="Calculation 10 3" xfId="17793"/>
    <cellStyle name="Calculation 10 4" xfId="17790"/>
    <cellStyle name="Calculation 10 5" xfId="25201"/>
    <cellStyle name="Calculation 10_Deadline Tracker" xfId="34571"/>
    <cellStyle name="Calculation 11" xfId="6526"/>
    <cellStyle name="Calculation 11 2" xfId="6527"/>
    <cellStyle name="Calculation 11 2 2" xfId="17796"/>
    <cellStyle name="Calculation 11 2 3" xfId="17795"/>
    <cellStyle name="Calculation 11 2 4" xfId="25204"/>
    <cellStyle name="Calculation 11 2_Deadline Tracker" xfId="34574"/>
    <cellStyle name="Calculation 11 3" xfId="17797"/>
    <cellStyle name="Calculation 11 4" xfId="17794"/>
    <cellStyle name="Calculation 11 5" xfId="25203"/>
    <cellStyle name="Calculation 11_Deadline Tracker" xfId="34573"/>
    <cellStyle name="Calculation 12" xfId="6528"/>
    <cellStyle name="Calculation 12 2" xfId="17799"/>
    <cellStyle name="Calculation 12 3" xfId="17798"/>
    <cellStyle name="Calculation 12 4" xfId="25205"/>
    <cellStyle name="Calculation 12_Deadline Tracker" xfId="34575"/>
    <cellStyle name="Calculation 13" xfId="6529"/>
    <cellStyle name="Calculation 13 2" xfId="17801"/>
    <cellStyle name="Calculation 13 3" xfId="17800"/>
    <cellStyle name="Calculation 13 4" xfId="25206"/>
    <cellStyle name="Calculation 13_Deadline Tracker" xfId="34576"/>
    <cellStyle name="Calculation 14" xfId="6530"/>
    <cellStyle name="Calculation 14 2" xfId="17803"/>
    <cellStyle name="Calculation 14 3" xfId="17802"/>
    <cellStyle name="Calculation 14 4" xfId="25207"/>
    <cellStyle name="Calculation 14_Deadline Tracker" xfId="34577"/>
    <cellStyle name="Calculation 15" xfId="28402"/>
    <cellStyle name="Calculation 2" xfId="6531"/>
    <cellStyle name="Calculation 2 10" xfId="6532"/>
    <cellStyle name="Calculation 2 10 2" xfId="6533"/>
    <cellStyle name="Calculation 2 10 2 2" xfId="17807"/>
    <cellStyle name="Calculation 2 10 2 3" xfId="17806"/>
    <cellStyle name="Calculation 2 10 2 4" xfId="25210"/>
    <cellStyle name="Calculation 2 10 2_Deadline Tracker" xfId="34580"/>
    <cellStyle name="Calculation 2 10 3" xfId="6534"/>
    <cellStyle name="Calculation 2 10 3 2" xfId="17809"/>
    <cellStyle name="Calculation 2 10 3 3" xfId="17808"/>
    <cellStyle name="Calculation 2 10 3 4" xfId="25211"/>
    <cellStyle name="Calculation 2 10 3_Deadline Tracker" xfId="34581"/>
    <cellStyle name="Calculation 2 10 4" xfId="6535"/>
    <cellStyle name="Calculation 2 10 4 2" xfId="17811"/>
    <cellStyle name="Calculation 2 10 4 3" xfId="17810"/>
    <cellStyle name="Calculation 2 10 4 4" xfId="25212"/>
    <cellStyle name="Calculation 2 10 4_Deadline Tracker" xfId="34582"/>
    <cellStyle name="Calculation 2 10 5" xfId="6536"/>
    <cellStyle name="Calculation 2 10 5 2" xfId="17813"/>
    <cellStyle name="Calculation 2 10 5 3" xfId="17812"/>
    <cellStyle name="Calculation 2 10 5 4" xfId="25213"/>
    <cellStyle name="Calculation 2 10 5_Deadline Tracker" xfId="34583"/>
    <cellStyle name="Calculation 2 10 6" xfId="17814"/>
    <cellStyle name="Calculation 2 10 7" xfId="17805"/>
    <cellStyle name="Calculation 2 10 8" xfId="25209"/>
    <cellStyle name="Calculation 2 10_Deadline Tracker" xfId="34579"/>
    <cellStyle name="Calculation 2 11" xfId="6537"/>
    <cellStyle name="Calculation 2 11 2" xfId="6538"/>
    <cellStyle name="Calculation 2 11 2 2" xfId="17817"/>
    <cellStyle name="Calculation 2 11 2 3" xfId="17816"/>
    <cellStyle name="Calculation 2 11 2 4" xfId="25215"/>
    <cellStyle name="Calculation 2 11 2_Deadline Tracker" xfId="34585"/>
    <cellStyle name="Calculation 2 11 3" xfId="6539"/>
    <cellStyle name="Calculation 2 11 3 2" xfId="17819"/>
    <cellStyle name="Calculation 2 11 3 3" xfId="17818"/>
    <cellStyle name="Calculation 2 11 3 4" xfId="25216"/>
    <cellStyle name="Calculation 2 11 3_Deadline Tracker" xfId="34586"/>
    <cellStyle name="Calculation 2 11 4" xfId="6540"/>
    <cellStyle name="Calculation 2 11 4 2" xfId="17821"/>
    <cellStyle name="Calculation 2 11 4 3" xfId="17820"/>
    <cellStyle name="Calculation 2 11 4 4" xfId="25217"/>
    <cellStyle name="Calculation 2 11 4_Deadline Tracker" xfId="34587"/>
    <cellStyle name="Calculation 2 11 5" xfId="6541"/>
    <cellStyle name="Calculation 2 11 5 2" xfId="17823"/>
    <cellStyle name="Calculation 2 11 5 3" xfId="17822"/>
    <cellStyle name="Calculation 2 11 5 4" xfId="25218"/>
    <cellStyle name="Calculation 2 11 5_Deadline Tracker" xfId="34588"/>
    <cellStyle name="Calculation 2 11 6" xfId="17824"/>
    <cellStyle name="Calculation 2 11 7" xfId="17815"/>
    <cellStyle name="Calculation 2 11 8" xfId="25214"/>
    <cellStyle name="Calculation 2 11_Deadline Tracker" xfId="34584"/>
    <cellStyle name="Calculation 2 12" xfId="6542"/>
    <cellStyle name="Calculation 2 12 2" xfId="6543"/>
    <cellStyle name="Calculation 2 12 2 2" xfId="17827"/>
    <cellStyle name="Calculation 2 12 2 3" xfId="17826"/>
    <cellStyle name="Calculation 2 12 2 4" xfId="25220"/>
    <cellStyle name="Calculation 2 12 2_Deadline Tracker" xfId="34590"/>
    <cellStyle name="Calculation 2 12 3" xfId="6544"/>
    <cellStyle name="Calculation 2 12 3 2" xfId="17829"/>
    <cellStyle name="Calculation 2 12 3 3" xfId="17828"/>
    <cellStyle name="Calculation 2 12 3 4" xfId="25221"/>
    <cellStyle name="Calculation 2 12 3_Deadline Tracker" xfId="34591"/>
    <cellStyle name="Calculation 2 12 4" xfId="6545"/>
    <cellStyle name="Calculation 2 12 4 2" xfId="17831"/>
    <cellStyle name="Calculation 2 12 4 3" xfId="17830"/>
    <cellStyle name="Calculation 2 12 4 4" xfId="25222"/>
    <cellStyle name="Calculation 2 12 4_Deadline Tracker" xfId="34592"/>
    <cellStyle name="Calculation 2 12 5" xfId="6546"/>
    <cellStyle name="Calculation 2 12 5 2" xfId="17833"/>
    <cellStyle name="Calculation 2 12 5 3" xfId="17832"/>
    <cellStyle name="Calculation 2 12 5 4" xfId="25223"/>
    <cellStyle name="Calculation 2 12 5_Deadline Tracker" xfId="34593"/>
    <cellStyle name="Calculation 2 12 6" xfId="17834"/>
    <cellStyle name="Calculation 2 12 7" xfId="17825"/>
    <cellStyle name="Calculation 2 12 8" xfId="25219"/>
    <cellStyle name="Calculation 2 12_Deadline Tracker" xfId="34589"/>
    <cellStyle name="Calculation 2 13" xfId="6547"/>
    <cellStyle name="Calculation 2 13 2" xfId="6548"/>
    <cellStyle name="Calculation 2 13 2 2" xfId="17837"/>
    <cellStyle name="Calculation 2 13 2 3" xfId="17836"/>
    <cellStyle name="Calculation 2 13 2 4" xfId="25225"/>
    <cellStyle name="Calculation 2 13 2_Deadline Tracker" xfId="34595"/>
    <cellStyle name="Calculation 2 13 3" xfId="6549"/>
    <cellStyle name="Calculation 2 13 3 2" xfId="17839"/>
    <cellStyle name="Calculation 2 13 3 3" xfId="17838"/>
    <cellStyle name="Calculation 2 13 3 4" xfId="25226"/>
    <cellStyle name="Calculation 2 13 3_Deadline Tracker" xfId="34596"/>
    <cellStyle name="Calculation 2 13 4" xfId="6550"/>
    <cellStyle name="Calculation 2 13 4 2" xfId="17841"/>
    <cellStyle name="Calculation 2 13 4 3" xfId="17840"/>
    <cellStyle name="Calculation 2 13 4 4" xfId="25227"/>
    <cellStyle name="Calculation 2 13 4_Deadline Tracker" xfId="34597"/>
    <cellStyle name="Calculation 2 13 5" xfId="6551"/>
    <cellStyle name="Calculation 2 13 5 2" xfId="17843"/>
    <cellStyle name="Calculation 2 13 5 3" xfId="17842"/>
    <cellStyle name="Calculation 2 13 5 4" xfId="25228"/>
    <cellStyle name="Calculation 2 13 5_Deadline Tracker" xfId="34598"/>
    <cellStyle name="Calculation 2 13 6" xfId="17844"/>
    <cellStyle name="Calculation 2 13 7" xfId="17835"/>
    <cellStyle name="Calculation 2 13 8" xfId="25224"/>
    <cellStyle name="Calculation 2 13_Deadline Tracker" xfId="34594"/>
    <cellStyle name="Calculation 2 14" xfId="6552"/>
    <cellStyle name="Calculation 2 14 2" xfId="6553"/>
    <cellStyle name="Calculation 2 14 2 2" xfId="17847"/>
    <cellStyle name="Calculation 2 14 2 3" xfId="17846"/>
    <cellStyle name="Calculation 2 14 2 4" xfId="25230"/>
    <cellStyle name="Calculation 2 14 2_Deadline Tracker" xfId="34600"/>
    <cellStyle name="Calculation 2 14 3" xfId="6554"/>
    <cellStyle name="Calculation 2 14 3 2" xfId="17849"/>
    <cellStyle name="Calculation 2 14 3 3" xfId="17848"/>
    <cellStyle name="Calculation 2 14 3 4" xfId="25231"/>
    <cellStyle name="Calculation 2 14 3_Deadline Tracker" xfId="34601"/>
    <cellStyle name="Calculation 2 14 4" xfId="6555"/>
    <cellStyle name="Calculation 2 14 4 2" xfId="17851"/>
    <cellStyle name="Calculation 2 14 4 3" xfId="17850"/>
    <cellStyle name="Calculation 2 14 4 4" xfId="25232"/>
    <cellStyle name="Calculation 2 14 4_Deadline Tracker" xfId="34602"/>
    <cellStyle name="Calculation 2 14 5" xfId="6556"/>
    <cellStyle name="Calculation 2 14 5 2" xfId="17853"/>
    <cellStyle name="Calculation 2 14 5 3" xfId="17852"/>
    <cellStyle name="Calculation 2 14 5 4" xfId="25233"/>
    <cellStyle name="Calculation 2 14 5_Deadline Tracker" xfId="34603"/>
    <cellStyle name="Calculation 2 14 6" xfId="17854"/>
    <cellStyle name="Calculation 2 14 7" xfId="17845"/>
    <cellStyle name="Calculation 2 14 8" xfId="25229"/>
    <cellStyle name="Calculation 2 14_Deadline Tracker" xfId="34599"/>
    <cellStyle name="Calculation 2 15" xfId="6557"/>
    <cellStyle name="Calculation 2 15 2" xfId="6558"/>
    <cellStyle name="Calculation 2 15 2 2" xfId="17857"/>
    <cellStyle name="Calculation 2 15 2 3" xfId="17856"/>
    <cellStyle name="Calculation 2 15 2 4" xfId="25235"/>
    <cellStyle name="Calculation 2 15 2_Deadline Tracker" xfId="34605"/>
    <cellStyle name="Calculation 2 15 3" xfId="6559"/>
    <cellStyle name="Calculation 2 15 3 2" xfId="17859"/>
    <cellStyle name="Calculation 2 15 3 3" xfId="17858"/>
    <cellStyle name="Calculation 2 15 3 4" xfId="25236"/>
    <cellStyle name="Calculation 2 15 3_Deadline Tracker" xfId="34606"/>
    <cellStyle name="Calculation 2 15 4" xfId="6560"/>
    <cellStyle name="Calculation 2 15 4 2" xfId="17861"/>
    <cellStyle name="Calculation 2 15 4 3" xfId="17860"/>
    <cellStyle name="Calculation 2 15 4 4" xfId="25237"/>
    <cellStyle name="Calculation 2 15 4_Deadline Tracker" xfId="34607"/>
    <cellStyle name="Calculation 2 15 5" xfId="6561"/>
    <cellStyle name="Calculation 2 15 5 2" xfId="17863"/>
    <cellStyle name="Calculation 2 15 5 3" xfId="17862"/>
    <cellStyle name="Calculation 2 15 5 4" xfId="25238"/>
    <cellStyle name="Calculation 2 15 5_Deadline Tracker" xfId="34608"/>
    <cellStyle name="Calculation 2 15 6" xfId="17864"/>
    <cellStyle name="Calculation 2 15 7" xfId="17855"/>
    <cellStyle name="Calculation 2 15 8" xfId="25234"/>
    <cellStyle name="Calculation 2 15_Deadline Tracker" xfId="34604"/>
    <cellStyle name="Calculation 2 16" xfId="6562"/>
    <cellStyle name="Calculation 2 16 2" xfId="6563"/>
    <cellStyle name="Calculation 2 16 2 2" xfId="17867"/>
    <cellStyle name="Calculation 2 16 2 3" xfId="17866"/>
    <cellStyle name="Calculation 2 16 2 4" xfId="25240"/>
    <cellStyle name="Calculation 2 16 2_Deadline Tracker" xfId="34610"/>
    <cellStyle name="Calculation 2 16 3" xfId="6564"/>
    <cellStyle name="Calculation 2 16 3 2" xfId="17869"/>
    <cellStyle name="Calculation 2 16 3 3" xfId="17868"/>
    <cellStyle name="Calculation 2 16 3 4" xfId="25241"/>
    <cellStyle name="Calculation 2 16 3_Deadline Tracker" xfId="34611"/>
    <cellStyle name="Calculation 2 16 4" xfId="6565"/>
    <cellStyle name="Calculation 2 16 4 2" xfId="17871"/>
    <cellStyle name="Calculation 2 16 4 3" xfId="17870"/>
    <cellStyle name="Calculation 2 16 4 4" xfId="25242"/>
    <cellStyle name="Calculation 2 16 4_Deadline Tracker" xfId="34612"/>
    <cellStyle name="Calculation 2 16 5" xfId="6566"/>
    <cellStyle name="Calculation 2 16 5 2" xfId="17873"/>
    <cellStyle name="Calculation 2 16 5 3" xfId="17872"/>
    <cellStyle name="Calculation 2 16 5 4" xfId="25243"/>
    <cellStyle name="Calculation 2 16 5_Deadline Tracker" xfId="34613"/>
    <cellStyle name="Calculation 2 16 6" xfId="17874"/>
    <cellStyle name="Calculation 2 16 7" xfId="17865"/>
    <cellStyle name="Calculation 2 16 8" xfId="25239"/>
    <cellStyle name="Calculation 2 16_Deadline Tracker" xfId="34609"/>
    <cellStyle name="Calculation 2 17" xfId="6567"/>
    <cellStyle name="Calculation 2 17 2" xfId="6568"/>
    <cellStyle name="Calculation 2 17 2 2" xfId="17877"/>
    <cellStyle name="Calculation 2 17 2 3" xfId="17876"/>
    <cellStyle name="Calculation 2 17 2 4" xfId="25245"/>
    <cellStyle name="Calculation 2 17 2_Deadline Tracker" xfId="34615"/>
    <cellStyle name="Calculation 2 17 3" xfId="6569"/>
    <cellStyle name="Calculation 2 17 3 2" xfId="17879"/>
    <cellStyle name="Calculation 2 17 3 3" xfId="17878"/>
    <cellStyle name="Calculation 2 17 3 4" xfId="25246"/>
    <cellStyle name="Calculation 2 17 3_Deadline Tracker" xfId="34616"/>
    <cellStyle name="Calculation 2 17 4" xfId="6570"/>
    <cellStyle name="Calculation 2 17 4 2" xfId="17881"/>
    <cellStyle name="Calculation 2 17 4 3" xfId="17880"/>
    <cellStyle name="Calculation 2 17 4 4" xfId="25247"/>
    <cellStyle name="Calculation 2 17 4_Deadline Tracker" xfId="34617"/>
    <cellStyle name="Calculation 2 17 5" xfId="6571"/>
    <cellStyle name="Calculation 2 17 5 2" xfId="17883"/>
    <cellStyle name="Calculation 2 17 5 3" xfId="17882"/>
    <cellStyle name="Calculation 2 17 5 4" xfId="25248"/>
    <cellStyle name="Calculation 2 17 5_Deadline Tracker" xfId="34618"/>
    <cellStyle name="Calculation 2 17 6" xfId="17884"/>
    <cellStyle name="Calculation 2 17 7" xfId="17875"/>
    <cellStyle name="Calculation 2 17 8" xfId="25244"/>
    <cellStyle name="Calculation 2 17_Deadline Tracker" xfId="34614"/>
    <cellStyle name="Calculation 2 18" xfId="6572"/>
    <cellStyle name="Calculation 2 18 2" xfId="6573"/>
    <cellStyle name="Calculation 2 18 2 2" xfId="17887"/>
    <cellStyle name="Calculation 2 18 2 3" xfId="17886"/>
    <cellStyle name="Calculation 2 18 2 4" xfId="25250"/>
    <cellStyle name="Calculation 2 18 2_Deadline Tracker" xfId="34620"/>
    <cellStyle name="Calculation 2 18 3" xfId="6574"/>
    <cellStyle name="Calculation 2 18 3 2" xfId="17889"/>
    <cellStyle name="Calculation 2 18 3 3" xfId="17888"/>
    <cellStyle name="Calculation 2 18 3 4" xfId="25251"/>
    <cellStyle name="Calculation 2 18 3_Deadline Tracker" xfId="34621"/>
    <cellStyle name="Calculation 2 18 4" xfId="6575"/>
    <cellStyle name="Calculation 2 18 4 2" xfId="17891"/>
    <cellStyle name="Calculation 2 18 4 3" xfId="17890"/>
    <cellStyle name="Calculation 2 18 4 4" xfId="25252"/>
    <cellStyle name="Calculation 2 18 4_Deadline Tracker" xfId="34622"/>
    <cellStyle name="Calculation 2 18 5" xfId="6576"/>
    <cellStyle name="Calculation 2 18 5 2" xfId="17893"/>
    <cellStyle name="Calculation 2 18 5 3" xfId="17892"/>
    <cellStyle name="Calculation 2 18 5 4" xfId="25253"/>
    <cellStyle name="Calculation 2 18 5_Deadline Tracker" xfId="34623"/>
    <cellStyle name="Calculation 2 18 6" xfId="17894"/>
    <cellStyle name="Calculation 2 18 7" xfId="17885"/>
    <cellStyle name="Calculation 2 18 8" xfId="25249"/>
    <cellStyle name="Calculation 2 18_Deadline Tracker" xfId="34619"/>
    <cellStyle name="Calculation 2 19" xfId="6577"/>
    <cellStyle name="Calculation 2 19 2" xfId="6578"/>
    <cellStyle name="Calculation 2 19 2 2" xfId="17897"/>
    <cellStyle name="Calculation 2 19 2 3" xfId="17896"/>
    <cellStyle name="Calculation 2 19 2 4" xfId="25255"/>
    <cellStyle name="Calculation 2 19 2_Deadline Tracker" xfId="34625"/>
    <cellStyle name="Calculation 2 19 3" xfId="6579"/>
    <cellStyle name="Calculation 2 19 3 2" xfId="17899"/>
    <cellStyle name="Calculation 2 19 3 3" xfId="17898"/>
    <cellStyle name="Calculation 2 19 3 4" xfId="25256"/>
    <cellStyle name="Calculation 2 19 3_Deadline Tracker" xfId="34626"/>
    <cellStyle name="Calculation 2 19 4" xfId="6580"/>
    <cellStyle name="Calculation 2 19 4 2" xfId="17901"/>
    <cellStyle name="Calculation 2 19 4 3" xfId="17900"/>
    <cellStyle name="Calculation 2 19 4 4" xfId="25257"/>
    <cellStyle name="Calculation 2 19 4_Deadline Tracker" xfId="34627"/>
    <cellStyle name="Calculation 2 19 5" xfId="6581"/>
    <cellStyle name="Calculation 2 19 5 2" xfId="17903"/>
    <cellStyle name="Calculation 2 19 5 3" xfId="17902"/>
    <cellStyle name="Calculation 2 19 5 4" xfId="25258"/>
    <cellStyle name="Calculation 2 19 5_Deadline Tracker" xfId="34628"/>
    <cellStyle name="Calculation 2 19 6" xfId="17904"/>
    <cellStyle name="Calculation 2 19 7" xfId="17895"/>
    <cellStyle name="Calculation 2 19 8" xfId="25254"/>
    <cellStyle name="Calculation 2 19_Deadline Tracker" xfId="34624"/>
    <cellStyle name="Calculation 2 2" xfId="6582"/>
    <cellStyle name="Calculation 2 2 2" xfId="6583"/>
    <cellStyle name="Calculation 2 2 2 2" xfId="17907"/>
    <cellStyle name="Calculation 2 2 2 3" xfId="17906"/>
    <cellStyle name="Calculation 2 2 2 4" xfId="25260"/>
    <cellStyle name="Calculation 2 2 2_Deadline Tracker" xfId="34630"/>
    <cellStyle name="Calculation 2 2 3" xfId="6584"/>
    <cellStyle name="Calculation 2 2 3 2" xfId="17909"/>
    <cellStyle name="Calculation 2 2 3 3" xfId="17908"/>
    <cellStyle name="Calculation 2 2 3 4" xfId="25261"/>
    <cellStyle name="Calculation 2 2 3_Deadline Tracker" xfId="34631"/>
    <cellStyle name="Calculation 2 2 4" xfId="6585"/>
    <cellStyle name="Calculation 2 2 4 2" xfId="17911"/>
    <cellStyle name="Calculation 2 2 4 3" xfId="17910"/>
    <cellStyle name="Calculation 2 2 4 4" xfId="25262"/>
    <cellStyle name="Calculation 2 2 4_Deadline Tracker" xfId="34632"/>
    <cellStyle name="Calculation 2 2 5" xfId="6586"/>
    <cellStyle name="Calculation 2 2 5 2" xfId="17913"/>
    <cellStyle name="Calculation 2 2 5 3" xfId="17912"/>
    <cellStyle name="Calculation 2 2 5 4" xfId="25263"/>
    <cellStyle name="Calculation 2 2 5_Deadline Tracker" xfId="34633"/>
    <cellStyle name="Calculation 2 2 6" xfId="17914"/>
    <cellStyle name="Calculation 2 2 7" xfId="17905"/>
    <cellStyle name="Calculation 2 2 8" xfId="25259"/>
    <cellStyle name="Calculation 2 2 9" xfId="32081"/>
    <cellStyle name="Calculation 2 2_Deadline Tracker" xfId="34629"/>
    <cellStyle name="Calculation 2 20" xfId="6587"/>
    <cellStyle name="Calculation 2 20 2" xfId="6588"/>
    <cellStyle name="Calculation 2 20 2 2" xfId="17917"/>
    <cellStyle name="Calculation 2 20 2 3" xfId="17916"/>
    <cellStyle name="Calculation 2 20 2 4" xfId="25265"/>
    <cellStyle name="Calculation 2 20 2_Deadline Tracker" xfId="34635"/>
    <cellStyle name="Calculation 2 20 3" xfId="6589"/>
    <cellStyle name="Calculation 2 20 3 2" xfId="17919"/>
    <cellStyle name="Calculation 2 20 3 3" xfId="17918"/>
    <cellStyle name="Calculation 2 20 3 4" xfId="25266"/>
    <cellStyle name="Calculation 2 20 3_Deadline Tracker" xfId="34636"/>
    <cellStyle name="Calculation 2 20 4" xfId="6590"/>
    <cellStyle name="Calculation 2 20 4 2" xfId="17921"/>
    <cellStyle name="Calculation 2 20 4 3" xfId="17920"/>
    <cellStyle name="Calculation 2 20 4 4" xfId="25267"/>
    <cellStyle name="Calculation 2 20 4_Deadline Tracker" xfId="34637"/>
    <cellStyle name="Calculation 2 20 5" xfId="6591"/>
    <cellStyle name="Calculation 2 20 5 2" xfId="17923"/>
    <cellStyle name="Calculation 2 20 5 3" xfId="17922"/>
    <cellStyle name="Calculation 2 20 5 4" xfId="25268"/>
    <cellStyle name="Calculation 2 20 5_Deadline Tracker" xfId="34638"/>
    <cellStyle name="Calculation 2 20 6" xfId="17924"/>
    <cellStyle name="Calculation 2 20 7" xfId="17915"/>
    <cellStyle name="Calculation 2 20 8" xfId="25264"/>
    <cellStyle name="Calculation 2 20_Deadline Tracker" xfId="34634"/>
    <cellStyle name="Calculation 2 21" xfId="6592"/>
    <cellStyle name="Calculation 2 21 2" xfId="6593"/>
    <cellStyle name="Calculation 2 21 2 2" xfId="17927"/>
    <cellStyle name="Calculation 2 21 2 3" xfId="17926"/>
    <cellStyle name="Calculation 2 21 2 4" xfId="25270"/>
    <cellStyle name="Calculation 2 21 2_Deadline Tracker" xfId="34640"/>
    <cellStyle name="Calculation 2 21 3" xfId="6594"/>
    <cellStyle name="Calculation 2 21 3 2" xfId="17929"/>
    <cellStyle name="Calculation 2 21 3 3" xfId="17928"/>
    <cellStyle name="Calculation 2 21 3 4" xfId="25271"/>
    <cellStyle name="Calculation 2 21 3_Deadline Tracker" xfId="34641"/>
    <cellStyle name="Calculation 2 21 4" xfId="6595"/>
    <cellStyle name="Calculation 2 21 4 2" xfId="17931"/>
    <cellStyle name="Calculation 2 21 4 3" xfId="17930"/>
    <cellStyle name="Calculation 2 21 4 4" xfId="25272"/>
    <cellStyle name="Calculation 2 21 4_Deadline Tracker" xfId="34642"/>
    <cellStyle name="Calculation 2 21 5" xfId="6596"/>
    <cellStyle name="Calculation 2 21 5 2" xfId="17933"/>
    <cellStyle name="Calculation 2 21 5 3" xfId="17932"/>
    <cellStyle name="Calculation 2 21 5 4" xfId="25273"/>
    <cellStyle name="Calculation 2 21 5_Deadline Tracker" xfId="34643"/>
    <cellStyle name="Calculation 2 21 6" xfId="17934"/>
    <cellStyle name="Calculation 2 21 7" xfId="17925"/>
    <cellStyle name="Calculation 2 21 8" xfId="25269"/>
    <cellStyle name="Calculation 2 21_Deadline Tracker" xfId="34639"/>
    <cellStyle name="Calculation 2 22" xfId="6597"/>
    <cellStyle name="Calculation 2 22 2" xfId="6598"/>
    <cellStyle name="Calculation 2 22 2 2" xfId="17937"/>
    <cellStyle name="Calculation 2 22 2 3" xfId="17936"/>
    <cellStyle name="Calculation 2 22 2 4" xfId="25275"/>
    <cellStyle name="Calculation 2 22 2_Deadline Tracker" xfId="34645"/>
    <cellStyle name="Calculation 2 22 3" xfId="6599"/>
    <cellStyle name="Calculation 2 22 3 2" xfId="17939"/>
    <cellStyle name="Calculation 2 22 3 3" xfId="17938"/>
    <cellStyle name="Calculation 2 22 3 4" xfId="25276"/>
    <cellStyle name="Calculation 2 22 3_Deadline Tracker" xfId="34646"/>
    <cellStyle name="Calculation 2 22 4" xfId="6600"/>
    <cellStyle name="Calculation 2 22 4 2" xfId="17941"/>
    <cellStyle name="Calculation 2 22 4 3" xfId="17940"/>
    <cellStyle name="Calculation 2 22 4 4" xfId="25277"/>
    <cellStyle name="Calculation 2 22 4_Deadline Tracker" xfId="34647"/>
    <cellStyle name="Calculation 2 22 5" xfId="6601"/>
    <cellStyle name="Calculation 2 22 5 2" xfId="17943"/>
    <cellStyle name="Calculation 2 22 5 3" xfId="17942"/>
    <cellStyle name="Calculation 2 22 5 4" xfId="25278"/>
    <cellStyle name="Calculation 2 22 5_Deadline Tracker" xfId="34648"/>
    <cellStyle name="Calculation 2 22 6" xfId="17944"/>
    <cellStyle name="Calculation 2 22 7" xfId="17935"/>
    <cellStyle name="Calculation 2 22 8" xfId="25274"/>
    <cellStyle name="Calculation 2 22_Deadline Tracker" xfId="34644"/>
    <cellStyle name="Calculation 2 23" xfId="6602"/>
    <cellStyle name="Calculation 2 23 2" xfId="6603"/>
    <cellStyle name="Calculation 2 23 2 2" xfId="17947"/>
    <cellStyle name="Calculation 2 23 2 3" xfId="17946"/>
    <cellStyle name="Calculation 2 23 2 4" xfId="25280"/>
    <cellStyle name="Calculation 2 23 2_Deadline Tracker" xfId="34650"/>
    <cellStyle name="Calculation 2 23 3" xfId="6604"/>
    <cellStyle name="Calculation 2 23 3 2" xfId="17949"/>
    <cellStyle name="Calculation 2 23 3 3" xfId="17948"/>
    <cellStyle name="Calculation 2 23 3 4" xfId="25281"/>
    <cellStyle name="Calculation 2 23 3_Deadline Tracker" xfId="34651"/>
    <cellStyle name="Calculation 2 23 4" xfId="6605"/>
    <cellStyle name="Calculation 2 23 4 2" xfId="17951"/>
    <cellStyle name="Calculation 2 23 4 3" xfId="17950"/>
    <cellStyle name="Calculation 2 23 4 4" xfId="25282"/>
    <cellStyle name="Calculation 2 23 4_Deadline Tracker" xfId="34652"/>
    <cellStyle name="Calculation 2 23 5" xfId="6606"/>
    <cellStyle name="Calculation 2 23 5 2" xfId="17953"/>
    <cellStyle name="Calculation 2 23 5 3" xfId="17952"/>
    <cellStyle name="Calculation 2 23 5 4" xfId="25283"/>
    <cellStyle name="Calculation 2 23 5_Deadline Tracker" xfId="34653"/>
    <cellStyle name="Calculation 2 23 6" xfId="17954"/>
    <cellStyle name="Calculation 2 23 7" xfId="17945"/>
    <cellStyle name="Calculation 2 23 8" xfId="25279"/>
    <cellStyle name="Calculation 2 23_Deadline Tracker" xfId="34649"/>
    <cellStyle name="Calculation 2 24" xfId="6607"/>
    <cellStyle name="Calculation 2 24 2" xfId="6608"/>
    <cellStyle name="Calculation 2 24 2 2" xfId="17957"/>
    <cellStyle name="Calculation 2 24 2 3" xfId="17956"/>
    <cellStyle name="Calculation 2 24 2 4" xfId="25285"/>
    <cellStyle name="Calculation 2 24 2_Deadline Tracker" xfId="34655"/>
    <cellStyle name="Calculation 2 24 3" xfId="6609"/>
    <cellStyle name="Calculation 2 24 3 2" xfId="17959"/>
    <cellStyle name="Calculation 2 24 3 3" xfId="17958"/>
    <cellStyle name="Calculation 2 24 3 4" xfId="25286"/>
    <cellStyle name="Calculation 2 24 3_Deadline Tracker" xfId="34656"/>
    <cellStyle name="Calculation 2 24 4" xfId="6610"/>
    <cellStyle name="Calculation 2 24 4 2" xfId="17961"/>
    <cellStyle name="Calculation 2 24 4 3" xfId="17960"/>
    <cellStyle name="Calculation 2 24 4 4" xfId="25287"/>
    <cellStyle name="Calculation 2 24 4_Deadline Tracker" xfId="34657"/>
    <cellStyle name="Calculation 2 24 5" xfId="6611"/>
    <cellStyle name="Calculation 2 24 5 2" xfId="17963"/>
    <cellStyle name="Calculation 2 24 5 3" xfId="17962"/>
    <cellStyle name="Calculation 2 24 5 4" xfId="25288"/>
    <cellStyle name="Calculation 2 24 5_Deadline Tracker" xfId="34658"/>
    <cellStyle name="Calculation 2 24 6" xfId="17964"/>
    <cellStyle name="Calculation 2 24 7" xfId="17955"/>
    <cellStyle name="Calculation 2 24 8" xfId="25284"/>
    <cellStyle name="Calculation 2 24_Deadline Tracker" xfId="34654"/>
    <cellStyle name="Calculation 2 25" xfId="6612"/>
    <cellStyle name="Calculation 2 25 2" xfId="6613"/>
    <cellStyle name="Calculation 2 25 2 2" xfId="17967"/>
    <cellStyle name="Calculation 2 25 2 3" xfId="17966"/>
    <cellStyle name="Calculation 2 25 2 4" xfId="25290"/>
    <cellStyle name="Calculation 2 25 2_Deadline Tracker" xfId="34660"/>
    <cellStyle name="Calculation 2 25 3" xfId="6614"/>
    <cellStyle name="Calculation 2 25 3 2" xfId="17969"/>
    <cellStyle name="Calculation 2 25 3 3" xfId="17968"/>
    <cellStyle name="Calculation 2 25 3 4" xfId="25291"/>
    <cellStyle name="Calculation 2 25 3_Deadline Tracker" xfId="34661"/>
    <cellStyle name="Calculation 2 25 4" xfId="6615"/>
    <cellStyle name="Calculation 2 25 4 2" xfId="17971"/>
    <cellStyle name="Calculation 2 25 4 3" xfId="17970"/>
    <cellStyle name="Calculation 2 25 4 4" xfId="25292"/>
    <cellStyle name="Calculation 2 25 4_Deadline Tracker" xfId="34662"/>
    <cellStyle name="Calculation 2 25 5" xfId="6616"/>
    <cellStyle name="Calculation 2 25 5 2" xfId="17973"/>
    <cellStyle name="Calculation 2 25 5 3" xfId="17972"/>
    <cellStyle name="Calculation 2 25 5 4" xfId="25293"/>
    <cellStyle name="Calculation 2 25 5_Deadline Tracker" xfId="34663"/>
    <cellStyle name="Calculation 2 25 6" xfId="17974"/>
    <cellStyle name="Calculation 2 25 7" xfId="17965"/>
    <cellStyle name="Calculation 2 25 8" xfId="25289"/>
    <cellStyle name="Calculation 2 25_Deadline Tracker" xfId="34659"/>
    <cellStyle name="Calculation 2 26" xfId="6617"/>
    <cellStyle name="Calculation 2 26 2" xfId="6618"/>
    <cellStyle name="Calculation 2 26 2 2" xfId="17977"/>
    <cellStyle name="Calculation 2 26 2 3" xfId="17976"/>
    <cellStyle name="Calculation 2 26 2 4" xfId="25295"/>
    <cellStyle name="Calculation 2 26 2_Deadline Tracker" xfId="34665"/>
    <cellStyle name="Calculation 2 26 3" xfId="6619"/>
    <cellStyle name="Calculation 2 26 3 2" xfId="17979"/>
    <cellStyle name="Calculation 2 26 3 3" xfId="17978"/>
    <cellStyle name="Calculation 2 26 3 4" xfId="25296"/>
    <cellStyle name="Calculation 2 26 3_Deadline Tracker" xfId="34666"/>
    <cellStyle name="Calculation 2 26 4" xfId="6620"/>
    <cellStyle name="Calculation 2 26 4 2" xfId="17981"/>
    <cellStyle name="Calculation 2 26 4 3" xfId="17980"/>
    <cellStyle name="Calculation 2 26 4 4" xfId="25297"/>
    <cellStyle name="Calculation 2 26 4_Deadline Tracker" xfId="34667"/>
    <cellStyle name="Calculation 2 26 5" xfId="6621"/>
    <cellStyle name="Calculation 2 26 5 2" xfId="17983"/>
    <cellStyle name="Calculation 2 26 5 3" xfId="17982"/>
    <cellStyle name="Calculation 2 26 5 4" xfId="25298"/>
    <cellStyle name="Calculation 2 26 5_Deadline Tracker" xfId="34668"/>
    <cellStyle name="Calculation 2 26 6" xfId="17984"/>
    <cellStyle name="Calculation 2 26 7" xfId="17975"/>
    <cellStyle name="Calculation 2 26 8" xfId="25294"/>
    <cellStyle name="Calculation 2 26_Deadline Tracker" xfId="34664"/>
    <cellStyle name="Calculation 2 27" xfId="6622"/>
    <cellStyle name="Calculation 2 27 2" xfId="6623"/>
    <cellStyle name="Calculation 2 27 2 2" xfId="17987"/>
    <cellStyle name="Calculation 2 27 2 3" xfId="17986"/>
    <cellStyle name="Calculation 2 27 2 4" xfId="25300"/>
    <cellStyle name="Calculation 2 27 2_Deadline Tracker" xfId="34670"/>
    <cellStyle name="Calculation 2 27 3" xfId="6624"/>
    <cellStyle name="Calculation 2 27 3 2" xfId="17989"/>
    <cellStyle name="Calculation 2 27 3 3" xfId="17988"/>
    <cellStyle name="Calculation 2 27 3 4" xfId="25301"/>
    <cellStyle name="Calculation 2 27 3_Deadline Tracker" xfId="34671"/>
    <cellStyle name="Calculation 2 27 4" xfId="6625"/>
    <cellStyle name="Calculation 2 27 4 2" xfId="17991"/>
    <cellStyle name="Calculation 2 27 4 3" xfId="17990"/>
    <cellStyle name="Calculation 2 27 4 4" xfId="25302"/>
    <cellStyle name="Calculation 2 27 4_Deadline Tracker" xfId="34672"/>
    <cellStyle name="Calculation 2 27 5" xfId="6626"/>
    <cellStyle name="Calculation 2 27 5 2" xfId="17993"/>
    <cellStyle name="Calculation 2 27 5 3" xfId="17992"/>
    <cellStyle name="Calculation 2 27 5 4" xfId="25303"/>
    <cellStyle name="Calculation 2 27 5_Deadline Tracker" xfId="34673"/>
    <cellStyle name="Calculation 2 27 6" xfId="17994"/>
    <cellStyle name="Calculation 2 27 7" xfId="17985"/>
    <cellStyle name="Calculation 2 27 8" xfId="25299"/>
    <cellStyle name="Calculation 2 27_Deadline Tracker" xfId="34669"/>
    <cellStyle name="Calculation 2 28" xfId="6627"/>
    <cellStyle name="Calculation 2 28 2" xfId="6628"/>
    <cellStyle name="Calculation 2 28 2 2" xfId="17997"/>
    <cellStyle name="Calculation 2 28 2 3" xfId="17996"/>
    <cellStyle name="Calculation 2 28 2 4" xfId="25305"/>
    <cellStyle name="Calculation 2 28 2_Deadline Tracker" xfId="34675"/>
    <cellStyle name="Calculation 2 28 3" xfId="6629"/>
    <cellStyle name="Calculation 2 28 3 2" xfId="17999"/>
    <cellStyle name="Calculation 2 28 3 3" xfId="17998"/>
    <cellStyle name="Calculation 2 28 3 4" xfId="25306"/>
    <cellStyle name="Calculation 2 28 3_Deadline Tracker" xfId="34676"/>
    <cellStyle name="Calculation 2 28 4" xfId="6630"/>
    <cellStyle name="Calculation 2 28 4 2" xfId="18001"/>
    <cellStyle name="Calculation 2 28 4 3" xfId="18000"/>
    <cellStyle name="Calculation 2 28 4 4" xfId="25307"/>
    <cellStyle name="Calculation 2 28 4_Deadline Tracker" xfId="34677"/>
    <cellStyle name="Calculation 2 28 5" xfId="6631"/>
    <cellStyle name="Calculation 2 28 5 2" xfId="18003"/>
    <cellStyle name="Calculation 2 28 5 3" xfId="18002"/>
    <cellStyle name="Calculation 2 28 5 4" xfId="25308"/>
    <cellStyle name="Calculation 2 28 5_Deadline Tracker" xfId="34678"/>
    <cellStyle name="Calculation 2 28 6" xfId="18004"/>
    <cellStyle name="Calculation 2 28 7" xfId="17995"/>
    <cellStyle name="Calculation 2 28 8" xfId="25304"/>
    <cellStyle name="Calculation 2 28_Deadline Tracker" xfId="34674"/>
    <cellStyle name="Calculation 2 29" xfId="6632"/>
    <cellStyle name="Calculation 2 29 2" xfId="6633"/>
    <cellStyle name="Calculation 2 29 2 2" xfId="18007"/>
    <cellStyle name="Calculation 2 29 2 3" xfId="18006"/>
    <cellStyle name="Calculation 2 29 2 4" xfId="25310"/>
    <cellStyle name="Calculation 2 29 2_Deadline Tracker" xfId="34680"/>
    <cellStyle name="Calculation 2 29 3" xfId="6634"/>
    <cellStyle name="Calculation 2 29 3 2" xfId="18009"/>
    <cellStyle name="Calculation 2 29 3 3" xfId="18008"/>
    <cellStyle name="Calculation 2 29 3 4" xfId="25311"/>
    <cellStyle name="Calculation 2 29 3_Deadline Tracker" xfId="34681"/>
    <cellStyle name="Calculation 2 29 4" xfId="6635"/>
    <cellStyle name="Calculation 2 29 4 2" xfId="18011"/>
    <cellStyle name="Calculation 2 29 4 3" xfId="18010"/>
    <cellStyle name="Calculation 2 29 4 4" xfId="25312"/>
    <cellStyle name="Calculation 2 29 4_Deadline Tracker" xfId="34682"/>
    <cellStyle name="Calculation 2 29 5" xfId="6636"/>
    <cellStyle name="Calculation 2 29 5 2" xfId="18013"/>
    <cellStyle name="Calculation 2 29 5 3" xfId="18012"/>
    <cellStyle name="Calculation 2 29 5 4" xfId="25313"/>
    <cellStyle name="Calculation 2 29 5_Deadline Tracker" xfId="34683"/>
    <cellStyle name="Calculation 2 29 6" xfId="18014"/>
    <cellStyle name="Calculation 2 29 7" xfId="18005"/>
    <cellStyle name="Calculation 2 29 8" xfId="25309"/>
    <cellStyle name="Calculation 2 29_Deadline Tracker" xfId="34679"/>
    <cellStyle name="Calculation 2 3" xfId="6637"/>
    <cellStyle name="Calculation 2 3 2" xfId="6638"/>
    <cellStyle name="Calculation 2 3 2 2" xfId="18017"/>
    <cellStyle name="Calculation 2 3 2 3" xfId="18016"/>
    <cellStyle name="Calculation 2 3 2 4" xfId="25315"/>
    <cellStyle name="Calculation 2 3 2_Deadline Tracker" xfId="34685"/>
    <cellStyle name="Calculation 2 3 3" xfId="6639"/>
    <cellStyle name="Calculation 2 3 3 2" xfId="18019"/>
    <cellStyle name="Calculation 2 3 3 3" xfId="18018"/>
    <cellStyle name="Calculation 2 3 3 4" xfId="25316"/>
    <cellStyle name="Calculation 2 3 3_Deadline Tracker" xfId="34686"/>
    <cellStyle name="Calculation 2 3 4" xfId="6640"/>
    <cellStyle name="Calculation 2 3 4 2" xfId="18021"/>
    <cellStyle name="Calculation 2 3 4 3" xfId="18020"/>
    <cellStyle name="Calculation 2 3 4 4" xfId="25317"/>
    <cellStyle name="Calculation 2 3 4_Deadline Tracker" xfId="34687"/>
    <cellStyle name="Calculation 2 3 5" xfId="6641"/>
    <cellStyle name="Calculation 2 3 5 2" xfId="18023"/>
    <cellStyle name="Calculation 2 3 5 3" xfId="18022"/>
    <cellStyle name="Calculation 2 3 5 4" xfId="25318"/>
    <cellStyle name="Calculation 2 3 5_Deadline Tracker" xfId="34688"/>
    <cellStyle name="Calculation 2 3 6" xfId="18024"/>
    <cellStyle name="Calculation 2 3 7" xfId="18015"/>
    <cellStyle name="Calculation 2 3 8" xfId="25314"/>
    <cellStyle name="Calculation 2 3_Deadline Tracker" xfId="34684"/>
    <cellStyle name="Calculation 2 30" xfId="6642"/>
    <cellStyle name="Calculation 2 30 2" xfId="6643"/>
    <cellStyle name="Calculation 2 30 2 2" xfId="18027"/>
    <cellStyle name="Calculation 2 30 2 3" xfId="18026"/>
    <cellStyle name="Calculation 2 30 2 4" xfId="25320"/>
    <cellStyle name="Calculation 2 30 2_Deadline Tracker" xfId="34690"/>
    <cellStyle name="Calculation 2 30 3" xfId="6644"/>
    <cellStyle name="Calculation 2 30 3 2" xfId="18029"/>
    <cellStyle name="Calculation 2 30 3 3" xfId="18028"/>
    <cellStyle name="Calculation 2 30 3 4" xfId="25321"/>
    <cellStyle name="Calculation 2 30 3_Deadline Tracker" xfId="34691"/>
    <cellStyle name="Calculation 2 30 4" xfId="6645"/>
    <cellStyle name="Calculation 2 30 4 2" xfId="18031"/>
    <cellStyle name="Calculation 2 30 4 3" xfId="18030"/>
    <cellStyle name="Calculation 2 30 4 4" xfId="25322"/>
    <cellStyle name="Calculation 2 30 4_Deadline Tracker" xfId="34692"/>
    <cellStyle name="Calculation 2 30 5" xfId="6646"/>
    <cellStyle name="Calculation 2 30 5 2" xfId="18033"/>
    <cellStyle name="Calculation 2 30 5 3" xfId="18032"/>
    <cellStyle name="Calculation 2 30 5 4" xfId="25323"/>
    <cellStyle name="Calculation 2 30 5_Deadline Tracker" xfId="34693"/>
    <cellStyle name="Calculation 2 30 6" xfId="18034"/>
    <cellStyle name="Calculation 2 30 7" xfId="18025"/>
    <cellStyle name="Calculation 2 30 8" xfId="25319"/>
    <cellStyle name="Calculation 2 30_Deadline Tracker" xfId="34689"/>
    <cellStyle name="Calculation 2 31" xfId="6647"/>
    <cellStyle name="Calculation 2 31 2" xfId="6648"/>
    <cellStyle name="Calculation 2 31 2 2" xfId="18037"/>
    <cellStyle name="Calculation 2 31 2 3" xfId="18036"/>
    <cellStyle name="Calculation 2 31 2 4" xfId="25325"/>
    <cellStyle name="Calculation 2 31 2_Deadline Tracker" xfId="34695"/>
    <cellStyle name="Calculation 2 31 3" xfId="6649"/>
    <cellStyle name="Calculation 2 31 3 2" xfId="18039"/>
    <cellStyle name="Calculation 2 31 3 3" xfId="18038"/>
    <cellStyle name="Calculation 2 31 3 4" xfId="25326"/>
    <cellStyle name="Calculation 2 31 3_Deadline Tracker" xfId="34696"/>
    <cellStyle name="Calculation 2 31 4" xfId="6650"/>
    <cellStyle name="Calculation 2 31 4 2" xfId="18041"/>
    <cellStyle name="Calculation 2 31 4 3" xfId="18040"/>
    <cellStyle name="Calculation 2 31 4 4" xfId="25327"/>
    <cellStyle name="Calculation 2 31 4_Deadline Tracker" xfId="34697"/>
    <cellStyle name="Calculation 2 31 5" xfId="6651"/>
    <cellStyle name="Calculation 2 31 5 2" xfId="18043"/>
    <cellStyle name="Calculation 2 31 5 3" xfId="18042"/>
    <cellStyle name="Calculation 2 31 5 4" xfId="25328"/>
    <cellStyle name="Calculation 2 31 5_Deadline Tracker" xfId="34698"/>
    <cellStyle name="Calculation 2 31 6" xfId="18044"/>
    <cellStyle name="Calculation 2 31 7" xfId="18035"/>
    <cellStyle name="Calculation 2 31 8" xfId="25324"/>
    <cellStyle name="Calculation 2 31_Deadline Tracker" xfId="34694"/>
    <cellStyle name="Calculation 2 32" xfId="6652"/>
    <cellStyle name="Calculation 2 32 2" xfId="6653"/>
    <cellStyle name="Calculation 2 32 2 2" xfId="18047"/>
    <cellStyle name="Calculation 2 32 2 3" xfId="18046"/>
    <cellStyle name="Calculation 2 32 2 4" xfId="25330"/>
    <cellStyle name="Calculation 2 32 2_Deadline Tracker" xfId="34700"/>
    <cellStyle name="Calculation 2 32 3" xfId="6654"/>
    <cellStyle name="Calculation 2 32 3 2" xfId="18049"/>
    <cellStyle name="Calculation 2 32 3 3" xfId="18048"/>
    <cellStyle name="Calculation 2 32 3 4" xfId="25331"/>
    <cellStyle name="Calculation 2 32 3_Deadline Tracker" xfId="34701"/>
    <cellStyle name="Calculation 2 32 4" xfId="6655"/>
    <cellStyle name="Calculation 2 32 4 2" xfId="18051"/>
    <cellStyle name="Calculation 2 32 4 3" xfId="18050"/>
    <cellStyle name="Calculation 2 32 4 4" xfId="25332"/>
    <cellStyle name="Calculation 2 32 4_Deadline Tracker" xfId="34702"/>
    <cellStyle name="Calculation 2 32 5" xfId="6656"/>
    <cellStyle name="Calculation 2 32 5 2" xfId="18053"/>
    <cellStyle name="Calculation 2 32 5 3" xfId="18052"/>
    <cellStyle name="Calculation 2 32 5 4" xfId="25333"/>
    <cellStyle name="Calculation 2 32 5_Deadline Tracker" xfId="34703"/>
    <cellStyle name="Calculation 2 32 6" xfId="18054"/>
    <cellStyle name="Calculation 2 32 7" xfId="18045"/>
    <cellStyle name="Calculation 2 32 8" xfId="25329"/>
    <cellStyle name="Calculation 2 32_Deadline Tracker" xfId="34699"/>
    <cellStyle name="Calculation 2 33" xfId="6657"/>
    <cellStyle name="Calculation 2 33 2" xfId="6658"/>
    <cellStyle name="Calculation 2 33 2 2" xfId="18057"/>
    <cellStyle name="Calculation 2 33 2 3" xfId="18056"/>
    <cellStyle name="Calculation 2 33 2 4" xfId="25335"/>
    <cellStyle name="Calculation 2 33 2_Deadline Tracker" xfId="34705"/>
    <cellStyle name="Calculation 2 33 3" xfId="6659"/>
    <cellStyle name="Calculation 2 33 3 2" xfId="18059"/>
    <cellStyle name="Calculation 2 33 3 3" xfId="18058"/>
    <cellStyle name="Calculation 2 33 3 4" xfId="25336"/>
    <cellStyle name="Calculation 2 33 3_Deadline Tracker" xfId="34706"/>
    <cellStyle name="Calculation 2 33 4" xfId="6660"/>
    <cellStyle name="Calculation 2 33 4 2" xfId="18061"/>
    <cellStyle name="Calculation 2 33 4 3" xfId="18060"/>
    <cellStyle name="Calculation 2 33 4 4" xfId="25337"/>
    <cellStyle name="Calculation 2 33 4_Deadline Tracker" xfId="34707"/>
    <cellStyle name="Calculation 2 33 5" xfId="6661"/>
    <cellStyle name="Calculation 2 33 5 2" xfId="18063"/>
    <cellStyle name="Calculation 2 33 5 3" xfId="18062"/>
    <cellStyle name="Calculation 2 33 5 4" xfId="25338"/>
    <cellStyle name="Calculation 2 33 5_Deadline Tracker" xfId="34708"/>
    <cellStyle name="Calculation 2 33 6" xfId="18064"/>
    <cellStyle name="Calculation 2 33 7" xfId="18055"/>
    <cellStyle name="Calculation 2 33 8" xfId="25334"/>
    <cellStyle name="Calculation 2 33_Deadline Tracker" xfId="34704"/>
    <cellStyle name="Calculation 2 34" xfId="6662"/>
    <cellStyle name="Calculation 2 34 2" xfId="6663"/>
    <cellStyle name="Calculation 2 34 2 2" xfId="18067"/>
    <cellStyle name="Calculation 2 34 2 3" xfId="18066"/>
    <cellStyle name="Calculation 2 34 2 4" xfId="25340"/>
    <cellStyle name="Calculation 2 34 2_Deadline Tracker" xfId="34710"/>
    <cellStyle name="Calculation 2 34 3" xfId="6664"/>
    <cellStyle name="Calculation 2 34 3 2" xfId="18069"/>
    <cellStyle name="Calculation 2 34 3 3" xfId="18068"/>
    <cellStyle name="Calculation 2 34 3 4" xfId="25341"/>
    <cellStyle name="Calculation 2 34 3_Deadline Tracker" xfId="34711"/>
    <cellStyle name="Calculation 2 34 4" xfId="6665"/>
    <cellStyle name="Calculation 2 34 4 2" xfId="18071"/>
    <cellStyle name="Calculation 2 34 4 3" xfId="18070"/>
    <cellStyle name="Calculation 2 34 4 4" xfId="25342"/>
    <cellStyle name="Calculation 2 34 4_Deadline Tracker" xfId="34712"/>
    <cellStyle name="Calculation 2 34 5" xfId="6666"/>
    <cellStyle name="Calculation 2 34 5 2" xfId="18073"/>
    <cellStyle name="Calculation 2 34 5 3" xfId="18072"/>
    <cellStyle name="Calculation 2 34 5 4" xfId="25343"/>
    <cellStyle name="Calculation 2 34 5_Deadline Tracker" xfId="34713"/>
    <cellStyle name="Calculation 2 34 6" xfId="18074"/>
    <cellStyle name="Calculation 2 34 7" xfId="18065"/>
    <cellStyle name="Calculation 2 34 8" xfId="25339"/>
    <cellStyle name="Calculation 2 34_Deadline Tracker" xfId="34709"/>
    <cellStyle name="Calculation 2 35" xfId="6667"/>
    <cellStyle name="Calculation 2 35 2" xfId="6668"/>
    <cellStyle name="Calculation 2 35 2 2" xfId="18077"/>
    <cellStyle name="Calculation 2 35 2 3" xfId="18076"/>
    <cellStyle name="Calculation 2 35 2 4" xfId="25345"/>
    <cellStyle name="Calculation 2 35 2_Deadline Tracker" xfId="34715"/>
    <cellStyle name="Calculation 2 35 3" xfId="6669"/>
    <cellStyle name="Calculation 2 35 3 2" xfId="18079"/>
    <cellStyle name="Calculation 2 35 3 3" xfId="18078"/>
    <cellStyle name="Calculation 2 35 3 4" xfId="25346"/>
    <cellStyle name="Calculation 2 35 3_Deadline Tracker" xfId="34716"/>
    <cellStyle name="Calculation 2 35 4" xfId="6670"/>
    <cellStyle name="Calculation 2 35 4 2" xfId="18081"/>
    <cellStyle name="Calculation 2 35 4 3" xfId="18080"/>
    <cellStyle name="Calculation 2 35 4 4" xfId="25347"/>
    <cellStyle name="Calculation 2 35 4_Deadline Tracker" xfId="34717"/>
    <cellStyle name="Calculation 2 35 5" xfId="6671"/>
    <cellStyle name="Calculation 2 35 5 2" xfId="18083"/>
    <cellStyle name="Calculation 2 35 5 3" xfId="18082"/>
    <cellStyle name="Calculation 2 35 5 4" xfId="25348"/>
    <cellStyle name="Calculation 2 35 5_Deadline Tracker" xfId="34718"/>
    <cellStyle name="Calculation 2 35 6" xfId="18084"/>
    <cellStyle name="Calculation 2 35 7" xfId="18075"/>
    <cellStyle name="Calculation 2 35 8" xfId="25344"/>
    <cellStyle name="Calculation 2 35_Deadline Tracker" xfId="34714"/>
    <cellStyle name="Calculation 2 36" xfId="6672"/>
    <cellStyle name="Calculation 2 36 2" xfId="6673"/>
    <cellStyle name="Calculation 2 36 2 2" xfId="18087"/>
    <cellStyle name="Calculation 2 36 2 3" xfId="18086"/>
    <cellStyle name="Calculation 2 36 2 4" xfId="25350"/>
    <cellStyle name="Calculation 2 36 2_Deadline Tracker" xfId="34720"/>
    <cellStyle name="Calculation 2 36 3" xfId="6674"/>
    <cellStyle name="Calculation 2 36 3 2" xfId="18089"/>
    <cellStyle name="Calculation 2 36 3 3" xfId="18088"/>
    <cellStyle name="Calculation 2 36 3 4" xfId="25351"/>
    <cellStyle name="Calculation 2 36 3_Deadline Tracker" xfId="34721"/>
    <cellStyle name="Calculation 2 36 4" xfId="6675"/>
    <cellStyle name="Calculation 2 36 4 2" xfId="18091"/>
    <cellStyle name="Calculation 2 36 4 3" xfId="18090"/>
    <cellStyle name="Calculation 2 36 4 4" xfId="25352"/>
    <cellStyle name="Calculation 2 36 4_Deadline Tracker" xfId="34722"/>
    <cellStyle name="Calculation 2 36 5" xfId="6676"/>
    <cellStyle name="Calculation 2 36 5 2" xfId="18093"/>
    <cellStyle name="Calculation 2 36 5 3" xfId="18092"/>
    <cellStyle name="Calculation 2 36 5 4" xfId="25353"/>
    <cellStyle name="Calculation 2 36 5_Deadline Tracker" xfId="34723"/>
    <cellStyle name="Calculation 2 36 6" xfId="18094"/>
    <cellStyle name="Calculation 2 36 7" xfId="18085"/>
    <cellStyle name="Calculation 2 36 8" xfId="25349"/>
    <cellStyle name="Calculation 2 36_Deadline Tracker" xfId="34719"/>
    <cellStyle name="Calculation 2 37" xfId="6677"/>
    <cellStyle name="Calculation 2 37 2" xfId="6678"/>
    <cellStyle name="Calculation 2 37 2 2" xfId="18097"/>
    <cellStyle name="Calculation 2 37 2 3" xfId="18096"/>
    <cellStyle name="Calculation 2 37 2 4" xfId="25355"/>
    <cellStyle name="Calculation 2 37 2_Deadline Tracker" xfId="34725"/>
    <cellStyle name="Calculation 2 37 3" xfId="6679"/>
    <cellStyle name="Calculation 2 37 3 2" xfId="18099"/>
    <cellStyle name="Calculation 2 37 3 3" xfId="18098"/>
    <cellStyle name="Calculation 2 37 3 4" xfId="25356"/>
    <cellStyle name="Calculation 2 37 3_Deadline Tracker" xfId="34726"/>
    <cellStyle name="Calculation 2 37 4" xfId="6680"/>
    <cellStyle name="Calculation 2 37 4 2" xfId="18101"/>
    <cellStyle name="Calculation 2 37 4 3" xfId="18100"/>
    <cellStyle name="Calculation 2 37 4 4" xfId="25357"/>
    <cellStyle name="Calculation 2 37 4_Deadline Tracker" xfId="34727"/>
    <cellStyle name="Calculation 2 37 5" xfId="6681"/>
    <cellStyle name="Calculation 2 37 5 2" xfId="18103"/>
    <cellStyle name="Calculation 2 37 5 3" xfId="18102"/>
    <cellStyle name="Calculation 2 37 5 4" xfId="25358"/>
    <cellStyle name="Calculation 2 37 5_Deadline Tracker" xfId="34728"/>
    <cellStyle name="Calculation 2 37 6" xfId="18104"/>
    <cellStyle name="Calculation 2 37 7" xfId="18095"/>
    <cellStyle name="Calculation 2 37 8" xfId="25354"/>
    <cellStyle name="Calculation 2 37_Deadline Tracker" xfId="34724"/>
    <cellStyle name="Calculation 2 38" xfId="6682"/>
    <cellStyle name="Calculation 2 38 2" xfId="6683"/>
    <cellStyle name="Calculation 2 38 2 2" xfId="18107"/>
    <cellStyle name="Calculation 2 38 2 3" xfId="18106"/>
    <cellStyle name="Calculation 2 38 2 4" xfId="25360"/>
    <cellStyle name="Calculation 2 38 2_Deadline Tracker" xfId="34730"/>
    <cellStyle name="Calculation 2 38 3" xfId="6684"/>
    <cellStyle name="Calculation 2 38 3 2" xfId="18109"/>
    <cellStyle name="Calculation 2 38 3 3" xfId="18108"/>
    <cellStyle name="Calculation 2 38 3 4" xfId="25361"/>
    <cellStyle name="Calculation 2 38 3_Deadline Tracker" xfId="34731"/>
    <cellStyle name="Calculation 2 38 4" xfId="6685"/>
    <cellStyle name="Calculation 2 38 4 2" xfId="18111"/>
    <cellStyle name="Calculation 2 38 4 3" xfId="18110"/>
    <cellStyle name="Calculation 2 38 4 4" xfId="25362"/>
    <cellStyle name="Calculation 2 38 4_Deadline Tracker" xfId="34732"/>
    <cellStyle name="Calculation 2 38 5" xfId="6686"/>
    <cellStyle name="Calculation 2 38 5 2" xfId="18113"/>
    <cellStyle name="Calculation 2 38 5 3" xfId="18112"/>
    <cellStyle name="Calculation 2 38 5 4" xfId="25363"/>
    <cellStyle name="Calculation 2 38 5_Deadline Tracker" xfId="34733"/>
    <cellStyle name="Calculation 2 38 6" xfId="18114"/>
    <cellStyle name="Calculation 2 38 7" xfId="18105"/>
    <cellStyle name="Calculation 2 38 8" xfId="25359"/>
    <cellStyle name="Calculation 2 38_Deadline Tracker" xfId="34729"/>
    <cellStyle name="Calculation 2 39" xfId="6687"/>
    <cellStyle name="Calculation 2 39 2" xfId="6688"/>
    <cellStyle name="Calculation 2 39 2 2" xfId="18117"/>
    <cellStyle name="Calculation 2 39 2 3" xfId="18116"/>
    <cellStyle name="Calculation 2 39 2 4" xfId="25365"/>
    <cellStyle name="Calculation 2 39 2_Deadline Tracker" xfId="34735"/>
    <cellStyle name="Calculation 2 39 3" xfId="6689"/>
    <cellStyle name="Calculation 2 39 3 2" xfId="18119"/>
    <cellStyle name="Calculation 2 39 3 3" xfId="18118"/>
    <cellStyle name="Calculation 2 39 3 4" xfId="25366"/>
    <cellStyle name="Calculation 2 39 3_Deadline Tracker" xfId="34736"/>
    <cellStyle name="Calculation 2 39 4" xfId="6690"/>
    <cellStyle name="Calculation 2 39 4 2" xfId="18121"/>
    <cellStyle name="Calculation 2 39 4 3" xfId="18120"/>
    <cellStyle name="Calculation 2 39 4 4" xfId="25367"/>
    <cellStyle name="Calculation 2 39 4_Deadline Tracker" xfId="34737"/>
    <cellStyle name="Calculation 2 39 5" xfId="6691"/>
    <cellStyle name="Calculation 2 39 5 2" xfId="18123"/>
    <cellStyle name="Calculation 2 39 5 3" xfId="18122"/>
    <cellStyle name="Calculation 2 39 5 4" xfId="25368"/>
    <cellStyle name="Calculation 2 39 5_Deadline Tracker" xfId="34738"/>
    <cellStyle name="Calculation 2 39 6" xfId="18124"/>
    <cellStyle name="Calculation 2 39 7" xfId="18115"/>
    <cellStyle name="Calculation 2 39 8" xfId="25364"/>
    <cellStyle name="Calculation 2 39_Deadline Tracker" xfId="34734"/>
    <cellStyle name="Calculation 2 4" xfId="6692"/>
    <cellStyle name="Calculation 2 4 2" xfId="6693"/>
    <cellStyle name="Calculation 2 4 2 2" xfId="18127"/>
    <cellStyle name="Calculation 2 4 2 3" xfId="18126"/>
    <cellStyle name="Calculation 2 4 2 4" xfId="25370"/>
    <cellStyle name="Calculation 2 4 2_Deadline Tracker" xfId="34740"/>
    <cellStyle name="Calculation 2 4 3" xfId="6694"/>
    <cellStyle name="Calculation 2 4 3 2" xfId="18129"/>
    <cellStyle name="Calculation 2 4 3 3" xfId="18128"/>
    <cellStyle name="Calculation 2 4 3 4" xfId="25371"/>
    <cellStyle name="Calculation 2 4 3_Deadline Tracker" xfId="34741"/>
    <cellStyle name="Calculation 2 4 4" xfId="6695"/>
    <cellStyle name="Calculation 2 4 4 2" xfId="18131"/>
    <cellStyle name="Calculation 2 4 4 3" xfId="18130"/>
    <cellStyle name="Calculation 2 4 4 4" xfId="25372"/>
    <cellStyle name="Calculation 2 4 4_Deadline Tracker" xfId="34742"/>
    <cellStyle name="Calculation 2 4 5" xfId="6696"/>
    <cellStyle name="Calculation 2 4 5 2" xfId="18133"/>
    <cellStyle name="Calculation 2 4 5 3" xfId="18132"/>
    <cellStyle name="Calculation 2 4 5 4" xfId="25373"/>
    <cellStyle name="Calculation 2 4 5_Deadline Tracker" xfId="34743"/>
    <cellStyle name="Calculation 2 4 6" xfId="18134"/>
    <cellStyle name="Calculation 2 4 7" xfId="18125"/>
    <cellStyle name="Calculation 2 4 8" xfId="25369"/>
    <cellStyle name="Calculation 2 4_Deadline Tracker" xfId="34739"/>
    <cellStyle name="Calculation 2 40" xfId="6697"/>
    <cellStyle name="Calculation 2 40 2" xfId="6698"/>
    <cellStyle name="Calculation 2 40 2 2" xfId="18137"/>
    <cellStyle name="Calculation 2 40 2 3" xfId="18136"/>
    <cellStyle name="Calculation 2 40 2 4" xfId="25375"/>
    <cellStyle name="Calculation 2 40 2_Deadline Tracker" xfId="34745"/>
    <cellStyle name="Calculation 2 40 3" xfId="6699"/>
    <cellStyle name="Calculation 2 40 3 2" xfId="18139"/>
    <cellStyle name="Calculation 2 40 3 3" xfId="18138"/>
    <cellStyle name="Calculation 2 40 3 4" xfId="25376"/>
    <cellStyle name="Calculation 2 40 3_Deadline Tracker" xfId="34746"/>
    <cellStyle name="Calculation 2 40 4" xfId="6700"/>
    <cellStyle name="Calculation 2 40 4 2" xfId="18141"/>
    <cellStyle name="Calculation 2 40 4 3" xfId="18140"/>
    <cellStyle name="Calculation 2 40 4 4" xfId="25377"/>
    <cellStyle name="Calculation 2 40 4_Deadline Tracker" xfId="34747"/>
    <cellStyle name="Calculation 2 40 5" xfId="6701"/>
    <cellStyle name="Calculation 2 40 5 2" xfId="18143"/>
    <cellStyle name="Calculation 2 40 5 3" xfId="18142"/>
    <cellStyle name="Calculation 2 40 5 4" xfId="25378"/>
    <cellStyle name="Calculation 2 40 5_Deadline Tracker" xfId="34748"/>
    <cellStyle name="Calculation 2 40 6" xfId="18144"/>
    <cellStyle name="Calculation 2 40 7" xfId="18135"/>
    <cellStyle name="Calculation 2 40 8" xfId="25374"/>
    <cellStyle name="Calculation 2 40_Deadline Tracker" xfId="34744"/>
    <cellStyle name="Calculation 2 41" xfId="6702"/>
    <cellStyle name="Calculation 2 41 2" xfId="6703"/>
    <cellStyle name="Calculation 2 41 2 2" xfId="18147"/>
    <cellStyle name="Calculation 2 41 2 3" xfId="18146"/>
    <cellStyle name="Calculation 2 41 2 4" xfId="25380"/>
    <cellStyle name="Calculation 2 41 2_Deadline Tracker" xfId="34750"/>
    <cellStyle name="Calculation 2 41 3" xfId="6704"/>
    <cellStyle name="Calculation 2 41 3 2" xfId="18149"/>
    <cellStyle name="Calculation 2 41 3 3" xfId="18148"/>
    <cellStyle name="Calculation 2 41 3 4" xfId="25381"/>
    <cellStyle name="Calculation 2 41 3_Deadline Tracker" xfId="34751"/>
    <cellStyle name="Calculation 2 41 4" xfId="6705"/>
    <cellStyle name="Calculation 2 41 4 2" xfId="18151"/>
    <cellStyle name="Calculation 2 41 4 3" xfId="18150"/>
    <cellStyle name="Calculation 2 41 4 4" xfId="25382"/>
    <cellStyle name="Calculation 2 41 4_Deadline Tracker" xfId="34752"/>
    <cellStyle name="Calculation 2 41 5" xfId="6706"/>
    <cellStyle name="Calculation 2 41 5 2" xfId="18153"/>
    <cellStyle name="Calculation 2 41 5 3" xfId="18152"/>
    <cellStyle name="Calculation 2 41 5 4" xfId="25383"/>
    <cellStyle name="Calculation 2 41 5_Deadline Tracker" xfId="34753"/>
    <cellStyle name="Calculation 2 41 6" xfId="18154"/>
    <cellStyle name="Calculation 2 41 7" xfId="18145"/>
    <cellStyle name="Calculation 2 41 8" xfId="25379"/>
    <cellStyle name="Calculation 2 41_Deadline Tracker" xfId="34749"/>
    <cellStyle name="Calculation 2 42" xfId="6707"/>
    <cellStyle name="Calculation 2 42 2" xfId="18156"/>
    <cellStyle name="Calculation 2 42 3" xfId="18155"/>
    <cellStyle name="Calculation 2 42 4" xfId="25384"/>
    <cellStyle name="Calculation 2 42_Deadline Tracker" xfId="34754"/>
    <cellStyle name="Calculation 2 43" xfId="6708"/>
    <cellStyle name="Calculation 2 43 2" xfId="18158"/>
    <cellStyle name="Calculation 2 43 3" xfId="18157"/>
    <cellStyle name="Calculation 2 43 4" xfId="25385"/>
    <cellStyle name="Calculation 2 43_Deadline Tracker" xfId="34755"/>
    <cellStyle name="Calculation 2 44" xfId="18159"/>
    <cellStyle name="Calculation 2 45" xfId="18160"/>
    <cellStyle name="Calculation 2 46" xfId="18161"/>
    <cellStyle name="Calculation 2 47" xfId="18162"/>
    <cellStyle name="Calculation 2 48" xfId="18163"/>
    <cellStyle name="Calculation 2 49" xfId="18164"/>
    <cellStyle name="Calculation 2 5" xfId="6709"/>
    <cellStyle name="Calculation 2 5 2" xfId="6710"/>
    <cellStyle name="Calculation 2 5 2 2" xfId="18167"/>
    <cellStyle name="Calculation 2 5 2 3" xfId="18166"/>
    <cellStyle name="Calculation 2 5 2 4" xfId="25387"/>
    <cellStyle name="Calculation 2 5 2_Deadline Tracker" xfId="34757"/>
    <cellStyle name="Calculation 2 5 3" xfId="6711"/>
    <cellStyle name="Calculation 2 5 3 2" xfId="18169"/>
    <cellStyle name="Calculation 2 5 3 3" xfId="18168"/>
    <cellStyle name="Calculation 2 5 3 4" xfId="25388"/>
    <cellStyle name="Calculation 2 5 3_Deadline Tracker" xfId="34758"/>
    <cellStyle name="Calculation 2 5 4" xfId="6712"/>
    <cellStyle name="Calculation 2 5 4 2" xfId="18171"/>
    <cellStyle name="Calculation 2 5 4 3" xfId="18170"/>
    <cellStyle name="Calculation 2 5 4 4" xfId="25389"/>
    <cellStyle name="Calculation 2 5 4_Deadline Tracker" xfId="34759"/>
    <cellStyle name="Calculation 2 5 5" xfId="6713"/>
    <cellStyle name="Calculation 2 5 5 2" xfId="18173"/>
    <cellStyle name="Calculation 2 5 5 3" xfId="18172"/>
    <cellStyle name="Calculation 2 5 5 4" xfId="25390"/>
    <cellStyle name="Calculation 2 5 5_Deadline Tracker" xfId="34760"/>
    <cellStyle name="Calculation 2 5 6" xfId="18174"/>
    <cellStyle name="Calculation 2 5 7" xfId="18165"/>
    <cellStyle name="Calculation 2 5 8" xfId="25386"/>
    <cellStyle name="Calculation 2 5_Deadline Tracker" xfId="34756"/>
    <cellStyle name="Calculation 2 50" xfId="17804"/>
    <cellStyle name="Calculation 2 51" xfId="25208"/>
    <cellStyle name="Calculation 2 52" xfId="28269"/>
    <cellStyle name="Calculation 2 53" xfId="27971"/>
    <cellStyle name="Calculation 2 54" xfId="28353"/>
    <cellStyle name="Calculation 2 55" xfId="28327"/>
    <cellStyle name="Calculation 2 56" xfId="28366"/>
    <cellStyle name="Calculation 2 57" xfId="28305"/>
    <cellStyle name="Calculation 2 58" xfId="28329"/>
    <cellStyle name="Calculation 2 59" xfId="28370"/>
    <cellStyle name="Calculation 2 6" xfId="6714"/>
    <cellStyle name="Calculation 2 6 2" xfId="6715"/>
    <cellStyle name="Calculation 2 6 2 2" xfId="18177"/>
    <cellStyle name="Calculation 2 6 2 3" xfId="18176"/>
    <cellStyle name="Calculation 2 6 2 4" xfId="25392"/>
    <cellStyle name="Calculation 2 6 2_Deadline Tracker" xfId="34762"/>
    <cellStyle name="Calculation 2 6 3" xfId="6716"/>
    <cellStyle name="Calculation 2 6 3 2" xfId="18179"/>
    <cellStyle name="Calculation 2 6 3 3" xfId="18178"/>
    <cellStyle name="Calculation 2 6 3 4" xfId="25393"/>
    <cellStyle name="Calculation 2 6 3_Deadline Tracker" xfId="34763"/>
    <cellStyle name="Calculation 2 6 4" xfId="6717"/>
    <cellStyle name="Calculation 2 6 4 2" xfId="18181"/>
    <cellStyle name="Calculation 2 6 4 3" xfId="18180"/>
    <cellStyle name="Calculation 2 6 4 4" xfId="25394"/>
    <cellStyle name="Calculation 2 6 4_Deadline Tracker" xfId="34764"/>
    <cellStyle name="Calculation 2 6 5" xfId="6718"/>
    <cellStyle name="Calculation 2 6 5 2" xfId="18183"/>
    <cellStyle name="Calculation 2 6 5 3" xfId="18182"/>
    <cellStyle name="Calculation 2 6 5 4" xfId="25395"/>
    <cellStyle name="Calculation 2 6 5_Deadline Tracker" xfId="34765"/>
    <cellStyle name="Calculation 2 6 6" xfId="18184"/>
    <cellStyle name="Calculation 2 6 7" xfId="18175"/>
    <cellStyle name="Calculation 2 6 8" xfId="25391"/>
    <cellStyle name="Calculation 2 6_Deadline Tracker" xfId="34761"/>
    <cellStyle name="Calculation 2 60" xfId="31993"/>
    <cellStyle name="Calculation 2 7" xfId="6719"/>
    <cellStyle name="Calculation 2 7 2" xfId="6720"/>
    <cellStyle name="Calculation 2 7 2 2" xfId="18187"/>
    <cellStyle name="Calculation 2 7 2 3" xfId="18186"/>
    <cellStyle name="Calculation 2 7 2 4" xfId="25397"/>
    <cellStyle name="Calculation 2 7 2_Deadline Tracker" xfId="34767"/>
    <cellStyle name="Calculation 2 7 3" xfId="6721"/>
    <cellStyle name="Calculation 2 7 3 2" xfId="18189"/>
    <cellStyle name="Calculation 2 7 3 3" xfId="18188"/>
    <cellStyle name="Calculation 2 7 3 4" xfId="25398"/>
    <cellStyle name="Calculation 2 7 3_Deadline Tracker" xfId="34768"/>
    <cellStyle name="Calculation 2 7 4" xfId="6722"/>
    <cellStyle name="Calculation 2 7 4 2" xfId="18191"/>
    <cellStyle name="Calculation 2 7 4 3" xfId="18190"/>
    <cellStyle name="Calculation 2 7 4 4" xfId="25399"/>
    <cellStyle name="Calculation 2 7 4_Deadline Tracker" xfId="34769"/>
    <cellStyle name="Calculation 2 7 5" xfId="6723"/>
    <cellStyle name="Calculation 2 7 5 2" xfId="18193"/>
    <cellStyle name="Calculation 2 7 5 3" xfId="18192"/>
    <cellStyle name="Calculation 2 7 5 4" xfId="25400"/>
    <cellStyle name="Calculation 2 7 5_Deadline Tracker" xfId="34770"/>
    <cellStyle name="Calculation 2 7 6" xfId="18194"/>
    <cellStyle name="Calculation 2 7 7" xfId="18185"/>
    <cellStyle name="Calculation 2 7 8" xfId="25396"/>
    <cellStyle name="Calculation 2 7_Deadline Tracker" xfId="34766"/>
    <cellStyle name="Calculation 2 8" xfId="6724"/>
    <cellStyle name="Calculation 2 8 2" xfId="6725"/>
    <cellStyle name="Calculation 2 8 2 2" xfId="18197"/>
    <cellStyle name="Calculation 2 8 2 3" xfId="18196"/>
    <cellStyle name="Calculation 2 8 2 4" xfId="25402"/>
    <cellStyle name="Calculation 2 8 2_Deadline Tracker" xfId="34772"/>
    <cellStyle name="Calculation 2 8 3" xfId="6726"/>
    <cellStyle name="Calculation 2 8 3 2" xfId="18199"/>
    <cellStyle name="Calculation 2 8 3 3" xfId="18198"/>
    <cellStyle name="Calculation 2 8 3 4" xfId="25403"/>
    <cellStyle name="Calculation 2 8 3_Deadline Tracker" xfId="34773"/>
    <cellStyle name="Calculation 2 8 4" xfId="6727"/>
    <cellStyle name="Calculation 2 8 4 2" xfId="18201"/>
    <cellStyle name="Calculation 2 8 4 3" xfId="18200"/>
    <cellStyle name="Calculation 2 8 4 4" xfId="25404"/>
    <cellStyle name="Calculation 2 8 4_Deadline Tracker" xfId="34774"/>
    <cellStyle name="Calculation 2 8 5" xfId="6728"/>
    <cellStyle name="Calculation 2 8 5 2" xfId="18203"/>
    <cellStyle name="Calculation 2 8 5 3" xfId="18202"/>
    <cellStyle name="Calculation 2 8 5 4" xfId="25405"/>
    <cellStyle name="Calculation 2 8 5_Deadline Tracker" xfId="34775"/>
    <cellStyle name="Calculation 2 8 6" xfId="18204"/>
    <cellStyle name="Calculation 2 8 7" xfId="18195"/>
    <cellStyle name="Calculation 2 8 8" xfId="25401"/>
    <cellStyle name="Calculation 2 8_Deadline Tracker" xfId="34771"/>
    <cellStyle name="Calculation 2 9" xfId="6729"/>
    <cellStyle name="Calculation 2 9 2" xfId="6730"/>
    <cellStyle name="Calculation 2 9 2 2" xfId="18207"/>
    <cellStyle name="Calculation 2 9 2 3" xfId="18206"/>
    <cellStyle name="Calculation 2 9 2 4" xfId="25407"/>
    <cellStyle name="Calculation 2 9 2_Deadline Tracker" xfId="34777"/>
    <cellStyle name="Calculation 2 9 3" xfId="6731"/>
    <cellStyle name="Calculation 2 9 3 2" xfId="18209"/>
    <cellStyle name="Calculation 2 9 3 3" xfId="18208"/>
    <cellStyle name="Calculation 2 9 3 4" xfId="25408"/>
    <cellStyle name="Calculation 2 9 3_Deadline Tracker" xfId="34778"/>
    <cellStyle name="Calculation 2 9 4" xfId="6732"/>
    <cellStyle name="Calculation 2 9 4 2" xfId="18211"/>
    <cellStyle name="Calculation 2 9 4 3" xfId="18210"/>
    <cellStyle name="Calculation 2 9 4 4" xfId="25409"/>
    <cellStyle name="Calculation 2 9 4_Deadline Tracker" xfId="34779"/>
    <cellStyle name="Calculation 2 9 5" xfId="6733"/>
    <cellStyle name="Calculation 2 9 5 2" xfId="18213"/>
    <cellStyle name="Calculation 2 9 5 3" xfId="18212"/>
    <cellStyle name="Calculation 2 9 5 4" xfId="25410"/>
    <cellStyle name="Calculation 2 9 5_Deadline Tracker" xfId="34780"/>
    <cellStyle name="Calculation 2 9 6" xfId="18214"/>
    <cellStyle name="Calculation 2 9 7" xfId="18205"/>
    <cellStyle name="Calculation 2 9 8" xfId="25406"/>
    <cellStyle name="Calculation 2 9_Deadline Tracker" xfId="34776"/>
    <cellStyle name="Calculation 2_Deadline Tracker" xfId="34578"/>
    <cellStyle name="Calculation 3" xfId="6734"/>
    <cellStyle name="Calculation 3 2" xfId="6735"/>
    <cellStyle name="Calculation 3 2 2" xfId="18217"/>
    <cellStyle name="Calculation 3 2 3" xfId="18216"/>
    <cellStyle name="Calculation 3 2 4" xfId="25412"/>
    <cellStyle name="Calculation 3 2_Deadline Tracker" xfId="34782"/>
    <cellStyle name="Calculation 3 3" xfId="6736"/>
    <cellStyle name="Calculation 3 3 2" xfId="18219"/>
    <cellStyle name="Calculation 3 3 3" xfId="18218"/>
    <cellStyle name="Calculation 3 3 4" xfId="25413"/>
    <cellStyle name="Calculation 3 3_Deadline Tracker" xfId="34783"/>
    <cellStyle name="Calculation 3 4" xfId="18220"/>
    <cellStyle name="Calculation 3 5" xfId="18215"/>
    <cellStyle name="Calculation 3 6" xfId="25411"/>
    <cellStyle name="Calculation 3 7" xfId="28270"/>
    <cellStyle name="Calculation 3 8" xfId="27972"/>
    <cellStyle name="Calculation 3_Deadline Tracker" xfId="34781"/>
    <cellStyle name="Calculation 4" xfId="6737"/>
    <cellStyle name="Calculation 4 2" xfId="6738"/>
    <cellStyle name="Calculation 4 2 2" xfId="18223"/>
    <cellStyle name="Calculation 4 2 3" xfId="18222"/>
    <cellStyle name="Calculation 4 2 4" xfId="25415"/>
    <cellStyle name="Calculation 4 2_Deadline Tracker" xfId="34785"/>
    <cellStyle name="Calculation 4 3" xfId="18224"/>
    <cellStyle name="Calculation 4 4" xfId="18221"/>
    <cellStyle name="Calculation 4 5" xfId="25414"/>
    <cellStyle name="Calculation 4_Deadline Tracker" xfId="34784"/>
    <cellStyle name="Calculation 5" xfId="6739"/>
    <cellStyle name="Calculation 5 2" xfId="6740"/>
    <cellStyle name="Calculation 5 2 2" xfId="18227"/>
    <cellStyle name="Calculation 5 2 3" xfId="18226"/>
    <cellStyle name="Calculation 5 2 4" xfId="25417"/>
    <cellStyle name="Calculation 5 2_Deadline Tracker" xfId="34787"/>
    <cellStyle name="Calculation 5 3" xfId="18228"/>
    <cellStyle name="Calculation 5 4" xfId="18225"/>
    <cellStyle name="Calculation 5 5" xfId="25416"/>
    <cellStyle name="Calculation 5_Deadline Tracker" xfId="34786"/>
    <cellStyle name="Calculation 6" xfId="6741"/>
    <cellStyle name="Calculation 6 2" xfId="6742"/>
    <cellStyle name="Calculation 6 2 2" xfId="18231"/>
    <cellStyle name="Calculation 6 2 3" xfId="18230"/>
    <cellStyle name="Calculation 6 2 4" xfId="25419"/>
    <cellStyle name="Calculation 6 2_Deadline Tracker" xfId="34789"/>
    <cellStyle name="Calculation 6 3" xfId="18232"/>
    <cellStyle name="Calculation 6 4" xfId="18229"/>
    <cellStyle name="Calculation 6 5" xfId="25418"/>
    <cellStyle name="Calculation 6_Deadline Tracker" xfId="34788"/>
    <cellStyle name="Calculation 7" xfId="6743"/>
    <cellStyle name="Calculation 7 2" xfId="6744"/>
    <cellStyle name="Calculation 7 2 2" xfId="18235"/>
    <cellStyle name="Calculation 7 2 3" xfId="18234"/>
    <cellStyle name="Calculation 7 2 4" xfId="25421"/>
    <cellStyle name="Calculation 7 2_Deadline Tracker" xfId="34791"/>
    <cellStyle name="Calculation 7 3" xfId="18236"/>
    <cellStyle name="Calculation 7 4" xfId="18233"/>
    <cellStyle name="Calculation 7 5" xfId="25420"/>
    <cellStyle name="Calculation 7_Deadline Tracker" xfId="34790"/>
    <cellStyle name="Calculation 8" xfId="6745"/>
    <cellStyle name="Calculation 8 2" xfId="6746"/>
    <cellStyle name="Calculation 8 2 2" xfId="18239"/>
    <cellStyle name="Calculation 8 2 3" xfId="18238"/>
    <cellStyle name="Calculation 8 2 4" xfId="25423"/>
    <cellStyle name="Calculation 8 2_Deadline Tracker" xfId="34793"/>
    <cellStyle name="Calculation 8 3" xfId="18240"/>
    <cellStyle name="Calculation 8 4" xfId="18237"/>
    <cellStyle name="Calculation 8 5" xfId="25422"/>
    <cellStyle name="Calculation 8_Deadline Tracker" xfId="34792"/>
    <cellStyle name="Calculation 9" xfId="6747"/>
    <cellStyle name="Calculation 9 2" xfId="6748"/>
    <cellStyle name="Calculation 9 2 2" xfId="18243"/>
    <cellStyle name="Calculation 9 2 3" xfId="18242"/>
    <cellStyle name="Calculation 9 2 4" xfId="25425"/>
    <cellStyle name="Calculation 9 2_Deadline Tracker" xfId="34795"/>
    <cellStyle name="Calculation 9 3" xfId="18244"/>
    <cellStyle name="Calculation 9 4" xfId="18241"/>
    <cellStyle name="Calculation 9 5" xfId="25424"/>
    <cellStyle name="Calculation 9_Deadline Tracker" xfId="34794"/>
    <cellStyle name="Check Cell 10" xfId="6749"/>
    <cellStyle name="Check Cell 10 2" xfId="18246"/>
    <cellStyle name="Check Cell 10 3" xfId="18245"/>
    <cellStyle name="Check Cell 10 4" xfId="25426"/>
    <cellStyle name="Check Cell 10_Deadline Tracker" xfId="34796"/>
    <cellStyle name="Check Cell 11" xfId="6750"/>
    <cellStyle name="Check Cell 11 2" xfId="18248"/>
    <cellStyle name="Check Cell 11 3" xfId="18247"/>
    <cellStyle name="Check Cell 11 4" xfId="25427"/>
    <cellStyle name="Check Cell 11_Deadline Tracker" xfId="34797"/>
    <cellStyle name="Check Cell 12" xfId="6751"/>
    <cellStyle name="Check Cell 12 2" xfId="18250"/>
    <cellStyle name="Check Cell 12 3" xfId="18249"/>
    <cellStyle name="Check Cell 12 4" xfId="25428"/>
    <cellStyle name="Check Cell 12_Deadline Tracker" xfId="34798"/>
    <cellStyle name="Check Cell 13" xfId="6752"/>
    <cellStyle name="Check Cell 13 2" xfId="18252"/>
    <cellStyle name="Check Cell 13 3" xfId="18251"/>
    <cellStyle name="Check Cell 13 4" xfId="25429"/>
    <cellStyle name="Check Cell 13_Deadline Tracker" xfId="34799"/>
    <cellStyle name="Check Cell 14" xfId="6753"/>
    <cellStyle name="Check Cell 14 2" xfId="18254"/>
    <cellStyle name="Check Cell 14 3" xfId="18253"/>
    <cellStyle name="Check Cell 14 4" xfId="25430"/>
    <cellStyle name="Check Cell 14_Deadline Tracker" xfId="34800"/>
    <cellStyle name="Check Cell 15" xfId="28403"/>
    <cellStyle name="Check Cell 2" xfId="6754"/>
    <cellStyle name="Check Cell 2 2" xfId="6755"/>
    <cellStyle name="Check Cell 2 2 2" xfId="18257"/>
    <cellStyle name="Check Cell 2 2 3" xfId="18256"/>
    <cellStyle name="Check Cell 2 2 4" xfId="25432"/>
    <cellStyle name="Check Cell 2 2 5" xfId="32083"/>
    <cellStyle name="Check Cell 2 2_Deadline Tracker" xfId="34802"/>
    <cellStyle name="Check Cell 2 3" xfId="18258"/>
    <cellStyle name="Check Cell 2 4" xfId="18255"/>
    <cellStyle name="Check Cell 2 5" xfId="25431"/>
    <cellStyle name="Check Cell 2 6" xfId="28271"/>
    <cellStyle name="Check Cell 2 7" xfId="27973"/>
    <cellStyle name="Check Cell 2 8" xfId="32082"/>
    <cellStyle name="Check Cell 2_Deadline Tracker" xfId="34801"/>
    <cellStyle name="Check Cell 3" xfId="6756"/>
    <cellStyle name="Check Cell 3 2" xfId="6757"/>
    <cellStyle name="Check Cell 3 2 2" xfId="18261"/>
    <cellStyle name="Check Cell 3 2 3" xfId="18260"/>
    <cellStyle name="Check Cell 3 2 4" xfId="25434"/>
    <cellStyle name="Check Cell 3 2_Deadline Tracker" xfId="34804"/>
    <cellStyle name="Check Cell 3 3" xfId="6758"/>
    <cellStyle name="Check Cell 3 3 2" xfId="18263"/>
    <cellStyle name="Check Cell 3 3 3" xfId="18262"/>
    <cellStyle name="Check Cell 3 3 4" xfId="25435"/>
    <cellStyle name="Check Cell 3 3_Deadline Tracker" xfId="34805"/>
    <cellStyle name="Check Cell 3 4" xfId="6759"/>
    <cellStyle name="Check Cell 3 4 2" xfId="18265"/>
    <cellStyle name="Check Cell 3 4 3" xfId="18264"/>
    <cellStyle name="Check Cell 3 4 4" xfId="25436"/>
    <cellStyle name="Check Cell 3 4_Deadline Tracker" xfId="34806"/>
    <cellStyle name="Check Cell 3 5" xfId="18266"/>
    <cellStyle name="Check Cell 3 6" xfId="18259"/>
    <cellStyle name="Check Cell 3 7" xfId="25433"/>
    <cellStyle name="Check Cell 3 8" xfId="28272"/>
    <cellStyle name="Check Cell 3 9" xfId="27974"/>
    <cellStyle name="Check Cell 3_Deadline Tracker" xfId="34803"/>
    <cellStyle name="Check Cell 4" xfId="6760"/>
    <cellStyle name="Check Cell 4 2" xfId="18268"/>
    <cellStyle name="Check Cell 4 3" xfId="18267"/>
    <cellStyle name="Check Cell 4 4" xfId="25437"/>
    <cellStyle name="Check Cell 4_Deadline Tracker" xfId="34807"/>
    <cellStyle name="Check Cell 5" xfId="6761"/>
    <cellStyle name="Check Cell 5 2" xfId="18270"/>
    <cellStyle name="Check Cell 5 3" xfId="18269"/>
    <cellStyle name="Check Cell 5 4" xfId="25438"/>
    <cellStyle name="Check Cell 5_Deadline Tracker" xfId="34808"/>
    <cellStyle name="Check Cell 6" xfId="6762"/>
    <cellStyle name="Check Cell 6 2" xfId="18272"/>
    <cellStyle name="Check Cell 6 3" xfId="18271"/>
    <cellStyle name="Check Cell 6 4" xfId="25439"/>
    <cellStyle name="Check Cell 6_Deadline Tracker" xfId="34809"/>
    <cellStyle name="Check Cell 7" xfId="6763"/>
    <cellStyle name="Check Cell 7 2" xfId="18274"/>
    <cellStyle name="Check Cell 7 3" xfId="18273"/>
    <cellStyle name="Check Cell 7 4" xfId="25440"/>
    <cellStyle name="Check Cell 7_Deadline Tracker" xfId="34810"/>
    <cellStyle name="Check Cell 8" xfId="6764"/>
    <cellStyle name="Check Cell 8 2" xfId="18276"/>
    <cellStyle name="Check Cell 8 3" xfId="18275"/>
    <cellStyle name="Check Cell 8 4" xfId="25441"/>
    <cellStyle name="Check Cell 8_Deadline Tracker" xfId="34811"/>
    <cellStyle name="Check Cell 9" xfId="6765"/>
    <cellStyle name="Check Cell 9 2" xfId="18278"/>
    <cellStyle name="Check Cell 9 3" xfId="18277"/>
    <cellStyle name="Check Cell 9 4" xfId="25442"/>
    <cellStyle name="Check Cell 9_Deadline Tracker" xfId="34812"/>
    <cellStyle name="Comma 10" xfId="6766"/>
    <cellStyle name="Comma 10 2" xfId="6767"/>
    <cellStyle name="Comma 10 2 2" xfId="18281"/>
    <cellStyle name="Comma 10 2 3" xfId="18280"/>
    <cellStyle name="Comma 10 2 4" xfId="25444"/>
    <cellStyle name="Comma 10 2_Deadline Tracker" xfId="34814"/>
    <cellStyle name="Comma 10 3" xfId="18282"/>
    <cellStyle name="Comma 10 4" xfId="18279"/>
    <cellStyle name="Comma 10 5" xfId="25443"/>
    <cellStyle name="Comma 10_Deadline Tracker" xfId="34813"/>
    <cellStyle name="Comma 11" xfId="6768"/>
    <cellStyle name="Comma 11 2" xfId="6769"/>
    <cellStyle name="Comma 11 2 2" xfId="6770"/>
    <cellStyle name="Comma 11 2 2 2" xfId="18286"/>
    <cellStyle name="Comma 11 2 2 3" xfId="18285"/>
    <cellStyle name="Comma 11 2 2 4" xfId="25447"/>
    <cellStyle name="Comma 11 2 2_Deadline Tracker" xfId="34817"/>
    <cellStyle name="Comma 11 2 3" xfId="18287"/>
    <cellStyle name="Comma 11 2 4" xfId="18284"/>
    <cellStyle name="Comma 11 2 5" xfId="25446"/>
    <cellStyle name="Comma 11 2_Deadline Tracker" xfId="34816"/>
    <cellStyle name="Comma 11 3" xfId="6771"/>
    <cellStyle name="Comma 11 3 2" xfId="18289"/>
    <cellStyle name="Comma 11 3 3" xfId="18288"/>
    <cellStyle name="Comma 11 3 4" xfId="25448"/>
    <cellStyle name="Comma 11 3_Deadline Tracker" xfId="34818"/>
    <cellStyle name="Comma 11 4" xfId="18290"/>
    <cellStyle name="Comma 11 5" xfId="18283"/>
    <cellStyle name="Comma 11 6" xfId="25445"/>
    <cellStyle name="Comma 11_Deadline Tracker" xfId="34815"/>
    <cellStyle name="Comma 12" xfId="6772"/>
    <cellStyle name="Comma 12 2" xfId="18292"/>
    <cellStyle name="Comma 12 3" xfId="18291"/>
    <cellStyle name="Comma 12 4" xfId="25449"/>
    <cellStyle name="Comma 12_Deadline Tracker" xfId="34819"/>
    <cellStyle name="Comma 13" xfId="6773"/>
    <cellStyle name="Comma 13 2" xfId="6774"/>
    <cellStyle name="Comma 13 2 2" xfId="18295"/>
    <cellStyle name="Comma 13 2 3" xfId="18294"/>
    <cellStyle name="Comma 13 2 4" xfId="25451"/>
    <cellStyle name="Comma 13 2_Deadline Tracker" xfId="34821"/>
    <cellStyle name="Comma 13 3" xfId="18296"/>
    <cellStyle name="Comma 13 4" xfId="18293"/>
    <cellStyle name="Comma 13 5" xfId="25450"/>
    <cellStyle name="Comma 13_Deadline Tracker" xfId="34820"/>
    <cellStyle name="Comma 14" xfId="6775"/>
    <cellStyle name="Comma 14 2" xfId="18298"/>
    <cellStyle name="Comma 14 3" xfId="18297"/>
    <cellStyle name="Comma 14 4" xfId="25452"/>
    <cellStyle name="Comma 14_Deadline Tracker" xfId="34822"/>
    <cellStyle name="Comma 15" xfId="6776"/>
    <cellStyle name="Comma 15 2" xfId="18300"/>
    <cellStyle name="Comma 15 3" xfId="18299"/>
    <cellStyle name="Comma 15 4" xfId="25453"/>
    <cellStyle name="Comma 15_Deadline Tracker" xfId="34823"/>
    <cellStyle name="Comma 16" xfId="6777"/>
    <cellStyle name="Comma 16 2" xfId="18302"/>
    <cellStyle name="Comma 16 3" xfId="18301"/>
    <cellStyle name="Comma 16 4" xfId="25454"/>
    <cellStyle name="Comma 16_Deadline Tracker" xfId="34824"/>
    <cellStyle name="Comma 17" xfId="6778"/>
    <cellStyle name="Comma 17 2" xfId="18304"/>
    <cellStyle name="Comma 17 3" xfId="18303"/>
    <cellStyle name="Comma 17 4" xfId="25455"/>
    <cellStyle name="Comma 17_Deadline Tracker" xfId="34825"/>
    <cellStyle name="Comma 18" xfId="6779"/>
    <cellStyle name="Comma 18 2" xfId="18306"/>
    <cellStyle name="Comma 18 3" xfId="18305"/>
    <cellStyle name="Comma 18 4" xfId="25456"/>
    <cellStyle name="Comma 18_Deadline Tracker" xfId="34826"/>
    <cellStyle name="Comma 2" xfId="6780"/>
    <cellStyle name="Comma 2 10" xfId="18307"/>
    <cellStyle name="Comma 2 11" xfId="25457"/>
    <cellStyle name="Comma 2 12" xfId="28424"/>
    <cellStyle name="Comma 2 2" xfId="6781"/>
    <cellStyle name="Comma 2 2 10" xfId="18309"/>
    <cellStyle name="Comma 2 2 11" xfId="18308"/>
    <cellStyle name="Comma 2 2 12" xfId="25458"/>
    <cellStyle name="Comma 2 2 13" xfId="32000"/>
    <cellStyle name="Comma 2 2 2" xfId="6782"/>
    <cellStyle name="Comma 2 2 2 2" xfId="6783"/>
    <cellStyle name="Comma 2 2 2 2 2" xfId="18312"/>
    <cellStyle name="Comma 2 2 2 2 3" xfId="18311"/>
    <cellStyle name="Comma 2 2 2 2 4" xfId="25460"/>
    <cellStyle name="Comma 2 2 2 2_Deadline Tracker" xfId="34830"/>
    <cellStyle name="Comma 2 2 2 3" xfId="18313"/>
    <cellStyle name="Comma 2 2 2 4" xfId="18310"/>
    <cellStyle name="Comma 2 2 2 5" xfId="25459"/>
    <cellStyle name="Comma 2 2 2_Deadline Tracker" xfId="34829"/>
    <cellStyle name="Comma 2 2 3" xfId="6784"/>
    <cellStyle name="Comma 2 2 3 2" xfId="6785"/>
    <cellStyle name="Comma 2 2 3 2 2" xfId="18316"/>
    <cellStyle name="Comma 2 2 3 2 3" xfId="18315"/>
    <cellStyle name="Comma 2 2 3 2 4" xfId="25462"/>
    <cellStyle name="Comma 2 2 3 2_Deadline Tracker" xfId="34832"/>
    <cellStyle name="Comma 2 2 3 3" xfId="18317"/>
    <cellStyle name="Comma 2 2 3 4" xfId="18314"/>
    <cellStyle name="Comma 2 2 3 5" xfId="25461"/>
    <cellStyle name="Comma 2 2 3_Deadline Tracker" xfId="34831"/>
    <cellStyle name="Comma 2 2 4" xfId="6786"/>
    <cellStyle name="Comma 2 2 4 2" xfId="18319"/>
    <cellStyle name="Comma 2 2 4 3" xfId="18318"/>
    <cellStyle name="Comma 2 2 4 4" xfId="25463"/>
    <cellStyle name="Comma 2 2 4_Deadline Tracker" xfId="34833"/>
    <cellStyle name="Comma 2 2 5" xfId="6787"/>
    <cellStyle name="Comma 2 2 5 2" xfId="18321"/>
    <cellStyle name="Comma 2 2 5 3" xfId="18320"/>
    <cellStyle name="Comma 2 2 5 4" xfId="25464"/>
    <cellStyle name="Comma 2 2 5_Deadline Tracker" xfId="34834"/>
    <cellStyle name="Comma 2 2 6" xfId="6788"/>
    <cellStyle name="Comma 2 2 6 2" xfId="18323"/>
    <cellStyle name="Comma 2 2 6 3" xfId="18322"/>
    <cellStyle name="Comma 2 2 6 4" xfId="25465"/>
    <cellStyle name="Comma 2 2 6_Deadline Tracker" xfId="34835"/>
    <cellStyle name="Comma 2 2 7" xfId="18324"/>
    <cellStyle name="Comma 2 2 8" xfId="18325"/>
    <cellStyle name="Comma 2 2 9" xfId="18326"/>
    <cellStyle name="Comma 2 2_Deadline Tracker" xfId="34828"/>
    <cellStyle name="Comma 2 3" xfId="6789"/>
    <cellStyle name="Comma 2 3 2" xfId="6790"/>
    <cellStyle name="Comma 2 3 2 2" xfId="18329"/>
    <cellStyle name="Comma 2 3 2 3" xfId="18328"/>
    <cellStyle name="Comma 2 3 2 4" xfId="25467"/>
    <cellStyle name="Comma 2 3 2_Deadline Tracker" xfId="34837"/>
    <cellStyle name="Comma 2 3 3" xfId="18330"/>
    <cellStyle name="Comma 2 3 4" xfId="18327"/>
    <cellStyle name="Comma 2 3 5" xfId="25466"/>
    <cellStyle name="Comma 2 3_Deadline Tracker" xfId="34836"/>
    <cellStyle name="Comma 2 4" xfId="6791"/>
    <cellStyle name="Comma 2 4 2" xfId="6792"/>
    <cellStyle name="Comma 2 4 2 2" xfId="18333"/>
    <cellStyle name="Comma 2 4 2 3" xfId="18332"/>
    <cellStyle name="Comma 2 4 2 4" xfId="25469"/>
    <cellStyle name="Comma 2 4 2_Deadline Tracker" xfId="34839"/>
    <cellStyle name="Comma 2 4 3" xfId="18334"/>
    <cellStyle name="Comma 2 4 4" xfId="18331"/>
    <cellStyle name="Comma 2 4 5" xfId="25468"/>
    <cellStyle name="Comma 2 4_Deadline Tracker" xfId="34838"/>
    <cellStyle name="Comma 2 5" xfId="6793"/>
    <cellStyle name="Comma 2 5 2" xfId="6794"/>
    <cellStyle name="Comma 2 5 2 2" xfId="18337"/>
    <cellStyle name="Comma 2 5 2 3" xfId="18336"/>
    <cellStyle name="Comma 2 5 2 4" xfId="25471"/>
    <cellStyle name="Comma 2 5 2_Deadline Tracker" xfId="34841"/>
    <cellStyle name="Comma 2 5 3" xfId="18338"/>
    <cellStyle name="Comma 2 5 4" xfId="18335"/>
    <cellStyle name="Comma 2 5 5" xfId="25470"/>
    <cellStyle name="Comma 2 5_Deadline Tracker" xfId="34840"/>
    <cellStyle name="Comma 2 6" xfId="18339"/>
    <cellStyle name="Comma 2 7" xfId="18340"/>
    <cellStyle name="Comma 2 8" xfId="18341"/>
    <cellStyle name="Comma 2 9" xfId="18342"/>
    <cellStyle name="Comma 2_Deadline Tracker" xfId="34827"/>
    <cellStyle name="Comma 3" xfId="6795"/>
    <cellStyle name="Comma 3 2" xfId="6796"/>
    <cellStyle name="Comma 3 2 2" xfId="18345"/>
    <cellStyle name="Comma 3 2 3" xfId="18344"/>
    <cellStyle name="Comma 3 2 4" xfId="25473"/>
    <cellStyle name="Comma 3 2_Deadline Tracker" xfId="34843"/>
    <cellStyle name="Comma 3 3" xfId="6797"/>
    <cellStyle name="Comma 3 3 2" xfId="6798"/>
    <cellStyle name="Comma 3 3 2 2" xfId="6799"/>
    <cellStyle name="Comma 3 3 2 2 2" xfId="18349"/>
    <cellStyle name="Comma 3 3 2 2 3" xfId="18348"/>
    <cellStyle name="Comma 3 3 2 2 4" xfId="25476"/>
    <cellStyle name="Comma 3 3 2 2_Deadline Tracker" xfId="34846"/>
    <cellStyle name="Comma 3 3 2 3" xfId="18350"/>
    <cellStyle name="Comma 3 3 2 4" xfId="18347"/>
    <cellStyle name="Comma 3 3 2 5" xfId="25475"/>
    <cellStyle name="Comma 3 3 2_Deadline Tracker" xfId="34845"/>
    <cellStyle name="Comma 3 3 3" xfId="6800"/>
    <cellStyle name="Comma 3 3 3 2" xfId="18352"/>
    <cellStyle name="Comma 3 3 3 3" xfId="18351"/>
    <cellStyle name="Comma 3 3 3 4" xfId="25477"/>
    <cellStyle name="Comma 3 3 3_Deadline Tracker" xfId="34847"/>
    <cellStyle name="Comma 3 3 4" xfId="6801"/>
    <cellStyle name="Comma 3 3 4 2" xfId="18354"/>
    <cellStyle name="Comma 3 3 4 3" xfId="18353"/>
    <cellStyle name="Comma 3 3 4 4" xfId="25478"/>
    <cellStyle name="Comma 3 3 4_Deadline Tracker" xfId="34848"/>
    <cellStyle name="Comma 3 3 5" xfId="6802"/>
    <cellStyle name="Comma 3 3 5 2" xfId="18356"/>
    <cellStyle name="Comma 3 3 5 3" xfId="18355"/>
    <cellStyle name="Comma 3 3 5 4" xfId="25479"/>
    <cellStyle name="Comma 3 3 5_Deadline Tracker" xfId="34849"/>
    <cellStyle name="Comma 3 3 6" xfId="18357"/>
    <cellStyle name="Comma 3 3 7" xfId="18346"/>
    <cellStyle name="Comma 3 3 8" xfId="25474"/>
    <cellStyle name="Comma 3 3_Deadline Tracker" xfId="34844"/>
    <cellStyle name="Comma 3 4" xfId="6803"/>
    <cellStyle name="Comma 3 4 2" xfId="6804"/>
    <cellStyle name="Comma 3 4 2 2" xfId="18360"/>
    <cellStyle name="Comma 3 4 2 3" xfId="18359"/>
    <cellStyle name="Comma 3 4 2 4" xfId="25481"/>
    <cellStyle name="Comma 3 4 2_Deadline Tracker" xfId="34851"/>
    <cellStyle name="Comma 3 4 3" xfId="6805"/>
    <cellStyle name="Comma 3 4 3 2" xfId="18362"/>
    <cellStyle name="Comma 3 4 3 3" xfId="18361"/>
    <cellStyle name="Comma 3 4 3 4" xfId="25482"/>
    <cellStyle name="Comma 3 4 3_Deadline Tracker" xfId="34852"/>
    <cellStyle name="Comma 3 4 4" xfId="18363"/>
    <cellStyle name="Comma 3 4 5" xfId="18358"/>
    <cellStyle name="Comma 3 4 6" xfId="25480"/>
    <cellStyle name="Comma 3 4_Deadline Tracker" xfId="34850"/>
    <cellStyle name="Comma 3 5" xfId="18364"/>
    <cellStyle name="Comma 3 6" xfId="18343"/>
    <cellStyle name="Comma 3 7" xfId="25472"/>
    <cellStyle name="Comma 3_Deadline Tracker" xfId="34842"/>
    <cellStyle name="Comma 4" xfId="6806"/>
    <cellStyle name="Comma 4 2" xfId="6807"/>
    <cellStyle name="Comma 4 2 2" xfId="18367"/>
    <cellStyle name="Comma 4 2 3" xfId="18366"/>
    <cellStyle name="Comma 4 2 4" xfId="25484"/>
    <cellStyle name="Comma 4 2_Deadline Tracker" xfId="34854"/>
    <cellStyle name="Comma 4 3" xfId="6808"/>
    <cellStyle name="Comma 4 3 2" xfId="18369"/>
    <cellStyle name="Comma 4 3 3" xfId="18368"/>
    <cellStyle name="Comma 4 3 4" xfId="25485"/>
    <cellStyle name="Comma 4 3_Deadline Tracker" xfId="34855"/>
    <cellStyle name="Comma 4 4" xfId="18370"/>
    <cellStyle name="Comma 4 5" xfId="18365"/>
    <cellStyle name="Comma 4 6" xfId="25483"/>
    <cellStyle name="Comma 4_Deadline Tracker" xfId="34853"/>
    <cellStyle name="Comma 5" xfId="6809"/>
    <cellStyle name="Comma 5 10" xfId="18372"/>
    <cellStyle name="Comma 5 11" xfId="18371"/>
    <cellStyle name="Comma 5 12" xfId="25486"/>
    <cellStyle name="Comma 5 2" xfId="6810"/>
    <cellStyle name="Comma 5 2 2" xfId="6811"/>
    <cellStyle name="Comma 5 2 2 2" xfId="18375"/>
    <cellStyle name="Comma 5 2 2 3" xfId="18374"/>
    <cellStyle name="Comma 5 2 2 4" xfId="25488"/>
    <cellStyle name="Comma 5 2 2_Deadline Tracker" xfId="34858"/>
    <cellStyle name="Comma 5 2 3" xfId="18376"/>
    <cellStyle name="Comma 5 2 4" xfId="18373"/>
    <cellStyle name="Comma 5 2 5" xfId="25487"/>
    <cellStyle name="Comma 5 2_Deadline Tracker" xfId="34857"/>
    <cellStyle name="Comma 5 3" xfId="6812"/>
    <cellStyle name="Comma 5 3 2" xfId="6813"/>
    <cellStyle name="Comma 5 3 2 2" xfId="18379"/>
    <cellStyle name="Comma 5 3 2 3" xfId="18378"/>
    <cellStyle name="Comma 5 3 2 4" xfId="25490"/>
    <cellStyle name="Comma 5 3 2_Deadline Tracker" xfId="34860"/>
    <cellStyle name="Comma 5 3 3" xfId="18380"/>
    <cellStyle name="Comma 5 3 4" xfId="18377"/>
    <cellStyle name="Comma 5 3 5" xfId="25489"/>
    <cellStyle name="Comma 5 3_Deadline Tracker" xfId="34859"/>
    <cellStyle name="Comma 5 4" xfId="6814"/>
    <cellStyle name="Comma 5 4 2" xfId="18382"/>
    <cellStyle name="Comma 5 4 3" xfId="18381"/>
    <cellStyle name="Comma 5 4 4" xfId="25491"/>
    <cellStyle name="Comma 5 4_Deadline Tracker" xfId="34861"/>
    <cellStyle name="Comma 5 5" xfId="6815"/>
    <cellStyle name="Comma 5 5 2" xfId="18384"/>
    <cellStyle name="Comma 5 5 3" xfId="18383"/>
    <cellStyle name="Comma 5 5 4" xfId="25492"/>
    <cellStyle name="Comma 5 5_Deadline Tracker" xfId="34862"/>
    <cellStyle name="Comma 5 6" xfId="6816"/>
    <cellStyle name="Comma 5 6 2" xfId="18386"/>
    <cellStyle name="Comma 5 6 3" xfId="18385"/>
    <cellStyle name="Comma 5 6 4" xfId="25493"/>
    <cellStyle name="Comma 5 6_Deadline Tracker" xfId="34863"/>
    <cellStyle name="Comma 5 7" xfId="18387"/>
    <cellStyle name="Comma 5 8" xfId="18388"/>
    <cellStyle name="Comma 5 9" xfId="18389"/>
    <cellStyle name="Comma 5_Deadline Tracker" xfId="34856"/>
    <cellStyle name="Comma 6" xfId="6817"/>
    <cellStyle name="Comma 6 2" xfId="6818"/>
    <cellStyle name="Comma 6 2 2" xfId="6819"/>
    <cellStyle name="Comma 6 2 2 2" xfId="18393"/>
    <cellStyle name="Comma 6 2 2 3" xfId="18392"/>
    <cellStyle name="Comma 6 2 2 4" xfId="25496"/>
    <cellStyle name="Comma 6 2 2_Deadline Tracker" xfId="34866"/>
    <cellStyle name="Comma 6 2 3" xfId="18394"/>
    <cellStyle name="Comma 6 2 4" xfId="18391"/>
    <cellStyle name="Comma 6 2 5" xfId="25495"/>
    <cellStyle name="Comma 6 2_Deadline Tracker" xfId="34865"/>
    <cellStyle name="Comma 6 3" xfId="6820"/>
    <cellStyle name="Comma 6 3 2" xfId="18396"/>
    <cellStyle name="Comma 6 3 3" xfId="18395"/>
    <cellStyle name="Comma 6 3 4" xfId="25497"/>
    <cellStyle name="Comma 6 3_Deadline Tracker" xfId="34867"/>
    <cellStyle name="Comma 6 4" xfId="6821"/>
    <cellStyle name="Comma 6 4 2" xfId="18398"/>
    <cellStyle name="Comma 6 4 3" xfId="18397"/>
    <cellStyle name="Comma 6 4 4" xfId="25498"/>
    <cellStyle name="Comma 6 4_Deadline Tracker" xfId="34868"/>
    <cellStyle name="Comma 6 5" xfId="6822"/>
    <cellStyle name="Comma 6 5 2" xfId="18400"/>
    <cellStyle name="Comma 6 5 3" xfId="18399"/>
    <cellStyle name="Comma 6 5 4" xfId="25499"/>
    <cellStyle name="Comma 6 5_Deadline Tracker" xfId="34869"/>
    <cellStyle name="Comma 6 6" xfId="18401"/>
    <cellStyle name="Comma 6 7" xfId="18390"/>
    <cellStyle name="Comma 6 8" xfId="25494"/>
    <cellStyle name="Comma 6_Deadline Tracker" xfId="34864"/>
    <cellStyle name="Comma 7" xfId="6823"/>
    <cellStyle name="Comma 7 2" xfId="6824"/>
    <cellStyle name="Comma 7 2 2" xfId="18404"/>
    <cellStyle name="Comma 7 2 3" xfId="18403"/>
    <cellStyle name="Comma 7 2 4" xfId="25501"/>
    <cellStyle name="Comma 7 2_Deadline Tracker" xfId="34871"/>
    <cellStyle name="Comma 7 3" xfId="18405"/>
    <cellStyle name="Comma 7 4" xfId="18402"/>
    <cellStyle name="Comma 7 5" xfId="25500"/>
    <cellStyle name="Comma 7_Deadline Tracker" xfId="34870"/>
    <cellStyle name="Comma 8" xfId="6825"/>
    <cellStyle name="Comma 8 2" xfId="6826"/>
    <cellStyle name="Comma 8 2 2" xfId="18408"/>
    <cellStyle name="Comma 8 2 3" xfId="18407"/>
    <cellStyle name="Comma 8 2 4" xfId="25503"/>
    <cellStyle name="Comma 8 2_Deadline Tracker" xfId="34873"/>
    <cellStyle name="Comma 8 3" xfId="6827"/>
    <cellStyle name="Comma 8 3 2" xfId="18410"/>
    <cellStyle name="Comma 8 3 3" xfId="18409"/>
    <cellStyle name="Comma 8 3 4" xfId="25504"/>
    <cellStyle name="Comma 8 3_Deadline Tracker" xfId="34874"/>
    <cellStyle name="Comma 8 4" xfId="6828"/>
    <cellStyle name="Comma 8 4 2" xfId="18412"/>
    <cellStyle name="Comma 8 4 3" xfId="18411"/>
    <cellStyle name="Comma 8 4 4" xfId="25505"/>
    <cellStyle name="Comma 8 4_Deadline Tracker" xfId="34875"/>
    <cellStyle name="Comma 8 5" xfId="18413"/>
    <cellStyle name="Comma 8 6" xfId="18406"/>
    <cellStyle name="Comma 8 7" xfId="25502"/>
    <cellStyle name="Comma 8_Deadline Tracker" xfId="34872"/>
    <cellStyle name="Comma 9" xfId="6829"/>
    <cellStyle name="Comma 9 2" xfId="6830"/>
    <cellStyle name="Comma 9 2 2" xfId="18416"/>
    <cellStyle name="Comma 9 2 3" xfId="18415"/>
    <cellStyle name="Comma 9 2 4" xfId="25507"/>
    <cellStyle name="Comma 9 2_Deadline Tracker" xfId="34877"/>
    <cellStyle name="Comma 9 3" xfId="6831"/>
    <cellStyle name="Comma 9 3 2" xfId="18418"/>
    <cellStyle name="Comma 9 3 3" xfId="18417"/>
    <cellStyle name="Comma 9 3 4" xfId="25508"/>
    <cellStyle name="Comma 9 3_Deadline Tracker" xfId="34878"/>
    <cellStyle name="Comma 9 4" xfId="6832"/>
    <cellStyle name="Comma 9 4 2" xfId="18420"/>
    <cellStyle name="Comma 9 4 3" xfId="18419"/>
    <cellStyle name="Comma 9 4 4" xfId="25509"/>
    <cellStyle name="Comma 9 4_Deadline Tracker" xfId="34879"/>
    <cellStyle name="Comma 9 5" xfId="18421"/>
    <cellStyle name="Comma 9 6" xfId="18414"/>
    <cellStyle name="Comma 9 7" xfId="25506"/>
    <cellStyle name="Comma 9_Deadline Tracker" xfId="34876"/>
    <cellStyle name="Comma0" xfId="6833"/>
    <cellStyle name="Comma0 2" xfId="6834"/>
    <cellStyle name="Comma0 2 2" xfId="18424"/>
    <cellStyle name="Comma0 2 3" xfId="18423"/>
    <cellStyle name="Comma0 2 4" xfId="25511"/>
    <cellStyle name="Comma0 2_Deadline Tracker" xfId="34881"/>
    <cellStyle name="Comma0 3" xfId="18425"/>
    <cellStyle name="Comma0 4" xfId="18422"/>
    <cellStyle name="Comma0 5" xfId="25510"/>
    <cellStyle name="Comma0_Deadline Tracker" xfId="34880"/>
    <cellStyle name="Currency 2" xfId="6835"/>
    <cellStyle name="Currency 2 2" xfId="6836"/>
    <cellStyle name="Currency 2 2 2" xfId="18428"/>
    <cellStyle name="Currency 2 2 3" xfId="18427"/>
    <cellStyle name="Currency 2 2 4" xfId="25513"/>
    <cellStyle name="Currency 2 2_Deadline Tracker" xfId="34882"/>
    <cellStyle name="Currency 2 3" xfId="18429"/>
    <cellStyle name="Currency 2 4" xfId="18426"/>
    <cellStyle name="Currency 2 5" xfId="10873"/>
    <cellStyle name="Currency 2 6" xfId="25512"/>
    <cellStyle name="Currency 2_Activity per Fund Group" xfId="10883"/>
    <cellStyle name="Currency 3" xfId="6837"/>
    <cellStyle name="Currency 3 2" xfId="6838"/>
    <cellStyle name="Currency 3 2 2" xfId="18432"/>
    <cellStyle name="Currency 3 2 3" xfId="18431"/>
    <cellStyle name="Currency 3 2 4" xfId="25515"/>
    <cellStyle name="Currency 3 2_Deadline Tracker" xfId="34883"/>
    <cellStyle name="Currency 3 3" xfId="18433"/>
    <cellStyle name="Currency 3 4" xfId="18430"/>
    <cellStyle name="Currency 3 5" xfId="25514"/>
    <cellStyle name="Currency 3_Activity per Fund Group" xfId="27704"/>
    <cellStyle name="Currency 4" xfId="6839"/>
    <cellStyle name="Currency 4 2" xfId="18435"/>
    <cellStyle name="Currency 4 3" xfId="18434"/>
    <cellStyle name="Currency 4 4" xfId="25516"/>
    <cellStyle name="Currency 4_Deadline Tracker" xfId="34884"/>
    <cellStyle name="Currency 5" xfId="6840"/>
    <cellStyle name="Currency 5 2" xfId="6841"/>
    <cellStyle name="Currency 5 2 2" xfId="18438"/>
    <cellStyle name="Currency 5 2 3" xfId="18437"/>
    <cellStyle name="Currency 5 2 4" xfId="25518"/>
    <cellStyle name="Currency 5 2_Deadline Tracker" xfId="34886"/>
    <cellStyle name="Currency 5 3" xfId="18439"/>
    <cellStyle name="Currency 5 4" xfId="18436"/>
    <cellStyle name="Currency 5 5" xfId="25517"/>
    <cellStyle name="Currency 5_Deadline Tracker" xfId="34885"/>
    <cellStyle name="Custom - Style1" xfId="6842"/>
    <cellStyle name="Custom - Style1 2" xfId="18441"/>
    <cellStyle name="Custom - Style1 3" xfId="18440"/>
    <cellStyle name="Custom - Style1 4" xfId="25519"/>
    <cellStyle name="Custom - Style1_Deadline Tracker" xfId="34887"/>
    <cellStyle name="Data   - Style2" xfId="6843"/>
    <cellStyle name="Data   - Style2 2" xfId="18443"/>
    <cellStyle name="Data   - Style2 3" xfId="18442"/>
    <cellStyle name="Data   - Style2 4" xfId="25520"/>
    <cellStyle name="Data   - Style2_Deadline Tracker" xfId="34888"/>
    <cellStyle name="Date dd-mmm" xfId="6844"/>
    <cellStyle name="Date dd-mmm 2" xfId="18445"/>
    <cellStyle name="Date dd-mmm 3" xfId="18444"/>
    <cellStyle name="Date dd-mmm 4" xfId="25521"/>
    <cellStyle name="Date dd-mmm_Deadline Tracker" xfId="34889"/>
    <cellStyle name="Date dd-mmm-yy" xfId="6845"/>
    <cellStyle name="Date dd-mmm-yy 2" xfId="18447"/>
    <cellStyle name="Date dd-mmm-yy 3" xfId="18446"/>
    <cellStyle name="Date dd-mmm-yy 4" xfId="25522"/>
    <cellStyle name="Date dd-mmm-yy_Deadline Tracker" xfId="34890"/>
    <cellStyle name="Date mmm-yy" xfId="6846"/>
    <cellStyle name="Date mmm-yy 2" xfId="18449"/>
    <cellStyle name="Date mmm-yy 3" xfId="18448"/>
    <cellStyle name="Date mmm-yy 4" xfId="25523"/>
    <cellStyle name="Date mmm-yy_Deadline Tracker" xfId="34891"/>
    <cellStyle name="Deviant" xfId="6847"/>
    <cellStyle name="Deviant 2" xfId="18451"/>
    <cellStyle name="Deviant 3" xfId="18450"/>
    <cellStyle name="Deviant 4" xfId="25524"/>
    <cellStyle name="Deviant_Deadline Tracker" xfId="34892"/>
    <cellStyle name="ed" xfId="6848"/>
    <cellStyle name="ed 2" xfId="18453"/>
    <cellStyle name="ed 3" xfId="18454"/>
    <cellStyle name="ed 4" xfId="18452"/>
    <cellStyle name="ed 5" xfId="25525"/>
    <cellStyle name="ed_Deadline Tracker" xfId="34893"/>
    <cellStyle name="Euro" xfId="6849"/>
    <cellStyle name="Euro 2" xfId="18456"/>
    <cellStyle name="Euro 3" xfId="18455"/>
    <cellStyle name="Euro 4" xfId="25526"/>
    <cellStyle name="Euro_Deadline Tracker" xfId="34894"/>
    <cellStyle name="Excel Built-in Normal" xfId="6850"/>
    <cellStyle name="Excel Built-in Normal 2" xfId="18458"/>
    <cellStyle name="Excel Built-in Normal 3" xfId="18457"/>
    <cellStyle name="Excel Built-in Normal 4" xfId="25527"/>
    <cellStyle name="Excel Built-in Normal 5" xfId="28442"/>
    <cellStyle name="Excel Built-in Normal_Deadline Tracker" xfId="34895"/>
    <cellStyle name="Explanatory Text 10" xfId="6851"/>
    <cellStyle name="Explanatory Text 10 2" xfId="18460"/>
    <cellStyle name="Explanatory Text 10 3" xfId="18459"/>
    <cellStyle name="Explanatory Text 10 4" xfId="25528"/>
    <cellStyle name="Explanatory Text 10_Deadline Tracker" xfId="34896"/>
    <cellStyle name="Explanatory Text 11" xfId="6852"/>
    <cellStyle name="Explanatory Text 11 2" xfId="18462"/>
    <cellStyle name="Explanatory Text 11 3" xfId="18461"/>
    <cellStyle name="Explanatory Text 11 4" xfId="25529"/>
    <cellStyle name="Explanatory Text 11_Deadline Tracker" xfId="34897"/>
    <cellStyle name="Explanatory Text 12" xfId="6853"/>
    <cellStyle name="Explanatory Text 12 2" xfId="18464"/>
    <cellStyle name="Explanatory Text 12 3" xfId="18463"/>
    <cellStyle name="Explanatory Text 12 4" xfId="25530"/>
    <cellStyle name="Explanatory Text 12_Deadline Tracker" xfId="34898"/>
    <cellStyle name="Explanatory Text 13" xfId="6854"/>
    <cellStyle name="Explanatory Text 13 2" xfId="18466"/>
    <cellStyle name="Explanatory Text 13 3" xfId="18465"/>
    <cellStyle name="Explanatory Text 13 4" xfId="25531"/>
    <cellStyle name="Explanatory Text 13_Deadline Tracker" xfId="34899"/>
    <cellStyle name="Explanatory Text 14" xfId="6855"/>
    <cellStyle name="Explanatory Text 14 2" xfId="18468"/>
    <cellStyle name="Explanatory Text 14 3" xfId="18467"/>
    <cellStyle name="Explanatory Text 14 4" xfId="25532"/>
    <cellStyle name="Explanatory Text 14_Deadline Tracker" xfId="34900"/>
    <cellStyle name="Explanatory Text 15" xfId="28404"/>
    <cellStyle name="Explanatory Text 2" xfId="6856"/>
    <cellStyle name="Explanatory Text 2 2" xfId="6857"/>
    <cellStyle name="Explanatory Text 2 2 2" xfId="18471"/>
    <cellStyle name="Explanatory Text 2 2 3" xfId="18470"/>
    <cellStyle name="Explanatory Text 2 2 4" xfId="25534"/>
    <cellStyle name="Explanatory Text 2 2 5" xfId="32085"/>
    <cellStyle name="Explanatory Text 2 2_Deadline Tracker" xfId="34902"/>
    <cellStyle name="Explanatory Text 2 3" xfId="18472"/>
    <cellStyle name="Explanatory Text 2 4" xfId="18469"/>
    <cellStyle name="Explanatory Text 2 5" xfId="25533"/>
    <cellStyle name="Explanatory Text 2 6" xfId="28274"/>
    <cellStyle name="Explanatory Text 2 7" xfId="27975"/>
    <cellStyle name="Explanatory Text 2 8" xfId="32084"/>
    <cellStyle name="Explanatory Text 2_Deadline Tracker" xfId="34901"/>
    <cellStyle name="Explanatory Text 3" xfId="6858"/>
    <cellStyle name="Explanatory Text 3 2" xfId="6859"/>
    <cellStyle name="Explanatory Text 3 2 2" xfId="18475"/>
    <cellStyle name="Explanatory Text 3 2 3" xfId="18474"/>
    <cellStyle name="Explanatory Text 3 2 4" xfId="25536"/>
    <cellStyle name="Explanatory Text 3 2_Deadline Tracker" xfId="34904"/>
    <cellStyle name="Explanatory Text 3 3" xfId="18476"/>
    <cellStyle name="Explanatory Text 3 4" xfId="18473"/>
    <cellStyle name="Explanatory Text 3 5" xfId="25535"/>
    <cellStyle name="Explanatory Text 3 6" xfId="28275"/>
    <cellStyle name="Explanatory Text 3 7" xfId="27976"/>
    <cellStyle name="Explanatory Text 3_Deadline Tracker" xfId="34903"/>
    <cellStyle name="Explanatory Text 4" xfId="6860"/>
    <cellStyle name="Explanatory Text 4 2" xfId="18478"/>
    <cellStyle name="Explanatory Text 4 3" xfId="18477"/>
    <cellStyle name="Explanatory Text 4 4" xfId="25537"/>
    <cellStyle name="Explanatory Text 4_Deadline Tracker" xfId="34905"/>
    <cellStyle name="Explanatory Text 5" xfId="6861"/>
    <cellStyle name="Explanatory Text 5 2" xfId="18480"/>
    <cellStyle name="Explanatory Text 5 3" xfId="18479"/>
    <cellStyle name="Explanatory Text 5 4" xfId="25538"/>
    <cellStyle name="Explanatory Text 5_Deadline Tracker" xfId="34906"/>
    <cellStyle name="Explanatory Text 6" xfId="6862"/>
    <cellStyle name="Explanatory Text 6 2" xfId="18482"/>
    <cellStyle name="Explanatory Text 6 3" xfId="18481"/>
    <cellStyle name="Explanatory Text 6 4" xfId="25539"/>
    <cellStyle name="Explanatory Text 6_Deadline Tracker" xfId="34907"/>
    <cellStyle name="Explanatory Text 7" xfId="6863"/>
    <cellStyle name="Explanatory Text 7 2" xfId="18484"/>
    <cellStyle name="Explanatory Text 7 3" xfId="18483"/>
    <cellStyle name="Explanatory Text 7 4" xfId="25540"/>
    <cellStyle name="Explanatory Text 7_Deadline Tracker" xfId="34908"/>
    <cellStyle name="Explanatory Text 8" xfId="6864"/>
    <cellStyle name="Explanatory Text 8 2" xfId="18486"/>
    <cellStyle name="Explanatory Text 8 3" xfId="18485"/>
    <cellStyle name="Explanatory Text 8 4" xfId="25541"/>
    <cellStyle name="Explanatory Text 8_Deadline Tracker" xfId="34909"/>
    <cellStyle name="Explanatory Text 9" xfId="6865"/>
    <cellStyle name="Explanatory Text 9 2" xfId="18488"/>
    <cellStyle name="Explanatory Text 9 3" xfId="18487"/>
    <cellStyle name="Explanatory Text 9 4" xfId="25542"/>
    <cellStyle name="Explanatory Text 9_Deadline Tracker" xfId="34910"/>
    <cellStyle name="Good 10" xfId="6866"/>
    <cellStyle name="Good 10 2" xfId="6867"/>
    <cellStyle name="Good 10 2 2" xfId="18491"/>
    <cellStyle name="Good 10 2 3" xfId="18490"/>
    <cellStyle name="Good 10 2 4" xfId="25544"/>
    <cellStyle name="Good 10 2_Deadline Tracker" xfId="34912"/>
    <cellStyle name="Good 10 3" xfId="18492"/>
    <cellStyle name="Good 10 4" xfId="18489"/>
    <cellStyle name="Good 10 5" xfId="25543"/>
    <cellStyle name="Good 10_Deadline Tracker" xfId="34911"/>
    <cellStyle name="Good 11" xfId="6868"/>
    <cellStyle name="Good 11 2" xfId="6869"/>
    <cellStyle name="Good 11 2 2" xfId="18495"/>
    <cellStyle name="Good 11 2 3" xfId="18494"/>
    <cellStyle name="Good 11 2 4" xfId="25546"/>
    <cellStyle name="Good 11 2_Deadline Tracker" xfId="34914"/>
    <cellStyle name="Good 11 3" xfId="18496"/>
    <cellStyle name="Good 11 4" xfId="18493"/>
    <cellStyle name="Good 11 5" xfId="25545"/>
    <cellStyle name="Good 11_Deadline Tracker" xfId="34913"/>
    <cellStyle name="Good 12" xfId="6870"/>
    <cellStyle name="Good 12 2" xfId="18498"/>
    <cellStyle name="Good 12 3" xfId="18497"/>
    <cellStyle name="Good 12 4" xfId="25547"/>
    <cellStyle name="Good 12_Deadline Tracker" xfId="34915"/>
    <cellStyle name="Good 13" xfId="6871"/>
    <cellStyle name="Good 13 2" xfId="18500"/>
    <cellStyle name="Good 13 3" xfId="18499"/>
    <cellStyle name="Good 13 4" xfId="25548"/>
    <cellStyle name="Good 13_Deadline Tracker" xfId="34916"/>
    <cellStyle name="Good 14" xfId="6872"/>
    <cellStyle name="Good 14 2" xfId="18502"/>
    <cellStyle name="Good 14 3" xfId="18501"/>
    <cellStyle name="Good 14 4" xfId="25549"/>
    <cellStyle name="Good 14_Deadline Tracker" xfId="34917"/>
    <cellStyle name="Good 15" xfId="28405"/>
    <cellStyle name="Good 2" xfId="6873"/>
    <cellStyle name="Good 2 2" xfId="6874"/>
    <cellStyle name="Good 2 2 2" xfId="18505"/>
    <cellStyle name="Good 2 2 3" xfId="18504"/>
    <cellStyle name="Good 2 2 4" xfId="25551"/>
    <cellStyle name="Good 2 2 5" xfId="32087"/>
    <cellStyle name="Good 2 2_Deadline Tracker" xfId="34919"/>
    <cellStyle name="Good 2 3" xfId="6875"/>
    <cellStyle name="Good 2 3 2" xfId="18507"/>
    <cellStyle name="Good 2 3 3" xfId="18506"/>
    <cellStyle name="Good 2 3 4" xfId="25552"/>
    <cellStyle name="Good 2 3_Deadline Tracker" xfId="34920"/>
    <cellStyle name="Good 2 4" xfId="18508"/>
    <cellStyle name="Good 2 5" xfId="18503"/>
    <cellStyle name="Good 2 6" xfId="25550"/>
    <cellStyle name="Good 2 7" xfId="28276"/>
    <cellStyle name="Good 2 8" xfId="27977"/>
    <cellStyle name="Good 2 9" xfId="32086"/>
    <cellStyle name="Good 2_Deadline Tracker" xfId="34918"/>
    <cellStyle name="Good 3" xfId="6876"/>
    <cellStyle name="Good 3 2" xfId="6877"/>
    <cellStyle name="Good 3 2 2" xfId="18511"/>
    <cellStyle name="Good 3 2 3" xfId="18510"/>
    <cellStyle name="Good 3 2 4" xfId="25554"/>
    <cellStyle name="Good 3 2_Deadline Tracker" xfId="34922"/>
    <cellStyle name="Good 3 3" xfId="6878"/>
    <cellStyle name="Good 3 3 2" xfId="18513"/>
    <cellStyle name="Good 3 3 3" xfId="18512"/>
    <cellStyle name="Good 3 3 4" xfId="25555"/>
    <cellStyle name="Good 3 3_Deadline Tracker" xfId="34923"/>
    <cellStyle name="Good 3 4" xfId="18514"/>
    <cellStyle name="Good 3 5" xfId="18509"/>
    <cellStyle name="Good 3 6" xfId="25553"/>
    <cellStyle name="Good 3 7" xfId="28277"/>
    <cellStyle name="Good 3 8" xfId="27978"/>
    <cellStyle name="Good 3_Deadline Tracker" xfId="34921"/>
    <cellStyle name="Good 4" xfId="6879"/>
    <cellStyle name="Good 4 2" xfId="6880"/>
    <cellStyle name="Good 4 2 2" xfId="18517"/>
    <cellStyle name="Good 4 2 3" xfId="18516"/>
    <cellStyle name="Good 4 2 4" xfId="25557"/>
    <cellStyle name="Good 4 2_Deadline Tracker" xfId="34925"/>
    <cellStyle name="Good 4 3" xfId="18518"/>
    <cellStyle name="Good 4 4" xfId="18515"/>
    <cellStyle name="Good 4 5" xfId="25556"/>
    <cellStyle name="Good 4_Deadline Tracker" xfId="34924"/>
    <cellStyle name="Good 5" xfId="6881"/>
    <cellStyle name="Good 5 2" xfId="6882"/>
    <cellStyle name="Good 5 2 2" xfId="18521"/>
    <cellStyle name="Good 5 2 3" xfId="18520"/>
    <cellStyle name="Good 5 2 4" xfId="25559"/>
    <cellStyle name="Good 5 2_Deadline Tracker" xfId="34927"/>
    <cellStyle name="Good 5 3" xfId="18522"/>
    <cellStyle name="Good 5 4" xfId="18519"/>
    <cellStyle name="Good 5 5" xfId="25558"/>
    <cellStyle name="Good 5_Deadline Tracker" xfId="34926"/>
    <cellStyle name="Good 6" xfId="6883"/>
    <cellStyle name="Good 6 2" xfId="6884"/>
    <cellStyle name="Good 6 2 2" xfId="18525"/>
    <cellStyle name="Good 6 2 3" xfId="18524"/>
    <cellStyle name="Good 6 2 4" xfId="25561"/>
    <cellStyle name="Good 6 2_Deadline Tracker" xfId="34929"/>
    <cellStyle name="Good 6 3" xfId="18526"/>
    <cellStyle name="Good 6 4" xfId="18523"/>
    <cellStyle name="Good 6 5" xfId="25560"/>
    <cellStyle name="Good 6_Deadline Tracker" xfId="34928"/>
    <cellStyle name="Good 7" xfId="6885"/>
    <cellStyle name="Good 7 2" xfId="6886"/>
    <cellStyle name="Good 7 2 2" xfId="18529"/>
    <cellStyle name="Good 7 2 3" xfId="18528"/>
    <cellStyle name="Good 7 2 4" xfId="25563"/>
    <cellStyle name="Good 7 2_Deadline Tracker" xfId="34931"/>
    <cellStyle name="Good 7 3" xfId="18530"/>
    <cellStyle name="Good 7 4" xfId="18527"/>
    <cellStyle name="Good 7 5" xfId="25562"/>
    <cellStyle name="Good 7_Deadline Tracker" xfId="34930"/>
    <cellStyle name="Good 8" xfId="6887"/>
    <cellStyle name="Good 8 2" xfId="6888"/>
    <cellStyle name="Good 8 2 2" xfId="18533"/>
    <cellStyle name="Good 8 2 3" xfId="18532"/>
    <cellStyle name="Good 8 2 4" xfId="25565"/>
    <cellStyle name="Good 8 2_Deadline Tracker" xfId="34933"/>
    <cellStyle name="Good 8 3" xfId="18534"/>
    <cellStyle name="Good 8 4" xfId="18531"/>
    <cellStyle name="Good 8 5" xfId="25564"/>
    <cellStyle name="Good 8_Deadline Tracker" xfId="34932"/>
    <cellStyle name="Good 9" xfId="6889"/>
    <cellStyle name="Good 9 2" xfId="6890"/>
    <cellStyle name="Good 9 2 2" xfId="18537"/>
    <cellStyle name="Good 9 2 3" xfId="18536"/>
    <cellStyle name="Good 9 2 4" xfId="25567"/>
    <cellStyle name="Good 9 2_Deadline Tracker" xfId="34935"/>
    <cellStyle name="Good 9 3" xfId="18538"/>
    <cellStyle name="Good 9 4" xfId="18535"/>
    <cellStyle name="Good 9 5" xfId="25566"/>
    <cellStyle name="Good 9_Deadline Tracker" xfId="34934"/>
    <cellStyle name="Grey" xfId="6891"/>
    <cellStyle name="Grey 2" xfId="18540"/>
    <cellStyle name="Grey 3" xfId="18539"/>
    <cellStyle name="Grey 4" xfId="25568"/>
    <cellStyle name="Grey_Deadline Tracker" xfId="34936"/>
    <cellStyle name="GreyOrWhite" xfId="6892"/>
    <cellStyle name="GreyOrWhite 10" xfId="27700"/>
    <cellStyle name="GreyOrWhite 11" xfId="28278"/>
    <cellStyle name="GreyOrWhite 2" xfId="6893"/>
    <cellStyle name="GreyOrWhite 2 2" xfId="18543"/>
    <cellStyle name="GreyOrWhite 2 3" xfId="18542"/>
    <cellStyle name="GreyOrWhite 2 4" xfId="25570"/>
    <cellStyle name="GreyOrWhite 2 5" xfId="28279"/>
    <cellStyle name="GreyOrWhite 2 6" xfId="27979"/>
    <cellStyle name="GreyOrWhite 2_Activity per Fund Group" xfId="27636"/>
    <cellStyle name="GreyOrWhite 3" xfId="6894"/>
    <cellStyle name="GreyOrWhite 3 2" xfId="18545"/>
    <cellStyle name="GreyOrWhite 3 3" xfId="18544"/>
    <cellStyle name="GreyOrWhite 3 4" xfId="25571"/>
    <cellStyle name="GreyOrWhite 3 5" xfId="28280"/>
    <cellStyle name="GreyOrWhite 3 6" xfId="27980"/>
    <cellStyle name="GreyOrWhite 3_Deadline Tracker" xfId="34937"/>
    <cellStyle name="GreyOrWhite 4" xfId="6895"/>
    <cellStyle name="GreyOrWhite 4 2" xfId="18547"/>
    <cellStyle name="GreyOrWhite 4 3" xfId="18546"/>
    <cellStyle name="GreyOrWhite 4 4" xfId="25572"/>
    <cellStyle name="GreyOrWhite 4_Deadline Tracker" xfId="34938"/>
    <cellStyle name="GreyOrWhite 5" xfId="18548"/>
    <cellStyle name="GreyOrWhite 6" xfId="18541"/>
    <cellStyle name="GreyOrWhite 7" xfId="10872"/>
    <cellStyle name="GreyOrWhite 8" xfId="25569"/>
    <cellStyle name="GreyOrWhite 9" xfId="27654"/>
    <cellStyle name="GreyOrWhite_Activity per Fund Group" xfId="10882"/>
    <cellStyle name="Header1" xfId="6896"/>
    <cellStyle name="Header1 2" xfId="18550"/>
    <cellStyle name="Header1 3" xfId="18549"/>
    <cellStyle name="Header1 4" xfId="25573"/>
    <cellStyle name="Header1_Deadline Tracker" xfId="34939"/>
    <cellStyle name="Header2" xfId="6897"/>
    <cellStyle name="Header2 2" xfId="18552"/>
    <cellStyle name="Header2 3" xfId="18551"/>
    <cellStyle name="Header2 4" xfId="25574"/>
    <cellStyle name="Header2_Deadline Tracker" xfId="34940"/>
    <cellStyle name="Heading 1 10" xfId="6898"/>
    <cellStyle name="Heading 1 10 2" xfId="6899"/>
    <cellStyle name="Heading 1 10 2 2" xfId="18555"/>
    <cellStyle name="Heading 1 10 2 3" xfId="18554"/>
    <cellStyle name="Heading 1 10 2 4" xfId="25576"/>
    <cellStyle name="Heading 1 10 2_Deadline Tracker" xfId="34942"/>
    <cellStyle name="Heading 1 10 3" xfId="18556"/>
    <cellStyle name="Heading 1 10 4" xfId="18553"/>
    <cellStyle name="Heading 1 10 5" xfId="25575"/>
    <cellStyle name="Heading 1 10_Deadline Tracker" xfId="34941"/>
    <cellStyle name="Heading 1 11" xfId="6900"/>
    <cellStyle name="Heading 1 11 2" xfId="6901"/>
    <cellStyle name="Heading 1 11 2 2" xfId="18559"/>
    <cellStyle name="Heading 1 11 2 3" xfId="18558"/>
    <cellStyle name="Heading 1 11 2 4" xfId="25578"/>
    <cellStyle name="Heading 1 11 2_Deadline Tracker" xfId="34944"/>
    <cellStyle name="Heading 1 11 3" xfId="18560"/>
    <cellStyle name="Heading 1 11 4" xfId="18557"/>
    <cellStyle name="Heading 1 11 5" xfId="25577"/>
    <cellStyle name="Heading 1 11_Deadline Tracker" xfId="34943"/>
    <cellStyle name="Heading 1 12" xfId="6902"/>
    <cellStyle name="Heading 1 12 2" xfId="18562"/>
    <cellStyle name="Heading 1 12 3" xfId="18561"/>
    <cellStyle name="Heading 1 12 4" xfId="25579"/>
    <cellStyle name="Heading 1 12_Deadline Tracker" xfId="34945"/>
    <cellStyle name="Heading 1 13" xfId="6903"/>
    <cellStyle name="Heading 1 13 2" xfId="18564"/>
    <cellStyle name="Heading 1 13 3" xfId="18563"/>
    <cellStyle name="Heading 1 13 4" xfId="25580"/>
    <cellStyle name="Heading 1 13_Deadline Tracker" xfId="34946"/>
    <cellStyle name="Heading 1 14" xfId="6904"/>
    <cellStyle name="Heading 1 14 2" xfId="18566"/>
    <cellStyle name="Heading 1 14 3" xfId="18565"/>
    <cellStyle name="Heading 1 14 4" xfId="25581"/>
    <cellStyle name="Heading 1 14_Deadline Tracker" xfId="34947"/>
    <cellStyle name="Heading 1 15" xfId="28406"/>
    <cellStyle name="Heading 1 2" xfId="6905"/>
    <cellStyle name="Heading 1 2 2" xfId="6906"/>
    <cellStyle name="Heading 1 2 2 2" xfId="18569"/>
    <cellStyle name="Heading 1 2 2 3" xfId="18568"/>
    <cellStyle name="Heading 1 2 2 4" xfId="25583"/>
    <cellStyle name="Heading 1 2 2 5" xfId="32089"/>
    <cellStyle name="Heading 1 2 2_Deadline Tracker" xfId="34949"/>
    <cellStyle name="Heading 1 2 3" xfId="6907"/>
    <cellStyle name="Heading 1 2 3 2" xfId="18571"/>
    <cellStyle name="Heading 1 2 3 3" xfId="18570"/>
    <cellStyle name="Heading 1 2 3 4" xfId="25584"/>
    <cellStyle name="Heading 1 2 3_Deadline Tracker" xfId="34950"/>
    <cellStyle name="Heading 1 2 4" xfId="18572"/>
    <cellStyle name="Heading 1 2 5" xfId="18567"/>
    <cellStyle name="Heading 1 2 6" xfId="25582"/>
    <cellStyle name="Heading 1 2 7" xfId="28281"/>
    <cellStyle name="Heading 1 2 8" xfId="27981"/>
    <cellStyle name="Heading 1 2 9" xfId="32088"/>
    <cellStyle name="Heading 1 2_Deadline Tracker" xfId="34948"/>
    <cellStyle name="Heading 1 3" xfId="6908"/>
    <cellStyle name="Heading 1 3 2" xfId="6909"/>
    <cellStyle name="Heading 1 3 2 2" xfId="18575"/>
    <cellStyle name="Heading 1 3 2 3" xfId="18574"/>
    <cellStyle name="Heading 1 3 2 4" xfId="25586"/>
    <cellStyle name="Heading 1 3 2_Deadline Tracker" xfId="34952"/>
    <cellStyle name="Heading 1 3 3" xfId="6910"/>
    <cellStyle name="Heading 1 3 3 2" xfId="18577"/>
    <cellStyle name="Heading 1 3 3 3" xfId="18576"/>
    <cellStyle name="Heading 1 3 3 4" xfId="25587"/>
    <cellStyle name="Heading 1 3 3_Deadline Tracker" xfId="34953"/>
    <cellStyle name="Heading 1 3 4" xfId="18578"/>
    <cellStyle name="Heading 1 3 5" xfId="18573"/>
    <cellStyle name="Heading 1 3 6" xfId="25585"/>
    <cellStyle name="Heading 1 3 7" xfId="28282"/>
    <cellStyle name="Heading 1 3 8" xfId="27982"/>
    <cellStyle name="Heading 1 3_Deadline Tracker" xfId="34951"/>
    <cellStyle name="Heading 1 4" xfId="6911"/>
    <cellStyle name="Heading 1 4 2" xfId="6912"/>
    <cellStyle name="Heading 1 4 2 2" xfId="18581"/>
    <cellStyle name="Heading 1 4 2 3" xfId="18580"/>
    <cellStyle name="Heading 1 4 2 4" xfId="25589"/>
    <cellStyle name="Heading 1 4 2_Deadline Tracker" xfId="34955"/>
    <cellStyle name="Heading 1 4 3" xfId="18582"/>
    <cellStyle name="Heading 1 4 4" xfId="18579"/>
    <cellStyle name="Heading 1 4 5" xfId="25588"/>
    <cellStyle name="Heading 1 4_Deadline Tracker" xfId="34954"/>
    <cellStyle name="Heading 1 5" xfId="6913"/>
    <cellStyle name="Heading 1 5 2" xfId="6914"/>
    <cellStyle name="Heading 1 5 2 2" xfId="18585"/>
    <cellStyle name="Heading 1 5 2 3" xfId="18584"/>
    <cellStyle name="Heading 1 5 2 4" xfId="25591"/>
    <cellStyle name="Heading 1 5 2_Deadline Tracker" xfId="34957"/>
    <cellStyle name="Heading 1 5 3" xfId="18586"/>
    <cellStyle name="Heading 1 5 4" xfId="18583"/>
    <cellStyle name="Heading 1 5 5" xfId="25590"/>
    <cellStyle name="Heading 1 5_Deadline Tracker" xfId="34956"/>
    <cellStyle name="Heading 1 6" xfId="6915"/>
    <cellStyle name="Heading 1 6 2" xfId="6916"/>
    <cellStyle name="Heading 1 6 2 2" xfId="18589"/>
    <cellStyle name="Heading 1 6 2 3" xfId="18588"/>
    <cellStyle name="Heading 1 6 2 4" xfId="25593"/>
    <cellStyle name="Heading 1 6 2_Deadline Tracker" xfId="34959"/>
    <cellStyle name="Heading 1 6 3" xfId="18590"/>
    <cellStyle name="Heading 1 6 4" xfId="18587"/>
    <cellStyle name="Heading 1 6 5" xfId="25592"/>
    <cellStyle name="Heading 1 6_Deadline Tracker" xfId="34958"/>
    <cellStyle name="Heading 1 7" xfId="6917"/>
    <cellStyle name="Heading 1 7 2" xfId="6918"/>
    <cellStyle name="Heading 1 7 2 2" xfId="18593"/>
    <cellStyle name="Heading 1 7 2 3" xfId="18592"/>
    <cellStyle name="Heading 1 7 2 4" xfId="25595"/>
    <cellStyle name="Heading 1 7 2_Deadline Tracker" xfId="34961"/>
    <cellStyle name="Heading 1 7 3" xfId="18594"/>
    <cellStyle name="Heading 1 7 4" xfId="18591"/>
    <cellStyle name="Heading 1 7 5" xfId="25594"/>
    <cellStyle name="Heading 1 7_Deadline Tracker" xfId="34960"/>
    <cellStyle name="Heading 1 8" xfId="6919"/>
    <cellStyle name="Heading 1 8 2" xfId="6920"/>
    <cellStyle name="Heading 1 8 2 2" xfId="18597"/>
    <cellStyle name="Heading 1 8 2 3" xfId="18596"/>
    <cellStyle name="Heading 1 8 2 4" xfId="25597"/>
    <cellStyle name="Heading 1 8 2_Deadline Tracker" xfId="34963"/>
    <cellStyle name="Heading 1 8 3" xfId="18598"/>
    <cellStyle name="Heading 1 8 4" xfId="18595"/>
    <cellStyle name="Heading 1 8 5" xfId="25596"/>
    <cellStyle name="Heading 1 8_Deadline Tracker" xfId="34962"/>
    <cellStyle name="Heading 1 9" xfId="6921"/>
    <cellStyle name="Heading 1 9 2" xfId="6922"/>
    <cellStyle name="Heading 1 9 2 2" xfId="18601"/>
    <cellStyle name="Heading 1 9 2 3" xfId="18600"/>
    <cellStyle name="Heading 1 9 2 4" xfId="25599"/>
    <cellStyle name="Heading 1 9 2_Deadline Tracker" xfId="34965"/>
    <cellStyle name="Heading 1 9 3" xfId="18602"/>
    <cellStyle name="Heading 1 9 4" xfId="18599"/>
    <cellStyle name="Heading 1 9 5" xfId="25598"/>
    <cellStyle name="Heading 1 9_Deadline Tracker" xfId="34964"/>
    <cellStyle name="Heading 2 10" xfId="6923"/>
    <cellStyle name="Heading 2 10 2" xfId="6924"/>
    <cellStyle name="Heading 2 10 2 2" xfId="18605"/>
    <cellStyle name="Heading 2 10 2 3" xfId="18604"/>
    <cellStyle name="Heading 2 10 2 4" xfId="25601"/>
    <cellStyle name="Heading 2 10 2_Deadline Tracker" xfId="34967"/>
    <cellStyle name="Heading 2 10 3" xfId="18606"/>
    <cellStyle name="Heading 2 10 4" xfId="18603"/>
    <cellStyle name="Heading 2 10 5" xfId="25600"/>
    <cellStyle name="Heading 2 10_Deadline Tracker" xfId="34966"/>
    <cellStyle name="Heading 2 11" xfId="6925"/>
    <cellStyle name="Heading 2 11 2" xfId="6926"/>
    <cellStyle name="Heading 2 11 2 2" xfId="18609"/>
    <cellStyle name="Heading 2 11 2 3" xfId="18608"/>
    <cellStyle name="Heading 2 11 2 4" xfId="25603"/>
    <cellStyle name="Heading 2 11 2_Deadline Tracker" xfId="34969"/>
    <cellStyle name="Heading 2 11 3" xfId="18610"/>
    <cellStyle name="Heading 2 11 4" xfId="18607"/>
    <cellStyle name="Heading 2 11 5" xfId="25602"/>
    <cellStyle name="Heading 2 11_Deadline Tracker" xfId="34968"/>
    <cellStyle name="Heading 2 12" xfId="6927"/>
    <cellStyle name="Heading 2 12 2" xfId="18612"/>
    <cellStyle name="Heading 2 12 3" xfId="18611"/>
    <cellStyle name="Heading 2 12 4" xfId="25604"/>
    <cellStyle name="Heading 2 12_Deadline Tracker" xfId="34970"/>
    <cellStyle name="Heading 2 13" xfId="6928"/>
    <cellStyle name="Heading 2 13 2" xfId="18614"/>
    <cellStyle name="Heading 2 13 3" xfId="18613"/>
    <cellStyle name="Heading 2 13 4" xfId="25605"/>
    <cellStyle name="Heading 2 13_Deadline Tracker" xfId="34971"/>
    <cellStyle name="Heading 2 14" xfId="6929"/>
    <cellStyle name="Heading 2 14 2" xfId="18616"/>
    <cellStyle name="Heading 2 14 3" xfId="18615"/>
    <cellStyle name="Heading 2 14 4" xfId="25606"/>
    <cellStyle name="Heading 2 14_Deadline Tracker" xfId="34972"/>
    <cellStyle name="Heading 2 15" xfId="28407"/>
    <cellStyle name="Heading 2 2" xfId="6930"/>
    <cellStyle name="Heading 2 2 2" xfId="6931"/>
    <cellStyle name="Heading 2 2 2 2" xfId="18619"/>
    <cellStyle name="Heading 2 2 2 3" xfId="18618"/>
    <cellStyle name="Heading 2 2 2 4" xfId="25608"/>
    <cellStyle name="Heading 2 2 2 5" xfId="32091"/>
    <cellStyle name="Heading 2 2 2_Deadline Tracker" xfId="34974"/>
    <cellStyle name="Heading 2 2 3" xfId="6932"/>
    <cellStyle name="Heading 2 2 3 2" xfId="18621"/>
    <cellStyle name="Heading 2 2 3 3" xfId="18620"/>
    <cellStyle name="Heading 2 2 3 4" xfId="25609"/>
    <cellStyle name="Heading 2 2 3_Deadline Tracker" xfId="34975"/>
    <cellStyle name="Heading 2 2 4" xfId="18622"/>
    <cellStyle name="Heading 2 2 5" xfId="18617"/>
    <cellStyle name="Heading 2 2 6" xfId="25607"/>
    <cellStyle name="Heading 2 2 7" xfId="28283"/>
    <cellStyle name="Heading 2 2 8" xfId="27983"/>
    <cellStyle name="Heading 2 2 9" xfId="32090"/>
    <cellStyle name="Heading 2 2_Deadline Tracker" xfId="34973"/>
    <cellStyle name="Heading 2 3" xfId="6933"/>
    <cellStyle name="Heading 2 3 2" xfId="6934"/>
    <cellStyle name="Heading 2 3 2 2" xfId="18625"/>
    <cellStyle name="Heading 2 3 2 3" xfId="18624"/>
    <cellStyle name="Heading 2 3 2 4" xfId="25611"/>
    <cellStyle name="Heading 2 3 2_Deadline Tracker" xfId="34977"/>
    <cellStyle name="Heading 2 3 3" xfId="6935"/>
    <cellStyle name="Heading 2 3 3 2" xfId="18627"/>
    <cellStyle name="Heading 2 3 3 3" xfId="18626"/>
    <cellStyle name="Heading 2 3 3 4" xfId="25612"/>
    <cellStyle name="Heading 2 3 3_Deadline Tracker" xfId="34978"/>
    <cellStyle name="Heading 2 3 4" xfId="18628"/>
    <cellStyle name="Heading 2 3 5" xfId="18623"/>
    <cellStyle name="Heading 2 3 6" xfId="25610"/>
    <cellStyle name="Heading 2 3 7" xfId="28284"/>
    <cellStyle name="Heading 2 3 8" xfId="27984"/>
    <cellStyle name="Heading 2 3_Deadline Tracker" xfId="34976"/>
    <cellStyle name="Heading 2 4" xfId="6936"/>
    <cellStyle name="Heading 2 4 2" xfId="6937"/>
    <cellStyle name="Heading 2 4 2 2" xfId="18631"/>
    <cellStyle name="Heading 2 4 2 3" xfId="18630"/>
    <cellStyle name="Heading 2 4 2 4" xfId="25614"/>
    <cellStyle name="Heading 2 4 2_Deadline Tracker" xfId="34980"/>
    <cellStyle name="Heading 2 4 3" xfId="18632"/>
    <cellStyle name="Heading 2 4 4" xfId="18629"/>
    <cellStyle name="Heading 2 4 5" xfId="25613"/>
    <cellStyle name="Heading 2 4_Deadline Tracker" xfId="34979"/>
    <cellStyle name="Heading 2 5" xfId="6938"/>
    <cellStyle name="Heading 2 5 2" xfId="6939"/>
    <cellStyle name="Heading 2 5 2 2" xfId="18635"/>
    <cellStyle name="Heading 2 5 2 3" xfId="18634"/>
    <cellStyle name="Heading 2 5 2 4" xfId="25616"/>
    <cellStyle name="Heading 2 5 2_Deadline Tracker" xfId="34982"/>
    <cellStyle name="Heading 2 5 3" xfId="18636"/>
    <cellStyle name="Heading 2 5 4" xfId="18633"/>
    <cellStyle name="Heading 2 5 5" xfId="25615"/>
    <cellStyle name="Heading 2 5_Deadline Tracker" xfId="34981"/>
    <cellStyle name="Heading 2 6" xfId="6940"/>
    <cellStyle name="Heading 2 6 2" xfId="6941"/>
    <cellStyle name="Heading 2 6 2 2" xfId="18639"/>
    <cellStyle name="Heading 2 6 2 3" xfId="18638"/>
    <cellStyle name="Heading 2 6 2 4" xfId="25618"/>
    <cellStyle name="Heading 2 6 2_Deadline Tracker" xfId="34984"/>
    <cellStyle name="Heading 2 6 3" xfId="18640"/>
    <cellStyle name="Heading 2 6 4" xfId="18637"/>
    <cellStyle name="Heading 2 6 5" xfId="25617"/>
    <cellStyle name="Heading 2 6_Deadline Tracker" xfId="34983"/>
    <cellStyle name="Heading 2 7" xfId="6942"/>
    <cellStyle name="Heading 2 7 2" xfId="6943"/>
    <cellStyle name="Heading 2 7 2 2" xfId="18643"/>
    <cellStyle name="Heading 2 7 2 3" xfId="18642"/>
    <cellStyle name="Heading 2 7 2 4" xfId="25620"/>
    <cellStyle name="Heading 2 7 2_Deadline Tracker" xfId="34986"/>
    <cellStyle name="Heading 2 7 3" xfId="18644"/>
    <cellStyle name="Heading 2 7 4" xfId="18641"/>
    <cellStyle name="Heading 2 7 5" xfId="25619"/>
    <cellStyle name="Heading 2 7_Deadline Tracker" xfId="34985"/>
    <cellStyle name="Heading 2 8" xfId="6944"/>
    <cellStyle name="Heading 2 8 2" xfId="6945"/>
    <cellStyle name="Heading 2 8 2 2" xfId="18647"/>
    <cellStyle name="Heading 2 8 2 3" xfId="18646"/>
    <cellStyle name="Heading 2 8 2 4" xfId="25622"/>
    <cellStyle name="Heading 2 8 2_Deadline Tracker" xfId="34988"/>
    <cellStyle name="Heading 2 8 3" xfId="18648"/>
    <cellStyle name="Heading 2 8 4" xfId="18645"/>
    <cellStyle name="Heading 2 8 5" xfId="25621"/>
    <cellStyle name="Heading 2 8_Deadline Tracker" xfId="34987"/>
    <cellStyle name="Heading 2 9" xfId="6946"/>
    <cellStyle name="Heading 2 9 2" xfId="6947"/>
    <cellStyle name="Heading 2 9 2 2" xfId="18651"/>
    <cellStyle name="Heading 2 9 2 3" xfId="18650"/>
    <cellStyle name="Heading 2 9 2 4" xfId="25624"/>
    <cellStyle name="Heading 2 9 2_Deadline Tracker" xfId="34990"/>
    <cellStyle name="Heading 2 9 3" xfId="18652"/>
    <cellStyle name="Heading 2 9 4" xfId="18649"/>
    <cellStyle name="Heading 2 9 5" xfId="25623"/>
    <cellStyle name="Heading 2 9_Deadline Tracker" xfId="34989"/>
    <cellStyle name="Heading 3 10" xfId="6948"/>
    <cellStyle name="Heading 3 10 2" xfId="6949"/>
    <cellStyle name="Heading 3 10 2 2" xfId="18655"/>
    <cellStyle name="Heading 3 10 2 3" xfId="18654"/>
    <cellStyle name="Heading 3 10 2 4" xfId="25626"/>
    <cellStyle name="Heading 3 10 2_Deadline Tracker" xfId="34992"/>
    <cellStyle name="Heading 3 10 3" xfId="18656"/>
    <cellStyle name="Heading 3 10 4" xfId="18653"/>
    <cellStyle name="Heading 3 10 5" xfId="25625"/>
    <cellStyle name="Heading 3 10_Deadline Tracker" xfId="34991"/>
    <cellStyle name="Heading 3 11" xfId="6950"/>
    <cellStyle name="Heading 3 11 2" xfId="6951"/>
    <cellStyle name="Heading 3 11 2 2" xfId="18659"/>
    <cellStyle name="Heading 3 11 2 3" xfId="18658"/>
    <cellStyle name="Heading 3 11 2 4" xfId="25628"/>
    <cellStyle name="Heading 3 11 2_Deadline Tracker" xfId="34994"/>
    <cellStyle name="Heading 3 11 3" xfId="18660"/>
    <cellStyle name="Heading 3 11 4" xfId="18657"/>
    <cellStyle name="Heading 3 11 5" xfId="25627"/>
    <cellStyle name="Heading 3 11_Deadline Tracker" xfId="34993"/>
    <cellStyle name="Heading 3 12" xfId="6952"/>
    <cellStyle name="Heading 3 12 2" xfId="18662"/>
    <cellStyle name="Heading 3 12 3" xfId="18661"/>
    <cellStyle name="Heading 3 12 4" xfId="25629"/>
    <cellStyle name="Heading 3 12_Deadline Tracker" xfId="34995"/>
    <cellStyle name="Heading 3 13" xfId="6953"/>
    <cellStyle name="Heading 3 13 2" xfId="18664"/>
    <cellStyle name="Heading 3 13 3" xfId="18663"/>
    <cellStyle name="Heading 3 13 4" xfId="25630"/>
    <cellStyle name="Heading 3 13_Deadline Tracker" xfId="34996"/>
    <cellStyle name="Heading 3 14" xfId="6954"/>
    <cellStyle name="Heading 3 14 2" xfId="18666"/>
    <cellStyle name="Heading 3 14 3" xfId="18665"/>
    <cellStyle name="Heading 3 14 4" xfId="25631"/>
    <cellStyle name="Heading 3 14_Deadline Tracker" xfId="34997"/>
    <cellStyle name="Heading 3 15" xfId="28408"/>
    <cellStyle name="Heading 3 2" xfId="6955"/>
    <cellStyle name="Heading 3 2 2" xfId="6956"/>
    <cellStyle name="Heading 3 2 2 2" xfId="18669"/>
    <cellStyle name="Heading 3 2 2 3" xfId="18668"/>
    <cellStyle name="Heading 3 2 2 4" xfId="25633"/>
    <cellStyle name="Heading 3 2 2 5" xfId="32093"/>
    <cellStyle name="Heading 3 2 2_Deadline Tracker" xfId="34999"/>
    <cellStyle name="Heading 3 2 3" xfId="6957"/>
    <cellStyle name="Heading 3 2 3 2" xfId="18671"/>
    <cellStyle name="Heading 3 2 3 3" xfId="18670"/>
    <cellStyle name="Heading 3 2 3 4" xfId="25634"/>
    <cellStyle name="Heading 3 2 3_Deadline Tracker" xfId="35000"/>
    <cellStyle name="Heading 3 2 4" xfId="18672"/>
    <cellStyle name="Heading 3 2 5" xfId="18667"/>
    <cellStyle name="Heading 3 2 6" xfId="25632"/>
    <cellStyle name="Heading 3 2 7" xfId="28285"/>
    <cellStyle name="Heading 3 2 8" xfId="27985"/>
    <cellStyle name="Heading 3 2 9" xfId="32092"/>
    <cellStyle name="Heading 3 2_Deadline Tracker" xfId="34998"/>
    <cellStyle name="Heading 3 3" xfId="6958"/>
    <cellStyle name="Heading 3 3 2" xfId="6959"/>
    <cellStyle name="Heading 3 3 2 2" xfId="18675"/>
    <cellStyle name="Heading 3 3 2 3" xfId="18674"/>
    <cellStyle name="Heading 3 3 2 4" xfId="25636"/>
    <cellStyle name="Heading 3 3 2_Deadline Tracker" xfId="35002"/>
    <cellStyle name="Heading 3 3 3" xfId="6960"/>
    <cellStyle name="Heading 3 3 3 2" xfId="18677"/>
    <cellStyle name="Heading 3 3 3 3" xfId="18676"/>
    <cellStyle name="Heading 3 3 3 4" xfId="25637"/>
    <cellStyle name="Heading 3 3 3_Deadline Tracker" xfId="35003"/>
    <cellStyle name="Heading 3 3 4" xfId="18678"/>
    <cellStyle name="Heading 3 3 5" xfId="18673"/>
    <cellStyle name="Heading 3 3 6" xfId="25635"/>
    <cellStyle name="Heading 3 3 7" xfId="28286"/>
    <cellStyle name="Heading 3 3 8" xfId="27986"/>
    <cellStyle name="Heading 3 3_Deadline Tracker" xfId="35001"/>
    <cellStyle name="Heading 3 4" xfId="6961"/>
    <cellStyle name="Heading 3 4 2" xfId="6962"/>
    <cellStyle name="Heading 3 4 2 2" xfId="18681"/>
    <cellStyle name="Heading 3 4 2 3" xfId="18680"/>
    <cellStyle name="Heading 3 4 2 4" xfId="25639"/>
    <cellStyle name="Heading 3 4 2_Deadline Tracker" xfId="35005"/>
    <cellStyle name="Heading 3 4 3" xfId="18682"/>
    <cellStyle name="Heading 3 4 4" xfId="18679"/>
    <cellStyle name="Heading 3 4 5" xfId="25638"/>
    <cellStyle name="Heading 3 4_Deadline Tracker" xfId="35004"/>
    <cellStyle name="Heading 3 5" xfId="6963"/>
    <cellStyle name="Heading 3 5 2" xfId="6964"/>
    <cellStyle name="Heading 3 5 2 2" xfId="18685"/>
    <cellStyle name="Heading 3 5 2 3" xfId="18684"/>
    <cellStyle name="Heading 3 5 2 4" xfId="25641"/>
    <cellStyle name="Heading 3 5 2_Deadline Tracker" xfId="35007"/>
    <cellStyle name="Heading 3 5 3" xfId="18686"/>
    <cellStyle name="Heading 3 5 4" xfId="18683"/>
    <cellStyle name="Heading 3 5 5" xfId="25640"/>
    <cellStyle name="Heading 3 5_Deadline Tracker" xfId="35006"/>
    <cellStyle name="Heading 3 6" xfId="6965"/>
    <cellStyle name="Heading 3 6 2" xfId="6966"/>
    <cellStyle name="Heading 3 6 2 2" xfId="18689"/>
    <cellStyle name="Heading 3 6 2 3" xfId="18688"/>
    <cellStyle name="Heading 3 6 2 4" xfId="25643"/>
    <cellStyle name="Heading 3 6 2_Deadline Tracker" xfId="35009"/>
    <cellStyle name="Heading 3 6 3" xfId="18690"/>
    <cellStyle name="Heading 3 6 4" xfId="18687"/>
    <cellStyle name="Heading 3 6 5" xfId="25642"/>
    <cellStyle name="Heading 3 6_Deadline Tracker" xfId="35008"/>
    <cellStyle name="Heading 3 7" xfId="6967"/>
    <cellStyle name="Heading 3 7 2" xfId="6968"/>
    <cellStyle name="Heading 3 7 2 2" xfId="18693"/>
    <cellStyle name="Heading 3 7 2 3" xfId="18692"/>
    <cellStyle name="Heading 3 7 2 4" xfId="25645"/>
    <cellStyle name="Heading 3 7 2_Deadline Tracker" xfId="35011"/>
    <cellStyle name="Heading 3 7 3" xfId="18694"/>
    <cellStyle name="Heading 3 7 4" xfId="18691"/>
    <cellStyle name="Heading 3 7 5" xfId="25644"/>
    <cellStyle name="Heading 3 7_Deadline Tracker" xfId="35010"/>
    <cellStyle name="Heading 3 8" xfId="6969"/>
    <cellStyle name="Heading 3 8 2" xfId="6970"/>
    <cellStyle name="Heading 3 8 2 2" xfId="18697"/>
    <cellStyle name="Heading 3 8 2 3" xfId="18696"/>
    <cellStyle name="Heading 3 8 2 4" xfId="25647"/>
    <cellStyle name="Heading 3 8 2_Deadline Tracker" xfId="35013"/>
    <cellStyle name="Heading 3 8 3" xfId="18698"/>
    <cellStyle name="Heading 3 8 4" xfId="18695"/>
    <cellStyle name="Heading 3 8 5" xfId="25646"/>
    <cellStyle name="Heading 3 8_Deadline Tracker" xfId="35012"/>
    <cellStyle name="Heading 3 9" xfId="6971"/>
    <cellStyle name="Heading 3 9 2" xfId="6972"/>
    <cellStyle name="Heading 3 9 2 2" xfId="18701"/>
    <cellStyle name="Heading 3 9 2 3" xfId="18700"/>
    <cellStyle name="Heading 3 9 2 4" xfId="25649"/>
    <cellStyle name="Heading 3 9 2_Deadline Tracker" xfId="35015"/>
    <cellStyle name="Heading 3 9 3" xfId="18702"/>
    <cellStyle name="Heading 3 9 4" xfId="18699"/>
    <cellStyle name="Heading 3 9 5" xfId="25648"/>
    <cellStyle name="Heading 3 9_Deadline Tracker" xfId="35014"/>
    <cellStyle name="Heading 4 10" xfId="6973"/>
    <cellStyle name="Heading 4 10 2" xfId="6974"/>
    <cellStyle name="Heading 4 10 2 2" xfId="18705"/>
    <cellStyle name="Heading 4 10 2 3" xfId="18704"/>
    <cellStyle name="Heading 4 10 2 4" xfId="25651"/>
    <cellStyle name="Heading 4 10 2_Deadline Tracker" xfId="35017"/>
    <cellStyle name="Heading 4 10 3" xfId="18706"/>
    <cellStyle name="Heading 4 10 4" xfId="18703"/>
    <cellStyle name="Heading 4 10 5" xfId="25650"/>
    <cellStyle name="Heading 4 10_Deadline Tracker" xfId="35016"/>
    <cellStyle name="Heading 4 11" xfId="6975"/>
    <cellStyle name="Heading 4 11 2" xfId="6976"/>
    <cellStyle name="Heading 4 11 2 2" xfId="18709"/>
    <cellStyle name="Heading 4 11 2 3" xfId="18708"/>
    <cellStyle name="Heading 4 11 2 4" xfId="25653"/>
    <cellStyle name="Heading 4 11 2_Deadline Tracker" xfId="35019"/>
    <cellStyle name="Heading 4 11 3" xfId="18710"/>
    <cellStyle name="Heading 4 11 4" xfId="18707"/>
    <cellStyle name="Heading 4 11 5" xfId="25652"/>
    <cellStyle name="Heading 4 11_Deadline Tracker" xfId="35018"/>
    <cellStyle name="Heading 4 12" xfId="6977"/>
    <cellStyle name="Heading 4 12 2" xfId="18712"/>
    <cellStyle name="Heading 4 12 3" xfId="18711"/>
    <cellStyle name="Heading 4 12 4" xfId="25654"/>
    <cellStyle name="Heading 4 12_Deadline Tracker" xfId="35020"/>
    <cellStyle name="Heading 4 13" xfId="6978"/>
    <cellStyle name="Heading 4 13 2" xfId="18714"/>
    <cellStyle name="Heading 4 13 3" xfId="18713"/>
    <cellStyle name="Heading 4 13 4" xfId="25655"/>
    <cellStyle name="Heading 4 13_Deadline Tracker" xfId="35021"/>
    <cellStyle name="Heading 4 14" xfId="6979"/>
    <cellStyle name="Heading 4 14 2" xfId="18716"/>
    <cellStyle name="Heading 4 14 3" xfId="18715"/>
    <cellStyle name="Heading 4 14 4" xfId="25656"/>
    <cellStyle name="Heading 4 14_Deadline Tracker" xfId="35022"/>
    <cellStyle name="Heading 4 15" xfId="28409"/>
    <cellStyle name="Heading 4 2" xfId="6980"/>
    <cellStyle name="Heading 4 2 2" xfId="6981"/>
    <cellStyle name="Heading 4 2 2 2" xfId="18719"/>
    <cellStyle name="Heading 4 2 2 3" xfId="18718"/>
    <cellStyle name="Heading 4 2 2 4" xfId="25658"/>
    <cellStyle name="Heading 4 2 2 5" xfId="32095"/>
    <cellStyle name="Heading 4 2 2_Deadline Tracker" xfId="35024"/>
    <cellStyle name="Heading 4 2 3" xfId="6982"/>
    <cellStyle name="Heading 4 2 3 2" xfId="18721"/>
    <cellStyle name="Heading 4 2 3 3" xfId="18720"/>
    <cellStyle name="Heading 4 2 3 4" xfId="25659"/>
    <cellStyle name="Heading 4 2 3_Deadline Tracker" xfId="35025"/>
    <cellStyle name="Heading 4 2 4" xfId="18722"/>
    <cellStyle name="Heading 4 2 5" xfId="18717"/>
    <cellStyle name="Heading 4 2 6" xfId="25657"/>
    <cellStyle name="Heading 4 2 7" xfId="28287"/>
    <cellStyle name="Heading 4 2 8" xfId="27987"/>
    <cellStyle name="Heading 4 2 9" xfId="32094"/>
    <cellStyle name="Heading 4 2_Deadline Tracker" xfId="35023"/>
    <cellStyle name="Heading 4 3" xfId="6983"/>
    <cellStyle name="Heading 4 3 2" xfId="6984"/>
    <cellStyle name="Heading 4 3 2 2" xfId="18725"/>
    <cellStyle name="Heading 4 3 2 3" xfId="18724"/>
    <cellStyle name="Heading 4 3 2 4" xfId="25661"/>
    <cellStyle name="Heading 4 3 2_Deadline Tracker" xfId="35027"/>
    <cellStyle name="Heading 4 3 3" xfId="6985"/>
    <cellStyle name="Heading 4 3 3 2" xfId="18727"/>
    <cellStyle name="Heading 4 3 3 3" xfId="18726"/>
    <cellStyle name="Heading 4 3 3 4" xfId="25662"/>
    <cellStyle name="Heading 4 3 3_Deadline Tracker" xfId="35028"/>
    <cellStyle name="Heading 4 3 4" xfId="18728"/>
    <cellStyle name="Heading 4 3 5" xfId="18723"/>
    <cellStyle name="Heading 4 3 6" xfId="25660"/>
    <cellStyle name="Heading 4 3 7" xfId="28288"/>
    <cellStyle name="Heading 4 3 8" xfId="27988"/>
    <cellStyle name="Heading 4 3_Deadline Tracker" xfId="35026"/>
    <cellStyle name="Heading 4 4" xfId="6986"/>
    <cellStyle name="Heading 4 4 2" xfId="6987"/>
    <cellStyle name="Heading 4 4 2 2" xfId="18731"/>
    <cellStyle name="Heading 4 4 2 3" xfId="18730"/>
    <cellStyle name="Heading 4 4 2 4" xfId="25664"/>
    <cellStyle name="Heading 4 4 2_Deadline Tracker" xfId="35030"/>
    <cellStyle name="Heading 4 4 3" xfId="18732"/>
    <cellStyle name="Heading 4 4 4" xfId="18729"/>
    <cellStyle name="Heading 4 4 5" xfId="25663"/>
    <cellStyle name="Heading 4 4_Deadline Tracker" xfId="35029"/>
    <cellStyle name="Heading 4 5" xfId="6988"/>
    <cellStyle name="Heading 4 5 2" xfId="6989"/>
    <cellStyle name="Heading 4 5 2 2" xfId="18735"/>
    <cellStyle name="Heading 4 5 2 3" xfId="18734"/>
    <cellStyle name="Heading 4 5 2 4" xfId="25666"/>
    <cellStyle name="Heading 4 5 2_Deadline Tracker" xfId="35032"/>
    <cellStyle name="Heading 4 5 3" xfId="18736"/>
    <cellStyle name="Heading 4 5 4" xfId="18733"/>
    <cellStyle name="Heading 4 5 5" xfId="25665"/>
    <cellStyle name="Heading 4 5_Deadline Tracker" xfId="35031"/>
    <cellStyle name="Heading 4 6" xfId="6990"/>
    <cellStyle name="Heading 4 6 2" xfId="6991"/>
    <cellStyle name="Heading 4 6 2 2" xfId="18739"/>
    <cellStyle name="Heading 4 6 2 3" xfId="18738"/>
    <cellStyle name="Heading 4 6 2 4" xfId="25668"/>
    <cellStyle name="Heading 4 6 2_Deadline Tracker" xfId="35034"/>
    <cellStyle name="Heading 4 6 3" xfId="18740"/>
    <cellStyle name="Heading 4 6 4" xfId="18737"/>
    <cellStyle name="Heading 4 6 5" xfId="25667"/>
    <cellStyle name="Heading 4 6_Deadline Tracker" xfId="35033"/>
    <cellStyle name="Heading 4 7" xfId="6992"/>
    <cellStyle name="Heading 4 7 2" xfId="6993"/>
    <cellStyle name="Heading 4 7 2 2" xfId="18743"/>
    <cellStyle name="Heading 4 7 2 3" xfId="18742"/>
    <cellStyle name="Heading 4 7 2 4" xfId="25670"/>
    <cellStyle name="Heading 4 7 2_Deadline Tracker" xfId="35036"/>
    <cellStyle name="Heading 4 7 3" xfId="18744"/>
    <cellStyle name="Heading 4 7 4" xfId="18741"/>
    <cellStyle name="Heading 4 7 5" xfId="25669"/>
    <cellStyle name="Heading 4 7_Deadline Tracker" xfId="35035"/>
    <cellStyle name="Heading 4 8" xfId="6994"/>
    <cellStyle name="Heading 4 8 2" xfId="6995"/>
    <cellStyle name="Heading 4 8 2 2" xfId="18747"/>
    <cellStyle name="Heading 4 8 2 3" xfId="18746"/>
    <cellStyle name="Heading 4 8 2 4" xfId="25672"/>
    <cellStyle name="Heading 4 8 2_Deadline Tracker" xfId="35038"/>
    <cellStyle name="Heading 4 8 3" xfId="18748"/>
    <cellStyle name="Heading 4 8 4" xfId="18745"/>
    <cellStyle name="Heading 4 8 5" xfId="25671"/>
    <cellStyle name="Heading 4 8_Deadline Tracker" xfId="35037"/>
    <cellStyle name="Heading 4 9" xfId="6996"/>
    <cellStyle name="Heading 4 9 2" xfId="6997"/>
    <cellStyle name="Heading 4 9 2 2" xfId="18751"/>
    <cellStyle name="Heading 4 9 2 3" xfId="18750"/>
    <cellStyle name="Heading 4 9 2 4" xfId="25674"/>
    <cellStyle name="Heading 4 9 2_Deadline Tracker" xfId="35040"/>
    <cellStyle name="Heading 4 9 3" xfId="18752"/>
    <cellStyle name="Heading 4 9 4" xfId="18749"/>
    <cellStyle name="Heading 4 9 5" xfId="25673"/>
    <cellStyle name="Heading 4 9_Deadline Tracker" xfId="35039"/>
    <cellStyle name="Hyperlink" xfId="36921" builtinId="8"/>
    <cellStyle name="Hyperlink 2" xfId="6998"/>
    <cellStyle name="Hyperlink 2 2" xfId="6999"/>
    <cellStyle name="Hyperlink 2 2 2" xfId="7000"/>
    <cellStyle name="Hyperlink 2 2 2 2" xfId="18756"/>
    <cellStyle name="Hyperlink 2 2 2 3" xfId="18755"/>
    <cellStyle name="Hyperlink 2 2 2 4" xfId="25677"/>
    <cellStyle name="Hyperlink 2 2 2_Deadline Tracker" xfId="35042"/>
    <cellStyle name="Hyperlink 2 2 3" xfId="18757"/>
    <cellStyle name="Hyperlink 2 2 4" xfId="18754"/>
    <cellStyle name="Hyperlink 2 2 5" xfId="25676"/>
    <cellStyle name="Hyperlink 2 2 6" xfId="32096"/>
    <cellStyle name="Hyperlink 2 2_Deadline Tracker" xfId="35041"/>
    <cellStyle name="Hyperlink 2 3" xfId="18758"/>
    <cellStyle name="Hyperlink 2 4" xfId="18753"/>
    <cellStyle name="Hyperlink 2 5" xfId="25675"/>
    <cellStyle name="Hyperlink 2 6" xfId="28427"/>
    <cellStyle name="Hyperlink 2_Activity per Fund Group" xfId="27642"/>
    <cellStyle name="Hyperlink 3" xfId="7001"/>
    <cellStyle name="Hyperlink 3 2" xfId="7002"/>
    <cellStyle name="Hyperlink 3 2 2" xfId="18761"/>
    <cellStyle name="Hyperlink 3 2 3" xfId="18760"/>
    <cellStyle name="Hyperlink 3 2 4" xfId="25679"/>
    <cellStyle name="Hyperlink 3 2_Deadline Tracker" xfId="35044"/>
    <cellStyle name="Hyperlink 3 3" xfId="18762"/>
    <cellStyle name="Hyperlink 3 4" xfId="18759"/>
    <cellStyle name="Hyperlink 3 5" xfId="25678"/>
    <cellStyle name="Hyperlink 3_Deadline Tracker" xfId="35043"/>
    <cellStyle name="Hyperlink 4" xfId="7003"/>
    <cellStyle name="Hyperlink 4 2" xfId="18764"/>
    <cellStyle name="Hyperlink 4 3" xfId="18763"/>
    <cellStyle name="Hyperlink 4 4" xfId="25680"/>
    <cellStyle name="Hyperlink 4_Deadline Tracker" xfId="35045"/>
    <cellStyle name="Hyperlink 5" xfId="7004"/>
    <cellStyle name="Hyperlink 5 2" xfId="18766"/>
    <cellStyle name="Hyperlink 5 3" xfId="18765"/>
    <cellStyle name="Hyperlink 5 4" xfId="25681"/>
    <cellStyle name="Hyperlink 5_Deadline Tracker" xfId="35046"/>
    <cellStyle name="Hyperlink 6" xfId="7005"/>
    <cellStyle name="Hyperlink 6 2" xfId="18768"/>
    <cellStyle name="Hyperlink 6 3" xfId="18767"/>
    <cellStyle name="Hyperlink 6 4" xfId="25682"/>
    <cellStyle name="Hyperlink 6_Deadline Tracker" xfId="35047"/>
    <cellStyle name="Hyperlink 7" xfId="7006"/>
    <cellStyle name="Hyperlink 7 2" xfId="18770"/>
    <cellStyle name="Hyperlink 7 3" xfId="18769"/>
    <cellStyle name="Hyperlink 7 4" xfId="25683"/>
    <cellStyle name="Hyperlink 7_Deadline Tracker" xfId="35048"/>
    <cellStyle name="Hyperlink 8" xfId="7007"/>
    <cellStyle name="Hyperlink 8 2" xfId="18772"/>
    <cellStyle name="Hyperlink 8 3" xfId="18771"/>
    <cellStyle name="Hyperlink 8 4" xfId="25684"/>
    <cellStyle name="Hyperlink 8_Deadline Tracker" xfId="35049"/>
    <cellStyle name="Hyperlink 9" xfId="27624"/>
    <cellStyle name="Input [yellow]" xfId="7008"/>
    <cellStyle name="Input [yellow] 2" xfId="18774"/>
    <cellStyle name="Input [yellow] 3" xfId="18775"/>
    <cellStyle name="Input [yellow] 4" xfId="18773"/>
    <cellStyle name="Input [yellow] 5" xfId="25685"/>
    <cellStyle name="Input [yellow]_Deadline Tracker" xfId="35050"/>
    <cellStyle name="Input 10" xfId="7009"/>
    <cellStyle name="Input 10 2" xfId="7010"/>
    <cellStyle name="Input 10 2 2" xfId="18778"/>
    <cellStyle name="Input 10 2 3" xfId="18777"/>
    <cellStyle name="Input 10 2 4" xfId="25687"/>
    <cellStyle name="Input 10 2_Deadline Tracker" xfId="35052"/>
    <cellStyle name="Input 10 3" xfId="18779"/>
    <cellStyle name="Input 10 4" xfId="18776"/>
    <cellStyle name="Input 10 5" xfId="25686"/>
    <cellStyle name="Input 10_Deadline Tracker" xfId="35051"/>
    <cellStyle name="Input 11" xfId="7011"/>
    <cellStyle name="Input 11 2" xfId="7012"/>
    <cellStyle name="Input 11 2 2" xfId="18782"/>
    <cellStyle name="Input 11 2 3" xfId="18781"/>
    <cellStyle name="Input 11 2 4" xfId="25689"/>
    <cellStyle name="Input 11 2_Deadline Tracker" xfId="35054"/>
    <cellStyle name="Input 11 3" xfId="18783"/>
    <cellStyle name="Input 11 4" xfId="18780"/>
    <cellStyle name="Input 11 5" xfId="25688"/>
    <cellStyle name="Input 11_Deadline Tracker" xfId="35053"/>
    <cellStyle name="Input 12" xfId="7013"/>
    <cellStyle name="Input 12 2" xfId="18785"/>
    <cellStyle name="Input 12 3" xfId="18784"/>
    <cellStyle name="Input 12 4" xfId="25690"/>
    <cellStyle name="Input 12_Deadline Tracker" xfId="35055"/>
    <cellStyle name="Input 13" xfId="7014"/>
    <cellStyle name="Input 13 2" xfId="18787"/>
    <cellStyle name="Input 13 3" xfId="18786"/>
    <cellStyle name="Input 13 4" xfId="25691"/>
    <cellStyle name="Input 13_Deadline Tracker" xfId="35056"/>
    <cellStyle name="Input 14" xfId="7015"/>
    <cellStyle name="Input 14 2" xfId="18789"/>
    <cellStyle name="Input 14 3" xfId="18788"/>
    <cellStyle name="Input 14 4" xfId="25692"/>
    <cellStyle name="Input 14_Deadline Tracker" xfId="35057"/>
    <cellStyle name="Input 15" xfId="28410"/>
    <cellStyle name="Input 2" xfId="7016"/>
    <cellStyle name="Input 2 10" xfId="7017"/>
    <cellStyle name="Input 2 10 2" xfId="7018"/>
    <cellStyle name="Input 2 10 2 2" xfId="18793"/>
    <cellStyle name="Input 2 10 2 3" xfId="18792"/>
    <cellStyle name="Input 2 10 2 4" xfId="25695"/>
    <cellStyle name="Input 2 10 2_Deadline Tracker" xfId="35060"/>
    <cellStyle name="Input 2 10 3" xfId="7019"/>
    <cellStyle name="Input 2 10 3 2" xfId="18795"/>
    <cellStyle name="Input 2 10 3 3" xfId="18794"/>
    <cellStyle name="Input 2 10 3 4" xfId="25696"/>
    <cellStyle name="Input 2 10 3_Deadline Tracker" xfId="35061"/>
    <cellStyle name="Input 2 10 4" xfId="7020"/>
    <cellStyle name="Input 2 10 4 2" xfId="18797"/>
    <cellStyle name="Input 2 10 4 3" xfId="18796"/>
    <cellStyle name="Input 2 10 4 4" xfId="25697"/>
    <cellStyle name="Input 2 10 4_Deadline Tracker" xfId="35062"/>
    <cellStyle name="Input 2 10 5" xfId="7021"/>
    <cellStyle name="Input 2 10 5 2" xfId="18799"/>
    <cellStyle name="Input 2 10 5 3" xfId="18798"/>
    <cellStyle name="Input 2 10 5 4" xfId="25698"/>
    <cellStyle name="Input 2 10 5_Deadline Tracker" xfId="35063"/>
    <cellStyle name="Input 2 10 6" xfId="18800"/>
    <cellStyle name="Input 2 10 7" xfId="18791"/>
    <cellStyle name="Input 2 10 8" xfId="25694"/>
    <cellStyle name="Input 2 10_Deadline Tracker" xfId="35059"/>
    <cellStyle name="Input 2 11" xfId="7022"/>
    <cellStyle name="Input 2 11 2" xfId="7023"/>
    <cellStyle name="Input 2 11 2 2" xfId="18803"/>
    <cellStyle name="Input 2 11 2 3" xfId="18802"/>
    <cellStyle name="Input 2 11 2 4" xfId="25700"/>
    <cellStyle name="Input 2 11 2_Deadline Tracker" xfId="35065"/>
    <cellStyle name="Input 2 11 3" xfId="7024"/>
    <cellStyle name="Input 2 11 3 2" xfId="18805"/>
    <cellStyle name="Input 2 11 3 3" xfId="18804"/>
    <cellStyle name="Input 2 11 3 4" xfId="25701"/>
    <cellStyle name="Input 2 11 3_Deadline Tracker" xfId="35066"/>
    <cellStyle name="Input 2 11 4" xfId="7025"/>
    <cellStyle name="Input 2 11 4 2" xfId="18807"/>
    <cellStyle name="Input 2 11 4 3" xfId="18806"/>
    <cellStyle name="Input 2 11 4 4" xfId="25702"/>
    <cellStyle name="Input 2 11 4_Deadline Tracker" xfId="35067"/>
    <cellStyle name="Input 2 11 5" xfId="7026"/>
    <cellStyle name="Input 2 11 5 2" xfId="18809"/>
    <cellStyle name="Input 2 11 5 3" xfId="18808"/>
    <cellStyle name="Input 2 11 5 4" xfId="25703"/>
    <cellStyle name="Input 2 11 5_Deadline Tracker" xfId="35068"/>
    <cellStyle name="Input 2 11 6" xfId="18810"/>
    <cellStyle name="Input 2 11 7" xfId="18801"/>
    <cellStyle name="Input 2 11 8" xfId="25699"/>
    <cellStyle name="Input 2 11_Deadline Tracker" xfId="35064"/>
    <cellStyle name="Input 2 12" xfId="7027"/>
    <cellStyle name="Input 2 12 2" xfId="7028"/>
    <cellStyle name="Input 2 12 2 2" xfId="18813"/>
    <cellStyle name="Input 2 12 2 3" xfId="18812"/>
    <cellStyle name="Input 2 12 2 4" xfId="25705"/>
    <cellStyle name="Input 2 12 2_Deadline Tracker" xfId="35070"/>
    <cellStyle name="Input 2 12 3" xfId="7029"/>
    <cellStyle name="Input 2 12 3 2" xfId="18815"/>
    <cellStyle name="Input 2 12 3 3" xfId="18814"/>
    <cellStyle name="Input 2 12 3 4" xfId="25706"/>
    <cellStyle name="Input 2 12 3_Deadline Tracker" xfId="35071"/>
    <cellStyle name="Input 2 12 4" xfId="7030"/>
    <cellStyle name="Input 2 12 4 2" xfId="18817"/>
    <cellStyle name="Input 2 12 4 3" xfId="18816"/>
    <cellStyle name="Input 2 12 4 4" xfId="25707"/>
    <cellStyle name="Input 2 12 4_Deadline Tracker" xfId="35072"/>
    <cellStyle name="Input 2 12 5" xfId="7031"/>
    <cellStyle name="Input 2 12 5 2" xfId="18819"/>
    <cellStyle name="Input 2 12 5 3" xfId="18818"/>
    <cellStyle name="Input 2 12 5 4" xfId="25708"/>
    <cellStyle name="Input 2 12 5_Deadline Tracker" xfId="35073"/>
    <cellStyle name="Input 2 12 6" xfId="18820"/>
    <cellStyle name="Input 2 12 7" xfId="18811"/>
    <cellStyle name="Input 2 12 8" xfId="25704"/>
    <cellStyle name="Input 2 12_Deadline Tracker" xfId="35069"/>
    <cellStyle name="Input 2 13" xfId="7032"/>
    <cellStyle name="Input 2 13 2" xfId="7033"/>
    <cellStyle name="Input 2 13 2 2" xfId="18823"/>
    <cellStyle name="Input 2 13 2 3" xfId="18822"/>
    <cellStyle name="Input 2 13 2 4" xfId="25710"/>
    <cellStyle name="Input 2 13 2_Deadline Tracker" xfId="35075"/>
    <cellStyle name="Input 2 13 3" xfId="7034"/>
    <cellStyle name="Input 2 13 3 2" xfId="18825"/>
    <cellStyle name="Input 2 13 3 3" xfId="18824"/>
    <cellStyle name="Input 2 13 3 4" xfId="25711"/>
    <cellStyle name="Input 2 13 3_Deadline Tracker" xfId="35076"/>
    <cellStyle name="Input 2 13 4" xfId="7035"/>
    <cellStyle name="Input 2 13 4 2" xfId="18827"/>
    <cellStyle name="Input 2 13 4 3" xfId="18826"/>
    <cellStyle name="Input 2 13 4 4" xfId="25712"/>
    <cellStyle name="Input 2 13 4_Deadline Tracker" xfId="35077"/>
    <cellStyle name="Input 2 13 5" xfId="7036"/>
    <cellStyle name="Input 2 13 5 2" xfId="18829"/>
    <cellStyle name="Input 2 13 5 3" xfId="18828"/>
    <cellStyle name="Input 2 13 5 4" xfId="25713"/>
    <cellStyle name="Input 2 13 5_Deadline Tracker" xfId="35078"/>
    <cellStyle name="Input 2 13 6" xfId="18830"/>
    <cellStyle name="Input 2 13 7" xfId="18821"/>
    <cellStyle name="Input 2 13 8" xfId="25709"/>
    <cellStyle name="Input 2 13_Deadline Tracker" xfId="35074"/>
    <cellStyle name="Input 2 14" xfId="7037"/>
    <cellStyle name="Input 2 14 2" xfId="7038"/>
    <cellStyle name="Input 2 14 2 2" xfId="18833"/>
    <cellStyle name="Input 2 14 2 3" xfId="18832"/>
    <cellStyle name="Input 2 14 2 4" xfId="25715"/>
    <cellStyle name="Input 2 14 2_Deadline Tracker" xfId="35080"/>
    <cellStyle name="Input 2 14 3" xfId="7039"/>
    <cellStyle name="Input 2 14 3 2" xfId="18835"/>
    <cellStyle name="Input 2 14 3 3" xfId="18834"/>
    <cellStyle name="Input 2 14 3 4" xfId="25716"/>
    <cellStyle name="Input 2 14 3_Deadline Tracker" xfId="35081"/>
    <cellStyle name="Input 2 14 4" xfId="7040"/>
    <cellStyle name="Input 2 14 4 2" xfId="18837"/>
    <cellStyle name="Input 2 14 4 3" xfId="18836"/>
    <cellStyle name="Input 2 14 4 4" xfId="25717"/>
    <cellStyle name="Input 2 14 4_Deadline Tracker" xfId="35082"/>
    <cellStyle name="Input 2 14 5" xfId="7041"/>
    <cellStyle name="Input 2 14 5 2" xfId="18839"/>
    <cellStyle name="Input 2 14 5 3" xfId="18838"/>
    <cellStyle name="Input 2 14 5 4" xfId="25718"/>
    <cellStyle name="Input 2 14 5_Deadline Tracker" xfId="35083"/>
    <cellStyle name="Input 2 14 6" xfId="18840"/>
    <cellStyle name="Input 2 14 7" xfId="18831"/>
    <cellStyle name="Input 2 14 8" xfId="25714"/>
    <cellStyle name="Input 2 14_Deadline Tracker" xfId="35079"/>
    <cellStyle name="Input 2 15" xfId="7042"/>
    <cellStyle name="Input 2 15 2" xfId="7043"/>
    <cellStyle name="Input 2 15 2 2" xfId="18843"/>
    <cellStyle name="Input 2 15 2 3" xfId="18842"/>
    <cellStyle name="Input 2 15 2 4" xfId="25720"/>
    <cellStyle name="Input 2 15 2_Deadline Tracker" xfId="35085"/>
    <cellStyle name="Input 2 15 3" xfId="7044"/>
    <cellStyle name="Input 2 15 3 2" xfId="18845"/>
    <cellStyle name="Input 2 15 3 3" xfId="18844"/>
    <cellStyle name="Input 2 15 3 4" xfId="25721"/>
    <cellStyle name="Input 2 15 3_Deadline Tracker" xfId="35086"/>
    <cellStyle name="Input 2 15 4" xfId="7045"/>
    <cellStyle name="Input 2 15 4 2" xfId="18847"/>
    <cellStyle name="Input 2 15 4 3" xfId="18846"/>
    <cellStyle name="Input 2 15 4 4" xfId="25722"/>
    <cellStyle name="Input 2 15 4_Deadline Tracker" xfId="35087"/>
    <cellStyle name="Input 2 15 5" xfId="7046"/>
    <cellStyle name="Input 2 15 5 2" xfId="18849"/>
    <cellStyle name="Input 2 15 5 3" xfId="18848"/>
    <cellStyle name="Input 2 15 5 4" xfId="25723"/>
    <cellStyle name="Input 2 15 5_Deadline Tracker" xfId="35088"/>
    <cellStyle name="Input 2 15 6" xfId="18850"/>
    <cellStyle name="Input 2 15 7" xfId="18841"/>
    <cellStyle name="Input 2 15 8" xfId="25719"/>
    <cellStyle name="Input 2 15_Deadline Tracker" xfId="35084"/>
    <cellStyle name="Input 2 16" xfId="7047"/>
    <cellStyle name="Input 2 16 2" xfId="7048"/>
    <cellStyle name="Input 2 16 2 2" xfId="18853"/>
    <cellStyle name="Input 2 16 2 3" xfId="18852"/>
    <cellStyle name="Input 2 16 2 4" xfId="25725"/>
    <cellStyle name="Input 2 16 2_Deadline Tracker" xfId="35090"/>
    <cellStyle name="Input 2 16 3" xfId="7049"/>
    <cellStyle name="Input 2 16 3 2" xfId="18855"/>
    <cellStyle name="Input 2 16 3 3" xfId="18854"/>
    <cellStyle name="Input 2 16 3 4" xfId="25726"/>
    <cellStyle name="Input 2 16 3_Deadline Tracker" xfId="35091"/>
    <cellStyle name="Input 2 16 4" xfId="7050"/>
    <cellStyle name="Input 2 16 4 2" xfId="18857"/>
    <cellStyle name="Input 2 16 4 3" xfId="18856"/>
    <cellStyle name="Input 2 16 4 4" xfId="25727"/>
    <cellStyle name="Input 2 16 4_Deadline Tracker" xfId="35092"/>
    <cellStyle name="Input 2 16 5" xfId="7051"/>
    <cellStyle name="Input 2 16 5 2" xfId="18859"/>
    <cellStyle name="Input 2 16 5 3" xfId="18858"/>
    <cellStyle name="Input 2 16 5 4" xfId="25728"/>
    <cellStyle name="Input 2 16 5_Deadline Tracker" xfId="35093"/>
    <cellStyle name="Input 2 16 6" xfId="18860"/>
    <cellStyle name="Input 2 16 7" xfId="18851"/>
    <cellStyle name="Input 2 16 8" xfId="25724"/>
    <cellStyle name="Input 2 16_Deadline Tracker" xfId="35089"/>
    <cellStyle name="Input 2 17" xfId="7052"/>
    <cellStyle name="Input 2 17 2" xfId="7053"/>
    <cellStyle name="Input 2 17 2 2" xfId="18863"/>
    <cellStyle name="Input 2 17 2 3" xfId="18862"/>
    <cellStyle name="Input 2 17 2 4" xfId="25730"/>
    <cellStyle name="Input 2 17 2_Deadline Tracker" xfId="35095"/>
    <cellStyle name="Input 2 17 3" xfId="7054"/>
    <cellStyle name="Input 2 17 3 2" xfId="18865"/>
    <cellStyle name="Input 2 17 3 3" xfId="18864"/>
    <cellStyle name="Input 2 17 3 4" xfId="25731"/>
    <cellStyle name="Input 2 17 3_Deadline Tracker" xfId="35096"/>
    <cellStyle name="Input 2 17 4" xfId="7055"/>
    <cellStyle name="Input 2 17 4 2" xfId="18867"/>
    <cellStyle name="Input 2 17 4 3" xfId="18866"/>
    <cellStyle name="Input 2 17 4 4" xfId="25732"/>
    <cellStyle name="Input 2 17 4_Deadline Tracker" xfId="35097"/>
    <cellStyle name="Input 2 17 5" xfId="7056"/>
    <cellStyle name="Input 2 17 5 2" xfId="18869"/>
    <cellStyle name="Input 2 17 5 3" xfId="18868"/>
    <cellStyle name="Input 2 17 5 4" xfId="25733"/>
    <cellStyle name="Input 2 17 5_Deadline Tracker" xfId="35098"/>
    <cellStyle name="Input 2 17 6" xfId="18870"/>
    <cellStyle name="Input 2 17 7" xfId="18861"/>
    <cellStyle name="Input 2 17 8" xfId="25729"/>
    <cellStyle name="Input 2 17_Deadline Tracker" xfId="35094"/>
    <cellStyle name="Input 2 18" xfId="7057"/>
    <cellStyle name="Input 2 18 2" xfId="7058"/>
    <cellStyle name="Input 2 18 2 2" xfId="18873"/>
    <cellStyle name="Input 2 18 2 3" xfId="18872"/>
    <cellStyle name="Input 2 18 2 4" xfId="25735"/>
    <cellStyle name="Input 2 18 2_Deadline Tracker" xfId="35100"/>
    <cellStyle name="Input 2 18 3" xfId="7059"/>
    <cellStyle name="Input 2 18 3 2" xfId="18875"/>
    <cellStyle name="Input 2 18 3 3" xfId="18874"/>
    <cellStyle name="Input 2 18 3 4" xfId="25736"/>
    <cellStyle name="Input 2 18 3_Deadline Tracker" xfId="35101"/>
    <cellStyle name="Input 2 18 4" xfId="7060"/>
    <cellStyle name="Input 2 18 4 2" xfId="18877"/>
    <cellStyle name="Input 2 18 4 3" xfId="18876"/>
    <cellStyle name="Input 2 18 4 4" xfId="25737"/>
    <cellStyle name="Input 2 18 4_Deadline Tracker" xfId="35102"/>
    <cellStyle name="Input 2 18 5" xfId="7061"/>
    <cellStyle name="Input 2 18 5 2" xfId="18879"/>
    <cellStyle name="Input 2 18 5 3" xfId="18878"/>
    <cellStyle name="Input 2 18 5 4" xfId="25738"/>
    <cellStyle name="Input 2 18 5_Deadline Tracker" xfId="35103"/>
    <cellStyle name="Input 2 18 6" xfId="18880"/>
    <cellStyle name="Input 2 18 7" xfId="18871"/>
    <cellStyle name="Input 2 18 8" xfId="25734"/>
    <cellStyle name="Input 2 18_Deadline Tracker" xfId="35099"/>
    <cellStyle name="Input 2 19" xfId="7062"/>
    <cellStyle name="Input 2 19 2" xfId="7063"/>
    <cellStyle name="Input 2 19 2 2" xfId="18883"/>
    <cellStyle name="Input 2 19 2 3" xfId="18882"/>
    <cellStyle name="Input 2 19 2 4" xfId="25740"/>
    <cellStyle name="Input 2 19 2_Deadline Tracker" xfId="35105"/>
    <cellStyle name="Input 2 19 3" xfId="7064"/>
    <cellStyle name="Input 2 19 3 2" xfId="18885"/>
    <cellStyle name="Input 2 19 3 3" xfId="18884"/>
    <cellStyle name="Input 2 19 3 4" xfId="25741"/>
    <cellStyle name="Input 2 19 3_Deadline Tracker" xfId="35106"/>
    <cellStyle name="Input 2 19 4" xfId="7065"/>
    <cellStyle name="Input 2 19 4 2" xfId="18887"/>
    <cellStyle name="Input 2 19 4 3" xfId="18886"/>
    <cellStyle name="Input 2 19 4 4" xfId="25742"/>
    <cellStyle name="Input 2 19 4_Deadline Tracker" xfId="35107"/>
    <cellStyle name="Input 2 19 5" xfId="7066"/>
    <cellStyle name="Input 2 19 5 2" xfId="18889"/>
    <cellStyle name="Input 2 19 5 3" xfId="18888"/>
    <cellStyle name="Input 2 19 5 4" xfId="25743"/>
    <cellStyle name="Input 2 19 5_Deadline Tracker" xfId="35108"/>
    <cellStyle name="Input 2 19 6" xfId="18890"/>
    <cellStyle name="Input 2 19 7" xfId="18881"/>
    <cellStyle name="Input 2 19 8" xfId="25739"/>
    <cellStyle name="Input 2 19_Deadline Tracker" xfId="35104"/>
    <cellStyle name="Input 2 2" xfId="7067"/>
    <cellStyle name="Input 2 2 2" xfId="7068"/>
    <cellStyle name="Input 2 2 2 2" xfId="18893"/>
    <cellStyle name="Input 2 2 2 3" xfId="18892"/>
    <cellStyle name="Input 2 2 2 4" xfId="25745"/>
    <cellStyle name="Input 2 2 2_Deadline Tracker" xfId="35110"/>
    <cellStyle name="Input 2 2 3" xfId="7069"/>
    <cellStyle name="Input 2 2 3 2" xfId="18895"/>
    <cellStyle name="Input 2 2 3 3" xfId="18894"/>
    <cellStyle name="Input 2 2 3 4" xfId="25746"/>
    <cellStyle name="Input 2 2 3_Deadline Tracker" xfId="35111"/>
    <cellStyle name="Input 2 2 4" xfId="7070"/>
    <cellStyle name="Input 2 2 4 2" xfId="18897"/>
    <cellStyle name="Input 2 2 4 3" xfId="18896"/>
    <cellStyle name="Input 2 2 4 4" xfId="25747"/>
    <cellStyle name="Input 2 2 4_Deadline Tracker" xfId="35112"/>
    <cellStyle name="Input 2 2 5" xfId="7071"/>
    <cellStyle name="Input 2 2 5 2" xfId="18899"/>
    <cellStyle name="Input 2 2 5 3" xfId="18898"/>
    <cellStyle name="Input 2 2 5 4" xfId="25748"/>
    <cellStyle name="Input 2 2 5_Deadline Tracker" xfId="35113"/>
    <cellStyle name="Input 2 2 6" xfId="18900"/>
    <cellStyle name="Input 2 2 7" xfId="18891"/>
    <cellStyle name="Input 2 2 8" xfId="25744"/>
    <cellStyle name="Input 2 2 9" xfId="32097"/>
    <cellStyle name="Input 2 2_Deadline Tracker" xfId="35109"/>
    <cellStyle name="Input 2 20" xfId="7072"/>
    <cellStyle name="Input 2 20 2" xfId="7073"/>
    <cellStyle name="Input 2 20 2 2" xfId="18903"/>
    <cellStyle name="Input 2 20 2 3" xfId="18902"/>
    <cellStyle name="Input 2 20 2 4" xfId="25750"/>
    <cellStyle name="Input 2 20 2_Deadline Tracker" xfId="35115"/>
    <cellStyle name="Input 2 20 3" xfId="7074"/>
    <cellStyle name="Input 2 20 3 2" xfId="18905"/>
    <cellStyle name="Input 2 20 3 3" xfId="18904"/>
    <cellStyle name="Input 2 20 3 4" xfId="25751"/>
    <cellStyle name="Input 2 20 3_Deadline Tracker" xfId="35116"/>
    <cellStyle name="Input 2 20 4" xfId="7075"/>
    <cellStyle name="Input 2 20 4 2" xfId="18907"/>
    <cellStyle name="Input 2 20 4 3" xfId="18906"/>
    <cellStyle name="Input 2 20 4 4" xfId="25752"/>
    <cellStyle name="Input 2 20 4_Deadline Tracker" xfId="35117"/>
    <cellStyle name="Input 2 20 5" xfId="7076"/>
    <cellStyle name="Input 2 20 5 2" xfId="18909"/>
    <cellStyle name="Input 2 20 5 3" xfId="18908"/>
    <cellStyle name="Input 2 20 5 4" xfId="25753"/>
    <cellStyle name="Input 2 20 5_Deadline Tracker" xfId="35118"/>
    <cellStyle name="Input 2 20 6" xfId="18910"/>
    <cellStyle name="Input 2 20 7" xfId="18901"/>
    <cellStyle name="Input 2 20 8" xfId="25749"/>
    <cellStyle name="Input 2 20_Deadline Tracker" xfId="35114"/>
    <cellStyle name="Input 2 21" xfId="7077"/>
    <cellStyle name="Input 2 21 2" xfId="7078"/>
    <cellStyle name="Input 2 21 2 2" xfId="18913"/>
    <cellStyle name="Input 2 21 2 3" xfId="18912"/>
    <cellStyle name="Input 2 21 2 4" xfId="25755"/>
    <cellStyle name="Input 2 21 2_Deadline Tracker" xfId="35120"/>
    <cellStyle name="Input 2 21 3" xfId="7079"/>
    <cellStyle name="Input 2 21 3 2" xfId="18915"/>
    <cellStyle name="Input 2 21 3 3" xfId="18914"/>
    <cellStyle name="Input 2 21 3 4" xfId="25756"/>
    <cellStyle name="Input 2 21 3_Deadline Tracker" xfId="35121"/>
    <cellStyle name="Input 2 21 4" xfId="7080"/>
    <cellStyle name="Input 2 21 4 2" xfId="18917"/>
    <cellStyle name="Input 2 21 4 3" xfId="18916"/>
    <cellStyle name="Input 2 21 4 4" xfId="25757"/>
    <cellStyle name="Input 2 21 4_Deadline Tracker" xfId="35122"/>
    <cellStyle name="Input 2 21 5" xfId="7081"/>
    <cellStyle name="Input 2 21 5 2" xfId="18919"/>
    <cellStyle name="Input 2 21 5 3" xfId="18918"/>
    <cellStyle name="Input 2 21 5 4" xfId="25758"/>
    <cellStyle name="Input 2 21 5_Deadline Tracker" xfId="35123"/>
    <cellStyle name="Input 2 21 6" xfId="18920"/>
    <cellStyle name="Input 2 21 7" xfId="18911"/>
    <cellStyle name="Input 2 21 8" xfId="25754"/>
    <cellStyle name="Input 2 21_Deadline Tracker" xfId="35119"/>
    <cellStyle name="Input 2 22" xfId="7082"/>
    <cellStyle name="Input 2 22 2" xfId="7083"/>
    <cellStyle name="Input 2 22 2 2" xfId="18923"/>
    <cellStyle name="Input 2 22 2 3" xfId="18922"/>
    <cellStyle name="Input 2 22 2 4" xfId="25760"/>
    <cellStyle name="Input 2 22 2_Deadline Tracker" xfId="35125"/>
    <cellStyle name="Input 2 22 3" xfId="7084"/>
    <cellStyle name="Input 2 22 3 2" xfId="18925"/>
    <cellStyle name="Input 2 22 3 3" xfId="18924"/>
    <cellStyle name="Input 2 22 3 4" xfId="25761"/>
    <cellStyle name="Input 2 22 3_Deadline Tracker" xfId="35126"/>
    <cellStyle name="Input 2 22 4" xfId="7085"/>
    <cellStyle name="Input 2 22 4 2" xfId="18927"/>
    <cellStyle name="Input 2 22 4 3" xfId="18926"/>
    <cellStyle name="Input 2 22 4 4" xfId="25762"/>
    <cellStyle name="Input 2 22 4_Deadline Tracker" xfId="35127"/>
    <cellStyle name="Input 2 22 5" xfId="7086"/>
    <cellStyle name="Input 2 22 5 2" xfId="18929"/>
    <cellStyle name="Input 2 22 5 3" xfId="18928"/>
    <cellStyle name="Input 2 22 5 4" xfId="25763"/>
    <cellStyle name="Input 2 22 5_Deadline Tracker" xfId="35128"/>
    <cellStyle name="Input 2 22 6" xfId="18930"/>
    <cellStyle name="Input 2 22 7" xfId="18921"/>
    <cellStyle name="Input 2 22 8" xfId="25759"/>
    <cellStyle name="Input 2 22_Deadline Tracker" xfId="35124"/>
    <cellStyle name="Input 2 23" xfId="7087"/>
    <cellStyle name="Input 2 23 2" xfId="7088"/>
    <cellStyle name="Input 2 23 2 2" xfId="18933"/>
    <cellStyle name="Input 2 23 2 3" xfId="18932"/>
    <cellStyle name="Input 2 23 2 4" xfId="25765"/>
    <cellStyle name="Input 2 23 2_Deadline Tracker" xfId="35130"/>
    <cellStyle name="Input 2 23 3" xfId="7089"/>
    <cellStyle name="Input 2 23 3 2" xfId="18935"/>
    <cellStyle name="Input 2 23 3 3" xfId="18934"/>
    <cellStyle name="Input 2 23 3 4" xfId="25766"/>
    <cellStyle name="Input 2 23 3_Deadline Tracker" xfId="35131"/>
    <cellStyle name="Input 2 23 4" xfId="7090"/>
    <cellStyle name="Input 2 23 4 2" xfId="18937"/>
    <cellStyle name="Input 2 23 4 3" xfId="18936"/>
    <cellStyle name="Input 2 23 4 4" xfId="25767"/>
    <cellStyle name="Input 2 23 4_Deadline Tracker" xfId="35132"/>
    <cellStyle name="Input 2 23 5" xfId="7091"/>
    <cellStyle name="Input 2 23 5 2" xfId="18939"/>
    <cellStyle name="Input 2 23 5 3" xfId="18938"/>
    <cellStyle name="Input 2 23 5 4" xfId="25768"/>
    <cellStyle name="Input 2 23 5_Deadline Tracker" xfId="35133"/>
    <cellStyle name="Input 2 23 6" xfId="18940"/>
    <cellStyle name="Input 2 23 7" xfId="18931"/>
    <cellStyle name="Input 2 23 8" xfId="25764"/>
    <cellStyle name="Input 2 23_Deadline Tracker" xfId="35129"/>
    <cellStyle name="Input 2 24" xfId="7092"/>
    <cellStyle name="Input 2 24 2" xfId="7093"/>
    <cellStyle name="Input 2 24 2 2" xfId="18943"/>
    <cellStyle name="Input 2 24 2 3" xfId="18942"/>
    <cellStyle name="Input 2 24 2 4" xfId="25770"/>
    <cellStyle name="Input 2 24 2_Deadline Tracker" xfId="35135"/>
    <cellStyle name="Input 2 24 3" xfId="7094"/>
    <cellStyle name="Input 2 24 3 2" xfId="18945"/>
    <cellStyle name="Input 2 24 3 3" xfId="18944"/>
    <cellStyle name="Input 2 24 3 4" xfId="25771"/>
    <cellStyle name="Input 2 24 3_Deadline Tracker" xfId="35136"/>
    <cellStyle name="Input 2 24 4" xfId="7095"/>
    <cellStyle name="Input 2 24 4 2" xfId="18947"/>
    <cellStyle name="Input 2 24 4 3" xfId="18946"/>
    <cellStyle name="Input 2 24 4 4" xfId="25772"/>
    <cellStyle name="Input 2 24 4_Deadline Tracker" xfId="35137"/>
    <cellStyle name="Input 2 24 5" xfId="7096"/>
    <cellStyle name="Input 2 24 5 2" xfId="18949"/>
    <cellStyle name="Input 2 24 5 3" xfId="18948"/>
    <cellStyle name="Input 2 24 5 4" xfId="25773"/>
    <cellStyle name="Input 2 24 5_Deadline Tracker" xfId="35138"/>
    <cellStyle name="Input 2 24 6" xfId="18950"/>
    <cellStyle name="Input 2 24 7" xfId="18941"/>
    <cellStyle name="Input 2 24 8" xfId="25769"/>
    <cellStyle name="Input 2 24_Deadline Tracker" xfId="35134"/>
    <cellStyle name="Input 2 25" xfId="7097"/>
    <cellStyle name="Input 2 25 2" xfId="7098"/>
    <cellStyle name="Input 2 25 2 2" xfId="18953"/>
    <cellStyle name="Input 2 25 2 3" xfId="18952"/>
    <cellStyle name="Input 2 25 2 4" xfId="25775"/>
    <cellStyle name="Input 2 25 2_Deadline Tracker" xfId="35140"/>
    <cellStyle name="Input 2 25 3" xfId="7099"/>
    <cellStyle name="Input 2 25 3 2" xfId="18955"/>
    <cellStyle name="Input 2 25 3 3" xfId="18954"/>
    <cellStyle name="Input 2 25 3 4" xfId="25776"/>
    <cellStyle name="Input 2 25 3_Deadline Tracker" xfId="35141"/>
    <cellStyle name="Input 2 25 4" xfId="7100"/>
    <cellStyle name="Input 2 25 4 2" xfId="18957"/>
    <cellStyle name="Input 2 25 4 3" xfId="18956"/>
    <cellStyle name="Input 2 25 4 4" xfId="25777"/>
    <cellStyle name="Input 2 25 4_Deadline Tracker" xfId="35142"/>
    <cellStyle name="Input 2 25 5" xfId="7101"/>
    <cellStyle name="Input 2 25 5 2" xfId="18959"/>
    <cellStyle name="Input 2 25 5 3" xfId="18958"/>
    <cellStyle name="Input 2 25 5 4" xfId="25778"/>
    <cellStyle name="Input 2 25 5_Deadline Tracker" xfId="35143"/>
    <cellStyle name="Input 2 25 6" xfId="18960"/>
    <cellStyle name="Input 2 25 7" xfId="18951"/>
    <cellStyle name="Input 2 25 8" xfId="25774"/>
    <cellStyle name="Input 2 25_Deadline Tracker" xfId="35139"/>
    <cellStyle name="Input 2 26" xfId="7102"/>
    <cellStyle name="Input 2 26 2" xfId="7103"/>
    <cellStyle name="Input 2 26 2 2" xfId="18963"/>
    <cellStyle name="Input 2 26 2 3" xfId="18962"/>
    <cellStyle name="Input 2 26 2 4" xfId="25780"/>
    <cellStyle name="Input 2 26 2_Deadline Tracker" xfId="35145"/>
    <cellStyle name="Input 2 26 3" xfId="7104"/>
    <cellStyle name="Input 2 26 3 2" xfId="18965"/>
    <cellStyle name="Input 2 26 3 3" xfId="18964"/>
    <cellStyle name="Input 2 26 3 4" xfId="25781"/>
    <cellStyle name="Input 2 26 3_Deadline Tracker" xfId="35146"/>
    <cellStyle name="Input 2 26 4" xfId="7105"/>
    <cellStyle name="Input 2 26 4 2" xfId="18967"/>
    <cellStyle name="Input 2 26 4 3" xfId="18966"/>
    <cellStyle name="Input 2 26 4 4" xfId="25782"/>
    <cellStyle name="Input 2 26 4_Deadline Tracker" xfId="35147"/>
    <cellStyle name="Input 2 26 5" xfId="7106"/>
    <cellStyle name="Input 2 26 5 2" xfId="18969"/>
    <cellStyle name="Input 2 26 5 3" xfId="18968"/>
    <cellStyle name="Input 2 26 5 4" xfId="25783"/>
    <cellStyle name="Input 2 26 5_Deadline Tracker" xfId="35148"/>
    <cellStyle name="Input 2 26 6" xfId="18970"/>
    <cellStyle name="Input 2 26 7" xfId="18961"/>
    <cellStyle name="Input 2 26 8" xfId="25779"/>
    <cellStyle name="Input 2 26_Deadline Tracker" xfId="35144"/>
    <cellStyle name="Input 2 27" xfId="7107"/>
    <cellStyle name="Input 2 27 2" xfId="7108"/>
    <cellStyle name="Input 2 27 2 2" xfId="18973"/>
    <cellStyle name="Input 2 27 2 3" xfId="18972"/>
    <cellStyle name="Input 2 27 2 4" xfId="25785"/>
    <cellStyle name="Input 2 27 2_Deadline Tracker" xfId="35150"/>
    <cellStyle name="Input 2 27 3" xfId="7109"/>
    <cellStyle name="Input 2 27 3 2" xfId="18975"/>
    <cellStyle name="Input 2 27 3 3" xfId="18974"/>
    <cellStyle name="Input 2 27 3 4" xfId="25786"/>
    <cellStyle name="Input 2 27 3_Deadline Tracker" xfId="35151"/>
    <cellStyle name="Input 2 27 4" xfId="7110"/>
    <cellStyle name="Input 2 27 4 2" xfId="18977"/>
    <cellStyle name="Input 2 27 4 3" xfId="18976"/>
    <cellStyle name="Input 2 27 4 4" xfId="25787"/>
    <cellStyle name="Input 2 27 4_Deadline Tracker" xfId="35152"/>
    <cellStyle name="Input 2 27 5" xfId="7111"/>
    <cellStyle name="Input 2 27 5 2" xfId="18979"/>
    <cellStyle name="Input 2 27 5 3" xfId="18978"/>
    <cellStyle name="Input 2 27 5 4" xfId="25788"/>
    <cellStyle name="Input 2 27 5_Deadline Tracker" xfId="35153"/>
    <cellStyle name="Input 2 27 6" xfId="18980"/>
    <cellStyle name="Input 2 27 7" xfId="18971"/>
    <cellStyle name="Input 2 27 8" xfId="25784"/>
    <cellStyle name="Input 2 27_Deadline Tracker" xfId="35149"/>
    <cellStyle name="Input 2 28" xfId="7112"/>
    <cellStyle name="Input 2 28 2" xfId="7113"/>
    <cellStyle name="Input 2 28 2 2" xfId="18983"/>
    <cellStyle name="Input 2 28 2 3" xfId="18982"/>
    <cellStyle name="Input 2 28 2 4" xfId="25790"/>
    <cellStyle name="Input 2 28 2_Deadline Tracker" xfId="35155"/>
    <cellStyle name="Input 2 28 3" xfId="7114"/>
    <cellStyle name="Input 2 28 3 2" xfId="18985"/>
    <cellStyle name="Input 2 28 3 3" xfId="18984"/>
    <cellStyle name="Input 2 28 3 4" xfId="25791"/>
    <cellStyle name="Input 2 28 3_Deadline Tracker" xfId="35156"/>
    <cellStyle name="Input 2 28 4" xfId="7115"/>
    <cellStyle name="Input 2 28 4 2" xfId="18987"/>
    <cellStyle name="Input 2 28 4 3" xfId="18986"/>
    <cellStyle name="Input 2 28 4 4" xfId="25792"/>
    <cellStyle name="Input 2 28 4_Deadline Tracker" xfId="35157"/>
    <cellStyle name="Input 2 28 5" xfId="7116"/>
    <cellStyle name="Input 2 28 5 2" xfId="18989"/>
    <cellStyle name="Input 2 28 5 3" xfId="18988"/>
    <cellStyle name="Input 2 28 5 4" xfId="25793"/>
    <cellStyle name="Input 2 28 5_Deadline Tracker" xfId="35158"/>
    <cellStyle name="Input 2 28 6" xfId="18990"/>
    <cellStyle name="Input 2 28 7" xfId="18981"/>
    <cellStyle name="Input 2 28 8" xfId="25789"/>
    <cellStyle name="Input 2 28_Deadline Tracker" xfId="35154"/>
    <cellStyle name="Input 2 29" xfId="7117"/>
    <cellStyle name="Input 2 29 2" xfId="7118"/>
    <cellStyle name="Input 2 29 2 2" xfId="18993"/>
    <cellStyle name="Input 2 29 2 3" xfId="18992"/>
    <cellStyle name="Input 2 29 2 4" xfId="25795"/>
    <cellStyle name="Input 2 29 2_Deadline Tracker" xfId="35160"/>
    <cellStyle name="Input 2 29 3" xfId="7119"/>
    <cellStyle name="Input 2 29 3 2" xfId="18995"/>
    <cellStyle name="Input 2 29 3 3" xfId="18994"/>
    <cellStyle name="Input 2 29 3 4" xfId="25796"/>
    <cellStyle name="Input 2 29 3_Deadline Tracker" xfId="35161"/>
    <cellStyle name="Input 2 29 4" xfId="7120"/>
    <cellStyle name="Input 2 29 4 2" xfId="18997"/>
    <cellStyle name="Input 2 29 4 3" xfId="18996"/>
    <cellStyle name="Input 2 29 4 4" xfId="25797"/>
    <cellStyle name="Input 2 29 4_Deadline Tracker" xfId="35162"/>
    <cellStyle name="Input 2 29 5" xfId="7121"/>
    <cellStyle name="Input 2 29 5 2" xfId="18999"/>
    <cellStyle name="Input 2 29 5 3" xfId="18998"/>
    <cellStyle name="Input 2 29 5 4" xfId="25798"/>
    <cellStyle name="Input 2 29 5_Deadline Tracker" xfId="35163"/>
    <cellStyle name="Input 2 29 6" xfId="19000"/>
    <cellStyle name="Input 2 29 7" xfId="18991"/>
    <cellStyle name="Input 2 29 8" xfId="25794"/>
    <cellStyle name="Input 2 29_Deadline Tracker" xfId="35159"/>
    <cellStyle name="Input 2 3" xfId="7122"/>
    <cellStyle name="Input 2 3 2" xfId="7123"/>
    <cellStyle name="Input 2 3 2 2" xfId="19003"/>
    <cellStyle name="Input 2 3 2 3" xfId="19002"/>
    <cellStyle name="Input 2 3 2 4" xfId="25800"/>
    <cellStyle name="Input 2 3 2_Deadline Tracker" xfId="35165"/>
    <cellStyle name="Input 2 3 3" xfId="7124"/>
    <cellStyle name="Input 2 3 3 2" xfId="19005"/>
    <cellStyle name="Input 2 3 3 3" xfId="19004"/>
    <cellStyle name="Input 2 3 3 4" xfId="25801"/>
    <cellStyle name="Input 2 3 3_Deadline Tracker" xfId="35166"/>
    <cellStyle name="Input 2 3 4" xfId="7125"/>
    <cellStyle name="Input 2 3 4 2" xfId="19007"/>
    <cellStyle name="Input 2 3 4 3" xfId="19006"/>
    <cellStyle name="Input 2 3 4 4" xfId="25802"/>
    <cellStyle name="Input 2 3 4_Deadline Tracker" xfId="35167"/>
    <cellStyle name="Input 2 3 5" xfId="7126"/>
    <cellStyle name="Input 2 3 5 2" xfId="19009"/>
    <cellStyle name="Input 2 3 5 3" xfId="19008"/>
    <cellStyle name="Input 2 3 5 4" xfId="25803"/>
    <cellStyle name="Input 2 3 5_Deadline Tracker" xfId="35168"/>
    <cellStyle name="Input 2 3 6" xfId="19010"/>
    <cellStyle name="Input 2 3 7" xfId="19001"/>
    <cellStyle name="Input 2 3 8" xfId="25799"/>
    <cellStyle name="Input 2 3_Deadline Tracker" xfId="35164"/>
    <cellStyle name="Input 2 30" xfId="7127"/>
    <cellStyle name="Input 2 30 2" xfId="7128"/>
    <cellStyle name="Input 2 30 2 2" xfId="19013"/>
    <cellStyle name="Input 2 30 2 3" xfId="19012"/>
    <cellStyle name="Input 2 30 2 4" xfId="25805"/>
    <cellStyle name="Input 2 30 2_Deadline Tracker" xfId="35170"/>
    <cellStyle name="Input 2 30 3" xfId="7129"/>
    <cellStyle name="Input 2 30 3 2" xfId="19015"/>
    <cellStyle name="Input 2 30 3 3" xfId="19014"/>
    <cellStyle name="Input 2 30 3 4" xfId="25806"/>
    <cellStyle name="Input 2 30 3_Deadline Tracker" xfId="35171"/>
    <cellStyle name="Input 2 30 4" xfId="7130"/>
    <cellStyle name="Input 2 30 4 2" xfId="19017"/>
    <cellStyle name="Input 2 30 4 3" xfId="19016"/>
    <cellStyle name="Input 2 30 4 4" xfId="25807"/>
    <cellStyle name="Input 2 30 4_Deadline Tracker" xfId="35172"/>
    <cellStyle name="Input 2 30 5" xfId="7131"/>
    <cellStyle name="Input 2 30 5 2" xfId="19019"/>
    <cellStyle name="Input 2 30 5 3" xfId="19018"/>
    <cellStyle name="Input 2 30 5 4" xfId="25808"/>
    <cellStyle name="Input 2 30 5_Deadline Tracker" xfId="35173"/>
    <cellStyle name="Input 2 30 6" xfId="19020"/>
    <cellStyle name="Input 2 30 7" xfId="19011"/>
    <cellStyle name="Input 2 30 8" xfId="25804"/>
    <cellStyle name="Input 2 30_Deadline Tracker" xfId="35169"/>
    <cellStyle name="Input 2 31" xfId="7132"/>
    <cellStyle name="Input 2 31 2" xfId="7133"/>
    <cellStyle name="Input 2 31 2 2" xfId="19023"/>
    <cellStyle name="Input 2 31 2 3" xfId="19022"/>
    <cellStyle name="Input 2 31 2 4" xfId="25810"/>
    <cellStyle name="Input 2 31 2_Deadline Tracker" xfId="35175"/>
    <cellStyle name="Input 2 31 3" xfId="7134"/>
    <cellStyle name="Input 2 31 3 2" xfId="19025"/>
    <cellStyle name="Input 2 31 3 3" xfId="19024"/>
    <cellStyle name="Input 2 31 3 4" xfId="25811"/>
    <cellStyle name="Input 2 31 3_Deadline Tracker" xfId="35176"/>
    <cellStyle name="Input 2 31 4" xfId="7135"/>
    <cellStyle name="Input 2 31 4 2" xfId="19027"/>
    <cellStyle name="Input 2 31 4 3" xfId="19026"/>
    <cellStyle name="Input 2 31 4 4" xfId="25812"/>
    <cellStyle name="Input 2 31 4_Deadline Tracker" xfId="35177"/>
    <cellStyle name="Input 2 31 5" xfId="7136"/>
    <cellStyle name="Input 2 31 5 2" xfId="19029"/>
    <cellStyle name="Input 2 31 5 3" xfId="19028"/>
    <cellStyle name="Input 2 31 5 4" xfId="25813"/>
    <cellStyle name="Input 2 31 5_Deadline Tracker" xfId="35178"/>
    <cellStyle name="Input 2 31 6" xfId="19030"/>
    <cellStyle name="Input 2 31 7" xfId="19021"/>
    <cellStyle name="Input 2 31 8" xfId="25809"/>
    <cellStyle name="Input 2 31_Deadline Tracker" xfId="35174"/>
    <cellStyle name="Input 2 32" xfId="7137"/>
    <cellStyle name="Input 2 32 2" xfId="7138"/>
    <cellStyle name="Input 2 32 2 2" xfId="19033"/>
    <cellStyle name="Input 2 32 2 3" xfId="19032"/>
    <cellStyle name="Input 2 32 2 4" xfId="25815"/>
    <cellStyle name="Input 2 32 2_Deadline Tracker" xfId="35180"/>
    <cellStyle name="Input 2 32 3" xfId="7139"/>
    <cellStyle name="Input 2 32 3 2" xfId="19035"/>
    <cellStyle name="Input 2 32 3 3" xfId="19034"/>
    <cellStyle name="Input 2 32 3 4" xfId="25816"/>
    <cellStyle name="Input 2 32 3_Deadline Tracker" xfId="35181"/>
    <cellStyle name="Input 2 32 4" xfId="7140"/>
    <cellStyle name="Input 2 32 4 2" xfId="19037"/>
    <cellStyle name="Input 2 32 4 3" xfId="19036"/>
    <cellStyle name="Input 2 32 4 4" xfId="25817"/>
    <cellStyle name="Input 2 32 4_Deadline Tracker" xfId="35182"/>
    <cellStyle name="Input 2 32 5" xfId="7141"/>
    <cellStyle name="Input 2 32 5 2" xfId="19039"/>
    <cellStyle name="Input 2 32 5 3" xfId="19038"/>
    <cellStyle name="Input 2 32 5 4" xfId="25818"/>
    <cellStyle name="Input 2 32 5_Deadline Tracker" xfId="35183"/>
    <cellStyle name="Input 2 32 6" xfId="19040"/>
    <cellStyle name="Input 2 32 7" xfId="19031"/>
    <cellStyle name="Input 2 32 8" xfId="25814"/>
    <cellStyle name="Input 2 32_Deadline Tracker" xfId="35179"/>
    <cellStyle name="Input 2 33" xfId="7142"/>
    <cellStyle name="Input 2 33 2" xfId="7143"/>
    <cellStyle name="Input 2 33 2 2" xfId="19043"/>
    <cellStyle name="Input 2 33 2 3" xfId="19042"/>
    <cellStyle name="Input 2 33 2 4" xfId="25820"/>
    <cellStyle name="Input 2 33 2_Deadline Tracker" xfId="35185"/>
    <cellStyle name="Input 2 33 3" xfId="7144"/>
    <cellStyle name="Input 2 33 3 2" xfId="19045"/>
    <cellStyle name="Input 2 33 3 3" xfId="19044"/>
    <cellStyle name="Input 2 33 3 4" xfId="25821"/>
    <cellStyle name="Input 2 33 3_Deadline Tracker" xfId="35186"/>
    <cellStyle name="Input 2 33 4" xfId="7145"/>
    <cellStyle name="Input 2 33 4 2" xfId="19047"/>
    <cellStyle name="Input 2 33 4 3" xfId="19046"/>
    <cellStyle name="Input 2 33 4 4" xfId="25822"/>
    <cellStyle name="Input 2 33 4_Deadline Tracker" xfId="35187"/>
    <cellStyle name="Input 2 33 5" xfId="7146"/>
    <cellStyle name="Input 2 33 5 2" xfId="19049"/>
    <cellStyle name="Input 2 33 5 3" xfId="19048"/>
    <cellStyle name="Input 2 33 5 4" xfId="25823"/>
    <cellStyle name="Input 2 33 5_Deadline Tracker" xfId="35188"/>
    <cellStyle name="Input 2 33 6" xfId="19050"/>
    <cellStyle name="Input 2 33 7" xfId="19041"/>
    <cellStyle name="Input 2 33 8" xfId="25819"/>
    <cellStyle name="Input 2 33_Deadline Tracker" xfId="35184"/>
    <cellStyle name="Input 2 34" xfId="7147"/>
    <cellStyle name="Input 2 34 2" xfId="7148"/>
    <cellStyle name="Input 2 34 2 2" xfId="19053"/>
    <cellStyle name="Input 2 34 2 3" xfId="19052"/>
    <cellStyle name="Input 2 34 2 4" xfId="25825"/>
    <cellStyle name="Input 2 34 2_Deadline Tracker" xfId="35190"/>
    <cellStyle name="Input 2 34 3" xfId="7149"/>
    <cellStyle name="Input 2 34 3 2" xfId="19055"/>
    <cellStyle name="Input 2 34 3 3" xfId="19054"/>
    <cellStyle name="Input 2 34 3 4" xfId="25826"/>
    <cellStyle name="Input 2 34 3_Deadline Tracker" xfId="35191"/>
    <cellStyle name="Input 2 34 4" xfId="7150"/>
    <cellStyle name="Input 2 34 4 2" xfId="19057"/>
    <cellStyle name="Input 2 34 4 3" xfId="19056"/>
    <cellStyle name="Input 2 34 4 4" xfId="25827"/>
    <cellStyle name="Input 2 34 4_Deadline Tracker" xfId="35192"/>
    <cellStyle name="Input 2 34 5" xfId="7151"/>
    <cellStyle name="Input 2 34 5 2" xfId="19059"/>
    <cellStyle name="Input 2 34 5 3" xfId="19058"/>
    <cellStyle name="Input 2 34 5 4" xfId="25828"/>
    <cellStyle name="Input 2 34 5_Deadline Tracker" xfId="35193"/>
    <cellStyle name="Input 2 34 6" xfId="19060"/>
    <cellStyle name="Input 2 34 7" xfId="19051"/>
    <cellStyle name="Input 2 34 8" xfId="25824"/>
    <cellStyle name="Input 2 34_Deadline Tracker" xfId="35189"/>
    <cellStyle name="Input 2 35" xfId="7152"/>
    <cellStyle name="Input 2 35 2" xfId="7153"/>
    <cellStyle name="Input 2 35 2 2" xfId="19063"/>
    <cellStyle name="Input 2 35 2 3" xfId="19062"/>
    <cellStyle name="Input 2 35 2 4" xfId="25830"/>
    <cellStyle name="Input 2 35 2_Deadline Tracker" xfId="35195"/>
    <cellStyle name="Input 2 35 3" xfId="7154"/>
    <cellStyle name="Input 2 35 3 2" xfId="19065"/>
    <cellStyle name="Input 2 35 3 3" xfId="19064"/>
    <cellStyle name="Input 2 35 3 4" xfId="25831"/>
    <cellStyle name="Input 2 35 3_Deadline Tracker" xfId="35196"/>
    <cellStyle name="Input 2 35 4" xfId="7155"/>
    <cellStyle name="Input 2 35 4 2" xfId="19067"/>
    <cellStyle name="Input 2 35 4 3" xfId="19066"/>
    <cellStyle name="Input 2 35 4 4" xfId="25832"/>
    <cellStyle name="Input 2 35 4_Deadline Tracker" xfId="35197"/>
    <cellStyle name="Input 2 35 5" xfId="7156"/>
    <cellStyle name="Input 2 35 5 2" xfId="19069"/>
    <cellStyle name="Input 2 35 5 3" xfId="19068"/>
    <cellStyle name="Input 2 35 5 4" xfId="25833"/>
    <cellStyle name="Input 2 35 5_Deadline Tracker" xfId="35198"/>
    <cellStyle name="Input 2 35 6" xfId="19070"/>
    <cellStyle name="Input 2 35 7" xfId="19061"/>
    <cellStyle name="Input 2 35 8" xfId="25829"/>
    <cellStyle name="Input 2 35_Deadline Tracker" xfId="35194"/>
    <cellStyle name="Input 2 36" xfId="7157"/>
    <cellStyle name="Input 2 36 2" xfId="7158"/>
    <cellStyle name="Input 2 36 2 2" xfId="19073"/>
    <cellStyle name="Input 2 36 2 3" xfId="19072"/>
    <cellStyle name="Input 2 36 2 4" xfId="25835"/>
    <cellStyle name="Input 2 36 2_Deadline Tracker" xfId="35200"/>
    <cellStyle name="Input 2 36 3" xfId="7159"/>
    <cellStyle name="Input 2 36 3 2" xfId="19075"/>
    <cellStyle name="Input 2 36 3 3" xfId="19074"/>
    <cellStyle name="Input 2 36 3 4" xfId="25836"/>
    <cellStyle name="Input 2 36 3_Deadline Tracker" xfId="35201"/>
    <cellStyle name="Input 2 36 4" xfId="7160"/>
    <cellStyle name="Input 2 36 4 2" xfId="19077"/>
    <cellStyle name="Input 2 36 4 3" xfId="19076"/>
    <cellStyle name="Input 2 36 4 4" xfId="25837"/>
    <cellStyle name="Input 2 36 4_Deadline Tracker" xfId="35202"/>
    <cellStyle name="Input 2 36 5" xfId="7161"/>
    <cellStyle name="Input 2 36 5 2" xfId="19079"/>
    <cellStyle name="Input 2 36 5 3" xfId="19078"/>
    <cellStyle name="Input 2 36 5 4" xfId="25838"/>
    <cellStyle name="Input 2 36 5_Deadline Tracker" xfId="35203"/>
    <cellStyle name="Input 2 36 6" xfId="19080"/>
    <cellStyle name="Input 2 36 7" xfId="19071"/>
    <cellStyle name="Input 2 36 8" xfId="25834"/>
    <cellStyle name="Input 2 36_Deadline Tracker" xfId="35199"/>
    <cellStyle name="Input 2 37" xfId="7162"/>
    <cellStyle name="Input 2 37 2" xfId="7163"/>
    <cellStyle name="Input 2 37 2 2" xfId="19083"/>
    <cellStyle name="Input 2 37 2 3" xfId="19082"/>
    <cellStyle name="Input 2 37 2 4" xfId="25840"/>
    <cellStyle name="Input 2 37 2_Deadline Tracker" xfId="35205"/>
    <cellStyle name="Input 2 37 3" xfId="7164"/>
    <cellStyle name="Input 2 37 3 2" xfId="19085"/>
    <cellStyle name="Input 2 37 3 3" xfId="19084"/>
    <cellStyle name="Input 2 37 3 4" xfId="25841"/>
    <cellStyle name="Input 2 37 3_Deadline Tracker" xfId="35206"/>
    <cellStyle name="Input 2 37 4" xfId="7165"/>
    <cellStyle name="Input 2 37 4 2" xfId="19087"/>
    <cellStyle name="Input 2 37 4 3" xfId="19086"/>
    <cellStyle name="Input 2 37 4 4" xfId="25842"/>
    <cellStyle name="Input 2 37 4_Deadline Tracker" xfId="35207"/>
    <cellStyle name="Input 2 37 5" xfId="7166"/>
    <cellStyle name="Input 2 37 5 2" xfId="19089"/>
    <cellStyle name="Input 2 37 5 3" xfId="19088"/>
    <cellStyle name="Input 2 37 5 4" xfId="25843"/>
    <cellStyle name="Input 2 37 5_Deadline Tracker" xfId="35208"/>
    <cellStyle name="Input 2 37 6" xfId="19090"/>
    <cellStyle name="Input 2 37 7" xfId="19081"/>
    <cellStyle name="Input 2 37 8" xfId="25839"/>
    <cellStyle name="Input 2 37_Deadline Tracker" xfId="35204"/>
    <cellStyle name="Input 2 38" xfId="7167"/>
    <cellStyle name="Input 2 38 2" xfId="7168"/>
    <cellStyle name="Input 2 38 2 2" xfId="19093"/>
    <cellStyle name="Input 2 38 2 3" xfId="19092"/>
    <cellStyle name="Input 2 38 2 4" xfId="25845"/>
    <cellStyle name="Input 2 38 2_Deadline Tracker" xfId="35210"/>
    <cellStyle name="Input 2 38 3" xfId="7169"/>
    <cellStyle name="Input 2 38 3 2" xfId="19095"/>
    <cellStyle name="Input 2 38 3 3" xfId="19094"/>
    <cellStyle name="Input 2 38 3 4" xfId="25846"/>
    <cellStyle name="Input 2 38 3_Deadline Tracker" xfId="35211"/>
    <cellStyle name="Input 2 38 4" xfId="7170"/>
    <cellStyle name="Input 2 38 4 2" xfId="19097"/>
    <cellStyle name="Input 2 38 4 3" xfId="19096"/>
    <cellStyle name="Input 2 38 4 4" xfId="25847"/>
    <cellStyle name="Input 2 38 4_Deadline Tracker" xfId="35212"/>
    <cellStyle name="Input 2 38 5" xfId="7171"/>
    <cellStyle name="Input 2 38 5 2" xfId="19099"/>
    <cellStyle name="Input 2 38 5 3" xfId="19098"/>
    <cellStyle name="Input 2 38 5 4" xfId="25848"/>
    <cellStyle name="Input 2 38 5_Deadline Tracker" xfId="35213"/>
    <cellStyle name="Input 2 38 6" xfId="19100"/>
    <cellStyle name="Input 2 38 7" xfId="19091"/>
    <cellStyle name="Input 2 38 8" xfId="25844"/>
    <cellStyle name="Input 2 38_Deadline Tracker" xfId="35209"/>
    <cellStyle name="Input 2 39" xfId="7172"/>
    <cellStyle name="Input 2 39 2" xfId="7173"/>
    <cellStyle name="Input 2 39 2 2" xfId="19103"/>
    <cellStyle name="Input 2 39 2 3" xfId="19102"/>
    <cellStyle name="Input 2 39 2 4" xfId="25850"/>
    <cellStyle name="Input 2 39 2_Deadline Tracker" xfId="35215"/>
    <cellStyle name="Input 2 39 3" xfId="7174"/>
    <cellStyle name="Input 2 39 3 2" xfId="19105"/>
    <cellStyle name="Input 2 39 3 3" xfId="19104"/>
    <cellStyle name="Input 2 39 3 4" xfId="25851"/>
    <cellStyle name="Input 2 39 3_Deadline Tracker" xfId="35216"/>
    <cellStyle name="Input 2 39 4" xfId="7175"/>
    <cellStyle name="Input 2 39 4 2" xfId="19107"/>
    <cellStyle name="Input 2 39 4 3" xfId="19106"/>
    <cellStyle name="Input 2 39 4 4" xfId="25852"/>
    <cellStyle name="Input 2 39 4_Deadline Tracker" xfId="35217"/>
    <cellStyle name="Input 2 39 5" xfId="7176"/>
    <cellStyle name="Input 2 39 5 2" xfId="19109"/>
    <cellStyle name="Input 2 39 5 3" xfId="19108"/>
    <cellStyle name="Input 2 39 5 4" xfId="25853"/>
    <cellStyle name="Input 2 39 5_Deadline Tracker" xfId="35218"/>
    <cellStyle name="Input 2 39 6" xfId="19110"/>
    <cellStyle name="Input 2 39 7" xfId="19101"/>
    <cellStyle name="Input 2 39 8" xfId="25849"/>
    <cellStyle name="Input 2 39_Deadline Tracker" xfId="35214"/>
    <cellStyle name="Input 2 4" xfId="7177"/>
    <cellStyle name="Input 2 4 2" xfId="7178"/>
    <cellStyle name="Input 2 4 2 2" xfId="19113"/>
    <cellStyle name="Input 2 4 2 3" xfId="19112"/>
    <cellStyle name="Input 2 4 2 4" xfId="25855"/>
    <cellStyle name="Input 2 4 2_Deadline Tracker" xfId="35220"/>
    <cellStyle name="Input 2 4 3" xfId="7179"/>
    <cellStyle name="Input 2 4 3 2" xfId="19115"/>
    <cellStyle name="Input 2 4 3 3" xfId="19114"/>
    <cellStyle name="Input 2 4 3 4" xfId="25856"/>
    <cellStyle name="Input 2 4 3_Deadline Tracker" xfId="35221"/>
    <cellStyle name="Input 2 4 4" xfId="7180"/>
    <cellStyle name="Input 2 4 4 2" xfId="19117"/>
    <cellStyle name="Input 2 4 4 3" xfId="19116"/>
    <cellStyle name="Input 2 4 4 4" xfId="25857"/>
    <cellStyle name="Input 2 4 4_Deadline Tracker" xfId="35222"/>
    <cellStyle name="Input 2 4 5" xfId="7181"/>
    <cellStyle name="Input 2 4 5 2" xfId="19119"/>
    <cellStyle name="Input 2 4 5 3" xfId="19118"/>
    <cellStyle name="Input 2 4 5 4" xfId="25858"/>
    <cellStyle name="Input 2 4 5_Deadline Tracker" xfId="35223"/>
    <cellStyle name="Input 2 4 6" xfId="19120"/>
    <cellStyle name="Input 2 4 7" xfId="19111"/>
    <cellStyle name="Input 2 4 8" xfId="25854"/>
    <cellStyle name="Input 2 4_Deadline Tracker" xfId="35219"/>
    <cellStyle name="Input 2 40" xfId="7182"/>
    <cellStyle name="Input 2 40 2" xfId="7183"/>
    <cellStyle name="Input 2 40 2 2" xfId="19123"/>
    <cellStyle name="Input 2 40 2 3" xfId="19122"/>
    <cellStyle name="Input 2 40 2 4" xfId="25860"/>
    <cellStyle name="Input 2 40 2_Deadline Tracker" xfId="35225"/>
    <cellStyle name="Input 2 40 3" xfId="7184"/>
    <cellStyle name="Input 2 40 3 2" xfId="19125"/>
    <cellStyle name="Input 2 40 3 3" xfId="19124"/>
    <cellStyle name="Input 2 40 3 4" xfId="25861"/>
    <cellStyle name="Input 2 40 3_Deadline Tracker" xfId="35226"/>
    <cellStyle name="Input 2 40 4" xfId="7185"/>
    <cellStyle name="Input 2 40 4 2" xfId="19127"/>
    <cellStyle name="Input 2 40 4 3" xfId="19126"/>
    <cellStyle name="Input 2 40 4 4" xfId="25862"/>
    <cellStyle name="Input 2 40 4_Deadline Tracker" xfId="35227"/>
    <cellStyle name="Input 2 40 5" xfId="7186"/>
    <cellStyle name="Input 2 40 5 2" xfId="19129"/>
    <cellStyle name="Input 2 40 5 3" xfId="19128"/>
    <cellStyle name="Input 2 40 5 4" xfId="25863"/>
    <cellStyle name="Input 2 40 5_Deadline Tracker" xfId="35228"/>
    <cellStyle name="Input 2 40 6" xfId="19130"/>
    <cellStyle name="Input 2 40 7" xfId="19121"/>
    <cellStyle name="Input 2 40 8" xfId="25859"/>
    <cellStyle name="Input 2 40_Deadline Tracker" xfId="35224"/>
    <cellStyle name="Input 2 41" xfId="7187"/>
    <cellStyle name="Input 2 41 2" xfId="7188"/>
    <cellStyle name="Input 2 41 2 2" xfId="19133"/>
    <cellStyle name="Input 2 41 2 3" xfId="19132"/>
    <cellStyle name="Input 2 41 2 4" xfId="25865"/>
    <cellStyle name="Input 2 41 2_Deadline Tracker" xfId="35230"/>
    <cellStyle name="Input 2 41 3" xfId="7189"/>
    <cellStyle name="Input 2 41 3 2" xfId="19135"/>
    <cellStyle name="Input 2 41 3 3" xfId="19134"/>
    <cellStyle name="Input 2 41 3 4" xfId="25866"/>
    <cellStyle name="Input 2 41 3_Deadline Tracker" xfId="35231"/>
    <cellStyle name="Input 2 41 4" xfId="7190"/>
    <cellStyle name="Input 2 41 4 2" xfId="19137"/>
    <cellStyle name="Input 2 41 4 3" xfId="19136"/>
    <cellStyle name="Input 2 41 4 4" xfId="25867"/>
    <cellStyle name="Input 2 41 4_Deadline Tracker" xfId="35232"/>
    <cellStyle name="Input 2 41 5" xfId="7191"/>
    <cellStyle name="Input 2 41 5 2" xfId="19139"/>
    <cellStyle name="Input 2 41 5 3" xfId="19138"/>
    <cellStyle name="Input 2 41 5 4" xfId="25868"/>
    <cellStyle name="Input 2 41 5_Deadline Tracker" xfId="35233"/>
    <cellStyle name="Input 2 41 6" xfId="19140"/>
    <cellStyle name="Input 2 41 7" xfId="19131"/>
    <cellStyle name="Input 2 41 8" xfId="25864"/>
    <cellStyle name="Input 2 41_Deadline Tracker" xfId="35229"/>
    <cellStyle name="Input 2 42" xfId="7192"/>
    <cellStyle name="Input 2 42 2" xfId="19142"/>
    <cellStyle name="Input 2 42 3" xfId="19141"/>
    <cellStyle name="Input 2 42 4" xfId="25869"/>
    <cellStyle name="Input 2 42_Deadline Tracker" xfId="35234"/>
    <cellStyle name="Input 2 43" xfId="7193"/>
    <cellStyle name="Input 2 43 2" xfId="19144"/>
    <cellStyle name="Input 2 43 3" xfId="19143"/>
    <cellStyle name="Input 2 43 4" xfId="25870"/>
    <cellStyle name="Input 2 43_Deadline Tracker" xfId="35235"/>
    <cellStyle name="Input 2 44" xfId="19145"/>
    <cellStyle name="Input 2 45" xfId="19146"/>
    <cellStyle name="Input 2 46" xfId="19147"/>
    <cellStyle name="Input 2 47" xfId="19148"/>
    <cellStyle name="Input 2 48" xfId="19149"/>
    <cellStyle name="Input 2 49" xfId="19150"/>
    <cellStyle name="Input 2 5" xfId="7194"/>
    <cellStyle name="Input 2 5 2" xfId="7195"/>
    <cellStyle name="Input 2 5 2 2" xfId="19153"/>
    <cellStyle name="Input 2 5 2 3" xfId="19152"/>
    <cellStyle name="Input 2 5 2 4" xfId="25872"/>
    <cellStyle name="Input 2 5 2_Deadline Tracker" xfId="35237"/>
    <cellStyle name="Input 2 5 3" xfId="7196"/>
    <cellStyle name="Input 2 5 3 2" xfId="19155"/>
    <cellStyle name="Input 2 5 3 3" xfId="19154"/>
    <cellStyle name="Input 2 5 3 4" xfId="25873"/>
    <cellStyle name="Input 2 5 3_Deadline Tracker" xfId="35238"/>
    <cellStyle name="Input 2 5 4" xfId="7197"/>
    <cellStyle name="Input 2 5 4 2" xfId="19157"/>
    <cellStyle name="Input 2 5 4 3" xfId="19156"/>
    <cellStyle name="Input 2 5 4 4" xfId="25874"/>
    <cellStyle name="Input 2 5 4_Deadline Tracker" xfId="35239"/>
    <cellStyle name="Input 2 5 5" xfId="7198"/>
    <cellStyle name="Input 2 5 5 2" xfId="19159"/>
    <cellStyle name="Input 2 5 5 3" xfId="19158"/>
    <cellStyle name="Input 2 5 5 4" xfId="25875"/>
    <cellStyle name="Input 2 5 5_Deadline Tracker" xfId="35240"/>
    <cellStyle name="Input 2 5 6" xfId="19160"/>
    <cellStyle name="Input 2 5 7" xfId="19151"/>
    <cellStyle name="Input 2 5 8" xfId="25871"/>
    <cellStyle name="Input 2 5_Deadline Tracker" xfId="35236"/>
    <cellStyle name="Input 2 50" xfId="18790"/>
    <cellStyle name="Input 2 51" xfId="25693"/>
    <cellStyle name="Input 2 52" xfId="28289"/>
    <cellStyle name="Input 2 53" xfId="27989"/>
    <cellStyle name="Input 2 54" xfId="28308"/>
    <cellStyle name="Input 2 55" xfId="28344"/>
    <cellStyle name="Input 2 56" xfId="28181"/>
    <cellStyle name="Input 2 57" xfId="28019"/>
    <cellStyle name="Input 2 58" xfId="28318"/>
    <cellStyle name="Input 2 59" xfId="28362"/>
    <cellStyle name="Input 2 6" xfId="7199"/>
    <cellStyle name="Input 2 6 2" xfId="7200"/>
    <cellStyle name="Input 2 6 2 2" xfId="19163"/>
    <cellStyle name="Input 2 6 2 3" xfId="19162"/>
    <cellStyle name="Input 2 6 2 4" xfId="25877"/>
    <cellStyle name="Input 2 6 2_Deadline Tracker" xfId="35242"/>
    <cellStyle name="Input 2 6 3" xfId="7201"/>
    <cellStyle name="Input 2 6 3 2" xfId="19165"/>
    <cellStyle name="Input 2 6 3 3" xfId="19164"/>
    <cellStyle name="Input 2 6 3 4" xfId="25878"/>
    <cellStyle name="Input 2 6 3_Deadline Tracker" xfId="35243"/>
    <cellStyle name="Input 2 6 4" xfId="7202"/>
    <cellStyle name="Input 2 6 4 2" xfId="19167"/>
    <cellStyle name="Input 2 6 4 3" xfId="19166"/>
    <cellStyle name="Input 2 6 4 4" xfId="25879"/>
    <cellStyle name="Input 2 6 4_Deadline Tracker" xfId="35244"/>
    <cellStyle name="Input 2 6 5" xfId="7203"/>
    <cellStyle name="Input 2 6 5 2" xfId="19169"/>
    <cellStyle name="Input 2 6 5 3" xfId="19168"/>
    <cellStyle name="Input 2 6 5 4" xfId="25880"/>
    <cellStyle name="Input 2 6 5_Deadline Tracker" xfId="35245"/>
    <cellStyle name="Input 2 6 6" xfId="19170"/>
    <cellStyle name="Input 2 6 7" xfId="19161"/>
    <cellStyle name="Input 2 6 8" xfId="25876"/>
    <cellStyle name="Input 2 6_Deadline Tracker" xfId="35241"/>
    <cellStyle name="Input 2 60" xfId="31994"/>
    <cellStyle name="Input 2 7" xfId="7204"/>
    <cellStyle name="Input 2 7 2" xfId="7205"/>
    <cellStyle name="Input 2 7 2 2" xfId="19173"/>
    <cellStyle name="Input 2 7 2 3" xfId="19172"/>
    <cellStyle name="Input 2 7 2 4" xfId="25882"/>
    <cellStyle name="Input 2 7 2_Deadline Tracker" xfId="35247"/>
    <cellStyle name="Input 2 7 3" xfId="7206"/>
    <cellStyle name="Input 2 7 3 2" xfId="19175"/>
    <cellStyle name="Input 2 7 3 3" xfId="19174"/>
    <cellStyle name="Input 2 7 3 4" xfId="25883"/>
    <cellStyle name="Input 2 7 3_Deadline Tracker" xfId="35248"/>
    <cellStyle name="Input 2 7 4" xfId="7207"/>
    <cellStyle name="Input 2 7 4 2" xfId="19177"/>
    <cellStyle name="Input 2 7 4 3" xfId="19176"/>
    <cellStyle name="Input 2 7 4 4" xfId="25884"/>
    <cellStyle name="Input 2 7 4_Deadline Tracker" xfId="35249"/>
    <cellStyle name="Input 2 7 5" xfId="7208"/>
    <cellStyle name="Input 2 7 5 2" xfId="19179"/>
    <cellStyle name="Input 2 7 5 3" xfId="19178"/>
    <cellStyle name="Input 2 7 5 4" xfId="25885"/>
    <cellStyle name="Input 2 7 5_Deadline Tracker" xfId="35250"/>
    <cellStyle name="Input 2 7 6" xfId="19180"/>
    <cellStyle name="Input 2 7 7" xfId="19171"/>
    <cellStyle name="Input 2 7 8" xfId="25881"/>
    <cellStyle name="Input 2 7_Deadline Tracker" xfId="35246"/>
    <cellStyle name="Input 2 8" xfId="7209"/>
    <cellStyle name="Input 2 8 2" xfId="7210"/>
    <cellStyle name="Input 2 8 2 2" xfId="19183"/>
    <cellStyle name="Input 2 8 2 3" xfId="19182"/>
    <cellStyle name="Input 2 8 2 4" xfId="25887"/>
    <cellStyle name="Input 2 8 2_Deadline Tracker" xfId="35252"/>
    <cellStyle name="Input 2 8 3" xfId="7211"/>
    <cellStyle name="Input 2 8 3 2" xfId="19185"/>
    <cellStyle name="Input 2 8 3 3" xfId="19184"/>
    <cellStyle name="Input 2 8 3 4" xfId="25888"/>
    <cellStyle name="Input 2 8 3_Deadline Tracker" xfId="35253"/>
    <cellStyle name="Input 2 8 4" xfId="7212"/>
    <cellStyle name="Input 2 8 4 2" xfId="19187"/>
    <cellStyle name="Input 2 8 4 3" xfId="19186"/>
    <cellStyle name="Input 2 8 4 4" xfId="25889"/>
    <cellStyle name="Input 2 8 4_Deadline Tracker" xfId="35254"/>
    <cellStyle name="Input 2 8 5" xfId="7213"/>
    <cellStyle name="Input 2 8 5 2" xfId="19189"/>
    <cellStyle name="Input 2 8 5 3" xfId="19188"/>
    <cellStyle name="Input 2 8 5 4" xfId="25890"/>
    <cellStyle name="Input 2 8 5_Deadline Tracker" xfId="35255"/>
    <cellStyle name="Input 2 8 6" xfId="19190"/>
    <cellStyle name="Input 2 8 7" xfId="19181"/>
    <cellStyle name="Input 2 8 8" xfId="25886"/>
    <cellStyle name="Input 2 8_Deadline Tracker" xfId="35251"/>
    <cellStyle name="Input 2 9" xfId="7214"/>
    <cellStyle name="Input 2 9 2" xfId="7215"/>
    <cellStyle name="Input 2 9 2 2" xfId="19193"/>
    <cellStyle name="Input 2 9 2 3" xfId="19192"/>
    <cellStyle name="Input 2 9 2 4" xfId="25892"/>
    <cellStyle name="Input 2 9 2_Deadline Tracker" xfId="35257"/>
    <cellStyle name="Input 2 9 3" xfId="7216"/>
    <cellStyle name="Input 2 9 3 2" xfId="19195"/>
    <cellStyle name="Input 2 9 3 3" xfId="19194"/>
    <cellStyle name="Input 2 9 3 4" xfId="25893"/>
    <cellStyle name="Input 2 9 3_Deadline Tracker" xfId="35258"/>
    <cellStyle name="Input 2 9 4" xfId="7217"/>
    <cellStyle name="Input 2 9 4 2" xfId="19197"/>
    <cellStyle name="Input 2 9 4 3" xfId="19196"/>
    <cellStyle name="Input 2 9 4 4" xfId="25894"/>
    <cellStyle name="Input 2 9 4_Deadline Tracker" xfId="35259"/>
    <cellStyle name="Input 2 9 5" xfId="7218"/>
    <cellStyle name="Input 2 9 5 2" xfId="19199"/>
    <cellStyle name="Input 2 9 5 3" xfId="19198"/>
    <cellStyle name="Input 2 9 5 4" xfId="25895"/>
    <cellStyle name="Input 2 9 5_Deadline Tracker" xfId="35260"/>
    <cellStyle name="Input 2 9 6" xfId="19200"/>
    <cellStyle name="Input 2 9 7" xfId="19191"/>
    <cellStyle name="Input 2 9 8" xfId="25891"/>
    <cellStyle name="Input 2 9_Deadline Tracker" xfId="35256"/>
    <cellStyle name="Input 2_Deadline Tracker" xfId="35058"/>
    <cellStyle name="Input 3" xfId="7219"/>
    <cellStyle name="Input 3 2" xfId="7220"/>
    <cellStyle name="Input 3 2 2" xfId="19203"/>
    <cellStyle name="Input 3 2 3" xfId="19202"/>
    <cellStyle name="Input 3 2 4" xfId="25897"/>
    <cellStyle name="Input 3 2_Deadline Tracker" xfId="35262"/>
    <cellStyle name="Input 3 3" xfId="7221"/>
    <cellStyle name="Input 3 3 2" xfId="19205"/>
    <cellStyle name="Input 3 3 3" xfId="19204"/>
    <cellStyle name="Input 3 3 4" xfId="25898"/>
    <cellStyle name="Input 3 3_Deadline Tracker" xfId="35263"/>
    <cellStyle name="Input 3 4" xfId="19206"/>
    <cellStyle name="Input 3 5" xfId="19201"/>
    <cellStyle name="Input 3 6" xfId="25896"/>
    <cellStyle name="Input 3 7" xfId="28290"/>
    <cellStyle name="Input 3 8" xfId="27990"/>
    <cellStyle name="Input 3_Deadline Tracker" xfId="35261"/>
    <cellStyle name="Input 4" xfId="7222"/>
    <cellStyle name="Input 4 2" xfId="7223"/>
    <cellStyle name="Input 4 2 2" xfId="19209"/>
    <cellStyle name="Input 4 2 3" xfId="19208"/>
    <cellStyle name="Input 4 2 4" xfId="25900"/>
    <cellStyle name="Input 4 2_Deadline Tracker" xfId="35265"/>
    <cellStyle name="Input 4 3" xfId="19210"/>
    <cellStyle name="Input 4 4" xfId="19207"/>
    <cellStyle name="Input 4 5" xfId="25899"/>
    <cellStyle name="Input 4_Deadline Tracker" xfId="35264"/>
    <cellStyle name="Input 5" xfId="7224"/>
    <cellStyle name="Input 5 2" xfId="7225"/>
    <cellStyle name="Input 5 2 2" xfId="19213"/>
    <cellStyle name="Input 5 2 3" xfId="19212"/>
    <cellStyle name="Input 5 2 4" xfId="25902"/>
    <cellStyle name="Input 5 2_Deadline Tracker" xfId="35267"/>
    <cellStyle name="Input 5 3" xfId="19214"/>
    <cellStyle name="Input 5 4" xfId="19211"/>
    <cellStyle name="Input 5 5" xfId="25901"/>
    <cellStyle name="Input 5_Deadline Tracker" xfId="35266"/>
    <cellStyle name="Input 6" xfId="7226"/>
    <cellStyle name="Input 6 2" xfId="7227"/>
    <cellStyle name="Input 6 2 2" xfId="19217"/>
    <cellStyle name="Input 6 2 3" xfId="19216"/>
    <cellStyle name="Input 6 2 4" xfId="25904"/>
    <cellStyle name="Input 6 2_Deadline Tracker" xfId="35269"/>
    <cellStyle name="Input 6 3" xfId="19218"/>
    <cellStyle name="Input 6 4" xfId="19215"/>
    <cellStyle name="Input 6 5" xfId="25903"/>
    <cellStyle name="Input 6_Deadline Tracker" xfId="35268"/>
    <cellStyle name="Input 7" xfId="7228"/>
    <cellStyle name="Input 7 2" xfId="7229"/>
    <cellStyle name="Input 7 2 2" xfId="19221"/>
    <cellStyle name="Input 7 2 3" xfId="19220"/>
    <cellStyle name="Input 7 2 4" xfId="25906"/>
    <cellStyle name="Input 7 2_Deadline Tracker" xfId="35271"/>
    <cellStyle name="Input 7 3" xfId="19222"/>
    <cellStyle name="Input 7 4" xfId="19219"/>
    <cellStyle name="Input 7 5" xfId="25905"/>
    <cellStyle name="Input 7_Deadline Tracker" xfId="35270"/>
    <cellStyle name="Input 8" xfId="7230"/>
    <cellStyle name="Input 8 2" xfId="7231"/>
    <cellStyle name="Input 8 2 2" xfId="19225"/>
    <cellStyle name="Input 8 2 3" xfId="19224"/>
    <cellStyle name="Input 8 2 4" xfId="25908"/>
    <cellStyle name="Input 8 2_Deadline Tracker" xfId="35273"/>
    <cellStyle name="Input 8 3" xfId="19226"/>
    <cellStyle name="Input 8 4" xfId="19223"/>
    <cellStyle name="Input 8 5" xfId="25907"/>
    <cellStyle name="Input 8_Deadline Tracker" xfId="35272"/>
    <cellStyle name="Input 9" xfId="7232"/>
    <cellStyle name="Input 9 2" xfId="7233"/>
    <cellStyle name="Input 9 2 2" xfId="19229"/>
    <cellStyle name="Input 9 2 3" xfId="19228"/>
    <cellStyle name="Input 9 2 4" xfId="25910"/>
    <cellStyle name="Input 9 2_Deadline Tracker" xfId="35275"/>
    <cellStyle name="Input 9 3" xfId="19230"/>
    <cellStyle name="Input 9 4" xfId="19227"/>
    <cellStyle name="Input 9 5" xfId="25909"/>
    <cellStyle name="Input 9_Deadline Tracker" xfId="35274"/>
    <cellStyle name="Labels - Style3" xfId="7234"/>
    <cellStyle name="Labels - Style3 2" xfId="19232"/>
    <cellStyle name="Labels - Style3 3" xfId="19231"/>
    <cellStyle name="Labels - Style3 4" xfId="25911"/>
    <cellStyle name="Labels - Style3_Deadline Tracker" xfId="35276"/>
    <cellStyle name="Linked Cell 10" xfId="7235"/>
    <cellStyle name="Linked Cell 10 2" xfId="7236"/>
    <cellStyle name="Linked Cell 10 2 2" xfId="19235"/>
    <cellStyle name="Linked Cell 10 2 3" xfId="19234"/>
    <cellStyle name="Linked Cell 10 2 4" xfId="25913"/>
    <cellStyle name="Linked Cell 10 2_Deadline Tracker" xfId="35278"/>
    <cellStyle name="Linked Cell 10 3" xfId="19236"/>
    <cellStyle name="Linked Cell 10 4" xfId="19233"/>
    <cellStyle name="Linked Cell 10 5" xfId="25912"/>
    <cellStyle name="Linked Cell 10_Deadline Tracker" xfId="35277"/>
    <cellStyle name="Linked Cell 11" xfId="7237"/>
    <cellStyle name="Linked Cell 11 2" xfId="7238"/>
    <cellStyle name="Linked Cell 11 2 2" xfId="19239"/>
    <cellStyle name="Linked Cell 11 2 3" xfId="19238"/>
    <cellStyle name="Linked Cell 11 2 4" xfId="25915"/>
    <cellStyle name="Linked Cell 11 2_Deadline Tracker" xfId="35280"/>
    <cellStyle name="Linked Cell 11 3" xfId="19240"/>
    <cellStyle name="Linked Cell 11 4" xfId="19237"/>
    <cellStyle name="Linked Cell 11 5" xfId="25914"/>
    <cellStyle name="Linked Cell 11_Deadline Tracker" xfId="35279"/>
    <cellStyle name="Linked Cell 12" xfId="7239"/>
    <cellStyle name="Linked Cell 12 2" xfId="19242"/>
    <cellStyle name="Linked Cell 12 3" xfId="19241"/>
    <cellStyle name="Linked Cell 12 4" xfId="25916"/>
    <cellStyle name="Linked Cell 12_Deadline Tracker" xfId="35281"/>
    <cellStyle name="Linked Cell 13" xfId="7240"/>
    <cellStyle name="Linked Cell 13 2" xfId="19244"/>
    <cellStyle name="Linked Cell 13 3" xfId="19243"/>
    <cellStyle name="Linked Cell 13 4" xfId="25917"/>
    <cellStyle name="Linked Cell 13_Deadline Tracker" xfId="35282"/>
    <cellStyle name="Linked Cell 14" xfId="7241"/>
    <cellStyle name="Linked Cell 14 2" xfId="19246"/>
    <cellStyle name="Linked Cell 14 3" xfId="19245"/>
    <cellStyle name="Linked Cell 14 4" xfId="25918"/>
    <cellStyle name="Linked Cell 14_Deadline Tracker" xfId="35283"/>
    <cellStyle name="Linked Cell 15" xfId="28411"/>
    <cellStyle name="Linked Cell 2" xfId="7242"/>
    <cellStyle name="Linked Cell 2 2" xfId="7243"/>
    <cellStyle name="Linked Cell 2 2 2" xfId="19249"/>
    <cellStyle name="Linked Cell 2 2 3" xfId="19248"/>
    <cellStyle name="Linked Cell 2 2 4" xfId="25920"/>
    <cellStyle name="Linked Cell 2 2 5" xfId="32099"/>
    <cellStyle name="Linked Cell 2 2_Deadline Tracker" xfId="35285"/>
    <cellStyle name="Linked Cell 2 3" xfId="7244"/>
    <cellStyle name="Linked Cell 2 3 2" xfId="19251"/>
    <cellStyle name="Linked Cell 2 3 3" xfId="19250"/>
    <cellStyle name="Linked Cell 2 3 4" xfId="25921"/>
    <cellStyle name="Linked Cell 2 3_Deadline Tracker" xfId="35286"/>
    <cellStyle name="Linked Cell 2 4" xfId="19252"/>
    <cellStyle name="Linked Cell 2 5" xfId="19247"/>
    <cellStyle name="Linked Cell 2 6" xfId="25919"/>
    <cellStyle name="Linked Cell 2 7" xfId="28291"/>
    <cellStyle name="Linked Cell 2 8" xfId="27991"/>
    <cellStyle name="Linked Cell 2 9" xfId="32098"/>
    <cellStyle name="Linked Cell 2_Deadline Tracker" xfId="35284"/>
    <cellStyle name="Linked Cell 3" xfId="7245"/>
    <cellStyle name="Linked Cell 3 2" xfId="7246"/>
    <cellStyle name="Linked Cell 3 2 2" xfId="19255"/>
    <cellStyle name="Linked Cell 3 2 3" xfId="19254"/>
    <cellStyle name="Linked Cell 3 2 4" xfId="25923"/>
    <cellStyle name="Linked Cell 3 2_Deadline Tracker" xfId="35288"/>
    <cellStyle name="Linked Cell 3 3" xfId="7247"/>
    <cellStyle name="Linked Cell 3 3 2" xfId="19257"/>
    <cellStyle name="Linked Cell 3 3 3" xfId="19256"/>
    <cellStyle name="Linked Cell 3 3 4" xfId="25924"/>
    <cellStyle name="Linked Cell 3 3_Deadline Tracker" xfId="35289"/>
    <cellStyle name="Linked Cell 3 4" xfId="19258"/>
    <cellStyle name="Linked Cell 3 5" xfId="19253"/>
    <cellStyle name="Linked Cell 3 6" xfId="25922"/>
    <cellStyle name="Linked Cell 3 7" xfId="28292"/>
    <cellStyle name="Linked Cell 3 8" xfId="27992"/>
    <cellStyle name="Linked Cell 3_Deadline Tracker" xfId="35287"/>
    <cellStyle name="Linked Cell 4" xfId="7248"/>
    <cellStyle name="Linked Cell 4 2" xfId="7249"/>
    <cellStyle name="Linked Cell 4 2 2" xfId="19261"/>
    <cellStyle name="Linked Cell 4 2 3" xfId="19260"/>
    <cellStyle name="Linked Cell 4 2 4" xfId="25926"/>
    <cellStyle name="Linked Cell 4 2_Deadline Tracker" xfId="35291"/>
    <cellStyle name="Linked Cell 4 3" xfId="19262"/>
    <cellStyle name="Linked Cell 4 4" xfId="19259"/>
    <cellStyle name="Linked Cell 4 5" xfId="25925"/>
    <cellStyle name="Linked Cell 4_Deadline Tracker" xfId="35290"/>
    <cellStyle name="Linked Cell 5" xfId="7250"/>
    <cellStyle name="Linked Cell 5 2" xfId="7251"/>
    <cellStyle name="Linked Cell 5 2 2" xfId="19265"/>
    <cellStyle name="Linked Cell 5 2 3" xfId="19264"/>
    <cellStyle name="Linked Cell 5 2 4" xfId="25928"/>
    <cellStyle name="Linked Cell 5 2_Deadline Tracker" xfId="35293"/>
    <cellStyle name="Linked Cell 5 3" xfId="19266"/>
    <cellStyle name="Linked Cell 5 4" xfId="19263"/>
    <cellStyle name="Linked Cell 5 5" xfId="25927"/>
    <cellStyle name="Linked Cell 5_Deadline Tracker" xfId="35292"/>
    <cellStyle name="Linked Cell 6" xfId="7252"/>
    <cellStyle name="Linked Cell 6 2" xfId="7253"/>
    <cellStyle name="Linked Cell 6 2 2" xfId="19269"/>
    <cellStyle name="Linked Cell 6 2 3" xfId="19268"/>
    <cellStyle name="Linked Cell 6 2 4" xfId="25930"/>
    <cellStyle name="Linked Cell 6 2_Deadline Tracker" xfId="35295"/>
    <cellStyle name="Linked Cell 6 3" xfId="19270"/>
    <cellStyle name="Linked Cell 6 4" xfId="19267"/>
    <cellStyle name="Linked Cell 6 5" xfId="25929"/>
    <cellStyle name="Linked Cell 6_Deadline Tracker" xfId="35294"/>
    <cellStyle name="Linked Cell 7" xfId="7254"/>
    <cellStyle name="Linked Cell 7 2" xfId="7255"/>
    <cellStyle name="Linked Cell 7 2 2" xfId="19273"/>
    <cellStyle name="Linked Cell 7 2 3" xfId="19272"/>
    <cellStyle name="Linked Cell 7 2 4" xfId="25932"/>
    <cellStyle name="Linked Cell 7 2_Deadline Tracker" xfId="35297"/>
    <cellStyle name="Linked Cell 7 3" xfId="19274"/>
    <cellStyle name="Linked Cell 7 4" xfId="19271"/>
    <cellStyle name="Linked Cell 7 5" xfId="25931"/>
    <cellStyle name="Linked Cell 7_Deadline Tracker" xfId="35296"/>
    <cellStyle name="Linked Cell 8" xfId="7256"/>
    <cellStyle name="Linked Cell 8 2" xfId="7257"/>
    <cellStyle name="Linked Cell 8 2 2" xfId="19277"/>
    <cellStyle name="Linked Cell 8 2 3" xfId="19276"/>
    <cellStyle name="Linked Cell 8 2 4" xfId="25934"/>
    <cellStyle name="Linked Cell 8 2_Deadline Tracker" xfId="35299"/>
    <cellStyle name="Linked Cell 8 3" xfId="19278"/>
    <cellStyle name="Linked Cell 8 4" xfId="19275"/>
    <cellStyle name="Linked Cell 8 5" xfId="25933"/>
    <cellStyle name="Linked Cell 8_Deadline Tracker" xfId="35298"/>
    <cellStyle name="Linked Cell 9" xfId="7258"/>
    <cellStyle name="Linked Cell 9 2" xfId="7259"/>
    <cellStyle name="Linked Cell 9 2 2" xfId="19281"/>
    <cellStyle name="Linked Cell 9 2 3" xfId="19280"/>
    <cellStyle name="Linked Cell 9 2 4" xfId="25936"/>
    <cellStyle name="Linked Cell 9 2_Deadline Tracker" xfId="35301"/>
    <cellStyle name="Linked Cell 9 3" xfId="19282"/>
    <cellStyle name="Linked Cell 9 4" xfId="19279"/>
    <cellStyle name="Linked Cell 9 5" xfId="25935"/>
    <cellStyle name="Linked Cell 9_Deadline Tracker" xfId="35300"/>
    <cellStyle name="lou" xfId="7260"/>
    <cellStyle name="lou 2" xfId="7261"/>
    <cellStyle name="lou 2 2" xfId="19285"/>
    <cellStyle name="lou 2 3" xfId="19284"/>
    <cellStyle name="lou 2 4" xfId="25938"/>
    <cellStyle name="lou 2_Deadline Tracker" xfId="35302"/>
    <cellStyle name="lou 3" xfId="19286"/>
    <cellStyle name="lou 4" xfId="19283"/>
    <cellStyle name="lou 5" xfId="25937"/>
    <cellStyle name="lou 6" xfId="28293"/>
    <cellStyle name="lou 7" xfId="27993"/>
    <cellStyle name="lou_Daily Volume" xfId="7262"/>
    <cellStyle name="Macro" xfId="7263"/>
    <cellStyle name="Macro 2" xfId="19288"/>
    <cellStyle name="Macro 3" xfId="19287"/>
    <cellStyle name="Macro 4" xfId="10871"/>
    <cellStyle name="Macro 5" xfId="25939"/>
    <cellStyle name="Macro 6" xfId="28294"/>
    <cellStyle name="Macro_Activity per Fund Group" xfId="10881"/>
    <cellStyle name="Neutral 10" xfId="7264"/>
    <cellStyle name="Neutral 10 2" xfId="7265"/>
    <cellStyle name="Neutral 10 2 2" xfId="19291"/>
    <cellStyle name="Neutral 10 2 3" xfId="19290"/>
    <cellStyle name="Neutral 10 2 4" xfId="25941"/>
    <cellStyle name="Neutral 10 2_Deadline Tracker" xfId="35304"/>
    <cellStyle name="Neutral 10 3" xfId="19292"/>
    <cellStyle name="Neutral 10 4" xfId="19289"/>
    <cellStyle name="Neutral 10 5" xfId="25940"/>
    <cellStyle name="Neutral 10_Deadline Tracker" xfId="35303"/>
    <cellStyle name="Neutral 11" xfId="7266"/>
    <cellStyle name="Neutral 11 2" xfId="7267"/>
    <cellStyle name="Neutral 11 2 2" xfId="19295"/>
    <cellStyle name="Neutral 11 2 3" xfId="19294"/>
    <cellStyle name="Neutral 11 2 4" xfId="25943"/>
    <cellStyle name="Neutral 11 2_Deadline Tracker" xfId="35306"/>
    <cellStyle name="Neutral 11 3" xfId="19296"/>
    <cellStyle name="Neutral 11 4" xfId="19293"/>
    <cellStyle name="Neutral 11 5" xfId="25942"/>
    <cellStyle name="Neutral 11_Deadline Tracker" xfId="35305"/>
    <cellStyle name="Neutral 12" xfId="7268"/>
    <cellStyle name="Neutral 12 2" xfId="19298"/>
    <cellStyle name="Neutral 12 3" xfId="19297"/>
    <cellStyle name="Neutral 12 4" xfId="25944"/>
    <cellStyle name="Neutral 12_Deadline Tracker" xfId="35307"/>
    <cellStyle name="Neutral 13" xfId="7269"/>
    <cellStyle name="Neutral 13 2" xfId="19300"/>
    <cellStyle name="Neutral 13 3" xfId="19299"/>
    <cellStyle name="Neutral 13 4" xfId="25945"/>
    <cellStyle name="Neutral 13_Deadline Tracker" xfId="35308"/>
    <cellStyle name="Neutral 14" xfId="7270"/>
    <cellStyle name="Neutral 14 2" xfId="19302"/>
    <cellStyle name="Neutral 14 3" xfId="19301"/>
    <cellStyle name="Neutral 14 4" xfId="25946"/>
    <cellStyle name="Neutral 14_Deadline Tracker" xfId="35309"/>
    <cellStyle name="Neutral 15" xfId="28412"/>
    <cellStyle name="Neutral 2" xfId="7271"/>
    <cellStyle name="Neutral 2 2" xfId="7272"/>
    <cellStyle name="Neutral 2 2 2" xfId="19305"/>
    <cellStyle name="Neutral 2 2 3" xfId="19304"/>
    <cellStyle name="Neutral 2 2 4" xfId="25948"/>
    <cellStyle name="Neutral 2 2 5" xfId="32101"/>
    <cellStyle name="Neutral 2 2_Deadline Tracker" xfId="35311"/>
    <cellStyle name="Neutral 2 3" xfId="7273"/>
    <cellStyle name="Neutral 2 3 2" xfId="19307"/>
    <cellStyle name="Neutral 2 3 3" xfId="19306"/>
    <cellStyle name="Neutral 2 3 4" xfId="25949"/>
    <cellStyle name="Neutral 2 3_Deadline Tracker" xfId="35312"/>
    <cellStyle name="Neutral 2 4" xfId="19308"/>
    <cellStyle name="Neutral 2 5" xfId="19303"/>
    <cellStyle name="Neutral 2 6" xfId="25947"/>
    <cellStyle name="Neutral 2 7" xfId="28295"/>
    <cellStyle name="Neutral 2 8" xfId="27994"/>
    <cellStyle name="Neutral 2 9" xfId="32100"/>
    <cellStyle name="Neutral 2_Deadline Tracker" xfId="35310"/>
    <cellStyle name="Neutral 3" xfId="7274"/>
    <cellStyle name="Neutral 3 2" xfId="7275"/>
    <cellStyle name="Neutral 3 2 2" xfId="19311"/>
    <cellStyle name="Neutral 3 2 3" xfId="19310"/>
    <cellStyle name="Neutral 3 2 4" xfId="25951"/>
    <cellStyle name="Neutral 3 2_Deadline Tracker" xfId="35314"/>
    <cellStyle name="Neutral 3 3" xfId="7276"/>
    <cellStyle name="Neutral 3 3 2" xfId="19313"/>
    <cellStyle name="Neutral 3 3 3" xfId="19312"/>
    <cellStyle name="Neutral 3 3 4" xfId="25952"/>
    <cellStyle name="Neutral 3 3_Deadline Tracker" xfId="35315"/>
    <cellStyle name="Neutral 3 4" xfId="19314"/>
    <cellStyle name="Neutral 3 5" xfId="19309"/>
    <cellStyle name="Neutral 3 6" xfId="25950"/>
    <cellStyle name="Neutral 3 7" xfId="28296"/>
    <cellStyle name="Neutral 3 8" xfId="27995"/>
    <cellStyle name="Neutral 3_Deadline Tracker" xfId="35313"/>
    <cellStyle name="Neutral 4" xfId="7277"/>
    <cellStyle name="Neutral 4 2" xfId="7278"/>
    <cellStyle name="Neutral 4 2 2" xfId="19317"/>
    <cellStyle name="Neutral 4 2 3" xfId="19316"/>
    <cellStyle name="Neutral 4 2 4" xfId="25954"/>
    <cellStyle name="Neutral 4 2_Deadline Tracker" xfId="35317"/>
    <cellStyle name="Neutral 4 3" xfId="19318"/>
    <cellStyle name="Neutral 4 4" xfId="19315"/>
    <cellStyle name="Neutral 4 5" xfId="25953"/>
    <cellStyle name="Neutral 4_Deadline Tracker" xfId="35316"/>
    <cellStyle name="Neutral 5" xfId="7279"/>
    <cellStyle name="Neutral 5 2" xfId="7280"/>
    <cellStyle name="Neutral 5 2 2" xfId="19321"/>
    <cellStyle name="Neutral 5 2 3" xfId="19320"/>
    <cellStyle name="Neutral 5 2 4" xfId="25956"/>
    <cellStyle name="Neutral 5 2_Deadline Tracker" xfId="35319"/>
    <cellStyle name="Neutral 5 3" xfId="19322"/>
    <cellStyle name="Neutral 5 4" xfId="19319"/>
    <cellStyle name="Neutral 5 5" xfId="25955"/>
    <cellStyle name="Neutral 5_Deadline Tracker" xfId="35318"/>
    <cellStyle name="Neutral 6" xfId="7281"/>
    <cellStyle name="Neutral 6 2" xfId="7282"/>
    <cellStyle name="Neutral 6 2 2" xfId="19325"/>
    <cellStyle name="Neutral 6 2 3" xfId="19324"/>
    <cellStyle name="Neutral 6 2 4" xfId="25958"/>
    <cellStyle name="Neutral 6 2_Deadline Tracker" xfId="35321"/>
    <cellStyle name="Neutral 6 3" xfId="19326"/>
    <cellStyle name="Neutral 6 4" xfId="19323"/>
    <cellStyle name="Neutral 6 5" xfId="25957"/>
    <cellStyle name="Neutral 6_Deadline Tracker" xfId="35320"/>
    <cellStyle name="Neutral 7" xfId="7283"/>
    <cellStyle name="Neutral 7 2" xfId="7284"/>
    <cellStyle name="Neutral 7 2 2" xfId="19329"/>
    <cellStyle name="Neutral 7 2 3" xfId="19328"/>
    <cellStyle name="Neutral 7 2 4" xfId="25960"/>
    <cellStyle name="Neutral 7 2_Deadline Tracker" xfId="35323"/>
    <cellStyle name="Neutral 7 3" xfId="19330"/>
    <cellStyle name="Neutral 7 4" xfId="19327"/>
    <cellStyle name="Neutral 7 5" xfId="25959"/>
    <cellStyle name="Neutral 7_Deadline Tracker" xfId="35322"/>
    <cellStyle name="Neutral 8" xfId="7285"/>
    <cellStyle name="Neutral 8 2" xfId="7286"/>
    <cellStyle name="Neutral 8 2 2" xfId="19333"/>
    <cellStyle name="Neutral 8 2 3" xfId="19332"/>
    <cellStyle name="Neutral 8 2 4" xfId="25962"/>
    <cellStyle name="Neutral 8 2_Deadline Tracker" xfId="35325"/>
    <cellStyle name="Neutral 8 3" xfId="19334"/>
    <cellStyle name="Neutral 8 4" xfId="19331"/>
    <cellStyle name="Neutral 8 5" xfId="25961"/>
    <cellStyle name="Neutral 8_Deadline Tracker" xfId="35324"/>
    <cellStyle name="Neutral 9" xfId="7287"/>
    <cellStyle name="Neutral 9 2" xfId="7288"/>
    <cellStyle name="Neutral 9 2 2" xfId="19337"/>
    <cellStyle name="Neutral 9 2 3" xfId="19336"/>
    <cellStyle name="Neutral 9 2 4" xfId="25964"/>
    <cellStyle name="Neutral 9 2_Deadline Tracker" xfId="35327"/>
    <cellStyle name="Neutral 9 3" xfId="19338"/>
    <cellStyle name="Neutral 9 4" xfId="19335"/>
    <cellStyle name="Neutral 9 5" xfId="25963"/>
    <cellStyle name="Neutral 9_Deadline Tracker" xfId="35326"/>
    <cellStyle name="Normal" xfId="0" builtinId="0"/>
    <cellStyle name="Normal - Style1" xfId="7289"/>
    <cellStyle name="Normal - Style1 2" xfId="19340"/>
    <cellStyle name="Normal - Style1 3" xfId="19339"/>
    <cellStyle name="Normal - Style1 4" xfId="25965"/>
    <cellStyle name="Normal - Style1_Deadline Tracker" xfId="35328"/>
    <cellStyle name="Normal 10" xfId="7290"/>
    <cellStyle name="Normal 10 2" xfId="7291"/>
    <cellStyle name="Normal 10 2 2" xfId="7292"/>
    <cellStyle name="Normal 10 2 2 2" xfId="19344"/>
    <cellStyle name="Normal 10 2 2 3" xfId="19343"/>
    <cellStyle name="Normal 10 2 2 4" xfId="25968"/>
    <cellStyle name="Normal 10 2 2_Deadline Tracker" xfId="35330"/>
    <cellStyle name="Normal 10 2 3" xfId="19345"/>
    <cellStyle name="Normal 10 2 4" xfId="19342"/>
    <cellStyle name="Normal 10 2 5" xfId="25967"/>
    <cellStyle name="Normal 10 2 6" xfId="28444"/>
    <cellStyle name="Normal 10 2_Deadline Tracker" xfId="35329"/>
    <cellStyle name="Normal 10 3" xfId="7293"/>
    <cellStyle name="Normal 10 3 2" xfId="7294"/>
    <cellStyle name="Normal 10 3 2 2" xfId="19348"/>
    <cellStyle name="Normal 10 3 2 3" xfId="19347"/>
    <cellStyle name="Normal 10 3 2 4" xfId="25970"/>
    <cellStyle name="Normal 10 3 2_Deadline Tracker" xfId="35332"/>
    <cellStyle name="Normal 10 3 3" xfId="19349"/>
    <cellStyle name="Normal 10 3 4" xfId="19346"/>
    <cellStyle name="Normal 10 3 5" xfId="25969"/>
    <cellStyle name="Normal 10 3 6" xfId="28445"/>
    <cellStyle name="Normal 10 3_Deadline Tracker" xfId="35331"/>
    <cellStyle name="Normal 10 4" xfId="7295"/>
    <cellStyle name="Normal 10 4 2" xfId="19351"/>
    <cellStyle name="Normal 10 4 3" xfId="19350"/>
    <cellStyle name="Normal 10 4 4" xfId="25971"/>
    <cellStyle name="Normal 10 4 5" xfId="28446"/>
    <cellStyle name="Normal 10 4_Deadline Tracker" xfId="35333"/>
    <cellStyle name="Normal 10 5" xfId="7296"/>
    <cellStyle name="Normal 10 5 2" xfId="19353"/>
    <cellStyle name="Normal 10 5 3" xfId="19352"/>
    <cellStyle name="Normal 10 5 4" xfId="25972"/>
    <cellStyle name="Normal 10 5_Deadline Tracker" xfId="35334"/>
    <cellStyle name="Normal 10 6" xfId="19354"/>
    <cellStyle name="Normal 10 7" xfId="19341"/>
    <cellStyle name="Normal 10 8" xfId="25966"/>
    <cellStyle name="Normal 10 9" xfId="28443"/>
    <cellStyle name="Normal 10_Access Deletion Tracker" xfId="7297"/>
    <cellStyle name="Normal 100" xfId="7298"/>
    <cellStyle name="Normal 100 10" xfId="28447"/>
    <cellStyle name="Normal 100 10 2" xfId="28448"/>
    <cellStyle name="Normal 100 10 2 2" xfId="28449"/>
    <cellStyle name="Normal 100 10 3" xfId="28450"/>
    <cellStyle name="Normal 100 10 3 2" xfId="28451"/>
    <cellStyle name="Normal 100 10 4" xfId="28452"/>
    <cellStyle name="Normal 100 10 4 2" xfId="28453"/>
    <cellStyle name="Normal 100 10 5" xfId="28454"/>
    <cellStyle name="Normal 100 11" xfId="28455"/>
    <cellStyle name="Normal 100 11 2" xfId="28456"/>
    <cellStyle name="Normal 100 11 2 2" xfId="28457"/>
    <cellStyle name="Normal 100 11 3" xfId="28458"/>
    <cellStyle name="Normal 100 11 3 2" xfId="28459"/>
    <cellStyle name="Normal 100 11 4" xfId="28460"/>
    <cellStyle name="Normal 100 11 4 2" xfId="28461"/>
    <cellStyle name="Normal 100 11 5" xfId="28462"/>
    <cellStyle name="Normal 100 12" xfId="28463"/>
    <cellStyle name="Normal 100 12 2" xfId="28464"/>
    <cellStyle name="Normal 100 13" xfId="28465"/>
    <cellStyle name="Normal 100 13 2" xfId="28466"/>
    <cellStyle name="Normal 100 14" xfId="28467"/>
    <cellStyle name="Normal 100 14 2" xfId="28468"/>
    <cellStyle name="Normal 100 15" xfId="28469"/>
    <cellStyle name="Normal 100 2" xfId="7299"/>
    <cellStyle name="Normal 100 2 2" xfId="19357"/>
    <cellStyle name="Normal 100 2 2 2" xfId="28470"/>
    <cellStyle name="Normal 100 2 3" xfId="19356"/>
    <cellStyle name="Normal 100 2 3 2" xfId="28471"/>
    <cellStyle name="Normal 100 2 4" xfId="25974"/>
    <cellStyle name="Normal 100 2 4 2" xfId="28473"/>
    <cellStyle name="Normal 100 2 4 3" xfId="28472"/>
    <cellStyle name="Normal 100 2 5" xfId="28474"/>
    <cellStyle name="Normal 100 2_Deadline Tracker" xfId="35336"/>
    <cellStyle name="Normal 100 3" xfId="7300"/>
    <cellStyle name="Normal 100 3 2" xfId="19359"/>
    <cellStyle name="Normal 100 3 2 2" xfId="28475"/>
    <cellStyle name="Normal 100 3 3" xfId="19358"/>
    <cellStyle name="Normal 100 3 3 2" xfId="28476"/>
    <cellStyle name="Normal 100 3 4" xfId="25975"/>
    <cellStyle name="Normal 100 3 4 2" xfId="28478"/>
    <cellStyle name="Normal 100 3 4 3" xfId="28477"/>
    <cellStyle name="Normal 100 3 5" xfId="28479"/>
    <cellStyle name="Normal 100 3_Deadline Tracker" xfId="35337"/>
    <cellStyle name="Normal 100 4" xfId="19360"/>
    <cellStyle name="Normal 100 4 2" xfId="28480"/>
    <cellStyle name="Normal 100 4 2 2" xfId="28481"/>
    <cellStyle name="Normal 100 4 3" xfId="28482"/>
    <cellStyle name="Normal 100 4 3 2" xfId="28483"/>
    <cellStyle name="Normal 100 4 4" xfId="28484"/>
    <cellStyle name="Normal 100 4 4 2" xfId="28485"/>
    <cellStyle name="Normal 100 4 5" xfId="28486"/>
    <cellStyle name="Normal 100 5" xfId="19355"/>
    <cellStyle name="Normal 100 5 2" xfId="28487"/>
    <cellStyle name="Normal 100 5 2 2" xfId="28488"/>
    <cellStyle name="Normal 100 5 3" xfId="28489"/>
    <cellStyle name="Normal 100 5 3 2" xfId="28490"/>
    <cellStyle name="Normal 100 5 4" xfId="28491"/>
    <cellStyle name="Normal 100 5 4 2" xfId="28492"/>
    <cellStyle name="Normal 100 5 5" xfId="28493"/>
    <cellStyle name="Normal 100 6" xfId="25973"/>
    <cellStyle name="Normal 100 6 2" xfId="28495"/>
    <cellStyle name="Normal 100 6 2 2" xfId="28496"/>
    <cellStyle name="Normal 100 6 3" xfId="28497"/>
    <cellStyle name="Normal 100 6 3 2" xfId="28498"/>
    <cellStyle name="Normal 100 6 4" xfId="28499"/>
    <cellStyle name="Normal 100 6 4 2" xfId="28500"/>
    <cellStyle name="Normal 100 6 5" xfId="28501"/>
    <cellStyle name="Normal 100 6 6" xfId="28494"/>
    <cellStyle name="Normal 100 7" xfId="28502"/>
    <cellStyle name="Normal 100 7 2" xfId="28503"/>
    <cellStyle name="Normal 100 7 2 2" xfId="28504"/>
    <cellStyle name="Normal 100 7 3" xfId="28505"/>
    <cellStyle name="Normal 100 7 3 2" xfId="28506"/>
    <cellStyle name="Normal 100 7 4" xfId="28507"/>
    <cellStyle name="Normal 100 7 4 2" xfId="28508"/>
    <cellStyle name="Normal 100 7 5" xfId="28509"/>
    <cellStyle name="Normal 100 8" xfId="28510"/>
    <cellStyle name="Normal 100 8 2" xfId="28511"/>
    <cellStyle name="Normal 100 8 2 2" xfId="28512"/>
    <cellStyle name="Normal 100 8 3" xfId="28513"/>
    <cellStyle name="Normal 100 8 3 2" xfId="28514"/>
    <cellStyle name="Normal 100 8 4" xfId="28515"/>
    <cellStyle name="Normal 100 8 4 2" xfId="28516"/>
    <cellStyle name="Normal 100 8 5" xfId="28517"/>
    <cellStyle name="Normal 100 9" xfId="28518"/>
    <cellStyle name="Normal 100 9 2" xfId="28519"/>
    <cellStyle name="Normal 100 9 2 2" xfId="28520"/>
    <cellStyle name="Normal 100 9 3" xfId="28521"/>
    <cellStyle name="Normal 100 9 3 2" xfId="28522"/>
    <cellStyle name="Normal 100 9 4" xfId="28523"/>
    <cellStyle name="Normal 100 9 4 2" xfId="28524"/>
    <cellStyle name="Normal 100 9 5" xfId="28525"/>
    <cellStyle name="Normal 100_Deadline Tracker" xfId="35335"/>
    <cellStyle name="Normal 101" xfId="7301"/>
    <cellStyle name="Normal 101 10" xfId="28526"/>
    <cellStyle name="Normal 101 10 2" xfId="28527"/>
    <cellStyle name="Normal 101 10 2 2" xfId="28528"/>
    <cellStyle name="Normal 101 10 3" xfId="28529"/>
    <cellStyle name="Normal 101 10 3 2" xfId="28530"/>
    <cellStyle name="Normal 101 10 4" xfId="28531"/>
    <cellStyle name="Normal 101 10 4 2" xfId="28532"/>
    <cellStyle name="Normal 101 10 5" xfId="28533"/>
    <cellStyle name="Normal 101 11" xfId="28534"/>
    <cellStyle name="Normal 101 11 2" xfId="28535"/>
    <cellStyle name="Normal 101 11 2 2" xfId="28536"/>
    <cellStyle name="Normal 101 11 3" xfId="28537"/>
    <cellStyle name="Normal 101 11 3 2" xfId="28538"/>
    <cellStyle name="Normal 101 11 4" xfId="28539"/>
    <cellStyle name="Normal 101 11 4 2" xfId="28540"/>
    <cellStyle name="Normal 101 11 5" xfId="28541"/>
    <cellStyle name="Normal 101 12" xfId="28542"/>
    <cellStyle name="Normal 101 12 2" xfId="28543"/>
    <cellStyle name="Normal 101 13" xfId="28544"/>
    <cellStyle name="Normal 101 13 2" xfId="28545"/>
    <cellStyle name="Normal 101 14" xfId="28546"/>
    <cellStyle name="Normal 101 14 2" xfId="28547"/>
    <cellStyle name="Normal 101 15" xfId="28548"/>
    <cellStyle name="Normal 101 2" xfId="7302"/>
    <cellStyle name="Normal 101 2 2" xfId="19363"/>
    <cellStyle name="Normal 101 2 2 2" xfId="28549"/>
    <cellStyle name="Normal 101 2 3" xfId="19362"/>
    <cellStyle name="Normal 101 2 3 2" xfId="28550"/>
    <cellStyle name="Normal 101 2 4" xfId="25977"/>
    <cellStyle name="Normal 101 2 4 2" xfId="28552"/>
    <cellStyle name="Normal 101 2 4 3" xfId="28551"/>
    <cellStyle name="Normal 101 2 5" xfId="28553"/>
    <cellStyle name="Normal 101 2_Deadline Tracker" xfId="35339"/>
    <cellStyle name="Normal 101 3" xfId="7303"/>
    <cellStyle name="Normal 101 3 2" xfId="19365"/>
    <cellStyle name="Normal 101 3 2 2" xfId="28554"/>
    <cellStyle name="Normal 101 3 3" xfId="19364"/>
    <cellStyle name="Normal 101 3 3 2" xfId="28555"/>
    <cellStyle name="Normal 101 3 4" xfId="25978"/>
    <cellStyle name="Normal 101 3 4 2" xfId="28557"/>
    <cellStyle name="Normal 101 3 4 3" xfId="28556"/>
    <cellStyle name="Normal 101 3 5" xfId="28558"/>
    <cellStyle name="Normal 101 3_Deadline Tracker" xfId="35340"/>
    <cellStyle name="Normal 101 4" xfId="19366"/>
    <cellStyle name="Normal 101 4 2" xfId="28559"/>
    <cellStyle name="Normal 101 4 2 2" xfId="28560"/>
    <cellStyle name="Normal 101 4 3" xfId="28561"/>
    <cellStyle name="Normal 101 4 3 2" xfId="28562"/>
    <cellStyle name="Normal 101 4 4" xfId="28563"/>
    <cellStyle name="Normal 101 4 4 2" xfId="28564"/>
    <cellStyle name="Normal 101 4 5" xfId="28565"/>
    <cellStyle name="Normal 101 5" xfId="19361"/>
    <cellStyle name="Normal 101 5 2" xfId="28566"/>
    <cellStyle name="Normal 101 5 2 2" xfId="28567"/>
    <cellStyle name="Normal 101 5 3" xfId="28568"/>
    <cellStyle name="Normal 101 5 3 2" xfId="28569"/>
    <cellStyle name="Normal 101 5 4" xfId="28570"/>
    <cellStyle name="Normal 101 5 4 2" xfId="28571"/>
    <cellStyle name="Normal 101 5 5" xfId="28572"/>
    <cellStyle name="Normal 101 6" xfId="25976"/>
    <cellStyle name="Normal 101 6 2" xfId="28574"/>
    <cellStyle name="Normal 101 6 2 2" xfId="28575"/>
    <cellStyle name="Normal 101 6 3" xfId="28576"/>
    <cellStyle name="Normal 101 6 3 2" xfId="28577"/>
    <cellStyle name="Normal 101 6 4" xfId="28578"/>
    <cellStyle name="Normal 101 6 4 2" xfId="28579"/>
    <cellStyle name="Normal 101 6 5" xfId="28580"/>
    <cellStyle name="Normal 101 6 6" xfId="28573"/>
    <cellStyle name="Normal 101 7" xfId="28581"/>
    <cellStyle name="Normal 101 7 2" xfId="28582"/>
    <cellStyle name="Normal 101 7 2 2" xfId="28583"/>
    <cellStyle name="Normal 101 7 3" xfId="28584"/>
    <cellStyle name="Normal 101 7 3 2" xfId="28585"/>
    <cellStyle name="Normal 101 7 4" xfId="28586"/>
    <cellStyle name="Normal 101 7 4 2" xfId="28587"/>
    <cellStyle name="Normal 101 7 5" xfId="28588"/>
    <cellStyle name="Normal 101 8" xfId="28589"/>
    <cellStyle name="Normal 101 8 2" xfId="28590"/>
    <cellStyle name="Normal 101 8 2 2" xfId="28591"/>
    <cellStyle name="Normal 101 8 3" xfId="28592"/>
    <cellStyle name="Normal 101 8 3 2" xfId="28593"/>
    <cellStyle name="Normal 101 8 4" xfId="28594"/>
    <cellStyle name="Normal 101 8 4 2" xfId="28595"/>
    <cellStyle name="Normal 101 8 5" xfId="28596"/>
    <cellStyle name="Normal 101 9" xfId="28597"/>
    <cellStyle name="Normal 101 9 2" xfId="28598"/>
    <cellStyle name="Normal 101 9 2 2" xfId="28599"/>
    <cellStyle name="Normal 101 9 3" xfId="28600"/>
    <cellStyle name="Normal 101 9 3 2" xfId="28601"/>
    <cellStyle name="Normal 101 9 4" xfId="28602"/>
    <cellStyle name="Normal 101 9 4 2" xfId="28603"/>
    <cellStyle name="Normal 101 9 5" xfId="28604"/>
    <cellStyle name="Normal 101_Deadline Tracker" xfId="35338"/>
    <cellStyle name="Normal 102" xfId="7304"/>
    <cellStyle name="Normal 102 10" xfId="28605"/>
    <cellStyle name="Normal 102 10 2" xfId="28606"/>
    <cellStyle name="Normal 102 10 2 2" xfId="28607"/>
    <cellStyle name="Normal 102 10 3" xfId="28608"/>
    <cellStyle name="Normal 102 10 3 2" xfId="28609"/>
    <cellStyle name="Normal 102 10 4" xfId="28610"/>
    <cellStyle name="Normal 102 10 4 2" xfId="28611"/>
    <cellStyle name="Normal 102 10 5" xfId="28612"/>
    <cellStyle name="Normal 102 11" xfId="28613"/>
    <cellStyle name="Normal 102 11 2" xfId="28614"/>
    <cellStyle name="Normal 102 11 2 2" xfId="28615"/>
    <cellStyle name="Normal 102 11 3" xfId="28616"/>
    <cellStyle name="Normal 102 11 3 2" xfId="28617"/>
    <cellStyle name="Normal 102 11 4" xfId="28618"/>
    <cellStyle name="Normal 102 11 4 2" xfId="28619"/>
    <cellStyle name="Normal 102 11 5" xfId="28620"/>
    <cellStyle name="Normal 102 12" xfId="28621"/>
    <cellStyle name="Normal 102 12 2" xfId="28622"/>
    <cellStyle name="Normal 102 13" xfId="28623"/>
    <cellStyle name="Normal 102 13 2" xfId="28624"/>
    <cellStyle name="Normal 102 14" xfId="28625"/>
    <cellStyle name="Normal 102 14 2" xfId="28626"/>
    <cellStyle name="Normal 102 15" xfId="28627"/>
    <cellStyle name="Normal 102 2" xfId="7305"/>
    <cellStyle name="Normal 102 2 2" xfId="19369"/>
    <cellStyle name="Normal 102 2 2 2" xfId="28628"/>
    <cellStyle name="Normal 102 2 3" xfId="19368"/>
    <cellStyle name="Normal 102 2 3 2" xfId="28629"/>
    <cellStyle name="Normal 102 2 4" xfId="25980"/>
    <cellStyle name="Normal 102 2 4 2" xfId="28631"/>
    <cellStyle name="Normal 102 2 4 3" xfId="28630"/>
    <cellStyle name="Normal 102 2 5" xfId="28632"/>
    <cellStyle name="Normal 102 2_Deadline Tracker" xfId="35342"/>
    <cellStyle name="Normal 102 3" xfId="7306"/>
    <cellStyle name="Normal 102 3 2" xfId="19371"/>
    <cellStyle name="Normal 102 3 2 2" xfId="28633"/>
    <cellStyle name="Normal 102 3 3" xfId="19370"/>
    <cellStyle name="Normal 102 3 3 2" xfId="28634"/>
    <cellStyle name="Normal 102 3 4" xfId="25981"/>
    <cellStyle name="Normal 102 3 4 2" xfId="28636"/>
    <cellStyle name="Normal 102 3 4 3" xfId="28635"/>
    <cellStyle name="Normal 102 3 5" xfId="28637"/>
    <cellStyle name="Normal 102 3_Deadline Tracker" xfId="35343"/>
    <cellStyle name="Normal 102 4" xfId="19372"/>
    <cellStyle name="Normal 102 4 2" xfId="28638"/>
    <cellStyle name="Normal 102 4 2 2" xfId="28639"/>
    <cellStyle name="Normal 102 4 3" xfId="28640"/>
    <cellStyle name="Normal 102 4 3 2" xfId="28641"/>
    <cellStyle name="Normal 102 4 4" xfId="28642"/>
    <cellStyle name="Normal 102 4 4 2" xfId="28643"/>
    <cellStyle name="Normal 102 4 5" xfId="28644"/>
    <cellStyle name="Normal 102 5" xfId="19367"/>
    <cellStyle name="Normal 102 5 2" xfId="28645"/>
    <cellStyle name="Normal 102 5 2 2" xfId="28646"/>
    <cellStyle name="Normal 102 5 3" xfId="28647"/>
    <cellStyle name="Normal 102 5 3 2" xfId="28648"/>
    <cellStyle name="Normal 102 5 4" xfId="28649"/>
    <cellStyle name="Normal 102 5 4 2" xfId="28650"/>
    <cellStyle name="Normal 102 5 5" xfId="28651"/>
    <cellStyle name="Normal 102 6" xfId="25979"/>
    <cellStyle name="Normal 102 6 2" xfId="28653"/>
    <cellStyle name="Normal 102 6 2 2" xfId="28654"/>
    <cellStyle name="Normal 102 6 3" xfId="28655"/>
    <cellStyle name="Normal 102 6 3 2" xfId="28656"/>
    <cellStyle name="Normal 102 6 4" xfId="28657"/>
    <cellStyle name="Normal 102 6 4 2" xfId="28658"/>
    <cellStyle name="Normal 102 6 5" xfId="28659"/>
    <cellStyle name="Normal 102 6 6" xfId="28652"/>
    <cellStyle name="Normal 102 7" xfId="28660"/>
    <cellStyle name="Normal 102 7 2" xfId="28661"/>
    <cellStyle name="Normal 102 7 2 2" xfId="28662"/>
    <cellStyle name="Normal 102 7 3" xfId="28663"/>
    <cellStyle name="Normal 102 7 3 2" xfId="28664"/>
    <cellStyle name="Normal 102 7 4" xfId="28665"/>
    <cellStyle name="Normal 102 7 4 2" xfId="28666"/>
    <cellStyle name="Normal 102 7 5" xfId="28667"/>
    <cellStyle name="Normal 102 8" xfId="28668"/>
    <cellStyle name="Normal 102 8 2" xfId="28669"/>
    <cellStyle name="Normal 102 8 2 2" xfId="28670"/>
    <cellStyle name="Normal 102 8 3" xfId="28671"/>
    <cellStyle name="Normal 102 8 3 2" xfId="28672"/>
    <cellStyle name="Normal 102 8 4" xfId="28673"/>
    <cellStyle name="Normal 102 8 4 2" xfId="28674"/>
    <cellStyle name="Normal 102 8 5" xfId="28675"/>
    <cellStyle name="Normal 102 9" xfId="28676"/>
    <cellStyle name="Normal 102 9 2" xfId="28677"/>
    <cellStyle name="Normal 102 9 2 2" xfId="28678"/>
    <cellStyle name="Normal 102 9 3" xfId="28679"/>
    <cellStyle name="Normal 102 9 3 2" xfId="28680"/>
    <cellStyle name="Normal 102 9 4" xfId="28681"/>
    <cellStyle name="Normal 102 9 4 2" xfId="28682"/>
    <cellStyle name="Normal 102 9 5" xfId="28683"/>
    <cellStyle name="Normal 102_Deadline Tracker" xfId="35341"/>
    <cellStyle name="Normal 103" xfId="7307"/>
    <cellStyle name="Normal 103 2" xfId="7308"/>
    <cellStyle name="Normal 103 2 2" xfId="7309"/>
    <cellStyle name="Normal 103 2 2 2" xfId="19376"/>
    <cellStyle name="Normal 103 2 2 3" xfId="19375"/>
    <cellStyle name="Normal 103 2 2 4" xfId="25984"/>
    <cellStyle name="Normal 103 2 2_Deadline Tracker" xfId="35346"/>
    <cellStyle name="Normal 103 2 3" xfId="19377"/>
    <cellStyle name="Normal 103 2 4" xfId="19374"/>
    <cellStyle name="Normal 103 2 5" xfId="25983"/>
    <cellStyle name="Normal 103 2 6" xfId="28685"/>
    <cellStyle name="Normal 103 2_Deadline Tracker" xfId="35345"/>
    <cellStyle name="Normal 103 3" xfId="19378"/>
    <cellStyle name="Normal 103 3 2" xfId="28686"/>
    <cellStyle name="Normal 103 4" xfId="19373"/>
    <cellStyle name="Normal 103 4 2" xfId="28687"/>
    <cellStyle name="Normal 103 5" xfId="25982"/>
    <cellStyle name="Normal 103 6" xfId="28684"/>
    <cellStyle name="Normal 103_Deadline Tracker" xfId="35344"/>
    <cellStyle name="Normal 104" xfId="7310"/>
    <cellStyle name="Normal 104 2" xfId="7311"/>
    <cellStyle name="Normal 104 2 2" xfId="19381"/>
    <cellStyle name="Normal 104 2 3" xfId="19380"/>
    <cellStyle name="Normal 104 2 4" xfId="25986"/>
    <cellStyle name="Normal 104 2 5" xfId="28689"/>
    <cellStyle name="Normal 104 2_Deadline Tracker" xfId="35348"/>
    <cellStyle name="Normal 104 3" xfId="7312"/>
    <cellStyle name="Normal 104 3 2" xfId="19383"/>
    <cellStyle name="Normal 104 3 3" xfId="19382"/>
    <cellStyle name="Normal 104 3 4" xfId="25987"/>
    <cellStyle name="Normal 104 3 5" xfId="28690"/>
    <cellStyle name="Normal 104 3_Deadline Tracker" xfId="35349"/>
    <cellStyle name="Normal 104 4" xfId="19384"/>
    <cellStyle name="Normal 104 4 2" xfId="28691"/>
    <cellStyle name="Normal 104 5" xfId="19379"/>
    <cellStyle name="Normal 104 6" xfId="25985"/>
    <cellStyle name="Normal 104 7" xfId="28688"/>
    <cellStyle name="Normal 104_Deadline Tracker" xfId="35347"/>
    <cellStyle name="Normal 105" xfId="7313"/>
    <cellStyle name="Normal 105 2" xfId="7314"/>
    <cellStyle name="Normal 105 2 2" xfId="19387"/>
    <cellStyle name="Normal 105 2 3" xfId="19386"/>
    <cellStyle name="Normal 105 2 4" xfId="25989"/>
    <cellStyle name="Normal 105 2 5" xfId="28693"/>
    <cellStyle name="Normal 105 2_Deadline Tracker" xfId="35351"/>
    <cellStyle name="Normal 105 3" xfId="7315"/>
    <cellStyle name="Normal 105 3 2" xfId="19389"/>
    <cellStyle name="Normal 105 3 3" xfId="19388"/>
    <cellStyle name="Normal 105 3 4" xfId="25990"/>
    <cellStyle name="Normal 105 3 5" xfId="28694"/>
    <cellStyle name="Normal 105 3_Deadline Tracker" xfId="35352"/>
    <cellStyle name="Normal 105 4" xfId="19390"/>
    <cellStyle name="Normal 105 4 2" xfId="28695"/>
    <cellStyle name="Normal 105 5" xfId="19385"/>
    <cellStyle name="Normal 105 6" xfId="25988"/>
    <cellStyle name="Normal 105 7" xfId="28692"/>
    <cellStyle name="Normal 105_Deadline Tracker" xfId="35350"/>
    <cellStyle name="Normal 106" xfId="7316"/>
    <cellStyle name="Normal 106 2" xfId="7317"/>
    <cellStyle name="Normal 106 2 2" xfId="19393"/>
    <cellStyle name="Normal 106 2 3" xfId="19392"/>
    <cellStyle name="Normal 106 2 4" xfId="25992"/>
    <cellStyle name="Normal 106 2 5" xfId="28697"/>
    <cellStyle name="Normal 106 2_Deadline Tracker" xfId="35354"/>
    <cellStyle name="Normal 106 3" xfId="7318"/>
    <cellStyle name="Normal 106 3 2" xfId="19395"/>
    <cellStyle name="Normal 106 3 3" xfId="19394"/>
    <cellStyle name="Normal 106 3 4" xfId="25993"/>
    <cellStyle name="Normal 106 3 5" xfId="28698"/>
    <cellStyle name="Normal 106 3_Deadline Tracker" xfId="35355"/>
    <cellStyle name="Normal 106 4" xfId="19396"/>
    <cellStyle name="Normal 106 4 2" xfId="28699"/>
    <cellStyle name="Normal 106 5" xfId="19391"/>
    <cellStyle name="Normal 106 6" xfId="25991"/>
    <cellStyle name="Normal 106 7" xfId="28696"/>
    <cellStyle name="Normal 106_Deadline Tracker" xfId="35353"/>
    <cellStyle name="Normal 107" xfId="7319"/>
    <cellStyle name="Normal 107 2" xfId="7320"/>
    <cellStyle name="Normal 107 2 2" xfId="19399"/>
    <cellStyle name="Normal 107 2 3" xfId="19398"/>
    <cellStyle name="Normal 107 2 4" xfId="25995"/>
    <cellStyle name="Normal 107 2 5" xfId="28701"/>
    <cellStyle name="Normal 107 2_Deadline Tracker" xfId="35357"/>
    <cellStyle name="Normal 107 3" xfId="19400"/>
    <cellStyle name="Normal 107 3 2" xfId="28702"/>
    <cellStyle name="Normal 107 4" xfId="19397"/>
    <cellStyle name="Normal 107 4 2" xfId="28703"/>
    <cellStyle name="Normal 107 5" xfId="25994"/>
    <cellStyle name="Normal 107 6" xfId="28700"/>
    <cellStyle name="Normal 107_Deadline Tracker" xfId="35356"/>
    <cellStyle name="Normal 108" xfId="7321"/>
    <cellStyle name="Normal 108 2" xfId="7322"/>
    <cellStyle name="Normal 108 2 2" xfId="19403"/>
    <cellStyle name="Normal 108 2 3" xfId="19402"/>
    <cellStyle name="Normal 108 2 4" xfId="25997"/>
    <cellStyle name="Normal 108 2 5" xfId="28705"/>
    <cellStyle name="Normal 108 2_Deadline Tracker" xfId="35359"/>
    <cellStyle name="Normal 108 3" xfId="7323"/>
    <cellStyle name="Normal 108 3 2" xfId="19405"/>
    <cellStyle name="Normal 108 3 3" xfId="19404"/>
    <cellStyle name="Normal 108 3 4" xfId="25998"/>
    <cellStyle name="Normal 108 3 5" xfId="28706"/>
    <cellStyle name="Normal 108 3_Deadline Tracker" xfId="35360"/>
    <cellStyle name="Normal 108 4" xfId="19406"/>
    <cellStyle name="Normal 108 4 2" xfId="28707"/>
    <cellStyle name="Normal 108 5" xfId="19401"/>
    <cellStyle name="Normal 108 6" xfId="25996"/>
    <cellStyle name="Normal 108 7" xfId="28704"/>
    <cellStyle name="Normal 108_Deadline Tracker" xfId="35358"/>
    <cellStyle name="Normal 109" xfId="7324"/>
    <cellStyle name="Normal 109 2" xfId="7325"/>
    <cellStyle name="Normal 109 2 2" xfId="19409"/>
    <cellStyle name="Normal 109 2 3" xfId="19408"/>
    <cellStyle name="Normal 109 2 4" xfId="26000"/>
    <cellStyle name="Normal 109 2 5" xfId="28709"/>
    <cellStyle name="Normal 109 2_Deadline Tracker" xfId="35362"/>
    <cellStyle name="Normal 109 3" xfId="19410"/>
    <cellStyle name="Normal 109 3 2" xfId="28710"/>
    <cellStyle name="Normal 109 4" xfId="19407"/>
    <cellStyle name="Normal 109 4 2" xfId="28711"/>
    <cellStyle name="Normal 109 5" xfId="25999"/>
    <cellStyle name="Normal 109 6" xfId="28708"/>
    <cellStyle name="Normal 109_Deadline Tracker" xfId="35361"/>
    <cellStyle name="Normal 11" xfId="7326"/>
    <cellStyle name="Normal 11 10" xfId="19412"/>
    <cellStyle name="Normal 11 10 2" xfId="28712"/>
    <cellStyle name="Normal 11 10 2 2" xfId="28713"/>
    <cellStyle name="Normal 11 10 3" xfId="28714"/>
    <cellStyle name="Normal 11 10 3 2" xfId="28715"/>
    <cellStyle name="Normal 11 10 4" xfId="28716"/>
    <cellStyle name="Normal 11 10 4 2" xfId="28717"/>
    <cellStyle name="Normal 11 10 5" xfId="28718"/>
    <cellStyle name="Normal 11 11" xfId="19411"/>
    <cellStyle name="Normal 11 11 2" xfId="28719"/>
    <cellStyle name="Normal 11 11 2 2" xfId="28720"/>
    <cellStyle name="Normal 11 11 3" xfId="28721"/>
    <cellStyle name="Normal 11 11 3 2" xfId="28722"/>
    <cellStyle name="Normal 11 11 4" xfId="28723"/>
    <cellStyle name="Normal 11 11 4 2" xfId="28724"/>
    <cellStyle name="Normal 11 11 5" xfId="28725"/>
    <cellStyle name="Normal 11 12" xfId="26001"/>
    <cellStyle name="Normal 11 12 2" xfId="28727"/>
    <cellStyle name="Normal 11 12 2 2" xfId="28728"/>
    <cellStyle name="Normal 11 12 3" xfId="28729"/>
    <cellStyle name="Normal 11 12 3 2" xfId="28730"/>
    <cellStyle name="Normal 11 12 4" xfId="28731"/>
    <cellStyle name="Normal 11 12 4 2" xfId="28732"/>
    <cellStyle name="Normal 11 12 5" xfId="28733"/>
    <cellStyle name="Normal 11 12 6" xfId="28726"/>
    <cellStyle name="Normal 11 13" xfId="28734"/>
    <cellStyle name="Normal 11 13 2" xfId="28735"/>
    <cellStyle name="Normal 11 13 2 2" xfId="28736"/>
    <cellStyle name="Normal 11 13 3" xfId="28737"/>
    <cellStyle name="Normal 11 13 3 2" xfId="28738"/>
    <cellStyle name="Normal 11 13 4" xfId="28739"/>
    <cellStyle name="Normal 11 13 4 2" xfId="28740"/>
    <cellStyle name="Normal 11 13 5" xfId="28741"/>
    <cellStyle name="Normal 11 14" xfId="28742"/>
    <cellStyle name="Normal 11 14 2" xfId="28743"/>
    <cellStyle name="Normal 11 14 2 2" xfId="28744"/>
    <cellStyle name="Normal 11 14 3" xfId="28745"/>
    <cellStyle name="Normal 11 14 3 2" xfId="28746"/>
    <cellStyle name="Normal 11 14 4" xfId="28747"/>
    <cellStyle name="Normal 11 14 4 2" xfId="28748"/>
    <cellStyle name="Normal 11 14 5" xfId="28749"/>
    <cellStyle name="Normal 11 15" xfId="28750"/>
    <cellStyle name="Normal 11 15 2" xfId="28751"/>
    <cellStyle name="Normal 11 15 2 2" xfId="28752"/>
    <cellStyle name="Normal 11 15 3" xfId="28753"/>
    <cellStyle name="Normal 11 15 3 2" xfId="28754"/>
    <cellStyle name="Normal 11 15 4" xfId="28755"/>
    <cellStyle name="Normal 11 15 4 2" xfId="28756"/>
    <cellStyle name="Normal 11 15 5" xfId="28757"/>
    <cellStyle name="Normal 11 16" xfId="28758"/>
    <cellStyle name="Normal 11 16 2" xfId="28759"/>
    <cellStyle name="Normal 11 16 2 2" xfId="28760"/>
    <cellStyle name="Normal 11 16 3" xfId="28761"/>
    <cellStyle name="Normal 11 16 3 2" xfId="28762"/>
    <cellStyle name="Normal 11 16 4" xfId="28763"/>
    <cellStyle name="Normal 11 16 4 2" xfId="28764"/>
    <cellStyle name="Normal 11 16 5" xfId="28765"/>
    <cellStyle name="Normal 11 17" xfId="28766"/>
    <cellStyle name="Normal 11 17 2" xfId="28767"/>
    <cellStyle name="Normal 11 17 2 2" xfId="28768"/>
    <cellStyle name="Normal 11 17 3" xfId="28769"/>
    <cellStyle name="Normal 11 17 3 2" xfId="28770"/>
    <cellStyle name="Normal 11 17 4" xfId="28771"/>
    <cellStyle name="Normal 11 17 4 2" xfId="28772"/>
    <cellStyle name="Normal 11 17 5" xfId="28773"/>
    <cellStyle name="Normal 11 18" xfId="28774"/>
    <cellStyle name="Normal 11 18 2" xfId="28775"/>
    <cellStyle name="Normal 11 18 2 2" xfId="28776"/>
    <cellStyle name="Normal 11 18 3" xfId="28777"/>
    <cellStyle name="Normal 11 18 3 2" xfId="28778"/>
    <cellStyle name="Normal 11 18 4" xfId="28779"/>
    <cellStyle name="Normal 11 18 4 2" xfId="28780"/>
    <cellStyle name="Normal 11 18 5" xfId="28781"/>
    <cellStyle name="Normal 11 19" xfId="28782"/>
    <cellStyle name="Normal 11 19 2" xfId="28783"/>
    <cellStyle name="Normal 11 2" xfId="7327"/>
    <cellStyle name="Normal 11 2 10" xfId="28784"/>
    <cellStyle name="Normal 11 2 10 2" xfId="28785"/>
    <cellStyle name="Normal 11 2 10 2 2" xfId="28786"/>
    <cellStyle name="Normal 11 2 10 3" xfId="28787"/>
    <cellStyle name="Normal 11 2 10 3 2" xfId="28788"/>
    <cellStyle name="Normal 11 2 10 4" xfId="28789"/>
    <cellStyle name="Normal 11 2 10 4 2" xfId="28790"/>
    <cellStyle name="Normal 11 2 10 5" xfId="28791"/>
    <cellStyle name="Normal 11 2 11" xfId="28792"/>
    <cellStyle name="Normal 11 2 11 2" xfId="28793"/>
    <cellStyle name="Normal 11 2 11 2 2" xfId="28794"/>
    <cellStyle name="Normal 11 2 11 3" xfId="28795"/>
    <cellStyle name="Normal 11 2 11 3 2" xfId="28796"/>
    <cellStyle name="Normal 11 2 11 4" xfId="28797"/>
    <cellStyle name="Normal 11 2 11 4 2" xfId="28798"/>
    <cellStyle name="Normal 11 2 11 5" xfId="28799"/>
    <cellStyle name="Normal 11 2 12" xfId="28800"/>
    <cellStyle name="Normal 11 2 12 2" xfId="28801"/>
    <cellStyle name="Normal 11 2 12 2 2" xfId="28802"/>
    <cellStyle name="Normal 11 2 12 3" xfId="28803"/>
    <cellStyle name="Normal 11 2 12 3 2" xfId="28804"/>
    <cellStyle name="Normal 11 2 12 4" xfId="28805"/>
    <cellStyle name="Normal 11 2 12 4 2" xfId="28806"/>
    <cellStyle name="Normal 11 2 12 5" xfId="28807"/>
    <cellStyle name="Normal 11 2 13" xfId="28808"/>
    <cellStyle name="Normal 11 2 13 2" xfId="28809"/>
    <cellStyle name="Normal 11 2 13 2 2" xfId="28810"/>
    <cellStyle name="Normal 11 2 13 3" xfId="28811"/>
    <cellStyle name="Normal 11 2 13 3 2" xfId="28812"/>
    <cellStyle name="Normal 11 2 13 4" xfId="28813"/>
    <cellStyle name="Normal 11 2 13 4 2" xfId="28814"/>
    <cellStyle name="Normal 11 2 13 5" xfId="28815"/>
    <cellStyle name="Normal 11 2 14" xfId="28816"/>
    <cellStyle name="Normal 11 2 14 2" xfId="28817"/>
    <cellStyle name="Normal 11 2 14 2 2" xfId="28818"/>
    <cellStyle name="Normal 11 2 14 3" xfId="28819"/>
    <cellStyle name="Normal 11 2 14 3 2" xfId="28820"/>
    <cellStyle name="Normal 11 2 14 4" xfId="28821"/>
    <cellStyle name="Normal 11 2 14 4 2" xfId="28822"/>
    <cellStyle name="Normal 11 2 14 5" xfId="28823"/>
    <cellStyle name="Normal 11 2 15" xfId="28824"/>
    <cellStyle name="Normal 11 2 15 2" xfId="28825"/>
    <cellStyle name="Normal 11 2 15 2 2" xfId="28826"/>
    <cellStyle name="Normal 11 2 15 3" xfId="28827"/>
    <cellStyle name="Normal 11 2 15 3 2" xfId="28828"/>
    <cellStyle name="Normal 11 2 15 4" xfId="28829"/>
    <cellStyle name="Normal 11 2 15 4 2" xfId="28830"/>
    <cellStyle name="Normal 11 2 15 5" xfId="28831"/>
    <cellStyle name="Normal 11 2 16" xfId="28832"/>
    <cellStyle name="Normal 11 2 16 2" xfId="28833"/>
    <cellStyle name="Normal 11 2 17" xfId="28834"/>
    <cellStyle name="Normal 11 2 17 2" xfId="28835"/>
    <cellStyle name="Normal 11 2 18" xfId="28836"/>
    <cellStyle name="Normal 11 2 18 2" xfId="28837"/>
    <cellStyle name="Normal 11 2 19" xfId="28838"/>
    <cellStyle name="Normal 11 2 2" xfId="7328"/>
    <cellStyle name="Normal 11 2 2 10" xfId="28839"/>
    <cellStyle name="Normal 11 2 2 10 2" xfId="28840"/>
    <cellStyle name="Normal 11 2 2 10 2 2" xfId="28841"/>
    <cellStyle name="Normal 11 2 2 10 3" xfId="28842"/>
    <cellStyle name="Normal 11 2 2 10 3 2" xfId="28843"/>
    <cellStyle name="Normal 11 2 2 10 4" xfId="28844"/>
    <cellStyle name="Normal 11 2 2 10 4 2" xfId="28845"/>
    <cellStyle name="Normal 11 2 2 10 5" xfId="28846"/>
    <cellStyle name="Normal 11 2 2 11" xfId="28847"/>
    <cellStyle name="Normal 11 2 2 11 2" xfId="28848"/>
    <cellStyle name="Normal 11 2 2 11 2 2" xfId="28849"/>
    <cellStyle name="Normal 11 2 2 11 3" xfId="28850"/>
    <cellStyle name="Normal 11 2 2 11 3 2" xfId="28851"/>
    <cellStyle name="Normal 11 2 2 11 4" xfId="28852"/>
    <cellStyle name="Normal 11 2 2 11 4 2" xfId="28853"/>
    <cellStyle name="Normal 11 2 2 11 5" xfId="28854"/>
    <cellStyle name="Normal 11 2 2 12" xfId="28855"/>
    <cellStyle name="Normal 11 2 2 12 2" xfId="28856"/>
    <cellStyle name="Normal 11 2 2 13" xfId="28857"/>
    <cellStyle name="Normal 11 2 2 13 2" xfId="28858"/>
    <cellStyle name="Normal 11 2 2 14" xfId="28859"/>
    <cellStyle name="Normal 11 2 2 14 2" xfId="28860"/>
    <cellStyle name="Normal 11 2 2 15" xfId="28861"/>
    <cellStyle name="Normal 11 2 2 2" xfId="19415"/>
    <cellStyle name="Normal 11 2 2 2 2" xfId="28862"/>
    <cellStyle name="Normal 11 2 2 2 2 2" xfId="28863"/>
    <cellStyle name="Normal 11 2 2 2 3" xfId="28864"/>
    <cellStyle name="Normal 11 2 2 2 3 2" xfId="28865"/>
    <cellStyle name="Normal 11 2 2 2 4" xfId="28866"/>
    <cellStyle name="Normal 11 2 2 2 4 2" xfId="28867"/>
    <cellStyle name="Normal 11 2 2 2 5" xfId="28868"/>
    <cellStyle name="Normal 11 2 2 3" xfId="19414"/>
    <cellStyle name="Normal 11 2 2 3 2" xfId="28869"/>
    <cellStyle name="Normal 11 2 2 3 2 2" xfId="28870"/>
    <cellStyle name="Normal 11 2 2 3 3" xfId="28871"/>
    <cellStyle name="Normal 11 2 2 3 3 2" xfId="28872"/>
    <cellStyle name="Normal 11 2 2 3 4" xfId="28873"/>
    <cellStyle name="Normal 11 2 2 3 4 2" xfId="28874"/>
    <cellStyle name="Normal 11 2 2 3 5" xfId="28875"/>
    <cellStyle name="Normal 11 2 2 4" xfId="26003"/>
    <cellStyle name="Normal 11 2 2 4 2" xfId="28877"/>
    <cellStyle name="Normal 11 2 2 4 2 2" xfId="28878"/>
    <cellStyle name="Normal 11 2 2 4 3" xfId="28879"/>
    <cellStyle name="Normal 11 2 2 4 3 2" xfId="28880"/>
    <cellStyle name="Normal 11 2 2 4 4" xfId="28881"/>
    <cellStyle name="Normal 11 2 2 4 4 2" xfId="28882"/>
    <cellStyle name="Normal 11 2 2 4 5" xfId="28883"/>
    <cellStyle name="Normal 11 2 2 4 6" xfId="28876"/>
    <cellStyle name="Normal 11 2 2 5" xfId="28884"/>
    <cellStyle name="Normal 11 2 2 5 2" xfId="28885"/>
    <cellStyle name="Normal 11 2 2 5 2 2" xfId="28886"/>
    <cellStyle name="Normal 11 2 2 5 3" xfId="28887"/>
    <cellStyle name="Normal 11 2 2 5 3 2" xfId="28888"/>
    <cellStyle name="Normal 11 2 2 5 4" xfId="28889"/>
    <cellStyle name="Normal 11 2 2 5 4 2" xfId="28890"/>
    <cellStyle name="Normal 11 2 2 5 5" xfId="28891"/>
    <cellStyle name="Normal 11 2 2 6" xfId="28892"/>
    <cellStyle name="Normal 11 2 2 6 2" xfId="28893"/>
    <cellStyle name="Normal 11 2 2 6 2 2" xfId="28894"/>
    <cellStyle name="Normal 11 2 2 6 3" xfId="28895"/>
    <cellStyle name="Normal 11 2 2 6 3 2" xfId="28896"/>
    <cellStyle name="Normal 11 2 2 6 4" xfId="28897"/>
    <cellStyle name="Normal 11 2 2 6 4 2" xfId="28898"/>
    <cellStyle name="Normal 11 2 2 6 5" xfId="28899"/>
    <cellStyle name="Normal 11 2 2 7" xfId="28900"/>
    <cellStyle name="Normal 11 2 2 7 2" xfId="28901"/>
    <cellStyle name="Normal 11 2 2 7 2 2" xfId="28902"/>
    <cellStyle name="Normal 11 2 2 7 3" xfId="28903"/>
    <cellStyle name="Normal 11 2 2 7 3 2" xfId="28904"/>
    <cellStyle name="Normal 11 2 2 7 4" xfId="28905"/>
    <cellStyle name="Normal 11 2 2 7 4 2" xfId="28906"/>
    <cellStyle name="Normal 11 2 2 7 5" xfId="28907"/>
    <cellStyle name="Normal 11 2 2 8" xfId="28908"/>
    <cellStyle name="Normal 11 2 2 8 2" xfId="28909"/>
    <cellStyle name="Normal 11 2 2 8 2 2" xfId="28910"/>
    <cellStyle name="Normal 11 2 2 8 3" xfId="28911"/>
    <cellStyle name="Normal 11 2 2 8 3 2" xfId="28912"/>
    <cellStyle name="Normal 11 2 2 8 4" xfId="28913"/>
    <cellStyle name="Normal 11 2 2 8 4 2" xfId="28914"/>
    <cellStyle name="Normal 11 2 2 8 5" xfId="28915"/>
    <cellStyle name="Normal 11 2 2 9" xfId="28916"/>
    <cellStyle name="Normal 11 2 2 9 2" xfId="28917"/>
    <cellStyle name="Normal 11 2 2 9 2 2" xfId="28918"/>
    <cellStyle name="Normal 11 2 2 9 3" xfId="28919"/>
    <cellStyle name="Normal 11 2 2 9 3 2" xfId="28920"/>
    <cellStyle name="Normal 11 2 2 9 4" xfId="28921"/>
    <cellStyle name="Normal 11 2 2 9 4 2" xfId="28922"/>
    <cellStyle name="Normal 11 2 2 9 5" xfId="28923"/>
    <cellStyle name="Normal 11 2 2_Deadline Tracker" xfId="35364"/>
    <cellStyle name="Normal 11 2 3" xfId="19416"/>
    <cellStyle name="Normal 11 2 3 10" xfId="28924"/>
    <cellStyle name="Normal 11 2 3 10 2" xfId="28925"/>
    <cellStyle name="Normal 11 2 3 10 2 2" xfId="28926"/>
    <cellStyle name="Normal 11 2 3 10 3" xfId="28927"/>
    <cellStyle name="Normal 11 2 3 10 3 2" xfId="28928"/>
    <cellStyle name="Normal 11 2 3 10 4" xfId="28929"/>
    <cellStyle name="Normal 11 2 3 10 4 2" xfId="28930"/>
    <cellStyle name="Normal 11 2 3 10 5" xfId="28931"/>
    <cellStyle name="Normal 11 2 3 11" xfId="28932"/>
    <cellStyle name="Normal 11 2 3 11 2" xfId="28933"/>
    <cellStyle name="Normal 11 2 3 11 2 2" xfId="28934"/>
    <cellStyle name="Normal 11 2 3 11 3" xfId="28935"/>
    <cellStyle name="Normal 11 2 3 11 3 2" xfId="28936"/>
    <cellStyle name="Normal 11 2 3 11 4" xfId="28937"/>
    <cellStyle name="Normal 11 2 3 11 4 2" xfId="28938"/>
    <cellStyle name="Normal 11 2 3 11 5" xfId="28939"/>
    <cellStyle name="Normal 11 2 3 12" xfId="28940"/>
    <cellStyle name="Normal 11 2 3 12 2" xfId="28941"/>
    <cellStyle name="Normal 11 2 3 13" xfId="28942"/>
    <cellStyle name="Normal 11 2 3 13 2" xfId="28943"/>
    <cellStyle name="Normal 11 2 3 14" xfId="28944"/>
    <cellStyle name="Normal 11 2 3 14 2" xfId="28945"/>
    <cellStyle name="Normal 11 2 3 15" xfId="28946"/>
    <cellStyle name="Normal 11 2 3 2" xfId="28947"/>
    <cellStyle name="Normal 11 2 3 2 2" xfId="28948"/>
    <cellStyle name="Normal 11 2 3 2 2 2" xfId="28949"/>
    <cellStyle name="Normal 11 2 3 2 3" xfId="28950"/>
    <cellStyle name="Normal 11 2 3 2 3 2" xfId="28951"/>
    <cellStyle name="Normal 11 2 3 2 4" xfId="28952"/>
    <cellStyle name="Normal 11 2 3 2 4 2" xfId="28953"/>
    <cellStyle name="Normal 11 2 3 2 5" xfId="28954"/>
    <cellStyle name="Normal 11 2 3 3" xfId="28955"/>
    <cellStyle name="Normal 11 2 3 3 2" xfId="28956"/>
    <cellStyle name="Normal 11 2 3 3 2 2" xfId="28957"/>
    <cellStyle name="Normal 11 2 3 3 3" xfId="28958"/>
    <cellStyle name="Normal 11 2 3 3 3 2" xfId="28959"/>
    <cellStyle name="Normal 11 2 3 3 4" xfId="28960"/>
    <cellStyle name="Normal 11 2 3 3 4 2" xfId="28961"/>
    <cellStyle name="Normal 11 2 3 3 5" xfId="28962"/>
    <cellStyle name="Normal 11 2 3 4" xfId="28963"/>
    <cellStyle name="Normal 11 2 3 4 2" xfId="28964"/>
    <cellStyle name="Normal 11 2 3 4 2 2" xfId="28965"/>
    <cellStyle name="Normal 11 2 3 4 3" xfId="28966"/>
    <cellStyle name="Normal 11 2 3 4 3 2" xfId="28967"/>
    <cellStyle name="Normal 11 2 3 4 4" xfId="28968"/>
    <cellStyle name="Normal 11 2 3 4 4 2" xfId="28969"/>
    <cellStyle name="Normal 11 2 3 4 5" xfId="28970"/>
    <cellStyle name="Normal 11 2 3 5" xfId="28971"/>
    <cellStyle name="Normal 11 2 3 5 2" xfId="28972"/>
    <cellStyle name="Normal 11 2 3 5 2 2" xfId="28973"/>
    <cellStyle name="Normal 11 2 3 5 3" xfId="28974"/>
    <cellStyle name="Normal 11 2 3 5 3 2" xfId="28975"/>
    <cellStyle name="Normal 11 2 3 5 4" xfId="28976"/>
    <cellStyle name="Normal 11 2 3 5 4 2" xfId="28977"/>
    <cellStyle name="Normal 11 2 3 5 5" xfId="28978"/>
    <cellStyle name="Normal 11 2 3 6" xfId="28979"/>
    <cellStyle name="Normal 11 2 3 6 2" xfId="28980"/>
    <cellStyle name="Normal 11 2 3 6 2 2" xfId="28981"/>
    <cellStyle name="Normal 11 2 3 6 3" xfId="28982"/>
    <cellStyle name="Normal 11 2 3 6 3 2" xfId="28983"/>
    <cellStyle name="Normal 11 2 3 6 4" xfId="28984"/>
    <cellStyle name="Normal 11 2 3 6 4 2" xfId="28985"/>
    <cellStyle name="Normal 11 2 3 6 5" xfId="28986"/>
    <cellStyle name="Normal 11 2 3 7" xfId="28987"/>
    <cellStyle name="Normal 11 2 3 7 2" xfId="28988"/>
    <cellStyle name="Normal 11 2 3 7 2 2" xfId="28989"/>
    <cellStyle name="Normal 11 2 3 7 3" xfId="28990"/>
    <cellStyle name="Normal 11 2 3 7 3 2" xfId="28991"/>
    <cellStyle name="Normal 11 2 3 7 4" xfId="28992"/>
    <cellStyle name="Normal 11 2 3 7 4 2" xfId="28993"/>
    <cellStyle name="Normal 11 2 3 7 5" xfId="28994"/>
    <cellStyle name="Normal 11 2 3 8" xfId="28995"/>
    <cellStyle name="Normal 11 2 3 8 2" xfId="28996"/>
    <cellStyle name="Normal 11 2 3 8 2 2" xfId="28997"/>
    <cellStyle name="Normal 11 2 3 8 3" xfId="28998"/>
    <cellStyle name="Normal 11 2 3 8 3 2" xfId="28999"/>
    <cellStyle name="Normal 11 2 3 8 4" xfId="29000"/>
    <cellStyle name="Normal 11 2 3 8 4 2" xfId="29001"/>
    <cellStyle name="Normal 11 2 3 8 5" xfId="29002"/>
    <cellStyle name="Normal 11 2 3 9" xfId="29003"/>
    <cellStyle name="Normal 11 2 3 9 2" xfId="29004"/>
    <cellStyle name="Normal 11 2 3 9 2 2" xfId="29005"/>
    <cellStyle name="Normal 11 2 3 9 3" xfId="29006"/>
    <cellStyle name="Normal 11 2 3 9 3 2" xfId="29007"/>
    <cellStyle name="Normal 11 2 3 9 4" xfId="29008"/>
    <cellStyle name="Normal 11 2 3 9 4 2" xfId="29009"/>
    <cellStyle name="Normal 11 2 3 9 5" xfId="29010"/>
    <cellStyle name="Normal 11 2 4" xfId="19413"/>
    <cellStyle name="Normal 11 2 4 10" xfId="29011"/>
    <cellStyle name="Normal 11 2 4 10 2" xfId="29012"/>
    <cellStyle name="Normal 11 2 4 10 2 2" xfId="29013"/>
    <cellStyle name="Normal 11 2 4 10 3" xfId="29014"/>
    <cellStyle name="Normal 11 2 4 10 3 2" xfId="29015"/>
    <cellStyle name="Normal 11 2 4 10 4" xfId="29016"/>
    <cellStyle name="Normal 11 2 4 10 4 2" xfId="29017"/>
    <cellStyle name="Normal 11 2 4 10 5" xfId="29018"/>
    <cellStyle name="Normal 11 2 4 11" xfId="29019"/>
    <cellStyle name="Normal 11 2 4 11 2" xfId="29020"/>
    <cellStyle name="Normal 11 2 4 11 2 2" xfId="29021"/>
    <cellStyle name="Normal 11 2 4 11 3" xfId="29022"/>
    <cellStyle name="Normal 11 2 4 11 3 2" xfId="29023"/>
    <cellStyle name="Normal 11 2 4 11 4" xfId="29024"/>
    <cellStyle name="Normal 11 2 4 11 4 2" xfId="29025"/>
    <cellStyle name="Normal 11 2 4 11 5" xfId="29026"/>
    <cellStyle name="Normal 11 2 4 12" xfId="29027"/>
    <cellStyle name="Normal 11 2 4 12 2" xfId="29028"/>
    <cellStyle name="Normal 11 2 4 13" xfId="29029"/>
    <cellStyle name="Normal 11 2 4 13 2" xfId="29030"/>
    <cellStyle name="Normal 11 2 4 14" xfId="29031"/>
    <cellStyle name="Normal 11 2 4 14 2" xfId="29032"/>
    <cellStyle name="Normal 11 2 4 15" xfId="29033"/>
    <cellStyle name="Normal 11 2 4 2" xfId="29034"/>
    <cellStyle name="Normal 11 2 4 2 2" xfId="29035"/>
    <cellStyle name="Normal 11 2 4 2 2 2" xfId="29036"/>
    <cellStyle name="Normal 11 2 4 2 3" xfId="29037"/>
    <cellStyle name="Normal 11 2 4 2 3 2" xfId="29038"/>
    <cellStyle name="Normal 11 2 4 2 4" xfId="29039"/>
    <cellStyle name="Normal 11 2 4 2 4 2" xfId="29040"/>
    <cellStyle name="Normal 11 2 4 2 5" xfId="29041"/>
    <cellStyle name="Normal 11 2 4 3" xfId="29042"/>
    <cellStyle name="Normal 11 2 4 3 2" xfId="29043"/>
    <cellStyle name="Normal 11 2 4 3 2 2" xfId="29044"/>
    <cellStyle name="Normal 11 2 4 3 3" xfId="29045"/>
    <cellStyle name="Normal 11 2 4 3 3 2" xfId="29046"/>
    <cellStyle name="Normal 11 2 4 3 4" xfId="29047"/>
    <cellStyle name="Normal 11 2 4 3 4 2" xfId="29048"/>
    <cellStyle name="Normal 11 2 4 3 5" xfId="29049"/>
    <cellStyle name="Normal 11 2 4 4" xfId="29050"/>
    <cellStyle name="Normal 11 2 4 4 2" xfId="29051"/>
    <cellStyle name="Normal 11 2 4 4 2 2" xfId="29052"/>
    <cellStyle name="Normal 11 2 4 4 3" xfId="29053"/>
    <cellStyle name="Normal 11 2 4 4 3 2" xfId="29054"/>
    <cellStyle name="Normal 11 2 4 4 4" xfId="29055"/>
    <cellStyle name="Normal 11 2 4 4 4 2" xfId="29056"/>
    <cellStyle name="Normal 11 2 4 4 5" xfId="29057"/>
    <cellStyle name="Normal 11 2 4 5" xfId="29058"/>
    <cellStyle name="Normal 11 2 4 5 2" xfId="29059"/>
    <cellStyle name="Normal 11 2 4 5 2 2" xfId="29060"/>
    <cellStyle name="Normal 11 2 4 5 3" xfId="29061"/>
    <cellStyle name="Normal 11 2 4 5 3 2" xfId="29062"/>
    <cellStyle name="Normal 11 2 4 5 4" xfId="29063"/>
    <cellStyle name="Normal 11 2 4 5 4 2" xfId="29064"/>
    <cellStyle name="Normal 11 2 4 5 5" xfId="29065"/>
    <cellStyle name="Normal 11 2 4 6" xfId="29066"/>
    <cellStyle name="Normal 11 2 4 6 2" xfId="29067"/>
    <cellStyle name="Normal 11 2 4 6 2 2" xfId="29068"/>
    <cellStyle name="Normal 11 2 4 6 3" xfId="29069"/>
    <cellStyle name="Normal 11 2 4 6 3 2" xfId="29070"/>
    <cellStyle name="Normal 11 2 4 6 4" xfId="29071"/>
    <cellStyle name="Normal 11 2 4 6 4 2" xfId="29072"/>
    <cellStyle name="Normal 11 2 4 6 5" xfId="29073"/>
    <cellStyle name="Normal 11 2 4 7" xfId="29074"/>
    <cellStyle name="Normal 11 2 4 7 2" xfId="29075"/>
    <cellStyle name="Normal 11 2 4 7 2 2" xfId="29076"/>
    <cellStyle name="Normal 11 2 4 7 3" xfId="29077"/>
    <cellStyle name="Normal 11 2 4 7 3 2" xfId="29078"/>
    <cellStyle name="Normal 11 2 4 7 4" xfId="29079"/>
    <cellStyle name="Normal 11 2 4 7 4 2" xfId="29080"/>
    <cellStyle name="Normal 11 2 4 7 5" xfId="29081"/>
    <cellStyle name="Normal 11 2 4 8" xfId="29082"/>
    <cellStyle name="Normal 11 2 4 8 2" xfId="29083"/>
    <cellStyle name="Normal 11 2 4 8 2 2" xfId="29084"/>
    <cellStyle name="Normal 11 2 4 8 3" xfId="29085"/>
    <cellStyle name="Normal 11 2 4 8 3 2" xfId="29086"/>
    <cellStyle name="Normal 11 2 4 8 4" xfId="29087"/>
    <cellStyle name="Normal 11 2 4 8 4 2" xfId="29088"/>
    <cellStyle name="Normal 11 2 4 8 5" xfId="29089"/>
    <cellStyle name="Normal 11 2 4 9" xfId="29090"/>
    <cellStyle name="Normal 11 2 4 9 2" xfId="29091"/>
    <cellStyle name="Normal 11 2 4 9 2 2" xfId="29092"/>
    <cellStyle name="Normal 11 2 4 9 3" xfId="29093"/>
    <cellStyle name="Normal 11 2 4 9 3 2" xfId="29094"/>
    <cellStyle name="Normal 11 2 4 9 4" xfId="29095"/>
    <cellStyle name="Normal 11 2 4 9 4 2" xfId="29096"/>
    <cellStyle name="Normal 11 2 4 9 5" xfId="29097"/>
    <cellStyle name="Normal 11 2 5" xfId="26002"/>
    <cellStyle name="Normal 11 2 5 10" xfId="29099"/>
    <cellStyle name="Normal 11 2 5 10 2" xfId="29100"/>
    <cellStyle name="Normal 11 2 5 10 2 2" xfId="29101"/>
    <cellStyle name="Normal 11 2 5 10 3" xfId="29102"/>
    <cellStyle name="Normal 11 2 5 10 3 2" xfId="29103"/>
    <cellStyle name="Normal 11 2 5 10 4" xfId="29104"/>
    <cellStyle name="Normal 11 2 5 10 4 2" xfId="29105"/>
    <cellStyle name="Normal 11 2 5 10 5" xfId="29106"/>
    <cellStyle name="Normal 11 2 5 11" xfId="29107"/>
    <cellStyle name="Normal 11 2 5 11 2" xfId="29108"/>
    <cellStyle name="Normal 11 2 5 11 2 2" xfId="29109"/>
    <cellStyle name="Normal 11 2 5 11 3" xfId="29110"/>
    <cellStyle name="Normal 11 2 5 11 3 2" xfId="29111"/>
    <cellStyle name="Normal 11 2 5 11 4" xfId="29112"/>
    <cellStyle name="Normal 11 2 5 11 4 2" xfId="29113"/>
    <cellStyle name="Normal 11 2 5 11 5" xfId="29114"/>
    <cellStyle name="Normal 11 2 5 12" xfId="29115"/>
    <cellStyle name="Normal 11 2 5 12 2" xfId="29116"/>
    <cellStyle name="Normal 11 2 5 13" xfId="29117"/>
    <cellStyle name="Normal 11 2 5 13 2" xfId="29118"/>
    <cellStyle name="Normal 11 2 5 14" xfId="29119"/>
    <cellStyle name="Normal 11 2 5 14 2" xfId="29120"/>
    <cellStyle name="Normal 11 2 5 15" xfId="29121"/>
    <cellStyle name="Normal 11 2 5 16" xfId="29098"/>
    <cellStyle name="Normal 11 2 5 2" xfId="29122"/>
    <cellStyle name="Normal 11 2 5 2 2" xfId="29123"/>
    <cellStyle name="Normal 11 2 5 2 2 2" xfId="29124"/>
    <cellStyle name="Normal 11 2 5 2 3" xfId="29125"/>
    <cellStyle name="Normal 11 2 5 2 3 2" xfId="29126"/>
    <cellStyle name="Normal 11 2 5 2 4" xfId="29127"/>
    <cellStyle name="Normal 11 2 5 2 4 2" xfId="29128"/>
    <cellStyle name="Normal 11 2 5 2 5" xfId="29129"/>
    <cellStyle name="Normal 11 2 5 3" xfId="29130"/>
    <cellStyle name="Normal 11 2 5 3 2" xfId="29131"/>
    <cellStyle name="Normal 11 2 5 3 2 2" xfId="29132"/>
    <cellStyle name="Normal 11 2 5 3 3" xfId="29133"/>
    <cellStyle name="Normal 11 2 5 3 3 2" xfId="29134"/>
    <cellStyle name="Normal 11 2 5 3 4" xfId="29135"/>
    <cellStyle name="Normal 11 2 5 3 4 2" xfId="29136"/>
    <cellStyle name="Normal 11 2 5 3 5" xfId="29137"/>
    <cellStyle name="Normal 11 2 5 4" xfId="29138"/>
    <cellStyle name="Normal 11 2 5 4 2" xfId="29139"/>
    <cellStyle name="Normal 11 2 5 4 2 2" xfId="29140"/>
    <cellStyle name="Normal 11 2 5 4 3" xfId="29141"/>
    <cellStyle name="Normal 11 2 5 4 3 2" xfId="29142"/>
    <cellStyle name="Normal 11 2 5 4 4" xfId="29143"/>
    <cellStyle name="Normal 11 2 5 4 4 2" xfId="29144"/>
    <cellStyle name="Normal 11 2 5 4 5" xfId="29145"/>
    <cellStyle name="Normal 11 2 5 5" xfId="29146"/>
    <cellStyle name="Normal 11 2 5 5 2" xfId="29147"/>
    <cellStyle name="Normal 11 2 5 5 2 2" xfId="29148"/>
    <cellStyle name="Normal 11 2 5 5 3" xfId="29149"/>
    <cellStyle name="Normal 11 2 5 5 3 2" xfId="29150"/>
    <cellStyle name="Normal 11 2 5 5 4" xfId="29151"/>
    <cellStyle name="Normal 11 2 5 5 4 2" xfId="29152"/>
    <cellStyle name="Normal 11 2 5 5 5" xfId="29153"/>
    <cellStyle name="Normal 11 2 5 6" xfId="29154"/>
    <cellStyle name="Normal 11 2 5 6 2" xfId="29155"/>
    <cellStyle name="Normal 11 2 5 6 2 2" xfId="29156"/>
    <cellStyle name="Normal 11 2 5 6 3" xfId="29157"/>
    <cellStyle name="Normal 11 2 5 6 3 2" xfId="29158"/>
    <cellStyle name="Normal 11 2 5 6 4" xfId="29159"/>
    <cellStyle name="Normal 11 2 5 6 4 2" xfId="29160"/>
    <cellStyle name="Normal 11 2 5 6 5" xfId="29161"/>
    <cellStyle name="Normal 11 2 5 7" xfId="29162"/>
    <cellStyle name="Normal 11 2 5 7 2" xfId="29163"/>
    <cellStyle name="Normal 11 2 5 7 2 2" xfId="29164"/>
    <cellStyle name="Normal 11 2 5 7 3" xfId="29165"/>
    <cellStyle name="Normal 11 2 5 7 3 2" xfId="29166"/>
    <cellStyle name="Normal 11 2 5 7 4" xfId="29167"/>
    <cellStyle name="Normal 11 2 5 7 4 2" xfId="29168"/>
    <cellStyle name="Normal 11 2 5 7 5" xfId="29169"/>
    <cellStyle name="Normal 11 2 5 8" xfId="29170"/>
    <cellStyle name="Normal 11 2 5 8 2" xfId="29171"/>
    <cellStyle name="Normal 11 2 5 8 2 2" xfId="29172"/>
    <cellStyle name="Normal 11 2 5 8 3" xfId="29173"/>
    <cellStyle name="Normal 11 2 5 8 3 2" xfId="29174"/>
    <cellStyle name="Normal 11 2 5 8 4" xfId="29175"/>
    <cellStyle name="Normal 11 2 5 8 4 2" xfId="29176"/>
    <cellStyle name="Normal 11 2 5 8 5" xfId="29177"/>
    <cellStyle name="Normal 11 2 5 9" xfId="29178"/>
    <cellStyle name="Normal 11 2 5 9 2" xfId="29179"/>
    <cellStyle name="Normal 11 2 5 9 2 2" xfId="29180"/>
    <cellStyle name="Normal 11 2 5 9 3" xfId="29181"/>
    <cellStyle name="Normal 11 2 5 9 3 2" xfId="29182"/>
    <cellStyle name="Normal 11 2 5 9 4" xfId="29183"/>
    <cellStyle name="Normal 11 2 5 9 4 2" xfId="29184"/>
    <cellStyle name="Normal 11 2 5 9 5" xfId="29185"/>
    <cellStyle name="Normal 11 2 6" xfId="29186"/>
    <cellStyle name="Normal 11 2 6 2" xfId="29187"/>
    <cellStyle name="Normal 11 2 6 2 2" xfId="29188"/>
    <cellStyle name="Normal 11 2 6 3" xfId="29189"/>
    <cellStyle name="Normal 11 2 6 3 2" xfId="29190"/>
    <cellStyle name="Normal 11 2 6 4" xfId="29191"/>
    <cellStyle name="Normal 11 2 6 4 2" xfId="29192"/>
    <cellStyle name="Normal 11 2 6 5" xfId="29193"/>
    <cellStyle name="Normal 11 2 7" xfId="29194"/>
    <cellStyle name="Normal 11 2 7 2" xfId="29195"/>
    <cellStyle name="Normal 11 2 7 2 2" xfId="29196"/>
    <cellStyle name="Normal 11 2 7 3" xfId="29197"/>
    <cellStyle name="Normal 11 2 7 3 2" xfId="29198"/>
    <cellStyle name="Normal 11 2 7 4" xfId="29199"/>
    <cellStyle name="Normal 11 2 7 4 2" xfId="29200"/>
    <cellStyle name="Normal 11 2 7 5" xfId="29201"/>
    <cellStyle name="Normal 11 2 8" xfId="29202"/>
    <cellStyle name="Normal 11 2 8 2" xfId="29203"/>
    <cellStyle name="Normal 11 2 8 2 2" xfId="29204"/>
    <cellStyle name="Normal 11 2 8 3" xfId="29205"/>
    <cellStyle name="Normal 11 2 8 3 2" xfId="29206"/>
    <cellStyle name="Normal 11 2 8 4" xfId="29207"/>
    <cellStyle name="Normal 11 2 8 4 2" xfId="29208"/>
    <cellStyle name="Normal 11 2 8 5" xfId="29209"/>
    <cellStyle name="Normal 11 2 9" xfId="29210"/>
    <cellStyle name="Normal 11 2 9 2" xfId="29211"/>
    <cellStyle name="Normal 11 2 9 2 2" xfId="29212"/>
    <cellStyle name="Normal 11 2 9 3" xfId="29213"/>
    <cellStyle name="Normal 11 2 9 3 2" xfId="29214"/>
    <cellStyle name="Normal 11 2 9 4" xfId="29215"/>
    <cellStyle name="Normal 11 2 9 4 2" xfId="29216"/>
    <cellStyle name="Normal 11 2 9 5" xfId="29217"/>
    <cellStyle name="Normal 11 2_Deadline Tracker" xfId="35363"/>
    <cellStyle name="Normal 11 20" xfId="29218"/>
    <cellStyle name="Normal 11 20 2" xfId="29219"/>
    <cellStyle name="Normal 11 21" xfId="29220"/>
    <cellStyle name="Normal 11 21 2" xfId="29221"/>
    <cellStyle name="Normal 11 22" xfId="29222"/>
    <cellStyle name="Normal 11 3" xfId="7329"/>
    <cellStyle name="Normal 11 3 10" xfId="29223"/>
    <cellStyle name="Normal 11 3 10 2" xfId="29224"/>
    <cellStyle name="Normal 11 3 10 2 2" xfId="29225"/>
    <cellStyle name="Normal 11 3 10 3" xfId="29226"/>
    <cellStyle name="Normal 11 3 10 3 2" xfId="29227"/>
    <cellStyle name="Normal 11 3 10 4" xfId="29228"/>
    <cellStyle name="Normal 11 3 10 4 2" xfId="29229"/>
    <cellStyle name="Normal 11 3 10 5" xfId="29230"/>
    <cellStyle name="Normal 11 3 11" xfId="29231"/>
    <cellStyle name="Normal 11 3 11 2" xfId="29232"/>
    <cellStyle name="Normal 11 3 11 2 2" xfId="29233"/>
    <cellStyle name="Normal 11 3 11 3" xfId="29234"/>
    <cellStyle name="Normal 11 3 11 3 2" xfId="29235"/>
    <cellStyle name="Normal 11 3 11 4" xfId="29236"/>
    <cellStyle name="Normal 11 3 11 4 2" xfId="29237"/>
    <cellStyle name="Normal 11 3 11 5" xfId="29238"/>
    <cellStyle name="Normal 11 3 12" xfId="29239"/>
    <cellStyle name="Normal 11 3 12 2" xfId="29240"/>
    <cellStyle name="Normal 11 3 12 2 2" xfId="29241"/>
    <cellStyle name="Normal 11 3 12 3" xfId="29242"/>
    <cellStyle name="Normal 11 3 12 3 2" xfId="29243"/>
    <cellStyle name="Normal 11 3 12 4" xfId="29244"/>
    <cellStyle name="Normal 11 3 12 4 2" xfId="29245"/>
    <cellStyle name="Normal 11 3 12 5" xfId="29246"/>
    <cellStyle name="Normal 11 3 13" xfId="29247"/>
    <cellStyle name="Normal 11 3 13 2" xfId="29248"/>
    <cellStyle name="Normal 11 3 13 2 2" xfId="29249"/>
    <cellStyle name="Normal 11 3 13 3" xfId="29250"/>
    <cellStyle name="Normal 11 3 13 3 2" xfId="29251"/>
    <cellStyle name="Normal 11 3 13 4" xfId="29252"/>
    <cellStyle name="Normal 11 3 13 4 2" xfId="29253"/>
    <cellStyle name="Normal 11 3 13 5" xfId="29254"/>
    <cellStyle name="Normal 11 3 14" xfId="29255"/>
    <cellStyle name="Normal 11 3 14 2" xfId="29256"/>
    <cellStyle name="Normal 11 3 14 2 2" xfId="29257"/>
    <cellStyle name="Normal 11 3 14 3" xfId="29258"/>
    <cellStyle name="Normal 11 3 14 3 2" xfId="29259"/>
    <cellStyle name="Normal 11 3 14 4" xfId="29260"/>
    <cellStyle name="Normal 11 3 14 4 2" xfId="29261"/>
    <cellStyle name="Normal 11 3 14 5" xfId="29262"/>
    <cellStyle name="Normal 11 3 15" xfId="29263"/>
    <cellStyle name="Normal 11 3 15 2" xfId="29264"/>
    <cellStyle name="Normal 11 3 15 2 2" xfId="29265"/>
    <cellStyle name="Normal 11 3 15 3" xfId="29266"/>
    <cellStyle name="Normal 11 3 15 3 2" xfId="29267"/>
    <cellStyle name="Normal 11 3 15 4" xfId="29268"/>
    <cellStyle name="Normal 11 3 15 4 2" xfId="29269"/>
    <cellStyle name="Normal 11 3 15 5" xfId="29270"/>
    <cellStyle name="Normal 11 3 16" xfId="29271"/>
    <cellStyle name="Normal 11 3 16 2" xfId="29272"/>
    <cellStyle name="Normal 11 3 17" xfId="29273"/>
    <cellStyle name="Normal 11 3 17 2" xfId="29274"/>
    <cellStyle name="Normal 11 3 18" xfId="29275"/>
    <cellStyle name="Normal 11 3 18 2" xfId="29276"/>
    <cellStyle name="Normal 11 3 19" xfId="29277"/>
    <cellStyle name="Normal 11 3 2" xfId="19418"/>
    <cellStyle name="Normal 11 3 2 10" xfId="29278"/>
    <cellStyle name="Normal 11 3 2 10 2" xfId="29279"/>
    <cellStyle name="Normal 11 3 2 10 2 2" xfId="29280"/>
    <cellStyle name="Normal 11 3 2 10 3" xfId="29281"/>
    <cellStyle name="Normal 11 3 2 10 3 2" xfId="29282"/>
    <cellStyle name="Normal 11 3 2 10 4" xfId="29283"/>
    <cellStyle name="Normal 11 3 2 10 4 2" xfId="29284"/>
    <cellStyle name="Normal 11 3 2 10 5" xfId="29285"/>
    <cellStyle name="Normal 11 3 2 11" xfId="29286"/>
    <cellStyle name="Normal 11 3 2 11 2" xfId="29287"/>
    <cellStyle name="Normal 11 3 2 11 2 2" xfId="29288"/>
    <cellStyle name="Normal 11 3 2 11 3" xfId="29289"/>
    <cellStyle name="Normal 11 3 2 11 3 2" xfId="29290"/>
    <cellStyle name="Normal 11 3 2 11 4" xfId="29291"/>
    <cellStyle name="Normal 11 3 2 11 4 2" xfId="29292"/>
    <cellStyle name="Normal 11 3 2 11 5" xfId="29293"/>
    <cellStyle name="Normal 11 3 2 12" xfId="29294"/>
    <cellStyle name="Normal 11 3 2 12 2" xfId="29295"/>
    <cellStyle name="Normal 11 3 2 13" xfId="29296"/>
    <cellStyle name="Normal 11 3 2 13 2" xfId="29297"/>
    <cellStyle name="Normal 11 3 2 14" xfId="29298"/>
    <cellStyle name="Normal 11 3 2 14 2" xfId="29299"/>
    <cellStyle name="Normal 11 3 2 15" xfId="29300"/>
    <cellStyle name="Normal 11 3 2 2" xfId="29301"/>
    <cellStyle name="Normal 11 3 2 2 2" xfId="29302"/>
    <cellStyle name="Normal 11 3 2 2 2 2" xfId="29303"/>
    <cellStyle name="Normal 11 3 2 2 3" xfId="29304"/>
    <cellStyle name="Normal 11 3 2 2 3 2" xfId="29305"/>
    <cellStyle name="Normal 11 3 2 2 4" xfId="29306"/>
    <cellStyle name="Normal 11 3 2 2 4 2" xfId="29307"/>
    <cellStyle name="Normal 11 3 2 2 5" xfId="29308"/>
    <cellStyle name="Normal 11 3 2 3" xfId="29309"/>
    <cellStyle name="Normal 11 3 2 3 2" xfId="29310"/>
    <cellStyle name="Normal 11 3 2 3 2 2" xfId="29311"/>
    <cellStyle name="Normal 11 3 2 3 3" xfId="29312"/>
    <cellStyle name="Normal 11 3 2 3 3 2" xfId="29313"/>
    <cellStyle name="Normal 11 3 2 3 4" xfId="29314"/>
    <cellStyle name="Normal 11 3 2 3 4 2" xfId="29315"/>
    <cellStyle name="Normal 11 3 2 3 5" xfId="29316"/>
    <cellStyle name="Normal 11 3 2 4" xfId="29317"/>
    <cellStyle name="Normal 11 3 2 4 2" xfId="29318"/>
    <cellStyle name="Normal 11 3 2 4 2 2" xfId="29319"/>
    <cellStyle name="Normal 11 3 2 4 3" xfId="29320"/>
    <cellStyle name="Normal 11 3 2 4 3 2" xfId="29321"/>
    <cellStyle name="Normal 11 3 2 4 4" xfId="29322"/>
    <cellStyle name="Normal 11 3 2 4 4 2" xfId="29323"/>
    <cellStyle name="Normal 11 3 2 4 5" xfId="29324"/>
    <cellStyle name="Normal 11 3 2 5" xfId="29325"/>
    <cellStyle name="Normal 11 3 2 5 2" xfId="29326"/>
    <cellStyle name="Normal 11 3 2 5 2 2" xfId="29327"/>
    <cellStyle name="Normal 11 3 2 5 3" xfId="29328"/>
    <cellStyle name="Normal 11 3 2 5 3 2" xfId="29329"/>
    <cellStyle name="Normal 11 3 2 5 4" xfId="29330"/>
    <cellStyle name="Normal 11 3 2 5 4 2" xfId="29331"/>
    <cellStyle name="Normal 11 3 2 5 5" xfId="29332"/>
    <cellStyle name="Normal 11 3 2 6" xfId="29333"/>
    <cellStyle name="Normal 11 3 2 6 2" xfId="29334"/>
    <cellStyle name="Normal 11 3 2 6 2 2" xfId="29335"/>
    <cellStyle name="Normal 11 3 2 6 3" xfId="29336"/>
    <cellStyle name="Normal 11 3 2 6 3 2" xfId="29337"/>
    <cellStyle name="Normal 11 3 2 6 4" xfId="29338"/>
    <cellStyle name="Normal 11 3 2 6 4 2" xfId="29339"/>
    <cellStyle name="Normal 11 3 2 6 5" xfId="29340"/>
    <cellStyle name="Normal 11 3 2 7" xfId="29341"/>
    <cellStyle name="Normal 11 3 2 7 2" xfId="29342"/>
    <cellStyle name="Normal 11 3 2 7 2 2" xfId="29343"/>
    <cellStyle name="Normal 11 3 2 7 3" xfId="29344"/>
    <cellStyle name="Normal 11 3 2 7 3 2" xfId="29345"/>
    <cellStyle name="Normal 11 3 2 7 4" xfId="29346"/>
    <cellStyle name="Normal 11 3 2 7 4 2" xfId="29347"/>
    <cellStyle name="Normal 11 3 2 7 5" xfId="29348"/>
    <cellStyle name="Normal 11 3 2 8" xfId="29349"/>
    <cellStyle name="Normal 11 3 2 8 2" xfId="29350"/>
    <cellStyle name="Normal 11 3 2 8 2 2" xfId="29351"/>
    <cellStyle name="Normal 11 3 2 8 3" xfId="29352"/>
    <cellStyle name="Normal 11 3 2 8 3 2" xfId="29353"/>
    <cellStyle name="Normal 11 3 2 8 4" xfId="29354"/>
    <cellStyle name="Normal 11 3 2 8 4 2" xfId="29355"/>
    <cellStyle name="Normal 11 3 2 8 5" xfId="29356"/>
    <cellStyle name="Normal 11 3 2 9" xfId="29357"/>
    <cellStyle name="Normal 11 3 2 9 2" xfId="29358"/>
    <cellStyle name="Normal 11 3 2 9 2 2" xfId="29359"/>
    <cellStyle name="Normal 11 3 2 9 3" xfId="29360"/>
    <cellStyle name="Normal 11 3 2 9 3 2" xfId="29361"/>
    <cellStyle name="Normal 11 3 2 9 4" xfId="29362"/>
    <cellStyle name="Normal 11 3 2 9 4 2" xfId="29363"/>
    <cellStyle name="Normal 11 3 2 9 5" xfId="29364"/>
    <cellStyle name="Normal 11 3 3" xfId="19417"/>
    <cellStyle name="Normal 11 3 3 10" xfId="29365"/>
    <cellStyle name="Normal 11 3 3 10 2" xfId="29366"/>
    <cellStyle name="Normal 11 3 3 10 2 2" xfId="29367"/>
    <cellStyle name="Normal 11 3 3 10 3" xfId="29368"/>
    <cellStyle name="Normal 11 3 3 10 3 2" xfId="29369"/>
    <cellStyle name="Normal 11 3 3 10 4" xfId="29370"/>
    <cellStyle name="Normal 11 3 3 10 4 2" xfId="29371"/>
    <cellStyle name="Normal 11 3 3 10 5" xfId="29372"/>
    <cellStyle name="Normal 11 3 3 11" xfId="29373"/>
    <cellStyle name="Normal 11 3 3 11 2" xfId="29374"/>
    <cellStyle name="Normal 11 3 3 11 2 2" xfId="29375"/>
    <cellStyle name="Normal 11 3 3 11 3" xfId="29376"/>
    <cellStyle name="Normal 11 3 3 11 3 2" xfId="29377"/>
    <cellStyle name="Normal 11 3 3 11 4" xfId="29378"/>
    <cellStyle name="Normal 11 3 3 11 4 2" xfId="29379"/>
    <cellStyle name="Normal 11 3 3 11 5" xfId="29380"/>
    <cellStyle name="Normal 11 3 3 12" xfId="29381"/>
    <cellStyle name="Normal 11 3 3 12 2" xfId="29382"/>
    <cellStyle name="Normal 11 3 3 13" xfId="29383"/>
    <cellStyle name="Normal 11 3 3 13 2" xfId="29384"/>
    <cellStyle name="Normal 11 3 3 14" xfId="29385"/>
    <cellStyle name="Normal 11 3 3 14 2" xfId="29386"/>
    <cellStyle name="Normal 11 3 3 15" xfId="29387"/>
    <cellStyle name="Normal 11 3 3 2" xfId="29388"/>
    <cellStyle name="Normal 11 3 3 2 2" xfId="29389"/>
    <cellStyle name="Normal 11 3 3 2 2 2" xfId="29390"/>
    <cellStyle name="Normal 11 3 3 2 3" xfId="29391"/>
    <cellStyle name="Normal 11 3 3 2 3 2" xfId="29392"/>
    <cellStyle name="Normal 11 3 3 2 4" xfId="29393"/>
    <cellStyle name="Normal 11 3 3 2 4 2" xfId="29394"/>
    <cellStyle name="Normal 11 3 3 2 5" xfId="29395"/>
    <cellStyle name="Normal 11 3 3 3" xfId="29396"/>
    <cellStyle name="Normal 11 3 3 3 2" xfId="29397"/>
    <cellStyle name="Normal 11 3 3 3 2 2" xfId="29398"/>
    <cellStyle name="Normal 11 3 3 3 3" xfId="29399"/>
    <cellStyle name="Normal 11 3 3 3 3 2" xfId="29400"/>
    <cellStyle name="Normal 11 3 3 3 4" xfId="29401"/>
    <cellStyle name="Normal 11 3 3 3 4 2" xfId="29402"/>
    <cellStyle name="Normal 11 3 3 3 5" xfId="29403"/>
    <cellStyle name="Normal 11 3 3 4" xfId="29404"/>
    <cellStyle name="Normal 11 3 3 4 2" xfId="29405"/>
    <cellStyle name="Normal 11 3 3 4 2 2" xfId="29406"/>
    <cellStyle name="Normal 11 3 3 4 3" xfId="29407"/>
    <cellStyle name="Normal 11 3 3 4 3 2" xfId="29408"/>
    <cellStyle name="Normal 11 3 3 4 4" xfId="29409"/>
    <cellStyle name="Normal 11 3 3 4 4 2" xfId="29410"/>
    <cellStyle name="Normal 11 3 3 4 5" xfId="29411"/>
    <cellStyle name="Normal 11 3 3 5" xfId="29412"/>
    <cellStyle name="Normal 11 3 3 5 2" xfId="29413"/>
    <cellStyle name="Normal 11 3 3 5 2 2" xfId="29414"/>
    <cellStyle name="Normal 11 3 3 5 3" xfId="29415"/>
    <cellStyle name="Normal 11 3 3 5 3 2" xfId="29416"/>
    <cellStyle name="Normal 11 3 3 5 4" xfId="29417"/>
    <cellStyle name="Normal 11 3 3 5 4 2" xfId="29418"/>
    <cellStyle name="Normal 11 3 3 5 5" xfId="29419"/>
    <cellStyle name="Normal 11 3 3 6" xfId="29420"/>
    <cellStyle name="Normal 11 3 3 6 2" xfId="29421"/>
    <cellStyle name="Normal 11 3 3 6 2 2" xfId="29422"/>
    <cellStyle name="Normal 11 3 3 6 3" xfId="29423"/>
    <cellStyle name="Normal 11 3 3 6 3 2" xfId="29424"/>
    <cellStyle name="Normal 11 3 3 6 4" xfId="29425"/>
    <cellStyle name="Normal 11 3 3 6 4 2" xfId="29426"/>
    <cellStyle name="Normal 11 3 3 6 5" xfId="29427"/>
    <cellStyle name="Normal 11 3 3 7" xfId="29428"/>
    <cellStyle name="Normal 11 3 3 7 2" xfId="29429"/>
    <cellStyle name="Normal 11 3 3 7 2 2" xfId="29430"/>
    <cellStyle name="Normal 11 3 3 7 3" xfId="29431"/>
    <cellStyle name="Normal 11 3 3 7 3 2" xfId="29432"/>
    <cellStyle name="Normal 11 3 3 7 4" xfId="29433"/>
    <cellStyle name="Normal 11 3 3 7 4 2" xfId="29434"/>
    <cellStyle name="Normal 11 3 3 7 5" xfId="29435"/>
    <cellStyle name="Normal 11 3 3 8" xfId="29436"/>
    <cellStyle name="Normal 11 3 3 8 2" xfId="29437"/>
    <cellStyle name="Normal 11 3 3 8 2 2" xfId="29438"/>
    <cellStyle name="Normal 11 3 3 8 3" xfId="29439"/>
    <cellStyle name="Normal 11 3 3 8 3 2" xfId="29440"/>
    <cellStyle name="Normal 11 3 3 8 4" xfId="29441"/>
    <cellStyle name="Normal 11 3 3 8 4 2" xfId="29442"/>
    <cellStyle name="Normal 11 3 3 8 5" xfId="29443"/>
    <cellStyle name="Normal 11 3 3 9" xfId="29444"/>
    <cellStyle name="Normal 11 3 3 9 2" xfId="29445"/>
    <cellStyle name="Normal 11 3 3 9 2 2" xfId="29446"/>
    <cellStyle name="Normal 11 3 3 9 3" xfId="29447"/>
    <cellStyle name="Normal 11 3 3 9 3 2" xfId="29448"/>
    <cellStyle name="Normal 11 3 3 9 4" xfId="29449"/>
    <cellStyle name="Normal 11 3 3 9 4 2" xfId="29450"/>
    <cellStyle name="Normal 11 3 3 9 5" xfId="29451"/>
    <cellStyle name="Normal 11 3 4" xfId="26004"/>
    <cellStyle name="Normal 11 3 4 10" xfId="29453"/>
    <cellStyle name="Normal 11 3 4 10 2" xfId="29454"/>
    <cellStyle name="Normal 11 3 4 10 2 2" xfId="29455"/>
    <cellStyle name="Normal 11 3 4 10 3" xfId="29456"/>
    <cellStyle name="Normal 11 3 4 10 3 2" xfId="29457"/>
    <cellStyle name="Normal 11 3 4 10 4" xfId="29458"/>
    <cellStyle name="Normal 11 3 4 10 4 2" xfId="29459"/>
    <cellStyle name="Normal 11 3 4 10 5" xfId="29460"/>
    <cellStyle name="Normal 11 3 4 11" xfId="29461"/>
    <cellStyle name="Normal 11 3 4 11 2" xfId="29462"/>
    <cellStyle name="Normal 11 3 4 11 2 2" xfId="29463"/>
    <cellStyle name="Normal 11 3 4 11 3" xfId="29464"/>
    <cellStyle name="Normal 11 3 4 11 3 2" xfId="29465"/>
    <cellStyle name="Normal 11 3 4 11 4" xfId="29466"/>
    <cellStyle name="Normal 11 3 4 11 4 2" xfId="29467"/>
    <cellStyle name="Normal 11 3 4 11 5" xfId="29468"/>
    <cellStyle name="Normal 11 3 4 12" xfId="29469"/>
    <cellStyle name="Normal 11 3 4 12 2" xfId="29470"/>
    <cellStyle name="Normal 11 3 4 13" xfId="29471"/>
    <cellStyle name="Normal 11 3 4 13 2" xfId="29472"/>
    <cellStyle name="Normal 11 3 4 14" xfId="29473"/>
    <cellStyle name="Normal 11 3 4 14 2" xfId="29474"/>
    <cellStyle name="Normal 11 3 4 15" xfId="29475"/>
    <cellStyle name="Normal 11 3 4 16" xfId="29452"/>
    <cellStyle name="Normal 11 3 4 2" xfId="29476"/>
    <cellStyle name="Normal 11 3 4 2 2" xfId="29477"/>
    <cellStyle name="Normal 11 3 4 2 2 2" xfId="29478"/>
    <cellStyle name="Normal 11 3 4 2 3" xfId="29479"/>
    <cellStyle name="Normal 11 3 4 2 3 2" xfId="29480"/>
    <cellStyle name="Normal 11 3 4 2 4" xfId="29481"/>
    <cellStyle name="Normal 11 3 4 2 4 2" xfId="29482"/>
    <cellStyle name="Normal 11 3 4 2 5" xfId="29483"/>
    <cellStyle name="Normal 11 3 4 3" xfId="29484"/>
    <cellStyle name="Normal 11 3 4 3 2" xfId="29485"/>
    <cellStyle name="Normal 11 3 4 3 2 2" xfId="29486"/>
    <cellStyle name="Normal 11 3 4 3 3" xfId="29487"/>
    <cellStyle name="Normal 11 3 4 3 3 2" xfId="29488"/>
    <cellStyle name="Normal 11 3 4 3 4" xfId="29489"/>
    <cellStyle name="Normal 11 3 4 3 4 2" xfId="29490"/>
    <cellStyle name="Normal 11 3 4 3 5" xfId="29491"/>
    <cellStyle name="Normal 11 3 4 4" xfId="29492"/>
    <cellStyle name="Normal 11 3 4 4 2" xfId="29493"/>
    <cellStyle name="Normal 11 3 4 4 2 2" xfId="29494"/>
    <cellStyle name="Normal 11 3 4 4 3" xfId="29495"/>
    <cellStyle name="Normal 11 3 4 4 3 2" xfId="29496"/>
    <cellStyle name="Normal 11 3 4 4 4" xfId="29497"/>
    <cellStyle name="Normal 11 3 4 4 4 2" xfId="29498"/>
    <cellStyle name="Normal 11 3 4 4 5" xfId="29499"/>
    <cellStyle name="Normal 11 3 4 5" xfId="29500"/>
    <cellStyle name="Normal 11 3 4 5 2" xfId="29501"/>
    <cellStyle name="Normal 11 3 4 5 2 2" xfId="29502"/>
    <cellStyle name="Normal 11 3 4 5 3" xfId="29503"/>
    <cellStyle name="Normal 11 3 4 5 3 2" xfId="29504"/>
    <cellStyle name="Normal 11 3 4 5 4" xfId="29505"/>
    <cellStyle name="Normal 11 3 4 5 4 2" xfId="29506"/>
    <cellStyle name="Normal 11 3 4 5 5" xfId="29507"/>
    <cellStyle name="Normal 11 3 4 6" xfId="29508"/>
    <cellStyle name="Normal 11 3 4 6 2" xfId="29509"/>
    <cellStyle name="Normal 11 3 4 6 2 2" xfId="29510"/>
    <cellStyle name="Normal 11 3 4 6 3" xfId="29511"/>
    <cellStyle name="Normal 11 3 4 6 3 2" xfId="29512"/>
    <cellStyle name="Normal 11 3 4 6 4" xfId="29513"/>
    <cellStyle name="Normal 11 3 4 6 4 2" xfId="29514"/>
    <cellStyle name="Normal 11 3 4 6 5" xfId="29515"/>
    <cellStyle name="Normal 11 3 4 7" xfId="29516"/>
    <cellStyle name="Normal 11 3 4 7 2" xfId="29517"/>
    <cellStyle name="Normal 11 3 4 7 2 2" xfId="29518"/>
    <cellStyle name="Normal 11 3 4 7 3" xfId="29519"/>
    <cellStyle name="Normal 11 3 4 7 3 2" xfId="29520"/>
    <cellStyle name="Normal 11 3 4 7 4" xfId="29521"/>
    <cellStyle name="Normal 11 3 4 7 4 2" xfId="29522"/>
    <cellStyle name="Normal 11 3 4 7 5" xfId="29523"/>
    <cellStyle name="Normal 11 3 4 8" xfId="29524"/>
    <cellStyle name="Normal 11 3 4 8 2" xfId="29525"/>
    <cellStyle name="Normal 11 3 4 8 2 2" xfId="29526"/>
    <cellStyle name="Normal 11 3 4 8 3" xfId="29527"/>
    <cellStyle name="Normal 11 3 4 8 3 2" xfId="29528"/>
    <cellStyle name="Normal 11 3 4 8 4" xfId="29529"/>
    <cellStyle name="Normal 11 3 4 8 4 2" xfId="29530"/>
    <cellStyle name="Normal 11 3 4 8 5" xfId="29531"/>
    <cellStyle name="Normal 11 3 4 9" xfId="29532"/>
    <cellStyle name="Normal 11 3 4 9 2" xfId="29533"/>
    <cellStyle name="Normal 11 3 4 9 2 2" xfId="29534"/>
    <cellStyle name="Normal 11 3 4 9 3" xfId="29535"/>
    <cellStyle name="Normal 11 3 4 9 3 2" xfId="29536"/>
    <cellStyle name="Normal 11 3 4 9 4" xfId="29537"/>
    <cellStyle name="Normal 11 3 4 9 4 2" xfId="29538"/>
    <cellStyle name="Normal 11 3 4 9 5" xfId="29539"/>
    <cellStyle name="Normal 11 3 5" xfId="29540"/>
    <cellStyle name="Normal 11 3 5 10" xfId="29541"/>
    <cellStyle name="Normal 11 3 5 10 2" xfId="29542"/>
    <cellStyle name="Normal 11 3 5 10 2 2" xfId="29543"/>
    <cellStyle name="Normal 11 3 5 10 3" xfId="29544"/>
    <cellStyle name="Normal 11 3 5 10 3 2" xfId="29545"/>
    <cellStyle name="Normal 11 3 5 10 4" xfId="29546"/>
    <cellStyle name="Normal 11 3 5 10 4 2" xfId="29547"/>
    <cellStyle name="Normal 11 3 5 10 5" xfId="29548"/>
    <cellStyle name="Normal 11 3 5 11" xfId="29549"/>
    <cellStyle name="Normal 11 3 5 11 2" xfId="29550"/>
    <cellStyle name="Normal 11 3 5 11 2 2" xfId="29551"/>
    <cellStyle name="Normal 11 3 5 11 3" xfId="29552"/>
    <cellStyle name="Normal 11 3 5 11 3 2" xfId="29553"/>
    <cellStyle name="Normal 11 3 5 11 4" xfId="29554"/>
    <cellStyle name="Normal 11 3 5 11 4 2" xfId="29555"/>
    <cellStyle name="Normal 11 3 5 11 5" xfId="29556"/>
    <cellStyle name="Normal 11 3 5 12" xfId="29557"/>
    <cellStyle name="Normal 11 3 5 12 2" xfId="29558"/>
    <cellStyle name="Normal 11 3 5 13" xfId="29559"/>
    <cellStyle name="Normal 11 3 5 13 2" xfId="29560"/>
    <cellStyle name="Normal 11 3 5 14" xfId="29561"/>
    <cellStyle name="Normal 11 3 5 14 2" xfId="29562"/>
    <cellStyle name="Normal 11 3 5 15" xfId="29563"/>
    <cellStyle name="Normal 11 3 5 2" xfId="29564"/>
    <cellStyle name="Normal 11 3 5 2 2" xfId="29565"/>
    <cellStyle name="Normal 11 3 5 2 2 2" xfId="29566"/>
    <cellStyle name="Normal 11 3 5 2 3" xfId="29567"/>
    <cellStyle name="Normal 11 3 5 2 3 2" xfId="29568"/>
    <cellStyle name="Normal 11 3 5 2 4" xfId="29569"/>
    <cellStyle name="Normal 11 3 5 2 4 2" xfId="29570"/>
    <cellStyle name="Normal 11 3 5 2 5" xfId="29571"/>
    <cellStyle name="Normal 11 3 5 3" xfId="29572"/>
    <cellStyle name="Normal 11 3 5 3 2" xfId="29573"/>
    <cellStyle name="Normal 11 3 5 3 2 2" xfId="29574"/>
    <cellStyle name="Normal 11 3 5 3 3" xfId="29575"/>
    <cellStyle name="Normal 11 3 5 3 3 2" xfId="29576"/>
    <cellStyle name="Normal 11 3 5 3 4" xfId="29577"/>
    <cellStyle name="Normal 11 3 5 3 4 2" xfId="29578"/>
    <cellStyle name="Normal 11 3 5 3 5" xfId="29579"/>
    <cellStyle name="Normal 11 3 5 4" xfId="29580"/>
    <cellStyle name="Normal 11 3 5 4 2" xfId="29581"/>
    <cellStyle name="Normal 11 3 5 4 2 2" xfId="29582"/>
    <cellStyle name="Normal 11 3 5 4 3" xfId="29583"/>
    <cellStyle name="Normal 11 3 5 4 3 2" xfId="29584"/>
    <cellStyle name="Normal 11 3 5 4 4" xfId="29585"/>
    <cellStyle name="Normal 11 3 5 4 4 2" xfId="29586"/>
    <cellStyle name="Normal 11 3 5 4 5" xfId="29587"/>
    <cellStyle name="Normal 11 3 5 5" xfId="29588"/>
    <cellStyle name="Normal 11 3 5 5 2" xfId="29589"/>
    <cellStyle name="Normal 11 3 5 5 2 2" xfId="29590"/>
    <cellStyle name="Normal 11 3 5 5 3" xfId="29591"/>
    <cellStyle name="Normal 11 3 5 5 3 2" xfId="29592"/>
    <cellStyle name="Normal 11 3 5 5 4" xfId="29593"/>
    <cellStyle name="Normal 11 3 5 5 4 2" xfId="29594"/>
    <cellStyle name="Normal 11 3 5 5 5" xfId="29595"/>
    <cellStyle name="Normal 11 3 5 6" xfId="29596"/>
    <cellStyle name="Normal 11 3 5 6 2" xfId="29597"/>
    <cellStyle name="Normal 11 3 5 6 2 2" xfId="29598"/>
    <cellStyle name="Normal 11 3 5 6 3" xfId="29599"/>
    <cellStyle name="Normal 11 3 5 6 3 2" xfId="29600"/>
    <cellStyle name="Normal 11 3 5 6 4" xfId="29601"/>
    <cellStyle name="Normal 11 3 5 6 4 2" xfId="29602"/>
    <cellStyle name="Normal 11 3 5 6 5" xfId="29603"/>
    <cellStyle name="Normal 11 3 5 7" xfId="29604"/>
    <cellStyle name="Normal 11 3 5 7 2" xfId="29605"/>
    <cellStyle name="Normal 11 3 5 7 2 2" xfId="29606"/>
    <cellStyle name="Normal 11 3 5 7 3" xfId="29607"/>
    <cellStyle name="Normal 11 3 5 7 3 2" xfId="29608"/>
    <cellStyle name="Normal 11 3 5 7 4" xfId="29609"/>
    <cellStyle name="Normal 11 3 5 7 4 2" xfId="29610"/>
    <cellStyle name="Normal 11 3 5 7 5" xfId="29611"/>
    <cellStyle name="Normal 11 3 5 8" xfId="29612"/>
    <cellStyle name="Normal 11 3 5 8 2" xfId="29613"/>
    <cellStyle name="Normal 11 3 5 8 2 2" xfId="29614"/>
    <cellStyle name="Normal 11 3 5 8 3" xfId="29615"/>
    <cellStyle name="Normal 11 3 5 8 3 2" xfId="29616"/>
    <cellStyle name="Normal 11 3 5 8 4" xfId="29617"/>
    <cellStyle name="Normal 11 3 5 8 4 2" xfId="29618"/>
    <cellStyle name="Normal 11 3 5 8 5" xfId="29619"/>
    <cellStyle name="Normal 11 3 5 9" xfId="29620"/>
    <cellStyle name="Normal 11 3 5 9 2" xfId="29621"/>
    <cellStyle name="Normal 11 3 5 9 2 2" xfId="29622"/>
    <cellStyle name="Normal 11 3 5 9 3" xfId="29623"/>
    <cellStyle name="Normal 11 3 5 9 3 2" xfId="29624"/>
    <cellStyle name="Normal 11 3 5 9 4" xfId="29625"/>
    <cellStyle name="Normal 11 3 5 9 4 2" xfId="29626"/>
    <cellStyle name="Normal 11 3 5 9 5" xfId="29627"/>
    <cellStyle name="Normal 11 3 6" xfId="29628"/>
    <cellStyle name="Normal 11 3 6 2" xfId="29629"/>
    <cellStyle name="Normal 11 3 6 2 2" xfId="29630"/>
    <cellStyle name="Normal 11 3 6 3" xfId="29631"/>
    <cellStyle name="Normal 11 3 6 3 2" xfId="29632"/>
    <cellStyle name="Normal 11 3 6 4" xfId="29633"/>
    <cellStyle name="Normal 11 3 6 4 2" xfId="29634"/>
    <cellStyle name="Normal 11 3 6 5" xfId="29635"/>
    <cellStyle name="Normal 11 3 7" xfId="29636"/>
    <cellStyle name="Normal 11 3 7 2" xfId="29637"/>
    <cellStyle name="Normal 11 3 7 2 2" xfId="29638"/>
    <cellStyle name="Normal 11 3 7 3" xfId="29639"/>
    <cellStyle name="Normal 11 3 7 3 2" xfId="29640"/>
    <cellStyle name="Normal 11 3 7 4" xfId="29641"/>
    <cellStyle name="Normal 11 3 7 4 2" xfId="29642"/>
    <cellStyle name="Normal 11 3 7 5" xfId="29643"/>
    <cellStyle name="Normal 11 3 8" xfId="29644"/>
    <cellStyle name="Normal 11 3 8 2" xfId="29645"/>
    <cellStyle name="Normal 11 3 8 2 2" xfId="29646"/>
    <cellStyle name="Normal 11 3 8 3" xfId="29647"/>
    <cellStyle name="Normal 11 3 8 3 2" xfId="29648"/>
    <cellStyle name="Normal 11 3 8 4" xfId="29649"/>
    <cellStyle name="Normal 11 3 8 4 2" xfId="29650"/>
    <cellStyle name="Normal 11 3 8 5" xfId="29651"/>
    <cellStyle name="Normal 11 3 9" xfId="29652"/>
    <cellStyle name="Normal 11 3 9 2" xfId="29653"/>
    <cellStyle name="Normal 11 3 9 2 2" xfId="29654"/>
    <cellStyle name="Normal 11 3 9 3" xfId="29655"/>
    <cellStyle name="Normal 11 3 9 3 2" xfId="29656"/>
    <cellStyle name="Normal 11 3 9 4" xfId="29657"/>
    <cellStyle name="Normal 11 3 9 4 2" xfId="29658"/>
    <cellStyle name="Normal 11 3 9 5" xfId="29659"/>
    <cellStyle name="Normal 11 3_Deadline Tracker" xfId="35365"/>
    <cellStyle name="Normal 11 4" xfId="7330"/>
    <cellStyle name="Normal 11 4 10" xfId="29660"/>
    <cellStyle name="Normal 11 4 10 2" xfId="29661"/>
    <cellStyle name="Normal 11 4 10 2 2" xfId="29662"/>
    <cellStyle name="Normal 11 4 10 3" xfId="29663"/>
    <cellStyle name="Normal 11 4 10 3 2" xfId="29664"/>
    <cellStyle name="Normal 11 4 10 4" xfId="29665"/>
    <cellStyle name="Normal 11 4 10 4 2" xfId="29666"/>
    <cellStyle name="Normal 11 4 10 5" xfId="29667"/>
    <cellStyle name="Normal 11 4 11" xfId="29668"/>
    <cellStyle name="Normal 11 4 11 2" xfId="29669"/>
    <cellStyle name="Normal 11 4 11 2 2" xfId="29670"/>
    <cellStyle name="Normal 11 4 11 3" xfId="29671"/>
    <cellStyle name="Normal 11 4 11 3 2" xfId="29672"/>
    <cellStyle name="Normal 11 4 11 4" xfId="29673"/>
    <cellStyle name="Normal 11 4 11 4 2" xfId="29674"/>
    <cellStyle name="Normal 11 4 11 5" xfId="29675"/>
    <cellStyle name="Normal 11 4 12" xfId="29676"/>
    <cellStyle name="Normal 11 4 12 2" xfId="29677"/>
    <cellStyle name="Normal 11 4 12 2 2" xfId="29678"/>
    <cellStyle name="Normal 11 4 12 3" xfId="29679"/>
    <cellStyle name="Normal 11 4 12 3 2" xfId="29680"/>
    <cellStyle name="Normal 11 4 12 4" xfId="29681"/>
    <cellStyle name="Normal 11 4 12 4 2" xfId="29682"/>
    <cellStyle name="Normal 11 4 12 5" xfId="29683"/>
    <cellStyle name="Normal 11 4 13" xfId="29684"/>
    <cellStyle name="Normal 11 4 13 2" xfId="29685"/>
    <cellStyle name="Normal 11 4 13 2 2" xfId="29686"/>
    <cellStyle name="Normal 11 4 13 3" xfId="29687"/>
    <cellStyle name="Normal 11 4 13 3 2" xfId="29688"/>
    <cellStyle name="Normal 11 4 13 4" xfId="29689"/>
    <cellStyle name="Normal 11 4 13 4 2" xfId="29690"/>
    <cellStyle name="Normal 11 4 13 5" xfId="29691"/>
    <cellStyle name="Normal 11 4 14" xfId="29692"/>
    <cellStyle name="Normal 11 4 14 2" xfId="29693"/>
    <cellStyle name="Normal 11 4 14 2 2" xfId="29694"/>
    <cellStyle name="Normal 11 4 14 3" xfId="29695"/>
    <cellStyle name="Normal 11 4 14 3 2" xfId="29696"/>
    <cellStyle name="Normal 11 4 14 4" xfId="29697"/>
    <cellStyle name="Normal 11 4 14 4 2" xfId="29698"/>
    <cellStyle name="Normal 11 4 14 5" xfId="29699"/>
    <cellStyle name="Normal 11 4 15" xfId="29700"/>
    <cellStyle name="Normal 11 4 15 2" xfId="29701"/>
    <cellStyle name="Normal 11 4 15 2 2" xfId="29702"/>
    <cellStyle name="Normal 11 4 15 3" xfId="29703"/>
    <cellStyle name="Normal 11 4 15 3 2" xfId="29704"/>
    <cellStyle name="Normal 11 4 15 4" xfId="29705"/>
    <cellStyle name="Normal 11 4 15 4 2" xfId="29706"/>
    <cellStyle name="Normal 11 4 15 5" xfId="29707"/>
    <cellStyle name="Normal 11 4 16" xfId="29708"/>
    <cellStyle name="Normal 11 4 16 2" xfId="29709"/>
    <cellStyle name="Normal 11 4 17" xfId="29710"/>
    <cellStyle name="Normal 11 4 17 2" xfId="29711"/>
    <cellStyle name="Normal 11 4 18" xfId="29712"/>
    <cellStyle name="Normal 11 4 18 2" xfId="29713"/>
    <cellStyle name="Normal 11 4 19" xfId="29714"/>
    <cellStyle name="Normal 11 4 2" xfId="19420"/>
    <cellStyle name="Normal 11 4 2 10" xfId="29715"/>
    <cellStyle name="Normal 11 4 2 10 2" xfId="29716"/>
    <cellStyle name="Normal 11 4 2 10 2 2" xfId="29717"/>
    <cellStyle name="Normal 11 4 2 10 3" xfId="29718"/>
    <cellStyle name="Normal 11 4 2 10 3 2" xfId="29719"/>
    <cellStyle name="Normal 11 4 2 10 4" xfId="29720"/>
    <cellStyle name="Normal 11 4 2 10 4 2" xfId="29721"/>
    <cellStyle name="Normal 11 4 2 10 5" xfId="29722"/>
    <cellStyle name="Normal 11 4 2 11" xfId="29723"/>
    <cellStyle name="Normal 11 4 2 11 2" xfId="29724"/>
    <cellStyle name="Normal 11 4 2 11 2 2" xfId="29725"/>
    <cellStyle name="Normal 11 4 2 11 3" xfId="29726"/>
    <cellStyle name="Normal 11 4 2 11 3 2" xfId="29727"/>
    <cellStyle name="Normal 11 4 2 11 4" xfId="29728"/>
    <cellStyle name="Normal 11 4 2 11 4 2" xfId="29729"/>
    <cellStyle name="Normal 11 4 2 11 5" xfId="29730"/>
    <cellStyle name="Normal 11 4 2 12" xfId="29731"/>
    <cellStyle name="Normal 11 4 2 12 2" xfId="29732"/>
    <cellStyle name="Normal 11 4 2 13" xfId="29733"/>
    <cellStyle name="Normal 11 4 2 13 2" xfId="29734"/>
    <cellStyle name="Normal 11 4 2 14" xfId="29735"/>
    <cellStyle name="Normal 11 4 2 14 2" xfId="29736"/>
    <cellStyle name="Normal 11 4 2 15" xfId="29737"/>
    <cellStyle name="Normal 11 4 2 2" xfId="29738"/>
    <cellStyle name="Normal 11 4 2 2 2" xfId="29739"/>
    <cellStyle name="Normal 11 4 2 2 2 2" xfId="29740"/>
    <cellStyle name="Normal 11 4 2 2 3" xfId="29741"/>
    <cellStyle name="Normal 11 4 2 2 3 2" xfId="29742"/>
    <cellStyle name="Normal 11 4 2 2 4" xfId="29743"/>
    <cellStyle name="Normal 11 4 2 2 4 2" xfId="29744"/>
    <cellStyle name="Normal 11 4 2 2 5" xfId="29745"/>
    <cellStyle name="Normal 11 4 2 3" xfId="29746"/>
    <cellStyle name="Normal 11 4 2 3 2" xfId="29747"/>
    <cellStyle name="Normal 11 4 2 3 2 2" xfId="29748"/>
    <cellStyle name="Normal 11 4 2 3 3" xfId="29749"/>
    <cellStyle name="Normal 11 4 2 3 3 2" xfId="29750"/>
    <cellStyle name="Normal 11 4 2 3 4" xfId="29751"/>
    <cellStyle name="Normal 11 4 2 3 4 2" xfId="29752"/>
    <cellStyle name="Normal 11 4 2 3 5" xfId="29753"/>
    <cellStyle name="Normal 11 4 2 4" xfId="29754"/>
    <cellStyle name="Normal 11 4 2 4 2" xfId="29755"/>
    <cellStyle name="Normal 11 4 2 4 2 2" xfId="29756"/>
    <cellStyle name="Normal 11 4 2 4 3" xfId="29757"/>
    <cellStyle name="Normal 11 4 2 4 3 2" xfId="29758"/>
    <cellStyle name="Normal 11 4 2 4 4" xfId="29759"/>
    <cellStyle name="Normal 11 4 2 4 4 2" xfId="29760"/>
    <cellStyle name="Normal 11 4 2 4 5" xfId="29761"/>
    <cellStyle name="Normal 11 4 2 5" xfId="29762"/>
    <cellStyle name="Normal 11 4 2 5 2" xfId="29763"/>
    <cellStyle name="Normal 11 4 2 5 2 2" xfId="29764"/>
    <cellStyle name="Normal 11 4 2 5 3" xfId="29765"/>
    <cellStyle name="Normal 11 4 2 5 3 2" xfId="29766"/>
    <cellStyle name="Normal 11 4 2 5 4" xfId="29767"/>
    <cellStyle name="Normal 11 4 2 5 4 2" xfId="29768"/>
    <cellStyle name="Normal 11 4 2 5 5" xfId="29769"/>
    <cellStyle name="Normal 11 4 2 6" xfId="29770"/>
    <cellStyle name="Normal 11 4 2 6 2" xfId="29771"/>
    <cellStyle name="Normal 11 4 2 6 2 2" xfId="29772"/>
    <cellStyle name="Normal 11 4 2 6 3" xfId="29773"/>
    <cellStyle name="Normal 11 4 2 6 3 2" xfId="29774"/>
    <cellStyle name="Normal 11 4 2 6 4" xfId="29775"/>
    <cellStyle name="Normal 11 4 2 6 4 2" xfId="29776"/>
    <cellStyle name="Normal 11 4 2 6 5" xfId="29777"/>
    <cellStyle name="Normal 11 4 2 7" xfId="29778"/>
    <cellStyle name="Normal 11 4 2 7 2" xfId="29779"/>
    <cellStyle name="Normal 11 4 2 7 2 2" xfId="29780"/>
    <cellStyle name="Normal 11 4 2 7 3" xfId="29781"/>
    <cellStyle name="Normal 11 4 2 7 3 2" xfId="29782"/>
    <cellStyle name="Normal 11 4 2 7 4" xfId="29783"/>
    <cellStyle name="Normal 11 4 2 7 4 2" xfId="29784"/>
    <cellStyle name="Normal 11 4 2 7 5" xfId="29785"/>
    <cellStyle name="Normal 11 4 2 8" xfId="29786"/>
    <cellStyle name="Normal 11 4 2 8 2" xfId="29787"/>
    <cellStyle name="Normal 11 4 2 8 2 2" xfId="29788"/>
    <cellStyle name="Normal 11 4 2 8 3" xfId="29789"/>
    <cellStyle name="Normal 11 4 2 8 3 2" xfId="29790"/>
    <cellStyle name="Normal 11 4 2 8 4" xfId="29791"/>
    <cellStyle name="Normal 11 4 2 8 4 2" xfId="29792"/>
    <cellStyle name="Normal 11 4 2 8 5" xfId="29793"/>
    <cellStyle name="Normal 11 4 2 9" xfId="29794"/>
    <cellStyle name="Normal 11 4 2 9 2" xfId="29795"/>
    <cellStyle name="Normal 11 4 2 9 2 2" xfId="29796"/>
    <cellStyle name="Normal 11 4 2 9 3" xfId="29797"/>
    <cellStyle name="Normal 11 4 2 9 3 2" xfId="29798"/>
    <cellStyle name="Normal 11 4 2 9 4" xfId="29799"/>
    <cellStyle name="Normal 11 4 2 9 4 2" xfId="29800"/>
    <cellStyle name="Normal 11 4 2 9 5" xfId="29801"/>
    <cellStyle name="Normal 11 4 3" xfId="19419"/>
    <cellStyle name="Normal 11 4 3 10" xfId="29802"/>
    <cellStyle name="Normal 11 4 3 10 2" xfId="29803"/>
    <cellStyle name="Normal 11 4 3 10 2 2" xfId="29804"/>
    <cellStyle name="Normal 11 4 3 10 3" xfId="29805"/>
    <cellStyle name="Normal 11 4 3 10 3 2" xfId="29806"/>
    <cellStyle name="Normal 11 4 3 10 4" xfId="29807"/>
    <cellStyle name="Normal 11 4 3 10 4 2" xfId="29808"/>
    <cellStyle name="Normal 11 4 3 10 5" xfId="29809"/>
    <cellStyle name="Normal 11 4 3 11" xfId="29810"/>
    <cellStyle name="Normal 11 4 3 11 2" xfId="29811"/>
    <cellStyle name="Normal 11 4 3 11 2 2" xfId="29812"/>
    <cellStyle name="Normal 11 4 3 11 3" xfId="29813"/>
    <cellStyle name="Normal 11 4 3 11 3 2" xfId="29814"/>
    <cellStyle name="Normal 11 4 3 11 4" xfId="29815"/>
    <cellStyle name="Normal 11 4 3 11 4 2" xfId="29816"/>
    <cellStyle name="Normal 11 4 3 11 5" xfId="29817"/>
    <cellStyle name="Normal 11 4 3 12" xfId="29818"/>
    <cellStyle name="Normal 11 4 3 12 2" xfId="29819"/>
    <cellStyle name="Normal 11 4 3 13" xfId="29820"/>
    <cellStyle name="Normal 11 4 3 13 2" xfId="29821"/>
    <cellStyle name="Normal 11 4 3 14" xfId="29822"/>
    <cellStyle name="Normal 11 4 3 14 2" xfId="29823"/>
    <cellStyle name="Normal 11 4 3 15" xfId="29824"/>
    <cellStyle name="Normal 11 4 3 2" xfId="29825"/>
    <cellStyle name="Normal 11 4 3 2 2" xfId="29826"/>
    <cellStyle name="Normal 11 4 3 2 2 2" xfId="29827"/>
    <cellStyle name="Normal 11 4 3 2 3" xfId="29828"/>
    <cellStyle name="Normal 11 4 3 2 3 2" xfId="29829"/>
    <cellStyle name="Normal 11 4 3 2 4" xfId="29830"/>
    <cellStyle name="Normal 11 4 3 2 4 2" xfId="29831"/>
    <cellStyle name="Normal 11 4 3 2 5" xfId="29832"/>
    <cellStyle name="Normal 11 4 3 3" xfId="29833"/>
    <cellStyle name="Normal 11 4 3 3 2" xfId="29834"/>
    <cellStyle name="Normal 11 4 3 3 2 2" xfId="29835"/>
    <cellStyle name="Normal 11 4 3 3 3" xfId="29836"/>
    <cellStyle name="Normal 11 4 3 3 3 2" xfId="29837"/>
    <cellStyle name="Normal 11 4 3 3 4" xfId="29838"/>
    <cellStyle name="Normal 11 4 3 3 4 2" xfId="29839"/>
    <cellStyle name="Normal 11 4 3 3 5" xfId="29840"/>
    <cellStyle name="Normal 11 4 3 4" xfId="29841"/>
    <cellStyle name="Normal 11 4 3 4 2" xfId="29842"/>
    <cellStyle name="Normal 11 4 3 4 2 2" xfId="29843"/>
    <cellStyle name="Normal 11 4 3 4 3" xfId="29844"/>
    <cellStyle name="Normal 11 4 3 4 3 2" xfId="29845"/>
    <cellStyle name="Normal 11 4 3 4 4" xfId="29846"/>
    <cellStyle name="Normal 11 4 3 4 4 2" xfId="29847"/>
    <cellStyle name="Normal 11 4 3 4 5" xfId="29848"/>
    <cellStyle name="Normal 11 4 3 5" xfId="29849"/>
    <cellStyle name="Normal 11 4 3 5 2" xfId="29850"/>
    <cellStyle name="Normal 11 4 3 5 2 2" xfId="29851"/>
    <cellStyle name="Normal 11 4 3 5 3" xfId="29852"/>
    <cellStyle name="Normal 11 4 3 5 3 2" xfId="29853"/>
    <cellStyle name="Normal 11 4 3 5 4" xfId="29854"/>
    <cellStyle name="Normal 11 4 3 5 4 2" xfId="29855"/>
    <cellStyle name="Normal 11 4 3 5 5" xfId="29856"/>
    <cellStyle name="Normal 11 4 3 6" xfId="29857"/>
    <cellStyle name="Normal 11 4 3 6 2" xfId="29858"/>
    <cellStyle name="Normal 11 4 3 6 2 2" xfId="29859"/>
    <cellStyle name="Normal 11 4 3 6 3" xfId="29860"/>
    <cellStyle name="Normal 11 4 3 6 3 2" xfId="29861"/>
    <cellStyle name="Normal 11 4 3 6 4" xfId="29862"/>
    <cellStyle name="Normal 11 4 3 6 4 2" xfId="29863"/>
    <cellStyle name="Normal 11 4 3 6 5" xfId="29864"/>
    <cellStyle name="Normal 11 4 3 7" xfId="29865"/>
    <cellStyle name="Normal 11 4 3 7 2" xfId="29866"/>
    <cellStyle name="Normal 11 4 3 7 2 2" xfId="29867"/>
    <cellStyle name="Normal 11 4 3 7 3" xfId="29868"/>
    <cellStyle name="Normal 11 4 3 7 3 2" xfId="29869"/>
    <cellStyle name="Normal 11 4 3 7 4" xfId="29870"/>
    <cellStyle name="Normal 11 4 3 7 4 2" xfId="29871"/>
    <cellStyle name="Normal 11 4 3 7 5" xfId="29872"/>
    <cellStyle name="Normal 11 4 3 8" xfId="29873"/>
    <cellStyle name="Normal 11 4 3 8 2" xfId="29874"/>
    <cellStyle name="Normal 11 4 3 8 2 2" xfId="29875"/>
    <cellStyle name="Normal 11 4 3 8 3" xfId="29876"/>
    <cellStyle name="Normal 11 4 3 8 3 2" xfId="29877"/>
    <cellStyle name="Normal 11 4 3 8 4" xfId="29878"/>
    <cellStyle name="Normal 11 4 3 8 4 2" xfId="29879"/>
    <cellStyle name="Normal 11 4 3 8 5" xfId="29880"/>
    <cellStyle name="Normal 11 4 3 9" xfId="29881"/>
    <cellStyle name="Normal 11 4 3 9 2" xfId="29882"/>
    <cellStyle name="Normal 11 4 3 9 2 2" xfId="29883"/>
    <cellStyle name="Normal 11 4 3 9 3" xfId="29884"/>
    <cellStyle name="Normal 11 4 3 9 3 2" xfId="29885"/>
    <cellStyle name="Normal 11 4 3 9 4" xfId="29886"/>
    <cellStyle name="Normal 11 4 3 9 4 2" xfId="29887"/>
    <cellStyle name="Normal 11 4 3 9 5" xfId="29888"/>
    <cellStyle name="Normal 11 4 4" xfId="26005"/>
    <cellStyle name="Normal 11 4 4 10" xfId="29890"/>
    <cellStyle name="Normal 11 4 4 10 2" xfId="29891"/>
    <cellStyle name="Normal 11 4 4 10 2 2" xfId="29892"/>
    <cellStyle name="Normal 11 4 4 10 3" xfId="29893"/>
    <cellStyle name="Normal 11 4 4 10 3 2" xfId="29894"/>
    <cellStyle name="Normal 11 4 4 10 4" xfId="29895"/>
    <cellStyle name="Normal 11 4 4 10 4 2" xfId="29896"/>
    <cellStyle name="Normal 11 4 4 10 5" xfId="29897"/>
    <cellStyle name="Normal 11 4 4 11" xfId="29898"/>
    <cellStyle name="Normal 11 4 4 11 2" xfId="29899"/>
    <cellStyle name="Normal 11 4 4 11 2 2" xfId="29900"/>
    <cellStyle name="Normal 11 4 4 11 3" xfId="29901"/>
    <cellStyle name="Normal 11 4 4 11 3 2" xfId="29902"/>
    <cellStyle name="Normal 11 4 4 11 4" xfId="29903"/>
    <cellStyle name="Normal 11 4 4 11 4 2" xfId="29904"/>
    <cellStyle name="Normal 11 4 4 11 5" xfId="29905"/>
    <cellStyle name="Normal 11 4 4 12" xfId="29906"/>
    <cellStyle name="Normal 11 4 4 12 2" xfId="29907"/>
    <cellStyle name="Normal 11 4 4 13" xfId="29908"/>
    <cellStyle name="Normal 11 4 4 13 2" xfId="29909"/>
    <cellStyle name="Normal 11 4 4 14" xfId="29910"/>
    <cellStyle name="Normal 11 4 4 14 2" xfId="29911"/>
    <cellStyle name="Normal 11 4 4 15" xfId="29912"/>
    <cellStyle name="Normal 11 4 4 16" xfId="29889"/>
    <cellStyle name="Normal 11 4 4 2" xfId="29913"/>
    <cellStyle name="Normal 11 4 4 2 2" xfId="29914"/>
    <cellStyle name="Normal 11 4 4 2 2 2" xfId="29915"/>
    <cellStyle name="Normal 11 4 4 2 3" xfId="29916"/>
    <cellStyle name="Normal 11 4 4 2 3 2" xfId="29917"/>
    <cellStyle name="Normal 11 4 4 2 4" xfId="29918"/>
    <cellStyle name="Normal 11 4 4 2 4 2" xfId="29919"/>
    <cellStyle name="Normal 11 4 4 2 5" xfId="29920"/>
    <cellStyle name="Normal 11 4 4 3" xfId="29921"/>
    <cellStyle name="Normal 11 4 4 3 2" xfId="29922"/>
    <cellStyle name="Normal 11 4 4 3 2 2" xfId="29923"/>
    <cellStyle name="Normal 11 4 4 3 3" xfId="29924"/>
    <cellStyle name="Normal 11 4 4 3 3 2" xfId="29925"/>
    <cellStyle name="Normal 11 4 4 3 4" xfId="29926"/>
    <cellStyle name="Normal 11 4 4 3 4 2" xfId="29927"/>
    <cellStyle name="Normal 11 4 4 3 5" xfId="29928"/>
    <cellStyle name="Normal 11 4 4 4" xfId="29929"/>
    <cellStyle name="Normal 11 4 4 4 2" xfId="29930"/>
    <cellStyle name="Normal 11 4 4 4 2 2" xfId="29931"/>
    <cellStyle name="Normal 11 4 4 4 3" xfId="29932"/>
    <cellStyle name="Normal 11 4 4 4 3 2" xfId="29933"/>
    <cellStyle name="Normal 11 4 4 4 4" xfId="29934"/>
    <cellStyle name="Normal 11 4 4 4 4 2" xfId="29935"/>
    <cellStyle name="Normal 11 4 4 4 5" xfId="29936"/>
    <cellStyle name="Normal 11 4 4 5" xfId="29937"/>
    <cellStyle name="Normal 11 4 4 5 2" xfId="29938"/>
    <cellStyle name="Normal 11 4 4 5 2 2" xfId="29939"/>
    <cellStyle name="Normal 11 4 4 5 3" xfId="29940"/>
    <cellStyle name="Normal 11 4 4 5 3 2" xfId="29941"/>
    <cellStyle name="Normal 11 4 4 5 4" xfId="29942"/>
    <cellStyle name="Normal 11 4 4 5 4 2" xfId="29943"/>
    <cellStyle name="Normal 11 4 4 5 5" xfId="29944"/>
    <cellStyle name="Normal 11 4 4 6" xfId="29945"/>
    <cellStyle name="Normal 11 4 4 6 2" xfId="29946"/>
    <cellStyle name="Normal 11 4 4 6 2 2" xfId="29947"/>
    <cellStyle name="Normal 11 4 4 6 3" xfId="29948"/>
    <cellStyle name="Normal 11 4 4 6 3 2" xfId="29949"/>
    <cellStyle name="Normal 11 4 4 6 4" xfId="29950"/>
    <cellStyle name="Normal 11 4 4 6 4 2" xfId="29951"/>
    <cellStyle name="Normal 11 4 4 6 5" xfId="29952"/>
    <cellStyle name="Normal 11 4 4 7" xfId="29953"/>
    <cellStyle name="Normal 11 4 4 7 2" xfId="29954"/>
    <cellStyle name="Normal 11 4 4 7 2 2" xfId="29955"/>
    <cellStyle name="Normal 11 4 4 7 3" xfId="29956"/>
    <cellStyle name="Normal 11 4 4 7 3 2" xfId="29957"/>
    <cellStyle name="Normal 11 4 4 7 4" xfId="29958"/>
    <cellStyle name="Normal 11 4 4 7 4 2" xfId="29959"/>
    <cellStyle name="Normal 11 4 4 7 5" xfId="29960"/>
    <cellStyle name="Normal 11 4 4 8" xfId="29961"/>
    <cellStyle name="Normal 11 4 4 8 2" xfId="29962"/>
    <cellStyle name="Normal 11 4 4 8 2 2" xfId="29963"/>
    <cellStyle name="Normal 11 4 4 8 3" xfId="29964"/>
    <cellStyle name="Normal 11 4 4 8 3 2" xfId="29965"/>
    <cellStyle name="Normal 11 4 4 8 4" xfId="29966"/>
    <cellStyle name="Normal 11 4 4 8 4 2" xfId="29967"/>
    <cellStyle name="Normal 11 4 4 8 5" xfId="29968"/>
    <cellStyle name="Normal 11 4 4 9" xfId="29969"/>
    <cellStyle name="Normal 11 4 4 9 2" xfId="29970"/>
    <cellStyle name="Normal 11 4 4 9 2 2" xfId="29971"/>
    <cellStyle name="Normal 11 4 4 9 3" xfId="29972"/>
    <cellStyle name="Normal 11 4 4 9 3 2" xfId="29973"/>
    <cellStyle name="Normal 11 4 4 9 4" xfId="29974"/>
    <cellStyle name="Normal 11 4 4 9 4 2" xfId="29975"/>
    <cellStyle name="Normal 11 4 4 9 5" xfId="29976"/>
    <cellStyle name="Normal 11 4 5" xfId="29977"/>
    <cellStyle name="Normal 11 4 5 10" xfId="29978"/>
    <cellStyle name="Normal 11 4 5 10 2" xfId="29979"/>
    <cellStyle name="Normal 11 4 5 10 2 2" xfId="29980"/>
    <cellStyle name="Normal 11 4 5 10 3" xfId="29981"/>
    <cellStyle name="Normal 11 4 5 10 3 2" xfId="29982"/>
    <cellStyle name="Normal 11 4 5 10 4" xfId="29983"/>
    <cellStyle name="Normal 11 4 5 10 4 2" xfId="29984"/>
    <cellStyle name="Normal 11 4 5 10 5" xfId="29985"/>
    <cellStyle name="Normal 11 4 5 11" xfId="29986"/>
    <cellStyle name="Normal 11 4 5 11 2" xfId="29987"/>
    <cellStyle name="Normal 11 4 5 11 2 2" xfId="29988"/>
    <cellStyle name="Normal 11 4 5 11 3" xfId="29989"/>
    <cellStyle name="Normal 11 4 5 11 3 2" xfId="29990"/>
    <cellStyle name="Normal 11 4 5 11 4" xfId="29991"/>
    <cellStyle name="Normal 11 4 5 11 4 2" xfId="29992"/>
    <cellStyle name="Normal 11 4 5 11 5" xfId="29993"/>
    <cellStyle name="Normal 11 4 5 12" xfId="29994"/>
    <cellStyle name="Normal 11 4 5 12 2" xfId="29995"/>
    <cellStyle name="Normal 11 4 5 13" xfId="29996"/>
    <cellStyle name="Normal 11 4 5 13 2" xfId="29997"/>
    <cellStyle name="Normal 11 4 5 14" xfId="29998"/>
    <cellStyle name="Normal 11 4 5 14 2" xfId="29999"/>
    <cellStyle name="Normal 11 4 5 15" xfId="30000"/>
    <cellStyle name="Normal 11 4 5 2" xfId="30001"/>
    <cellStyle name="Normal 11 4 5 2 2" xfId="30002"/>
    <cellStyle name="Normal 11 4 5 2 2 2" xfId="30003"/>
    <cellStyle name="Normal 11 4 5 2 3" xfId="30004"/>
    <cellStyle name="Normal 11 4 5 2 3 2" xfId="30005"/>
    <cellStyle name="Normal 11 4 5 2 4" xfId="30006"/>
    <cellStyle name="Normal 11 4 5 2 4 2" xfId="30007"/>
    <cellStyle name="Normal 11 4 5 2 5" xfId="30008"/>
    <cellStyle name="Normal 11 4 5 3" xfId="30009"/>
    <cellStyle name="Normal 11 4 5 3 2" xfId="30010"/>
    <cellStyle name="Normal 11 4 5 3 2 2" xfId="30011"/>
    <cellStyle name="Normal 11 4 5 3 3" xfId="30012"/>
    <cellStyle name="Normal 11 4 5 3 3 2" xfId="30013"/>
    <cellStyle name="Normal 11 4 5 3 4" xfId="30014"/>
    <cellStyle name="Normal 11 4 5 3 4 2" xfId="30015"/>
    <cellStyle name="Normal 11 4 5 3 5" xfId="30016"/>
    <cellStyle name="Normal 11 4 5 4" xfId="30017"/>
    <cellStyle name="Normal 11 4 5 4 2" xfId="30018"/>
    <cellStyle name="Normal 11 4 5 4 2 2" xfId="30019"/>
    <cellStyle name="Normal 11 4 5 4 3" xfId="30020"/>
    <cellStyle name="Normal 11 4 5 4 3 2" xfId="30021"/>
    <cellStyle name="Normal 11 4 5 4 4" xfId="30022"/>
    <cellStyle name="Normal 11 4 5 4 4 2" xfId="30023"/>
    <cellStyle name="Normal 11 4 5 4 5" xfId="30024"/>
    <cellStyle name="Normal 11 4 5 5" xfId="30025"/>
    <cellStyle name="Normal 11 4 5 5 2" xfId="30026"/>
    <cellStyle name="Normal 11 4 5 5 2 2" xfId="30027"/>
    <cellStyle name="Normal 11 4 5 5 3" xfId="30028"/>
    <cellStyle name="Normal 11 4 5 5 3 2" xfId="30029"/>
    <cellStyle name="Normal 11 4 5 5 4" xfId="30030"/>
    <cellStyle name="Normal 11 4 5 5 4 2" xfId="30031"/>
    <cellStyle name="Normal 11 4 5 5 5" xfId="30032"/>
    <cellStyle name="Normal 11 4 5 6" xfId="30033"/>
    <cellStyle name="Normal 11 4 5 6 2" xfId="30034"/>
    <cellStyle name="Normal 11 4 5 6 2 2" xfId="30035"/>
    <cellStyle name="Normal 11 4 5 6 3" xfId="30036"/>
    <cellStyle name="Normal 11 4 5 6 3 2" xfId="30037"/>
    <cellStyle name="Normal 11 4 5 6 4" xfId="30038"/>
    <cellStyle name="Normal 11 4 5 6 4 2" xfId="30039"/>
    <cellStyle name="Normal 11 4 5 6 5" xfId="30040"/>
    <cellStyle name="Normal 11 4 5 7" xfId="30041"/>
    <cellStyle name="Normal 11 4 5 7 2" xfId="30042"/>
    <cellStyle name="Normal 11 4 5 7 2 2" xfId="30043"/>
    <cellStyle name="Normal 11 4 5 7 3" xfId="30044"/>
    <cellStyle name="Normal 11 4 5 7 3 2" xfId="30045"/>
    <cellStyle name="Normal 11 4 5 7 4" xfId="30046"/>
    <cellStyle name="Normal 11 4 5 7 4 2" xfId="30047"/>
    <cellStyle name="Normal 11 4 5 7 5" xfId="30048"/>
    <cellStyle name="Normal 11 4 5 8" xfId="30049"/>
    <cellStyle name="Normal 11 4 5 8 2" xfId="30050"/>
    <cellStyle name="Normal 11 4 5 8 2 2" xfId="30051"/>
    <cellStyle name="Normal 11 4 5 8 3" xfId="30052"/>
    <cellStyle name="Normal 11 4 5 8 3 2" xfId="30053"/>
    <cellStyle name="Normal 11 4 5 8 4" xfId="30054"/>
    <cellStyle name="Normal 11 4 5 8 4 2" xfId="30055"/>
    <cellStyle name="Normal 11 4 5 8 5" xfId="30056"/>
    <cellStyle name="Normal 11 4 5 9" xfId="30057"/>
    <cellStyle name="Normal 11 4 5 9 2" xfId="30058"/>
    <cellStyle name="Normal 11 4 5 9 2 2" xfId="30059"/>
    <cellStyle name="Normal 11 4 5 9 3" xfId="30060"/>
    <cellStyle name="Normal 11 4 5 9 3 2" xfId="30061"/>
    <cellStyle name="Normal 11 4 5 9 4" xfId="30062"/>
    <cellStyle name="Normal 11 4 5 9 4 2" xfId="30063"/>
    <cellStyle name="Normal 11 4 5 9 5" xfId="30064"/>
    <cellStyle name="Normal 11 4 6" xfId="30065"/>
    <cellStyle name="Normal 11 4 6 2" xfId="30066"/>
    <cellStyle name="Normal 11 4 6 2 2" xfId="30067"/>
    <cellStyle name="Normal 11 4 6 3" xfId="30068"/>
    <cellStyle name="Normal 11 4 6 3 2" xfId="30069"/>
    <cellStyle name="Normal 11 4 6 4" xfId="30070"/>
    <cellStyle name="Normal 11 4 6 4 2" xfId="30071"/>
    <cellStyle name="Normal 11 4 6 5" xfId="30072"/>
    <cellStyle name="Normal 11 4 7" xfId="30073"/>
    <cellStyle name="Normal 11 4 7 2" xfId="30074"/>
    <cellStyle name="Normal 11 4 7 2 2" xfId="30075"/>
    <cellStyle name="Normal 11 4 7 3" xfId="30076"/>
    <cellStyle name="Normal 11 4 7 3 2" xfId="30077"/>
    <cellStyle name="Normal 11 4 7 4" xfId="30078"/>
    <cellStyle name="Normal 11 4 7 4 2" xfId="30079"/>
    <cellStyle name="Normal 11 4 7 5" xfId="30080"/>
    <cellStyle name="Normal 11 4 8" xfId="30081"/>
    <cellStyle name="Normal 11 4 8 2" xfId="30082"/>
    <cellStyle name="Normal 11 4 8 2 2" xfId="30083"/>
    <cellStyle name="Normal 11 4 8 3" xfId="30084"/>
    <cellStyle name="Normal 11 4 8 3 2" xfId="30085"/>
    <cellStyle name="Normal 11 4 8 4" xfId="30086"/>
    <cellStyle name="Normal 11 4 8 4 2" xfId="30087"/>
    <cellStyle name="Normal 11 4 8 5" xfId="30088"/>
    <cellStyle name="Normal 11 4 9" xfId="30089"/>
    <cellStyle name="Normal 11 4 9 2" xfId="30090"/>
    <cellStyle name="Normal 11 4 9 2 2" xfId="30091"/>
    <cellStyle name="Normal 11 4 9 3" xfId="30092"/>
    <cellStyle name="Normal 11 4 9 3 2" xfId="30093"/>
    <cellStyle name="Normal 11 4 9 4" xfId="30094"/>
    <cellStyle name="Normal 11 4 9 4 2" xfId="30095"/>
    <cellStyle name="Normal 11 4 9 5" xfId="30096"/>
    <cellStyle name="Normal 11 4_Deadline Tracker" xfId="35366"/>
    <cellStyle name="Normal 11 5" xfId="19421"/>
    <cellStyle name="Normal 11 5 10" xfId="30097"/>
    <cellStyle name="Normal 11 5 10 2" xfId="30098"/>
    <cellStyle name="Normal 11 5 10 2 2" xfId="30099"/>
    <cellStyle name="Normal 11 5 10 3" xfId="30100"/>
    <cellStyle name="Normal 11 5 10 3 2" xfId="30101"/>
    <cellStyle name="Normal 11 5 10 4" xfId="30102"/>
    <cellStyle name="Normal 11 5 10 4 2" xfId="30103"/>
    <cellStyle name="Normal 11 5 10 5" xfId="30104"/>
    <cellStyle name="Normal 11 5 11" xfId="30105"/>
    <cellStyle name="Normal 11 5 11 2" xfId="30106"/>
    <cellStyle name="Normal 11 5 11 2 2" xfId="30107"/>
    <cellStyle name="Normal 11 5 11 3" xfId="30108"/>
    <cellStyle name="Normal 11 5 11 3 2" xfId="30109"/>
    <cellStyle name="Normal 11 5 11 4" xfId="30110"/>
    <cellStyle name="Normal 11 5 11 4 2" xfId="30111"/>
    <cellStyle name="Normal 11 5 11 5" xfId="30112"/>
    <cellStyle name="Normal 11 5 12" xfId="30113"/>
    <cellStyle name="Normal 11 5 12 2" xfId="30114"/>
    <cellStyle name="Normal 11 5 13" xfId="30115"/>
    <cellStyle name="Normal 11 5 13 2" xfId="30116"/>
    <cellStyle name="Normal 11 5 14" xfId="30117"/>
    <cellStyle name="Normal 11 5 14 2" xfId="30118"/>
    <cellStyle name="Normal 11 5 15" xfId="30119"/>
    <cellStyle name="Normal 11 5 2" xfId="30120"/>
    <cellStyle name="Normal 11 5 2 2" xfId="30121"/>
    <cellStyle name="Normal 11 5 2 2 2" xfId="30122"/>
    <cellStyle name="Normal 11 5 2 3" xfId="30123"/>
    <cellStyle name="Normal 11 5 2 3 2" xfId="30124"/>
    <cellStyle name="Normal 11 5 2 4" xfId="30125"/>
    <cellStyle name="Normal 11 5 2 4 2" xfId="30126"/>
    <cellStyle name="Normal 11 5 2 5" xfId="30127"/>
    <cellStyle name="Normal 11 5 3" xfId="30128"/>
    <cellStyle name="Normal 11 5 3 2" xfId="30129"/>
    <cellStyle name="Normal 11 5 3 2 2" xfId="30130"/>
    <cellStyle name="Normal 11 5 3 3" xfId="30131"/>
    <cellStyle name="Normal 11 5 3 3 2" xfId="30132"/>
    <cellStyle name="Normal 11 5 3 4" xfId="30133"/>
    <cellStyle name="Normal 11 5 3 4 2" xfId="30134"/>
    <cellStyle name="Normal 11 5 3 5" xfId="30135"/>
    <cellStyle name="Normal 11 5 4" xfId="30136"/>
    <cellStyle name="Normal 11 5 4 2" xfId="30137"/>
    <cellStyle name="Normal 11 5 4 2 2" xfId="30138"/>
    <cellStyle name="Normal 11 5 4 3" xfId="30139"/>
    <cellStyle name="Normal 11 5 4 3 2" xfId="30140"/>
    <cellStyle name="Normal 11 5 4 4" xfId="30141"/>
    <cellStyle name="Normal 11 5 4 4 2" xfId="30142"/>
    <cellStyle name="Normal 11 5 4 5" xfId="30143"/>
    <cellStyle name="Normal 11 5 5" xfId="30144"/>
    <cellStyle name="Normal 11 5 5 2" xfId="30145"/>
    <cellStyle name="Normal 11 5 5 2 2" xfId="30146"/>
    <cellStyle name="Normal 11 5 5 3" xfId="30147"/>
    <cellStyle name="Normal 11 5 5 3 2" xfId="30148"/>
    <cellStyle name="Normal 11 5 5 4" xfId="30149"/>
    <cellStyle name="Normal 11 5 5 4 2" xfId="30150"/>
    <cellStyle name="Normal 11 5 5 5" xfId="30151"/>
    <cellStyle name="Normal 11 5 6" xfId="30152"/>
    <cellStyle name="Normal 11 5 6 2" xfId="30153"/>
    <cellStyle name="Normal 11 5 6 2 2" xfId="30154"/>
    <cellStyle name="Normal 11 5 6 3" xfId="30155"/>
    <cellStyle name="Normal 11 5 6 3 2" xfId="30156"/>
    <cellStyle name="Normal 11 5 6 4" xfId="30157"/>
    <cellStyle name="Normal 11 5 6 4 2" xfId="30158"/>
    <cellStyle name="Normal 11 5 6 5" xfId="30159"/>
    <cellStyle name="Normal 11 5 7" xfId="30160"/>
    <cellStyle name="Normal 11 5 7 2" xfId="30161"/>
    <cellStyle name="Normal 11 5 7 2 2" xfId="30162"/>
    <cellStyle name="Normal 11 5 7 3" xfId="30163"/>
    <cellStyle name="Normal 11 5 7 3 2" xfId="30164"/>
    <cellStyle name="Normal 11 5 7 4" xfId="30165"/>
    <cellStyle name="Normal 11 5 7 4 2" xfId="30166"/>
    <cellStyle name="Normal 11 5 7 5" xfId="30167"/>
    <cellStyle name="Normal 11 5 8" xfId="30168"/>
    <cellStyle name="Normal 11 5 8 2" xfId="30169"/>
    <cellStyle name="Normal 11 5 8 2 2" xfId="30170"/>
    <cellStyle name="Normal 11 5 8 3" xfId="30171"/>
    <cellStyle name="Normal 11 5 8 3 2" xfId="30172"/>
    <cellStyle name="Normal 11 5 8 4" xfId="30173"/>
    <cellStyle name="Normal 11 5 8 4 2" xfId="30174"/>
    <cellStyle name="Normal 11 5 8 5" xfId="30175"/>
    <cellStyle name="Normal 11 5 9" xfId="30176"/>
    <cellStyle name="Normal 11 5 9 2" xfId="30177"/>
    <cellStyle name="Normal 11 5 9 2 2" xfId="30178"/>
    <cellStyle name="Normal 11 5 9 3" xfId="30179"/>
    <cellStyle name="Normal 11 5 9 3 2" xfId="30180"/>
    <cellStyle name="Normal 11 5 9 4" xfId="30181"/>
    <cellStyle name="Normal 11 5 9 4 2" xfId="30182"/>
    <cellStyle name="Normal 11 5 9 5" xfId="30183"/>
    <cellStyle name="Normal 11 6" xfId="19422"/>
    <cellStyle name="Normal 11 6 10" xfId="30184"/>
    <cellStyle name="Normal 11 6 10 2" xfId="30185"/>
    <cellStyle name="Normal 11 6 10 2 2" xfId="30186"/>
    <cellStyle name="Normal 11 6 10 3" xfId="30187"/>
    <cellStyle name="Normal 11 6 10 3 2" xfId="30188"/>
    <cellStyle name="Normal 11 6 10 4" xfId="30189"/>
    <cellStyle name="Normal 11 6 10 4 2" xfId="30190"/>
    <cellStyle name="Normal 11 6 10 5" xfId="30191"/>
    <cellStyle name="Normal 11 6 11" xfId="30192"/>
    <cellStyle name="Normal 11 6 11 2" xfId="30193"/>
    <cellStyle name="Normal 11 6 11 2 2" xfId="30194"/>
    <cellStyle name="Normal 11 6 11 3" xfId="30195"/>
    <cellStyle name="Normal 11 6 11 3 2" xfId="30196"/>
    <cellStyle name="Normal 11 6 11 4" xfId="30197"/>
    <cellStyle name="Normal 11 6 11 4 2" xfId="30198"/>
    <cellStyle name="Normal 11 6 11 5" xfId="30199"/>
    <cellStyle name="Normal 11 6 12" xfId="30200"/>
    <cellStyle name="Normal 11 6 12 2" xfId="30201"/>
    <cellStyle name="Normal 11 6 13" xfId="30202"/>
    <cellStyle name="Normal 11 6 13 2" xfId="30203"/>
    <cellStyle name="Normal 11 6 14" xfId="30204"/>
    <cellStyle name="Normal 11 6 14 2" xfId="30205"/>
    <cellStyle name="Normal 11 6 15" xfId="30206"/>
    <cellStyle name="Normal 11 6 2" xfId="30207"/>
    <cellStyle name="Normal 11 6 2 2" xfId="30208"/>
    <cellStyle name="Normal 11 6 2 2 2" xfId="30209"/>
    <cellStyle name="Normal 11 6 2 3" xfId="30210"/>
    <cellStyle name="Normal 11 6 2 3 2" xfId="30211"/>
    <cellStyle name="Normal 11 6 2 4" xfId="30212"/>
    <cellStyle name="Normal 11 6 2 4 2" xfId="30213"/>
    <cellStyle name="Normal 11 6 2 5" xfId="30214"/>
    <cellStyle name="Normal 11 6 3" xfId="30215"/>
    <cellStyle name="Normal 11 6 3 2" xfId="30216"/>
    <cellStyle name="Normal 11 6 3 2 2" xfId="30217"/>
    <cellStyle name="Normal 11 6 3 3" xfId="30218"/>
    <cellStyle name="Normal 11 6 3 3 2" xfId="30219"/>
    <cellStyle name="Normal 11 6 3 4" xfId="30220"/>
    <cellStyle name="Normal 11 6 3 4 2" xfId="30221"/>
    <cellStyle name="Normal 11 6 3 5" xfId="30222"/>
    <cellStyle name="Normal 11 6 4" xfId="30223"/>
    <cellStyle name="Normal 11 6 4 2" xfId="30224"/>
    <cellStyle name="Normal 11 6 4 2 2" xfId="30225"/>
    <cellStyle name="Normal 11 6 4 3" xfId="30226"/>
    <cellStyle name="Normal 11 6 4 3 2" xfId="30227"/>
    <cellStyle name="Normal 11 6 4 4" xfId="30228"/>
    <cellStyle name="Normal 11 6 4 4 2" xfId="30229"/>
    <cellStyle name="Normal 11 6 4 5" xfId="30230"/>
    <cellStyle name="Normal 11 6 5" xfId="30231"/>
    <cellStyle name="Normal 11 6 5 2" xfId="30232"/>
    <cellStyle name="Normal 11 6 5 2 2" xfId="30233"/>
    <cellStyle name="Normal 11 6 5 3" xfId="30234"/>
    <cellStyle name="Normal 11 6 5 3 2" xfId="30235"/>
    <cellStyle name="Normal 11 6 5 4" xfId="30236"/>
    <cellStyle name="Normal 11 6 5 4 2" xfId="30237"/>
    <cellStyle name="Normal 11 6 5 5" xfId="30238"/>
    <cellStyle name="Normal 11 6 6" xfId="30239"/>
    <cellStyle name="Normal 11 6 6 2" xfId="30240"/>
    <cellStyle name="Normal 11 6 6 2 2" xfId="30241"/>
    <cellStyle name="Normal 11 6 6 3" xfId="30242"/>
    <cellStyle name="Normal 11 6 6 3 2" xfId="30243"/>
    <cellStyle name="Normal 11 6 6 4" xfId="30244"/>
    <cellStyle name="Normal 11 6 6 4 2" xfId="30245"/>
    <cellStyle name="Normal 11 6 6 5" xfId="30246"/>
    <cellStyle name="Normal 11 6 7" xfId="30247"/>
    <cellStyle name="Normal 11 6 7 2" xfId="30248"/>
    <cellStyle name="Normal 11 6 7 2 2" xfId="30249"/>
    <cellStyle name="Normal 11 6 7 3" xfId="30250"/>
    <cellStyle name="Normal 11 6 7 3 2" xfId="30251"/>
    <cellStyle name="Normal 11 6 7 4" xfId="30252"/>
    <cellStyle name="Normal 11 6 7 4 2" xfId="30253"/>
    <cellStyle name="Normal 11 6 7 5" xfId="30254"/>
    <cellStyle name="Normal 11 6 8" xfId="30255"/>
    <cellStyle name="Normal 11 6 8 2" xfId="30256"/>
    <cellStyle name="Normal 11 6 8 2 2" xfId="30257"/>
    <cellStyle name="Normal 11 6 8 3" xfId="30258"/>
    <cellStyle name="Normal 11 6 8 3 2" xfId="30259"/>
    <cellStyle name="Normal 11 6 8 4" xfId="30260"/>
    <cellStyle name="Normal 11 6 8 4 2" xfId="30261"/>
    <cellStyle name="Normal 11 6 8 5" xfId="30262"/>
    <cellStyle name="Normal 11 6 9" xfId="30263"/>
    <cellStyle name="Normal 11 6 9 2" xfId="30264"/>
    <cellStyle name="Normal 11 6 9 2 2" xfId="30265"/>
    <cellStyle name="Normal 11 6 9 3" xfId="30266"/>
    <cellStyle name="Normal 11 6 9 3 2" xfId="30267"/>
    <cellStyle name="Normal 11 6 9 4" xfId="30268"/>
    <cellStyle name="Normal 11 6 9 4 2" xfId="30269"/>
    <cellStyle name="Normal 11 6 9 5" xfId="30270"/>
    <cellStyle name="Normal 11 7" xfId="19423"/>
    <cellStyle name="Normal 11 7 10" xfId="30271"/>
    <cellStyle name="Normal 11 7 10 2" xfId="30272"/>
    <cellStyle name="Normal 11 7 10 2 2" xfId="30273"/>
    <cellStyle name="Normal 11 7 10 3" xfId="30274"/>
    <cellStyle name="Normal 11 7 10 3 2" xfId="30275"/>
    <cellStyle name="Normal 11 7 10 4" xfId="30276"/>
    <cellStyle name="Normal 11 7 10 4 2" xfId="30277"/>
    <cellStyle name="Normal 11 7 10 5" xfId="30278"/>
    <cellStyle name="Normal 11 7 11" xfId="30279"/>
    <cellStyle name="Normal 11 7 11 2" xfId="30280"/>
    <cellStyle name="Normal 11 7 11 2 2" xfId="30281"/>
    <cellStyle name="Normal 11 7 11 3" xfId="30282"/>
    <cellStyle name="Normal 11 7 11 3 2" xfId="30283"/>
    <cellStyle name="Normal 11 7 11 4" xfId="30284"/>
    <cellStyle name="Normal 11 7 11 4 2" xfId="30285"/>
    <cellStyle name="Normal 11 7 11 5" xfId="30286"/>
    <cellStyle name="Normal 11 7 12" xfId="30287"/>
    <cellStyle name="Normal 11 7 12 2" xfId="30288"/>
    <cellStyle name="Normal 11 7 13" xfId="30289"/>
    <cellStyle name="Normal 11 7 13 2" xfId="30290"/>
    <cellStyle name="Normal 11 7 14" xfId="30291"/>
    <cellStyle name="Normal 11 7 14 2" xfId="30292"/>
    <cellStyle name="Normal 11 7 15" xfId="30293"/>
    <cellStyle name="Normal 11 7 2" xfId="30294"/>
    <cellStyle name="Normal 11 7 2 2" xfId="30295"/>
    <cellStyle name="Normal 11 7 2 2 2" xfId="30296"/>
    <cellStyle name="Normal 11 7 2 3" xfId="30297"/>
    <cellStyle name="Normal 11 7 2 3 2" xfId="30298"/>
    <cellStyle name="Normal 11 7 2 4" xfId="30299"/>
    <cellStyle name="Normal 11 7 2 4 2" xfId="30300"/>
    <cellStyle name="Normal 11 7 2 5" xfId="30301"/>
    <cellStyle name="Normal 11 7 3" xfId="30302"/>
    <cellStyle name="Normal 11 7 3 2" xfId="30303"/>
    <cellStyle name="Normal 11 7 3 2 2" xfId="30304"/>
    <cellStyle name="Normal 11 7 3 3" xfId="30305"/>
    <cellStyle name="Normal 11 7 3 3 2" xfId="30306"/>
    <cellStyle name="Normal 11 7 3 4" xfId="30307"/>
    <cellStyle name="Normal 11 7 3 4 2" xfId="30308"/>
    <cellStyle name="Normal 11 7 3 5" xfId="30309"/>
    <cellStyle name="Normal 11 7 4" xfId="30310"/>
    <cellStyle name="Normal 11 7 4 2" xfId="30311"/>
    <cellStyle name="Normal 11 7 4 2 2" xfId="30312"/>
    <cellStyle name="Normal 11 7 4 3" xfId="30313"/>
    <cellStyle name="Normal 11 7 4 3 2" xfId="30314"/>
    <cellStyle name="Normal 11 7 4 4" xfId="30315"/>
    <cellStyle name="Normal 11 7 4 4 2" xfId="30316"/>
    <cellStyle name="Normal 11 7 4 5" xfId="30317"/>
    <cellStyle name="Normal 11 7 5" xfId="30318"/>
    <cellStyle name="Normal 11 7 5 2" xfId="30319"/>
    <cellStyle name="Normal 11 7 5 2 2" xfId="30320"/>
    <cellStyle name="Normal 11 7 5 3" xfId="30321"/>
    <cellStyle name="Normal 11 7 5 3 2" xfId="30322"/>
    <cellStyle name="Normal 11 7 5 4" xfId="30323"/>
    <cellStyle name="Normal 11 7 5 4 2" xfId="30324"/>
    <cellStyle name="Normal 11 7 5 5" xfId="30325"/>
    <cellStyle name="Normal 11 7 6" xfId="30326"/>
    <cellStyle name="Normal 11 7 6 2" xfId="30327"/>
    <cellStyle name="Normal 11 7 6 2 2" xfId="30328"/>
    <cellStyle name="Normal 11 7 6 3" xfId="30329"/>
    <cellStyle name="Normal 11 7 6 3 2" xfId="30330"/>
    <cellStyle name="Normal 11 7 6 4" xfId="30331"/>
    <cellStyle name="Normal 11 7 6 4 2" xfId="30332"/>
    <cellStyle name="Normal 11 7 6 5" xfId="30333"/>
    <cellStyle name="Normal 11 7 7" xfId="30334"/>
    <cellStyle name="Normal 11 7 7 2" xfId="30335"/>
    <cellStyle name="Normal 11 7 7 2 2" xfId="30336"/>
    <cellStyle name="Normal 11 7 7 3" xfId="30337"/>
    <cellStyle name="Normal 11 7 7 3 2" xfId="30338"/>
    <cellStyle name="Normal 11 7 7 4" xfId="30339"/>
    <cellStyle name="Normal 11 7 7 4 2" xfId="30340"/>
    <cellStyle name="Normal 11 7 7 5" xfId="30341"/>
    <cellStyle name="Normal 11 7 8" xfId="30342"/>
    <cellStyle name="Normal 11 7 8 2" xfId="30343"/>
    <cellStyle name="Normal 11 7 8 2 2" xfId="30344"/>
    <cellStyle name="Normal 11 7 8 3" xfId="30345"/>
    <cellStyle name="Normal 11 7 8 3 2" xfId="30346"/>
    <cellStyle name="Normal 11 7 8 4" xfId="30347"/>
    <cellStyle name="Normal 11 7 8 4 2" xfId="30348"/>
    <cellStyle name="Normal 11 7 8 5" xfId="30349"/>
    <cellStyle name="Normal 11 7 9" xfId="30350"/>
    <cellStyle name="Normal 11 7 9 2" xfId="30351"/>
    <cellStyle name="Normal 11 7 9 2 2" xfId="30352"/>
    <cellStyle name="Normal 11 7 9 3" xfId="30353"/>
    <cellStyle name="Normal 11 7 9 3 2" xfId="30354"/>
    <cellStyle name="Normal 11 7 9 4" xfId="30355"/>
    <cellStyle name="Normal 11 7 9 4 2" xfId="30356"/>
    <cellStyle name="Normal 11 7 9 5" xfId="30357"/>
    <cellStyle name="Normal 11 8" xfId="19424"/>
    <cellStyle name="Normal 11 8 10" xfId="30358"/>
    <cellStyle name="Normal 11 8 10 2" xfId="30359"/>
    <cellStyle name="Normal 11 8 10 2 2" xfId="30360"/>
    <cellStyle name="Normal 11 8 10 3" xfId="30361"/>
    <cellStyle name="Normal 11 8 10 3 2" xfId="30362"/>
    <cellStyle name="Normal 11 8 10 4" xfId="30363"/>
    <cellStyle name="Normal 11 8 10 4 2" xfId="30364"/>
    <cellStyle name="Normal 11 8 10 5" xfId="30365"/>
    <cellStyle name="Normal 11 8 11" xfId="30366"/>
    <cellStyle name="Normal 11 8 11 2" xfId="30367"/>
    <cellStyle name="Normal 11 8 11 2 2" xfId="30368"/>
    <cellStyle name="Normal 11 8 11 3" xfId="30369"/>
    <cellStyle name="Normal 11 8 11 3 2" xfId="30370"/>
    <cellStyle name="Normal 11 8 11 4" xfId="30371"/>
    <cellStyle name="Normal 11 8 11 4 2" xfId="30372"/>
    <cellStyle name="Normal 11 8 11 5" xfId="30373"/>
    <cellStyle name="Normal 11 8 12" xfId="30374"/>
    <cellStyle name="Normal 11 8 12 2" xfId="30375"/>
    <cellStyle name="Normal 11 8 13" xfId="30376"/>
    <cellStyle name="Normal 11 8 13 2" xfId="30377"/>
    <cellStyle name="Normal 11 8 14" xfId="30378"/>
    <cellStyle name="Normal 11 8 14 2" xfId="30379"/>
    <cellStyle name="Normal 11 8 15" xfId="30380"/>
    <cellStyle name="Normal 11 8 2" xfId="30381"/>
    <cellStyle name="Normal 11 8 2 2" xfId="30382"/>
    <cellStyle name="Normal 11 8 2 2 2" xfId="30383"/>
    <cellStyle name="Normal 11 8 2 3" xfId="30384"/>
    <cellStyle name="Normal 11 8 2 3 2" xfId="30385"/>
    <cellStyle name="Normal 11 8 2 4" xfId="30386"/>
    <cellStyle name="Normal 11 8 2 4 2" xfId="30387"/>
    <cellStyle name="Normal 11 8 2 5" xfId="30388"/>
    <cellStyle name="Normal 11 8 3" xfId="30389"/>
    <cellStyle name="Normal 11 8 3 2" xfId="30390"/>
    <cellStyle name="Normal 11 8 3 2 2" xfId="30391"/>
    <cellStyle name="Normal 11 8 3 3" xfId="30392"/>
    <cellStyle name="Normal 11 8 3 3 2" xfId="30393"/>
    <cellStyle name="Normal 11 8 3 4" xfId="30394"/>
    <cellStyle name="Normal 11 8 3 4 2" xfId="30395"/>
    <cellStyle name="Normal 11 8 3 5" xfId="30396"/>
    <cellStyle name="Normal 11 8 4" xfId="30397"/>
    <cellStyle name="Normal 11 8 4 2" xfId="30398"/>
    <cellStyle name="Normal 11 8 4 2 2" xfId="30399"/>
    <cellStyle name="Normal 11 8 4 3" xfId="30400"/>
    <cellStyle name="Normal 11 8 4 3 2" xfId="30401"/>
    <cellStyle name="Normal 11 8 4 4" xfId="30402"/>
    <cellStyle name="Normal 11 8 4 4 2" xfId="30403"/>
    <cellStyle name="Normal 11 8 4 5" xfId="30404"/>
    <cellStyle name="Normal 11 8 5" xfId="30405"/>
    <cellStyle name="Normal 11 8 5 2" xfId="30406"/>
    <cellStyle name="Normal 11 8 5 2 2" xfId="30407"/>
    <cellStyle name="Normal 11 8 5 3" xfId="30408"/>
    <cellStyle name="Normal 11 8 5 3 2" xfId="30409"/>
    <cellStyle name="Normal 11 8 5 4" xfId="30410"/>
    <cellStyle name="Normal 11 8 5 4 2" xfId="30411"/>
    <cellStyle name="Normal 11 8 5 5" xfId="30412"/>
    <cellStyle name="Normal 11 8 6" xfId="30413"/>
    <cellStyle name="Normal 11 8 6 2" xfId="30414"/>
    <cellStyle name="Normal 11 8 6 2 2" xfId="30415"/>
    <cellStyle name="Normal 11 8 6 3" xfId="30416"/>
    <cellStyle name="Normal 11 8 6 3 2" xfId="30417"/>
    <cellStyle name="Normal 11 8 6 4" xfId="30418"/>
    <cellStyle name="Normal 11 8 6 4 2" xfId="30419"/>
    <cellStyle name="Normal 11 8 6 5" xfId="30420"/>
    <cellStyle name="Normal 11 8 7" xfId="30421"/>
    <cellStyle name="Normal 11 8 7 2" xfId="30422"/>
    <cellStyle name="Normal 11 8 7 2 2" xfId="30423"/>
    <cellStyle name="Normal 11 8 7 3" xfId="30424"/>
    <cellStyle name="Normal 11 8 7 3 2" xfId="30425"/>
    <cellStyle name="Normal 11 8 7 4" xfId="30426"/>
    <cellStyle name="Normal 11 8 7 4 2" xfId="30427"/>
    <cellStyle name="Normal 11 8 7 5" xfId="30428"/>
    <cellStyle name="Normal 11 8 8" xfId="30429"/>
    <cellStyle name="Normal 11 8 8 2" xfId="30430"/>
    <cellStyle name="Normal 11 8 8 2 2" xfId="30431"/>
    <cellStyle name="Normal 11 8 8 3" xfId="30432"/>
    <cellStyle name="Normal 11 8 8 3 2" xfId="30433"/>
    <cellStyle name="Normal 11 8 8 4" xfId="30434"/>
    <cellStyle name="Normal 11 8 8 4 2" xfId="30435"/>
    <cellStyle name="Normal 11 8 8 5" xfId="30436"/>
    <cellStyle name="Normal 11 8 9" xfId="30437"/>
    <cellStyle name="Normal 11 8 9 2" xfId="30438"/>
    <cellStyle name="Normal 11 8 9 2 2" xfId="30439"/>
    <cellStyle name="Normal 11 8 9 3" xfId="30440"/>
    <cellStyle name="Normal 11 8 9 3 2" xfId="30441"/>
    <cellStyle name="Normal 11 8 9 4" xfId="30442"/>
    <cellStyle name="Normal 11 8 9 4 2" xfId="30443"/>
    <cellStyle name="Normal 11 8 9 5" xfId="30444"/>
    <cellStyle name="Normal 11 9" xfId="19425"/>
    <cellStyle name="Normal 11 9 2" xfId="30445"/>
    <cellStyle name="Normal 11 9 2 2" xfId="30446"/>
    <cellStyle name="Normal 11 9 3" xfId="30447"/>
    <cellStyle name="Normal 11 9 3 2" xfId="30448"/>
    <cellStyle name="Normal 11 9 4" xfId="30449"/>
    <cellStyle name="Normal 11 9 4 2" xfId="30450"/>
    <cellStyle name="Normal 11 9 5" xfId="30451"/>
    <cellStyle name="Normal 11_Access Deletion Tracker" xfId="7331"/>
    <cellStyle name="Normal 110" xfId="7332"/>
    <cellStyle name="Normal 110 2" xfId="7333"/>
    <cellStyle name="Normal 110 2 2" xfId="19428"/>
    <cellStyle name="Normal 110 2 3" xfId="19427"/>
    <cellStyle name="Normal 110 2 4" xfId="26007"/>
    <cellStyle name="Normal 110 2 5" xfId="30453"/>
    <cellStyle name="Normal 110 2_Deadline Tracker" xfId="35368"/>
    <cellStyle name="Normal 110 3" xfId="19429"/>
    <cellStyle name="Normal 110 3 2" xfId="30454"/>
    <cellStyle name="Normal 110 4" xfId="19426"/>
    <cellStyle name="Normal 110 4 2" xfId="30455"/>
    <cellStyle name="Normal 110 5" xfId="26006"/>
    <cellStyle name="Normal 110 6" xfId="30452"/>
    <cellStyle name="Normal 110_Deadline Tracker" xfId="35367"/>
    <cellStyle name="Normal 111" xfId="7334"/>
    <cellStyle name="Normal 111 2" xfId="7335"/>
    <cellStyle name="Normal 111 2 2" xfId="19432"/>
    <cellStyle name="Normal 111 2 3" xfId="19431"/>
    <cellStyle name="Normal 111 2 4" xfId="26009"/>
    <cellStyle name="Normal 111 2 5" xfId="30457"/>
    <cellStyle name="Normal 111 2_Deadline Tracker" xfId="35370"/>
    <cellStyle name="Normal 111 3" xfId="19433"/>
    <cellStyle name="Normal 111 3 2" xfId="30458"/>
    <cellStyle name="Normal 111 4" xfId="19430"/>
    <cellStyle name="Normal 111 4 2" xfId="30459"/>
    <cellStyle name="Normal 111 5" xfId="26008"/>
    <cellStyle name="Normal 111 6" xfId="30456"/>
    <cellStyle name="Normal 111_Deadline Tracker" xfId="35369"/>
    <cellStyle name="Normal 112" xfId="7336"/>
    <cellStyle name="Normal 112 2" xfId="7337"/>
    <cellStyle name="Normal 112 2 2" xfId="19436"/>
    <cellStyle name="Normal 112 2 3" xfId="19435"/>
    <cellStyle name="Normal 112 2 4" xfId="26011"/>
    <cellStyle name="Normal 112 2 5" xfId="30461"/>
    <cellStyle name="Normal 112 2_Deadline Tracker" xfId="35372"/>
    <cellStyle name="Normal 112 3" xfId="19437"/>
    <cellStyle name="Normal 112 3 2" xfId="30462"/>
    <cellStyle name="Normal 112 4" xfId="19434"/>
    <cellStyle name="Normal 112 4 2" xfId="30463"/>
    <cellStyle name="Normal 112 5" xfId="26010"/>
    <cellStyle name="Normal 112 6" xfId="30460"/>
    <cellStyle name="Normal 112_Deadline Tracker" xfId="35371"/>
    <cellStyle name="Normal 113" xfId="7338"/>
    <cellStyle name="Normal 113 2" xfId="7339"/>
    <cellStyle name="Normal 113 2 2" xfId="19440"/>
    <cellStyle name="Normal 113 2 3" xfId="19439"/>
    <cellStyle name="Normal 113 2 4" xfId="26013"/>
    <cellStyle name="Normal 113 2 5" xfId="30465"/>
    <cellStyle name="Normal 113 2_Deadline Tracker" xfId="35374"/>
    <cellStyle name="Normal 113 3" xfId="19441"/>
    <cellStyle name="Normal 113 3 2" xfId="30466"/>
    <cellStyle name="Normal 113 4" xfId="19438"/>
    <cellStyle name="Normal 113 4 2" xfId="30467"/>
    <cellStyle name="Normal 113 5" xfId="26012"/>
    <cellStyle name="Normal 113 6" xfId="30464"/>
    <cellStyle name="Normal 113_Deadline Tracker" xfId="35373"/>
    <cellStyle name="Normal 114" xfId="7340"/>
    <cellStyle name="Normal 114 2" xfId="19443"/>
    <cellStyle name="Normal 114 2 2" xfId="30470"/>
    <cellStyle name="Normal 114 2 3" xfId="30471"/>
    <cellStyle name="Normal 114 2 4" xfId="30469"/>
    <cellStyle name="Normal 114 2_Test report" xfId="30472"/>
    <cellStyle name="Normal 114 3" xfId="19442"/>
    <cellStyle name="Normal 114 3 2" xfId="30473"/>
    <cellStyle name="Normal 114 4" xfId="26014"/>
    <cellStyle name="Normal 114 4 2" xfId="30474"/>
    <cellStyle name="Normal 114 5" xfId="30475"/>
    <cellStyle name="Normal 114 6" xfId="30476"/>
    <cellStyle name="Normal 114 7" xfId="30477"/>
    <cellStyle name="Normal 114 8" xfId="30468"/>
    <cellStyle name="Normal 114_Deadline Tracker" xfId="35375"/>
    <cellStyle name="Normal 115" xfId="7341"/>
    <cellStyle name="Normal 115 2" xfId="19445"/>
    <cellStyle name="Normal 115 3" xfId="19444"/>
    <cellStyle name="Normal 115 4" xfId="26015"/>
    <cellStyle name="Normal 115 5" xfId="30478"/>
    <cellStyle name="Normal 115_Deadline Tracker" xfId="35376"/>
    <cellStyle name="Normal 116" xfId="7342"/>
    <cellStyle name="Normal 116 2" xfId="19447"/>
    <cellStyle name="Normal 116 3" xfId="19446"/>
    <cellStyle name="Normal 116 4" xfId="26016"/>
    <cellStyle name="Normal 116 5" xfId="30479"/>
    <cellStyle name="Normal 116_Deadline Tracker" xfId="35377"/>
    <cellStyle name="Normal 117" xfId="7343"/>
    <cellStyle name="Normal 117 2" xfId="19449"/>
    <cellStyle name="Normal 117 3" xfId="19448"/>
    <cellStyle name="Normal 117 4" xfId="26017"/>
    <cellStyle name="Normal 117 5" xfId="30480"/>
    <cellStyle name="Normal 117_Deadline Tracker" xfId="35378"/>
    <cellStyle name="Normal 118" xfId="7344"/>
    <cellStyle name="Normal 118 2" xfId="19451"/>
    <cellStyle name="Normal 118 3" xfId="19450"/>
    <cellStyle name="Normal 118 4" xfId="26018"/>
    <cellStyle name="Normal 118 5" xfId="30481"/>
    <cellStyle name="Normal 118_Deadline Tracker" xfId="35379"/>
    <cellStyle name="Normal 119" xfId="7345"/>
    <cellStyle name="Normal 119 2" xfId="19453"/>
    <cellStyle name="Normal 119 2 2" xfId="30482"/>
    <cellStyle name="Normal 119 3" xfId="19452"/>
    <cellStyle name="Normal 119 3 2" xfId="30483"/>
    <cellStyle name="Normal 119 4" xfId="26019"/>
    <cellStyle name="Normal 119 4 2" xfId="30485"/>
    <cellStyle name="Normal 119 4 3" xfId="30484"/>
    <cellStyle name="Normal 119 5" xfId="30486"/>
    <cellStyle name="Normal 119_Deadline Tracker" xfId="35380"/>
    <cellStyle name="Normal 12" xfId="7346"/>
    <cellStyle name="Normal 12 10" xfId="19455"/>
    <cellStyle name="Normal 12 10 2" xfId="30487"/>
    <cellStyle name="Normal 12 10 2 2" xfId="30488"/>
    <cellStyle name="Normal 12 10 3" xfId="30489"/>
    <cellStyle name="Normal 12 10 3 2" xfId="30490"/>
    <cellStyle name="Normal 12 10 4" xfId="30491"/>
    <cellStyle name="Normal 12 10 4 2" xfId="30492"/>
    <cellStyle name="Normal 12 10 5" xfId="30493"/>
    <cellStyle name="Normal 12 11" xfId="19454"/>
    <cellStyle name="Normal 12 11 2" xfId="30494"/>
    <cellStyle name="Normal 12 11 2 2" xfId="30495"/>
    <cellStyle name="Normal 12 11 3" xfId="30496"/>
    <cellStyle name="Normal 12 11 3 2" xfId="30497"/>
    <cellStyle name="Normal 12 11 4" xfId="30498"/>
    <cellStyle name="Normal 12 11 4 2" xfId="30499"/>
    <cellStyle name="Normal 12 11 5" xfId="30500"/>
    <cellStyle name="Normal 12 12" xfId="26020"/>
    <cellStyle name="Normal 12 12 2" xfId="30502"/>
    <cellStyle name="Normal 12 12 2 2" xfId="30503"/>
    <cellStyle name="Normal 12 12 3" xfId="30504"/>
    <cellStyle name="Normal 12 12 3 2" xfId="30505"/>
    <cellStyle name="Normal 12 12 4" xfId="30506"/>
    <cellStyle name="Normal 12 12 4 2" xfId="30507"/>
    <cellStyle name="Normal 12 12 5" xfId="30508"/>
    <cellStyle name="Normal 12 12 6" xfId="30501"/>
    <cellStyle name="Normal 12 13" xfId="30509"/>
    <cellStyle name="Normal 12 13 2" xfId="30510"/>
    <cellStyle name="Normal 12 13 2 2" xfId="30511"/>
    <cellStyle name="Normal 12 13 3" xfId="30512"/>
    <cellStyle name="Normal 12 13 3 2" xfId="30513"/>
    <cellStyle name="Normal 12 13 4" xfId="30514"/>
    <cellStyle name="Normal 12 13 4 2" xfId="30515"/>
    <cellStyle name="Normal 12 13 5" xfId="30516"/>
    <cellStyle name="Normal 12 14" xfId="30517"/>
    <cellStyle name="Normal 12 14 2" xfId="30518"/>
    <cellStyle name="Normal 12 14 2 2" xfId="30519"/>
    <cellStyle name="Normal 12 14 3" xfId="30520"/>
    <cellStyle name="Normal 12 14 3 2" xfId="30521"/>
    <cellStyle name="Normal 12 14 4" xfId="30522"/>
    <cellStyle name="Normal 12 14 4 2" xfId="30523"/>
    <cellStyle name="Normal 12 14 5" xfId="30524"/>
    <cellStyle name="Normal 12 15" xfId="30525"/>
    <cellStyle name="Normal 12 15 2" xfId="30526"/>
    <cellStyle name="Normal 12 15 2 2" xfId="30527"/>
    <cellStyle name="Normal 12 15 3" xfId="30528"/>
    <cellStyle name="Normal 12 15 3 2" xfId="30529"/>
    <cellStyle name="Normal 12 15 4" xfId="30530"/>
    <cellStyle name="Normal 12 15 4 2" xfId="30531"/>
    <cellStyle name="Normal 12 15 5" xfId="30532"/>
    <cellStyle name="Normal 12 16" xfId="30533"/>
    <cellStyle name="Normal 12 16 2" xfId="30534"/>
    <cellStyle name="Normal 12 16 2 2" xfId="30535"/>
    <cellStyle name="Normal 12 16 3" xfId="30536"/>
    <cellStyle name="Normal 12 16 3 2" xfId="30537"/>
    <cellStyle name="Normal 12 16 4" xfId="30538"/>
    <cellStyle name="Normal 12 16 4 2" xfId="30539"/>
    <cellStyle name="Normal 12 16 5" xfId="30540"/>
    <cellStyle name="Normal 12 17" xfId="30541"/>
    <cellStyle name="Normal 12 17 2" xfId="30542"/>
    <cellStyle name="Normal 12 17 2 2" xfId="30543"/>
    <cellStyle name="Normal 12 17 3" xfId="30544"/>
    <cellStyle name="Normal 12 17 3 2" xfId="30545"/>
    <cellStyle name="Normal 12 17 4" xfId="30546"/>
    <cellStyle name="Normal 12 17 4 2" xfId="30547"/>
    <cellStyle name="Normal 12 17 5" xfId="30548"/>
    <cellStyle name="Normal 12 18" xfId="30549"/>
    <cellStyle name="Normal 12 18 2" xfId="30550"/>
    <cellStyle name="Normal 12 18 2 2" xfId="30551"/>
    <cellStyle name="Normal 12 18 3" xfId="30552"/>
    <cellStyle name="Normal 12 18 3 2" xfId="30553"/>
    <cellStyle name="Normal 12 18 4" xfId="30554"/>
    <cellStyle name="Normal 12 18 4 2" xfId="30555"/>
    <cellStyle name="Normal 12 18 5" xfId="30556"/>
    <cellStyle name="Normal 12 19" xfId="30557"/>
    <cellStyle name="Normal 12 19 2" xfId="30558"/>
    <cellStyle name="Normal 12 2" xfId="7347"/>
    <cellStyle name="Normal 12 2 10" xfId="30559"/>
    <cellStyle name="Normal 12 2 10 2" xfId="30560"/>
    <cellStyle name="Normal 12 2 10 2 2" xfId="30561"/>
    <cellStyle name="Normal 12 2 10 3" xfId="30562"/>
    <cellStyle name="Normal 12 2 10 3 2" xfId="30563"/>
    <cellStyle name="Normal 12 2 10 4" xfId="30564"/>
    <cellStyle name="Normal 12 2 10 4 2" xfId="30565"/>
    <cellStyle name="Normal 12 2 10 5" xfId="30566"/>
    <cellStyle name="Normal 12 2 11" xfId="30567"/>
    <cellStyle name="Normal 12 2 11 2" xfId="30568"/>
    <cellStyle name="Normal 12 2 11 2 2" xfId="30569"/>
    <cellStyle name="Normal 12 2 11 3" xfId="30570"/>
    <cellStyle name="Normal 12 2 11 3 2" xfId="30571"/>
    <cellStyle name="Normal 12 2 11 4" xfId="30572"/>
    <cellStyle name="Normal 12 2 11 4 2" xfId="30573"/>
    <cellStyle name="Normal 12 2 11 5" xfId="30574"/>
    <cellStyle name="Normal 12 2 12" xfId="30575"/>
    <cellStyle name="Normal 12 2 12 2" xfId="30576"/>
    <cellStyle name="Normal 12 2 12 2 2" xfId="30577"/>
    <cellStyle name="Normal 12 2 12 3" xfId="30578"/>
    <cellStyle name="Normal 12 2 12 3 2" xfId="30579"/>
    <cellStyle name="Normal 12 2 12 4" xfId="30580"/>
    <cellStyle name="Normal 12 2 12 4 2" xfId="30581"/>
    <cellStyle name="Normal 12 2 12 5" xfId="30582"/>
    <cellStyle name="Normal 12 2 13" xfId="30583"/>
    <cellStyle name="Normal 12 2 13 2" xfId="30584"/>
    <cellStyle name="Normal 12 2 13 2 2" xfId="30585"/>
    <cellStyle name="Normal 12 2 13 3" xfId="30586"/>
    <cellStyle name="Normal 12 2 13 3 2" xfId="30587"/>
    <cellStyle name="Normal 12 2 13 4" xfId="30588"/>
    <cellStyle name="Normal 12 2 13 4 2" xfId="30589"/>
    <cellStyle name="Normal 12 2 13 5" xfId="30590"/>
    <cellStyle name="Normal 12 2 14" xfId="30591"/>
    <cellStyle name="Normal 12 2 14 2" xfId="30592"/>
    <cellStyle name="Normal 12 2 14 2 2" xfId="30593"/>
    <cellStyle name="Normal 12 2 14 3" xfId="30594"/>
    <cellStyle name="Normal 12 2 14 3 2" xfId="30595"/>
    <cellStyle name="Normal 12 2 14 4" xfId="30596"/>
    <cellStyle name="Normal 12 2 14 4 2" xfId="30597"/>
    <cellStyle name="Normal 12 2 14 5" xfId="30598"/>
    <cellStyle name="Normal 12 2 15" xfId="30599"/>
    <cellStyle name="Normal 12 2 15 2" xfId="30600"/>
    <cellStyle name="Normal 12 2 15 2 2" xfId="30601"/>
    <cellStyle name="Normal 12 2 15 3" xfId="30602"/>
    <cellStyle name="Normal 12 2 15 3 2" xfId="30603"/>
    <cellStyle name="Normal 12 2 15 4" xfId="30604"/>
    <cellStyle name="Normal 12 2 15 4 2" xfId="30605"/>
    <cellStyle name="Normal 12 2 15 5" xfId="30606"/>
    <cellStyle name="Normal 12 2 16" xfId="30607"/>
    <cellStyle name="Normal 12 2 16 2" xfId="30608"/>
    <cellStyle name="Normal 12 2 17" xfId="30609"/>
    <cellStyle name="Normal 12 2 17 2" xfId="30610"/>
    <cellStyle name="Normal 12 2 18" xfId="30611"/>
    <cellStyle name="Normal 12 2 18 2" xfId="30612"/>
    <cellStyle name="Normal 12 2 19" xfId="30613"/>
    <cellStyle name="Normal 12 2 2" xfId="7348"/>
    <cellStyle name="Normal 12 2 2 10" xfId="30614"/>
    <cellStyle name="Normal 12 2 2 10 2" xfId="30615"/>
    <cellStyle name="Normal 12 2 2 10 2 2" xfId="30616"/>
    <cellStyle name="Normal 12 2 2 10 3" xfId="30617"/>
    <cellStyle name="Normal 12 2 2 10 3 2" xfId="30618"/>
    <cellStyle name="Normal 12 2 2 10 4" xfId="30619"/>
    <cellStyle name="Normal 12 2 2 10 4 2" xfId="30620"/>
    <cellStyle name="Normal 12 2 2 10 5" xfId="30621"/>
    <cellStyle name="Normal 12 2 2 11" xfId="30622"/>
    <cellStyle name="Normal 12 2 2 11 2" xfId="30623"/>
    <cellStyle name="Normal 12 2 2 11 2 2" xfId="30624"/>
    <cellStyle name="Normal 12 2 2 11 3" xfId="30625"/>
    <cellStyle name="Normal 12 2 2 11 3 2" xfId="30626"/>
    <cellStyle name="Normal 12 2 2 11 4" xfId="30627"/>
    <cellStyle name="Normal 12 2 2 11 4 2" xfId="30628"/>
    <cellStyle name="Normal 12 2 2 11 5" xfId="30629"/>
    <cellStyle name="Normal 12 2 2 12" xfId="30630"/>
    <cellStyle name="Normal 12 2 2 12 2" xfId="30631"/>
    <cellStyle name="Normal 12 2 2 13" xfId="30632"/>
    <cellStyle name="Normal 12 2 2 13 2" xfId="30633"/>
    <cellStyle name="Normal 12 2 2 14" xfId="30634"/>
    <cellStyle name="Normal 12 2 2 14 2" xfId="30635"/>
    <cellStyle name="Normal 12 2 2 15" xfId="30636"/>
    <cellStyle name="Normal 12 2 2 2" xfId="19458"/>
    <cellStyle name="Normal 12 2 2 2 2" xfId="30637"/>
    <cellStyle name="Normal 12 2 2 2 2 2" xfId="30638"/>
    <cellStyle name="Normal 12 2 2 2 3" xfId="30639"/>
    <cellStyle name="Normal 12 2 2 2 3 2" xfId="30640"/>
    <cellStyle name="Normal 12 2 2 2 4" xfId="30641"/>
    <cellStyle name="Normal 12 2 2 2 4 2" xfId="30642"/>
    <cellStyle name="Normal 12 2 2 2 5" xfId="30643"/>
    <cellStyle name="Normal 12 2 2 3" xfId="19457"/>
    <cellStyle name="Normal 12 2 2 3 2" xfId="30644"/>
    <cellStyle name="Normal 12 2 2 3 2 2" xfId="30645"/>
    <cellStyle name="Normal 12 2 2 3 3" xfId="30646"/>
    <cellStyle name="Normal 12 2 2 3 3 2" xfId="30647"/>
    <cellStyle name="Normal 12 2 2 3 4" xfId="30648"/>
    <cellStyle name="Normal 12 2 2 3 4 2" xfId="30649"/>
    <cellStyle name="Normal 12 2 2 3 5" xfId="30650"/>
    <cellStyle name="Normal 12 2 2 4" xfId="26022"/>
    <cellStyle name="Normal 12 2 2 4 2" xfId="30652"/>
    <cellStyle name="Normal 12 2 2 4 2 2" xfId="30653"/>
    <cellStyle name="Normal 12 2 2 4 3" xfId="30654"/>
    <cellStyle name="Normal 12 2 2 4 3 2" xfId="30655"/>
    <cellStyle name="Normal 12 2 2 4 4" xfId="30656"/>
    <cellStyle name="Normal 12 2 2 4 4 2" xfId="30657"/>
    <cellStyle name="Normal 12 2 2 4 5" xfId="30658"/>
    <cellStyle name="Normal 12 2 2 4 6" xfId="30651"/>
    <cellStyle name="Normal 12 2 2 5" xfId="30659"/>
    <cellStyle name="Normal 12 2 2 5 2" xfId="30660"/>
    <cellStyle name="Normal 12 2 2 5 2 2" xfId="30661"/>
    <cellStyle name="Normal 12 2 2 5 3" xfId="30662"/>
    <cellStyle name="Normal 12 2 2 5 3 2" xfId="30663"/>
    <cellStyle name="Normal 12 2 2 5 4" xfId="30664"/>
    <cellStyle name="Normal 12 2 2 5 4 2" xfId="30665"/>
    <cellStyle name="Normal 12 2 2 5 5" xfId="30666"/>
    <cellStyle name="Normal 12 2 2 6" xfId="30667"/>
    <cellStyle name="Normal 12 2 2 6 2" xfId="30668"/>
    <cellStyle name="Normal 12 2 2 6 2 2" xfId="30669"/>
    <cellStyle name="Normal 12 2 2 6 3" xfId="30670"/>
    <cellStyle name="Normal 12 2 2 6 3 2" xfId="30671"/>
    <cellStyle name="Normal 12 2 2 6 4" xfId="30672"/>
    <cellStyle name="Normal 12 2 2 6 4 2" xfId="30673"/>
    <cellStyle name="Normal 12 2 2 6 5" xfId="30674"/>
    <cellStyle name="Normal 12 2 2 7" xfId="30675"/>
    <cellStyle name="Normal 12 2 2 7 2" xfId="30676"/>
    <cellStyle name="Normal 12 2 2 7 2 2" xfId="30677"/>
    <cellStyle name="Normal 12 2 2 7 3" xfId="30678"/>
    <cellStyle name="Normal 12 2 2 7 3 2" xfId="30679"/>
    <cellStyle name="Normal 12 2 2 7 4" xfId="30680"/>
    <cellStyle name="Normal 12 2 2 7 4 2" xfId="30681"/>
    <cellStyle name="Normal 12 2 2 7 5" xfId="30682"/>
    <cellStyle name="Normal 12 2 2 8" xfId="30683"/>
    <cellStyle name="Normal 12 2 2 8 2" xfId="30684"/>
    <cellStyle name="Normal 12 2 2 8 2 2" xfId="30685"/>
    <cellStyle name="Normal 12 2 2 8 3" xfId="30686"/>
    <cellStyle name="Normal 12 2 2 8 3 2" xfId="30687"/>
    <cellStyle name="Normal 12 2 2 8 4" xfId="30688"/>
    <cellStyle name="Normal 12 2 2 8 4 2" xfId="30689"/>
    <cellStyle name="Normal 12 2 2 8 5" xfId="30690"/>
    <cellStyle name="Normal 12 2 2 9" xfId="30691"/>
    <cellStyle name="Normal 12 2 2 9 2" xfId="30692"/>
    <cellStyle name="Normal 12 2 2 9 2 2" xfId="30693"/>
    <cellStyle name="Normal 12 2 2 9 3" xfId="30694"/>
    <cellStyle name="Normal 12 2 2 9 3 2" xfId="30695"/>
    <cellStyle name="Normal 12 2 2 9 4" xfId="30696"/>
    <cellStyle name="Normal 12 2 2 9 4 2" xfId="30697"/>
    <cellStyle name="Normal 12 2 2 9 5" xfId="30698"/>
    <cellStyle name="Normal 12 2 2_Deadline Tracker" xfId="35383"/>
    <cellStyle name="Normal 12 2 3" xfId="19459"/>
    <cellStyle name="Normal 12 2 3 10" xfId="30699"/>
    <cellStyle name="Normal 12 2 3 10 2" xfId="30700"/>
    <cellStyle name="Normal 12 2 3 10 2 2" xfId="30701"/>
    <cellStyle name="Normal 12 2 3 10 3" xfId="30702"/>
    <cellStyle name="Normal 12 2 3 10 3 2" xfId="30703"/>
    <cellStyle name="Normal 12 2 3 10 4" xfId="30704"/>
    <cellStyle name="Normal 12 2 3 10 4 2" xfId="30705"/>
    <cellStyle name="Normal 12 2 3 10 5" xfId="30706"/>
    <cellStyle name="Normal 12 2 3 11" xfId="30707"/>
    <cellStyle name="Normal 12 2 3 11 2" xfId="30708"/>
    <cellStyle name="Normal 12 2 3 11 2 2" xfId="30709"/>
    <cellStyle name="Normal 12 2 3 11 3" xfId="30710"/>
    <cellStyle name="Normal 12 2 3 11 3 2" xfId="30711"/>
    <cellStyle name="Normal 12 2 3 11 4" xfId="30712"/>
    <cellStyle name="Normal 12 2 3 11 4 2" xfId="30713"/>
    <cellStyle name="Normal 12 2 3 11 5" xfId="30714"/>
    <cellStyle name="Normal 12 2 3 12" xfId="30715"/>
    <cellStyle name="Normal 12 2 3 12 2" xfId="30716"/>
    <cellStyle name="Normal 12 2 3 13" xfId="30717"/>
    <cellStyle name="Normal 12 2 3 13 2" xfId="30718"/>
    <cellStyle name="Normal 12 2 3 14" xfId="30719"/>
    <cellStyle name="Normal 12 2 3 14 2" xfId="30720"/>
    <cellStyle name="Normal 12 2 3 15" xfId="30721"/>
    <cellStyle name="Normal 12 2 3 2" xfId="30722"/>
    <cellStyle name="Normal 12 2 3 2 2" xfId="30723"/>
    <cellStyle name="Normal 12 2 3 2 2 2" xfId="30724"/>
    <cellStyle name="Normal 12 2 3 2 3" xfId="30725"/>
    <cellStyle name="Normal 12 2 3 2 3 2" xfId="30726"/>
    <cellStyle name="Normal 12 2 3 2 4" xfId="30727"/>
    <cellStyle name="Normal 12 2 3 2 4 2" xfId="30728"/>
    <cellStyle name="Normal 12 2 3 2 5" xfId="30729"/>
    <cellStyle name="Normal 12 2 3 3" xfId="30730"/>
    <cellStyle name="Normal 12 2 3 3 2" xfId="30731"/>
    <cellStyle name="Normal 12 2 3 3 2 2" xfId="30732"/>
    <cellStyle name="Normal 12 2 3 3 3" xfId="30733"/>
    <cellStyle name="Normal 12 2 3 3 3 2" xfId="30734"/>
    <cellStyle name="Normal 12 2 3 3 4" xfId="30735"/>
    <cellStyle name="Normal 12 2 3 3 4 2" xfId="30736"/>
    <cellStyle name="Normal 12 2 3 3 5" xfId="30737"/>
    <cellStyle name="Normal 12 2 3 4" xfId="30738"/>
    <cellStyle name="Normal 12 2 3 4 2" xfId="30739"/>
    <cellStyle name="Normal 12 2 3 4 2 2" xfId="30740"/>
    <cellStyle name="Normal 12 2 3 4 3" xfId="30741"/>
    <cellStyle name="Normal 12 2 3 4 3 2" xfId="30742"/>
    <cellStyle name="Normal 12 2 3 4 4" xfId="30743"/>
    <cellStyle name="Normal 12 2 3 4 4 2" xfId="30744"/>
    <cellStyle name="Normal 12 2 3 4 5" xfId="30745"/>
    <cellStyle name="Normal 12 2 3 5" xfId="30746"/>
    <cellStyle name="Normal 12 2 3 5 2" xfId="30747"/>
    <cellStyle name="Normal 12 2 3 5 2 2" xfId="30748"/>
    <cellStyle name="Normal 12 2 3 5 3" xfId="30749"/>
    <cellStyle name="Normal 12 2 3 5 3 2" xfId="30750"/>
    <cellStyle name="Normal 12 2 3 5 4" xfId="30751"/>
    <cellStyle name="Normal 12 2 3 5 4 2" xfId="30752"/>
    <cellStyle name="Normal 12 2 3 5 5" xfId="30753"/>
    <cellStyle name="Normal 12 2 3 6" xfId="30754"/>
    <cellStyle name="Normal 12 2 3 6 2" xfId="30755"/>
    <cellStyle name="Normal 12 2 3 6 2 2" xfId="30756"/>
    <cellStyle name="Normal 12 2 3 6 3" xfId="30757"/>
    <cellStyle name="Normal 12 2 3 6 3 2" xfId="30758"/>
    <cellStyle name="Normal 12 2 3 6 4" xfId="30759"/>
    <cellStyle name="Normal 12 2 3 6 4 2" xfId="30760"/>
    <cellStyle name="Normal 12 2 3 6 5" xfId="30761"/>
    <cellStyle name="Normal 12 2 3 7" xfId="30762"/>
    <cellStyle name="Normal 12 2 3 7 2" xfId="30763"/>
    <cellStyle name="Normal 12 2 3 7 2 2" xfId="30764"/>
    <cellStyle name="Normal 12 2 3 7 3" xfId="30765"/>
    <cellStyle name="Normal 12 2 3 7 3 2" xfId="30766"/>
    <cellStyle name="Normal 12 2 3 7 4" xfId="30767"/>
    <cellStyle name="Normal 12 2 3 7 4 2" xfId="30768"/>
    <cellStyle name="Normal 12 2 3 7 5" xfId="30769"/>
    <cellStyle name="Normal 12 2 3 8" xfId="30770"/>
    <cellStyle name="Normal 12 2 3 8 2" xfId="30771"/>
    <cellStyle name="Normal 12 2 3 8 2 2" xfId="30772"/>
    <cellStyle name="Normal 12 2 3 8 3" xfId="30773"/>
    <cellStyle name="Normal 12 2 3 8 3 2" xfId="30774"/>
    <cellStyle name="Normal 12 2 3 8 4" xfId="30775"/>
    <cellStyle name="Normal 12 2 3 8 4 2" xfId="30776"/>
    <cellStyle name="Normal 12 2 3 8 5" xfId="30777"/>
    <cellStyle name="Normal 12 2 3 9" xfId="30778"/>
    <cellStyle name="Normal 12 2 3 9 2" xfId="30779"/>
    <cellStyle name="Normal 12 2 3 9 2 2" xfId="30780"/>
    <cellStyle name="Normal 12 2 3 9 3" xfId="30781"/>
    <cellStyle name="Normal 12 2 3 9 3 2" xfId="30782"/>
    <cellStyle name="Normal 12 2 3 9 4" xfId="30783"/>
    <cellStyle name="Normal 12 2 3 9 4 2" xfId="30784"/>
    <cellStyle name="Normal 12 2 3 9 5" xfId="30785"/>
    <cellStyle name="Normal 12 2 4" xfId="19456"/>
    <cellStyle name="Normal 12 2 4 10" xfId="30786"/>
    <cellStyle name="Normal 12 2 4 10 2" xfId="30787"/>
    <cellStyle name="Normal 12 2 4 10 2 2" xfId="30788"/>
    <cellStyle name="Normal 12 2 4 10 3" xfId="30789"/>
    <cellStyle name="Normal 12 2 4 10 3 2" xfId="30790"/>
    <cellStyle name="Normal 12 2 4 10 4" xfId="30791"/>
    <cellStyle name="Normal 12 2 4 10 4 2" xfId="30792"/>
    <cellStyle name="Normal 12 2 4 10 5" xfId="30793"/>
    <cellStyle name="Normal 12 2 4 11" xfId="30794"/>
    <cellStyle name="Normal 12 2 4 11 2" xfId="30795"/>
    <cellStyle name="Normal 12 2 4 11 2 2" xfId="30796"/>
    <cellStyle name="Normal 12 2 4 11 3" xfId="30797"/>
    <cellStyle name="Normal 12 2 4 11 3 2" xfId="30798"/>
    <cellStyle name="Normal 12 2 4 11 4" xfId="30799"/>
    <cellStyle name="Normal 12 2 4 11 4 2" xfId="30800"/>
    <cellStyle name="Normal 12 2 4 11 5" xfId="30801"/>
    <cellStyle name="Normal 12 2 4 12" xfId="30802"/>
    <cellStyle name="Normal 12 2 4 12 2" xfId="30803"/>
    <cellStyle name="Normal 12 2 4 13" xfId="30804"/>
    <cellStyle name="Normal 12 2 4 13 2" xfId="30805"/>
    <cellStyle name="Normal 12 2 4 14" xfId="30806"/>
    <cellStyle name="Normal 12 2 4 14 2" xfId="30807"/>
    <cellStyle name="Normal 12 2 4 15" xfId="30808"/>
    <cellStyle name="Normal 12 2 4 2" xfId="30809"/>
    <cellStyle name="Normal 12 2 4 2 2" xfId="30810"/>
    <cellStyle name="Normal 12 2 4 2 2 2" xfId="30811"/>
    <cellStyle name="Normal 12 2 4 2 3" xfId="30812"/>
    <cellStyle name="Normal 12 2 4 2 3 2" xfId="30813"/>
    <cellStyle name="Normal 12 2 4 2 4" xfId="30814"/>
    <cellStyle name="Normal 12 2 4 2 4 2" xfId="30815"/>
    <cellStyle name="Normal 12 2 4 2 5" xfId="30816"/>
    <cellStyle name="Normal 12 2 4 3" xfId="30817"/>
    <cellStyle name="Normal 12 2 4 3 2" xfId="30818"/>
    <cellStyle name="Normal 12 2 4 3 2 2" xfId="30819"/>
    <cellStyle name="Normal 12 2 4 3 3" xfId="30820"/>
    <cellStyle name="Normal 12 2 4 3 3 2" xfId="30821"/>
    <cellStyle name="Normal 12 2 4 3 4" xfId="30822"/>
    <cellStyle name="Normal 12 2 4 3 4 2" xfId="30823"/>
    <cellStyle name="Normal 12 2 4 3 5" xfId="30824"/>
    <cellStyle name="Normal 12 2 4 4" xfId="30825"/>
    <cellStyle name="Normal 12 2 4 4 2" xfId="30826"/>
    <cellStyle name="Normal 12 2 4 4 2 2" xfId="30827"/>
    <cellStyle name="Normal 12 2 4 4 3" xfId="30828"/>
    <cellStyle name="Normal 12 2 4 4 3 2" xfId="30829"/>
    <cellStyle name="Normal 12 2 4 4 4" xfId="30830"/>
    <cellStyle name="Normal 12 2 4 4 4 2" xfId="30831"/>
    <cellStyle name="Normal 12 2 4 4 5" xfId="30832"/>
    <cellStyle name="Normal 12 2 4 5" xfId="30833"/>
    <cellStyle name="Normal 12 2 4 5 2" xfId="30834"/>
    <cellStyle name="Normal 12 2 4 5 2 2" xfId="30835"/>
    <cellStyle name="Normal 12 2 4 5 3" xfId="30836"/>
    <cellStyle name="Normal 12 2 4 5 3 2" xfId="30837"/>
    <cellStyle name="Normal 12 2 4 5 4" xfId="30838"/>
    <cellStyle name="Normal 12 2 4 5 4 2" xfId="30839"/>
    <cellStyle name="Normal 12 2 4 5 5" xfId="30840"/>
    <cellStyle name="Normal 12 2 4 6" xfId="30841"/>
    <cellStyle name="Normal 12 2 4 6 2" xfId="30842"/>
    <cellStyle name="Normal 12 2 4 6 2 2" xfId="30843"/>
    <cellStyle name="Normal 12 2 4 6 3" xfId="30844"/>
    <cellStyle name="Normal 12 2 4 6 3 2" xfId="30845"/>
    <cellStyle name="Normal 12 2 4 6 4" xfId="30846"/>
    <cellStyle name="Normal 12 2 4 6 4 2" xfId="30847"/>
    <cellStyle name="Normal 12 2 4 6 5" xfId="30848"/>
    <cellStyle name="Normal 12 2 4 7" xfId="30849"/>
    <cellStyle name="Normal 12 2 4 7 2" xfId="30850"/>
    <cellStyle name="Normal 12 2 4 7 2 2" xfId="30851"/>
    <cellStyle name="Normal 12 2 4 7 3" xfId="30852"/>
    <cellStyle name="Normal 12 2 4 7 3 2" xfId="30853"/>
    <cellStyle name="Normal 12 2 4 7 4" xfId="30854"/>
    <cellStyle name="Normal 12 2 4 7 4 2" xfId="30855"/>
    <cellStyle name="Normal 12 2 4 7 5" xfId="30856"/>
    <cellStyle name="Normal 12 2 4 8" xfId="30857"/>
    <cellStyle name="Normal 12 2 4 8 2" xfId="30858"/>
    <cellStyle name="Normal 12 2 4 8 2 2" xfId="30859"/>
    <cellStyle name="Normal 12 2 4 8 3" xfId="30860"/>
    <cellStyle name="Normal 12 2 4 8 3 2" xfId="30861"/>
    <cellStyle name="Normal 12 2 4 8 4" xfId="30862"/>
    <cellStyle name="Normal 12 2 4 8 4 2" xfId="30863"/>
    <cellStyle name="Normal 12 2 4 8 5" xfId="30864"/>
    <cellStyle name="Normal 12 2 4 9" xfId="30865"/>
    <cellStyle name="Normal 12 2 4 9 2" xfId="30866"/>
    <cellStyle name="Normal 12 2 4 9 2 2" xfId="30867"/>
    <cellStyle name="Normal 12 2 4 9 3" xfId="30868"/>
    <cellStyle name="Normal 12 2 4 9 3 2" xfId="30869"/>
    <cellStyle name="Normal 12 2 4 9 4" xfId="30870"/>
    <cellStyle name="Normal 12 2 4 9 4 2" xfId="30871"/>
    <cellStyle name="Normal 12 2 4 9 5" xfId="30872"/>
    <cellStyle name="Normal 12 2 5" xfId="26021"/>
    <cellStyle name="Normal 12 2 5 10" xfId="30874"/>
    <cellStyle name="Normal 12 2 5 10 2" xfId="30875"/>
    <cellStyle name="Normal 12 2 5 10 2 2" xfId="30876"/>
    <cellStyle name="Normal 12 2 5 10 3" xfId="30877"/>
    <cellStyle name="Normal 12 2 5 10 3 2" xfId="30878"/>
    <cellStyle name="Normal 12 2 5 10 4" xfId="30879"/>
    <cellStyle name="Normal 12 2 5 10 4 2" xfId="30880"/>
    <cellStyle name="Normal 12 2 5 10 5" xfId="30881"/>
    <cellStyle name="Normal 12 2 5 11" xfId="30882"/>
    <cellStyle name="Normal 12 2 5 11 2" xfId="30883"/>
    <cellStyle name="Normal 12 2 5 11 2 2" xfId="30884"/>
    <cellStyle name="Normal 12 2 5 11 3" xfId="30885"/>
    <cellStyle name="Normal 12 2 5 11 3 2" xfId="30886"/>
    <cellStyle name="Normal 12 2 5 11 4" xfId="30887"/>
    <cellStyle name="Normal 12 2 5 11 4 2" xfId="30888"/>
    <cellStyle name="Normal 12 2 5 11 5" xfId="30889"/>
    <cellStyle name="Normal 12 2 5 12" xfId="30890"/>
    <cellStyle name="Normal 12 2 5 12 2" xfId="30891"/>
    <cellStyle name="Normal 12 2 5 13" xfId="30892"/>
    <cellStyle name="Normal 12 2 5 13 2" xfId="30893"/>
    <cellStyle name="Normal 12 2 5 14" xfId="30894"/>
    <cellStyle name="Normal 12 2 5 14 2" xfId="30895"/>
    <cellStyle name="Normal 12 2 5 15" xfId="30896"/>
    <cellStyle name="Normal 12 2 5 16" xfId="30873"/>
    <cellStyle name="Normal 12 2 5 2" xfId="30897"/>
    <cellStyle name="Normal 12 2 5 2 2" xfId="30898"/>
    <cellStyle name="Normal 12 2 5 2 2 2" xfId="30899"/>
    <cellStyle name="Normal 12 2 5 2 3" xfId="30900"/>
    <cellStyle name="Normal 12 2 5 2 3 2" xfId="30901"/>
    <cellStyle name="Normal 12 2 5 2 4" xfId="30902"/>
    <cellStyle name="Normal 12 2 5 2 4 2" xfId="30903"/>
    <cellStyle name="Normal 12 2 5 2 5" xfId="30904"/>
    <cellStyle name="Normal 12 2 5 3" xfId="30905"/>
    <cellStyle name="Normal 12 2 5 3 2" xfId="30906"/>
    <cellStyle name="Normal 12 2 5 3 2 2" xfId="30907"/>
    <cellStyle name="Normal 12 2 5 3 3" xfId="30908"/>
    <cellStyle name="Normal 12 2 5 3 3 2" xfId="30909"/>
    <cellStyle name="Normal 12 2 5 3 4" xfId="30910"/>
    <cellStyle name="Normal 12 2 5 3 4 2" xfId="30911"/>
    <cellStyle name="Normal 12 2 5 3 5" xfId="30912"/>
    <cellStyle name="Normal 12 2 5 4" xfId="30913"/>
    <cellStyle name="Normal 12 2 5 4 2" xfId="30914"/>
    <cellStyle name="Normal 12 2 5 4 2 2" xfId="30915"/>
    <cellStyle name="Normal 12 2 5 4 3" xfId="30916"/>
    <cellStyle name="Normal 12 2 5 4 3 2" xfId="30917"/>
    <cellStyle name="Normal 12 2 5 4 4" xfId="30918"/>
    <cellStyle name="Normal 12 2 5 4 4 2" xfId="30919"/>
    <cellStyle name="Normal 12 2 5 4 5" xfId="30920"/>
    <cellStyle name="Normal 12 2 5 5" xfId="30921"/>
    <cellStyle name="Normal 12 2 5 5 2" xfId="30922"/>
    <cellStyle name="Normal 12 2 5 5 2 2" xfId="30923"/>
    <cellStyle name="Normal 12 2 5 5 3" xfId="30924"/>
    <cellStyle name="Normal 12 2 5 5 3 2" xfId="30925"/>
    <cellStyle name="Normal 12 2 5 5 4" xfId="30926"/>
    <cellStyle name="Normal 12 2 5 5 4 2" xfId="30927"/>
    <cellStyle name="Normal 12 2 5 5 5" xfId="30928"/>
    <cellStyle name="Normal 12 2 5 6" xfId="30929"/>
    <cellStyle name="Normal 12 2 5 6 2" xfId="30930"/>
    <cellStyle name="Normal 12 2 5 6 2 2" xfId="30931"/>
    <cellStyle name="Normal 12 2 5 6 3" xfId="30932"/>
    <cellStyle name="Normal 12 2 5 6 3 2" xfId="30933"/>
    <cellStyle name="Normal 12 2 5 6 4" xfId="30934"/>
    <cellStyle name="Normal 12 2 5 6 4 2" xfId="30935"/>
    <cellStyle name="Normal 12 2 5 6 5" xfId="30936"/>
    <cellStyle name="Normal 12 2 5 7" xfId="30937"/>
    <cellStyle name="Normal 12 2 5 7 2" xfId="30938"/>
    <cellStyle name="Normal 12 2 5 7 2 2" xfId="30939"/>
    <cellStyle name="Normal 12 2 5 7 3" xfId="30940"/>
    <cellStyle name="Normal 12 2 5 7 3 2" xfId="30941"/>
    <cellStyle name="Normal 12 2 5 7 4" xfId="30942"/>
    <cellStyle name="Normal 12 2 5 7 4 2" xfId="30943"/>
    <cellStyle name="Normal 12 2 5 7 5" xfId="30944"/>
    <cellStyle name="Normal 12 2 5 8" xfId="30945"/>
    <cellStyle name="Normal 12 2 5 8 2" xfId="30946"/>
    <cellStyle name="Normal 12 2 5 8 2 2" xfId="30947"/>
    <cellStyle name="Normal 12 2 5 8 3" xfId="30948"/>
    <cellStyle name="Normal 12 2 5 8 3 2" xfId="30949"/>
    <cellStyle name="Normal 12 2 5 8 4" xfId="30950"/>
    <cellStyle name="Normal 12 2 5 8 4 2" xfId="30951"/>
    <cellStyle name="Normal 12 2 5 8 5" xfId="30952"/>
    <cellStyle name="Normal 12 2 5 9" xfId="30953"/>
    <cellStyle name="Normal 12 2 5 9 2" xfId="30954"/>
    <cellStyle name="Normal 12 2 5 9 2 2" xfId="30955"/>
    <cellStyle name="Normal 12 2 5 9 3" xfId="30956"/>
    <cellStyle name="Normal 12 2 5 9 3 2" xfId="30957"/>
    <cellStyle name="Normal 12 2 5 9 4" xfId="30958"/>
    <cellStyle name="Normal 12 2 5 9 4 2" xfId="30959"/>
    <cellStyle name="Normal 12 2 5 9 5" xfId="30960"/>
    <cellStyle name="Normal 12 2 6" xfId="30961"/>
    <cellStyle name="Normal 12 2 6 2" xfId="30962"/>
    <cellStyle name="Normal 12 2 6 2 2" xfId="30963"/>
    <cellStyle name="Normal 12 2 6 3" xfId="30964"/>
    <cellStyle name="Normal 12 2 6 3 2" xfId="30965"/>
    <cellStyle name="Normal 12 2 6 4" xfId="30966"/>
    <cellStyle name="Normal 12 2 6 4 2" xfId="30967"/>
    <cellStyle name="Normal 12 2 6 5" xfId="30968"/>
    <cellStyle name="Normal 12 2 7" xfId="30969"/>
    <cellStyle name="Normal 12 2 7 2" xfId="30970"/>
    <cellStyle name="Normal 12 2 7 2 2" xfId="30971"/>
    <cellStyle name="Normal 12 2 7 3" xfId="30972"/>
    <cellStyle name="Normal 12 2 7 3 2" xfId="30973"/>
    <cellStyle name="Normal 12 2 7 4" xfId="30974"/>
    <cellStyle name="Normal 12 2 7 4 2" xfId="30975"/>
    <cellStyle name="Normal 12 2 7 5" xfId="30976"/>
    <cellStyle name="Normal 12 2 8" xfId="30977"/>
    <cellStyle name="Normal 12 2 8 2" xfId="30978"/>
    <cellStyle name="Normal 12 2 8 2 2" xfId="30979"/>
    <cellStyle name="Normal 12 2 8 3" xfId="30980"/>
    <cellStyle name="Normal 12 2 8 3 2" xfId="30981"/>
    <cellStyle name="Normal 12 2 8 4" xfId="30982"/>
    <cellStyle name="Normal 12 2 8 4 2" xfId="30983"/>
    <cellStyle name="Normal 12 2 8 5" xfId="30984"/>
    <cellStyle name="Normal 12 2 9" xfId="30985"/>
    <cellStyle name="Normal 12 2 9 2" xfId="30986"/>
    <cellStyle name="Normal 12 2 9 2 2" xfId="30987"/>
    <cellStyle name="Normal 12 2 9 3" xfId="30988"/>
    <cellStyle name="Normal 12 2 9 3 2" xfId="30989"/>
    <cellStyle name="Normal 12 2 9 4" xfId="30990"/>
    <cellStyle name="Normal 12 2 9 4 2" xfId="30991"/>
    <cellStyle name="Normal 12 2 9 5" xfId="30992"/>
    <cellStyle name="Normal 12 2_Deadline Tracker" xfId="35382"/>
    <cellStyle name="Normal 12 20" xfId="30993"/>
    <cellStyle name="Normal 12 20 2" xfId="30994"/>
    <cellStyle name="Normal 12 21" xfId="30995"/>
    <cellStyle name="Normal 12 21 2" xfId="30996"/>
    <cellStyle name="Normal 12 22" xfId="30997"/>
    <cellStyle name="Normal 12 3" xfId="7349"/>
    <cellStyle name="Normal 12 3 10" xfId="30998"/>
    <cellStyle name="Normal 12 3 10 2" xfId="30999"/>
    <cellStyle name="Normal 12 3 10 2 2" xfId="31000"/>
    <cellStyle name="Normal 12 3 10 3" xfId="31001"/>
    <cellStyle name="Normal 12 3 10 3 2" xfId="31002"/>
    <cellStyle name="Normal 12 3 10 4" xfId="31003"/>
    <cellStyle name="Normal 12 3 10 4 2" xfId="31004"/>
    <cellStyle name="Normal 12 3 10 5" xfId="31005"/>
    <cellStyle name="Normal 12 3 11" xfId="31006"/>
    <cellStyle name="Normal 12 3 11 2" xfId="31007"/>
    <cellStyle name="Normal 12 3 11 2 2" xfId="31008"/>
    <cellStyle name="Normal 12 3 11 3" xfId="31009"/>
    <cellStyle name="Normal 12 3 11 3 2" xfId="31010"/>
    <cellStyle name="Normal 12 3 11 4" xfId="31011"/>
    <cellStyle name="Normal 12 3 11 4 2" xfId="31012"/>
    <cellStyle name="Normal 12 3 11 5" xfId="31013"/>
    <cellStyle name="Normal 12 3 12" xfId="31014"/>
    <cellStyle name="Normal 12 3 12 2" xfId="31015"/>
    <cellStyle name="Normal 12 3 12 2 2" xfId="31016"/>
    <cellStyle name="Normal 12 3 12 3" xfId="31017"/>
    <cellStyle name="Normal 12 3 12 3 2" xfId="31018"/>
    <cellStyle name="Normal 12 3 12 4" xfId="31019"/>
    <cellStyle name="Normal 12 3 12 4 2" xfId="31020"/>
    <cellStyle name="Normal 12 3 12 5" xfId="31021"/>
    <cellStyle name="Normal 12 3 13" xfId="31022"/>
    <cellStyle name="Normal 12 3 13 2" xfId="31023"/>
    <cellStyle name="Normal 12 3 13 2 2" xfId="31024"/>
    <cellStyle name="Normal 12 3 13 3" xfId="31025"/>
    <cellStyle name="Normal 12 3 13 3 2" xfId="31026"/>
    <cellStyle name="Normal 12 3 13 4" xfId="31027"/>
    <cellStyle name="Normal 12 3 13 4 2" xfId="31028"/>
    <cellStyle name="Normal 12 3 13 5" xfId="31029"/>
    <cellStyle name="Normal 12 3 14" xfId="31030"/>
    <cellStyle name="Normal 12 3 14 2" xfId="31031"/>
    <cellStyle name="Normal 12 3 14 2 2" xfId="31032"/>
    <cellStyle name="Normal 12 3 14 3" xfId="31033"/>
    <cellStyle name="Normal 12 3 14 3 2" xfId="31034"/>
    <cellStyle name="Normal 12 3 14 4" xfId="31035"/>
    <cellStyle name="Normal 12 3 14 4 2" xfId="31036"/>
    <cellStyle name="Normal 12 3 14 5" xfId="31037"/>
    <cellStyle name="Normal 12 3 15" xfId="31038"/>
    <cellStyle name="Normal 12 3 15 2" xfId="31039"/>
    <cellStyle name="Normal 12 3 15 2 2" xfId="31040"/>
    <cellStyle name="Normal 12 3 15 3" xfId="31041"/>
    <cellStyle name="Normal 12 3 15 3 2" xfId="31042"/>
    <cellStyle name="Normal 12 3 15 4" xfId="31043"/>
    <cellStyle name="Normal 12 3 15 4 2" xfId="31044"/>
    <cellStyle name="Normal 12 3 15 5" xfId="31045"/>
    <cellStyle name="Normal 12 3 16" xfId="31046"/>
    <cellStyle name="Normal 12 3 16 2" xfId="31047"/>
    <cellStyle name="Normal 12 3 17" xfId="31048"/>
    <cellStyle name="Normal 12 3 17 2" xfId="31049"/>
    <cellStyle name="Normal 12 3 18" xfId="31050"/>
    <cellStyle name="Normal 12 3 18 2" xfId="31051"/>
    <cellStyle name="Normal 12 3 19" xfId="31052"/>
    <cellStyle name="Normal 12 3 2" xfId="19461"/>
    <cellStyle name="Normal 12 3 2 10" xfId="31053"/>
    <cellStyle name="Normal 12 3 2 10 2" xfId="31054"/>
    <cellStyle name="Normal 12 3 2 10 2 2" xfId="31055"/>
    <cellStyle name="Normal 12 3 2 10 3" xfId="31056"/>
    <cellStyle name="Normal 12 3 2 10 3 2" xfId="31057"/>
    <cellStyle name="Normal 12 3 2 10 4" xfId="31058"/>
    <cellStyle name="Normal 12 3 2 10 4 2" xfId="31059"/>
    <cellStyle name="Normal 12 3 2 10 5" xfId="31060"/>
    <cellStyle name="Normal 12 3 2 11" xfId="31061"/>
    <cellStyle name="Normal 12 3 2 11 2" xfId="31062"/>
    <cellStyle name="Normal 12 3 2 11 2 2" xfId="31063"/>
    <cellStyle name="Normal 12 3 2 11 3" xfId="31064"/>
    <cellStyle name="Normal 12 3 2 11 3 2" xfId="31065"/>
    <cellStyle name="Normal 12 3 2 11 4" xfId="31066"/>
    <cellStyle name="Normal 12 3 2 11 4 2" xfId="31067"/>
    <cellStyle name="Normal 12 3 2 11 5" xfId="31068"/>
    <cellStyle name="Normal 12 3 2 12" xfId="31069"/>
    <cellStyle name="Normal 12 3 2 12 2" xfId="31070"/>
    <cellStyle name="Normal 12 3 2 13" xfId="31071"/>
    <cellStyle name="Normal 12 3 2 13 2" xfId="31072"/>
    <cellStyle name="Normal 12 3 2 14" xfId="31073"/>
    <cellStyle name="Normal 12 3 2 14 2" xfId="31074"/>
    <cellStyle name="Normal 12 3 2 15" xfId="31075"/>
    <cellStyle name="Normal 12 3 2 2" xfId="31076"/>
    <cellStyle name="Normal 12 3 2 2 2" xfId="31077"/>
    <cellStyle name="Normal 12 3 2 2 2 2" xfId="31078"/>
    <cellStyle name="Normal 12 3 2 2 3" xfId="31079"/>
    <cellStyle name="Normal 12 3 2 2 3 2" xfId="31080"/>
    <cellStyle name="Normal 12 3 2 2 4" xfId="31081"/>
    <cellStyle name="Normal 12 3 2 2 4 2" xfId="31082"/>
    <cellStyle name="Normal 12 3 2 2 5" xfId="31083"/>
    <cellStyle name="Normal 12 3 2 3" xfId="31084"/>
    <cellStyle name="Normal 12 3 2 3 2" xfId="31085"/>
    <cellStyle name="Normal 12 3 2 3 2 2" xfId="31086"/>
    <cellStyle name="Normal 12 3 2 3 3" xfId="31087"/>
    <cellStyle name="Normal 12 3 2 3 3 2" xfId="31088"/>
    <cellStyle name="Normal 12 3 2 3 4" xfId="31089"/>
    <cellStyle name="Normal 12 3 2 3 4 2" xfId="31090"/>
    <cellStyle name="Normal 12 3 2 3 5" xfId="31091"/>
    <cellStyle name="Normal 12 3 2 4" xfId="31092"/>
    <cellStyle name="Normal 12 3 2 4 2" xfId="31093"/>
    <cellStyle name="Normal 12 3 2 4 2 2" xfId="31094"/>
    <cellStyle name="Normal 12 3 2 4 3" xfId="31095"/>
    <cellStyle name="Normal 12 3 2 4 3 2" xfId="31096"/>
    <cellStyle name="Normal 12 3 2 4 4" xfId="31097"/>
    <cellStyle name="Normal 12 3 2 4 4 2" xfId="31098"/>
    <cellStyle name="Normal 12 3 2 4 5" xfId="31099"/>
    <cellStyle name="Normal 12 3 2 5" xfId="31100"/>
    <cellStyle name="Normal 12 3 2 5 2" xfId="31101"/>
    <cellStyle name="Normal 12 3 2 5 2 2" xfId="31102"/>
    <cellStyle name="Normal 12 3 2 5 3" xfId="31103"/>
    <cellStyle name="Normal 12 3 2 5 3 2" xfId="31104"/>
    <cellStyle name="Normal 12 3 2 5 4" xfId="31105"/>
    <cellStyle name="Normal 12 3 2 5 4 2" xfId="31106"/>
    <cellStyle name="Normal 12 3 2 5 5" xfId="31107"/>
    <cellStyle name="Normal 12 3 2 6" xfId="31108"/>
    <cellStyle name="Normal 12 3 2 6 2" xfId="31109"/>
    <cellStyle name="Normal 12 3 2 6 2 2" xfId="31110"/>
    <cellStyle name="Normal 12 3 2 6 3" xfId="31111"/>
    <cellStyle name="Normal 12 3 2 6 3 2" xfId="31112"/>
    <cellStyle name="Normal 12 3 2 6 4" xfId="31113"/>
    <cellStyle name="Normal 12 3 2 6 4 2" xfId="31114"/>
    <cellStyle name="Normal 12 3 2 6 5" xfId="31115"/>
    <cellStyle name="Normal 12 3 2 7" xfId="31116"/>
    <cellStyle name="Normal 12 3 2 7 2" xfId="31117"/>
    <cellStyle name="Normal 12 3 2 7 2 2" xfId="31118"/>
    <cellStyle name="Normal 12 3 2 7 3" xfId="31119"/>
    <cellStyle name="Normal 12 3 2 7 3 2" xfId="31120"/>
    <cellStyle name="Normal 12 3 2 7 4" xfId="31121"/>
    <cellStyle name="Normal 12 3 2 7 4 2" xfId="31122"/>
    <cellStyle name="Normal 12 3 2 7 5" xfId="31123"/>
    <cellStyle name="Normal 12 3 2 8" xfId="31124"/>
    <cellStyle name="Normal 12 3 2 8 2" xfId="31125"/>
    <cellStyle name="Normal 12 3 2 8 2 2" xfId="31126"/>
    <cellStyle name="Normal 12 3 2 8 3" xfId="31127"/>
    <cellStyle name="Normal 12 3 2 8 3 2" xfId="31128"/>
    <cellStyle name="Normal 12 3 2 8 4" xfId="31129"/>
    <cellStyle name="Normal 12 3 2 8 4 2" xfId="31130"/>
    <cellStyle name="Normal 12 3 2 8 5" xfId="31131"/>
    <cellStyle name="Normal 12 3 2 9" xfId="31132"/>
    <cellStyle name="Normal 12 3 2 9 2" xfId="31133"/>
    <cellStyle name="Normal 12 3 2 9 2 2" xfId="31134"/>
    <cellStyle name="Normal 12 3 2 9 3" xfId="31135"/>
    <cellStyle name="Normal 12 3 2 9 3 2" xfId="31136"/>
    <cellStyle name="Normal 12 3 2 9 4" xfId="31137"/>
    <cellStyle name="Normal 12 3 2 9 4 2" xfId="31138"/>
    <cellStyle name="Normal 12 3 2 9 5" xfId="31139"/>
    <cellStyle name="Normal 12 3 3" xfId="19460"/>
    <cellStyle name="Normal 12 3 3 10" xfId="31140"/>
    <cellStyle name="Normal 12 3 3 10 2" xfId="31141"/>
    <cellStyle name="Normal 12 3 3 10 2 2" xfId="31142"/>
    <cellStyle name="Normal 12 3 3 10 3" xfId="31143"/>
    <cellStyle name="Normal 12 3 3 10 3 2" xfId="31144"/>
    <cellStyle name="Normal 12 3 3 10 4" xfId="31145"/>
    <cellStyle name="Normal 12 3 3 10 4 2" xfId="31146"/>
    <cellStyle name="Normal 12 3 3 10 5" xfId="31147"/>
    <cellStyle name="Normal 12 3 3 11" xfId="31148"/>
    <cellStyle name="Normal 12 3 3 11 2" xfId="31149"/>
    <cellStyle name="Normal 12 3 3 11 2 2" xfId="31150"/>
    <cellStyle name="Normal 12 3 3 11 3" xfId="31151"/>
    <cellStyle name="Normal 12 3 3 11 3 2" xfId="31152"/>
    <cellStyle name="Normal 12 3 3 11 4" xfId="31153"/>
    <cellStyle name="Normal 12 3 3 11 4 2" xfId="31154"/>
    <cellStyle name="Normal 12 3 3 11 5" xfId="31155"/>
    <cellStyle name="Normal 12 3 3 12" xfId="31156"/>
    <cellStyle name="Normal 12 3 3 12 2" xfId="31157"/>
    <cellStyle name="Normal 12 3 3 13" xfId="31158"/>
    <cellStyle name="Normal 12 3 3 13 2" xfId="31159"/>
    <cellStyle name="Normal 12 3 3 14" xfId="31160"/>
    <cellStyle name="Normal 12 3 3 14 2" xfId="31161"/>
    <cellStyle name="Normal 12 3 3 15" xfId="31162"/>
    <cellStyle name="Normal 12 3 3 2" xfId="31163"/>
    <cellStyle name="Normal 12 3 3 2 2" xfId="31164"/>
    <cellStyle name="Normal 12 3 3 2 2 2" xfId="31165"/>
    <cellStyle name="Normal 12 3 3 2 3" xfId="31166"/>
    <cellStyle name="Normal 12 3 3 2 3 2" xfId="31167"/>
    <cellStyle name="Normal 12 3 3 2 4" xfId="31168"/>
    <cellStyle name="Normal 12 3 3 2 4 2" xfId="31169"/>
    <cellStyle name="Normal 12 3 3 2 5" xfId="31170"/>
    <cellStyle name="Normal 12 3 3 3" xfId="31171"/>
    <cellStyle name="Normal 12 3 3 3 2" xfId="31172"/>
    <cellStyle name="Normal 12 3 3 3 2 2" xfId="31173"/>
    <cellStyle name="Normal 12 3 3 3 3" xfId="31174"/>
    <cellStyle name="Normal 12 3 3 3 3 2" xfId="31175"/>
    <cellStyle name="Normal 12 3 3 3 4" xfId="31176"/>
    <cellStyle name="Normal 12 3 3 3 4 2" xfId="31177"/>
    <cellStyle name="Normal 12 3 3 3 5" xfId="31178"/>
    <cellStyle name="Normal 12 3 3 4" xfId="31179"/>
    <cellStyle name="Normal 12 3 3 4 2" xfId="31180"/>
    <cellStyle name="Normal 12 3 3 4 2 2" xfId="31181"/>
    <cellStyle name="Normal 12 3 3 4 3" xfId="31182"/>
    <cellStyle name="Normal 12 3 3 4 3 2" xfId="31183"/>
    <cellStyle name="Normal 12 3 3 4 4" xfId="31184"/>
    <cellStyle name="Normal 12 3 3 4 4 2" xfId="31185"/>
    <cellStyle name="Normal 12 3 3 4 5" xfId="31186"/>
    <cellStyle name="Normal 12 3 3 5" xfId="31187"/>
    <cellStyle name="Normal 12 3 3 5 2" xfId="31188"/>
    <cellStyle name="Normal 12 3 3 5 2 2" xfId="31189"/>
    <cellStyle name="Normal 12 3 3 5 3" xfId="31190"/>
    <cellStyle name="Normal 12 3 3 5 3 2" xfId="31191"/>
    <cellStyle name="Normal 12 3 3 5 4" xfId="31192"/>
    <cellStyle name="Normal 12 3 3 5 4 2" xfId="31193"/>
    <cellStyle name="Normal 12 3 3 5 5" xfId="31194"/>
    <cellStyle name="Normal 12 3 3 6" xfId="31195"/>
    <cellStyle name="Normal 12 3 3 6 2" xfId="31196"/>
    <cellStyle name="Normal 12 3 3 6 2 2" xfId="31197"/>
    <cellStyle name="Normal 12 3 3 6 3" xfId="31198"/>
    <cellStyle name="Normal 12 3 3 6 3 2" xfId="31199"/>
    <cellStyle name="Normal 12 3 3 6 4" xfId="31200"/>
    <cellStyle name="Normal 12 3 3 6 4 2" xfId="31201"/>
    <cellStyle name="Normal 12 3 3 6 5" xfId="31202"/>
    <cellStyle name="Normal 12 3 3 7" xfId="31203"/>
    <cellStyle name="Normal 12 3 3 7 2" xfId="31204"/>
    <cellStyle name="Normal 12 3 3 7 2 2" xfId="31205"/>
    <cellStyle name="Normal 12 3 3 7 3" xfId="31206"/>
    <cellStyle name="Normal 12 3 3 7 3 2" xfId="31207"/>
    <cellStyle name="Normal 12 3 3 7 4" xfId="31208"/>
    <cellStyle name="Normal 12 3 3 7 4 2" xfId="31209"/>
    <cellStyle name="Normal 12 3 3 7 5" xfId="31210"/>
    <cellStyle name="Normal 12 3 3 8" xfId="31211"/>
    <cellStyle name="Normal 12 3 3 8 2" xfId="31212"/>
    <cellStyle name="Normal 12 3 3 8 2 2" xfId="31213"/>
    <cellStyle name="Normal 12 3 3 8 3" xfId="31214"/>
    <cellStyle name="Normal 12 3 3 8 3 2" xfId="31215"/>
    <cellStyle name="Normal 12 3 3 8 4" xfId="31216"/>
    <cellStyle name="Normal 12 3 3 8 4 2" xfId="31217"/>
    <cellStyle name="Normal 12 3 3 8 5" xfId="31218"/>
    <cellStyle name="Normal 12 3 3 9" xfId="31219"/>
    <cellStyle name="Normal 12 3 3 9 2" xfId="31220"/>
    <cellStyle name="Normal 12 3 3 9 2 2" xfId="31221"/>
    <cellStyle name="Normal 12 3 3 9 3" xfId="31222"/>
    <cellStyle name="Normal 12 3 3 9 3 2" xfId="31223"/>
    <cellStyle name="Normal 12 3 3 9 4" xfId="31224"/>
    <cellStyle name="Normal 12 3 3 9 4 2" xfId="31225"/>
    <cellStyle name="Normal 12 3 3 9 5" xfId="31226"/>
    <cellStyle name="Normal 12 3 4" xfId="26023"/>
    <cellStyle name="Normal 12 3 4 10" xfId="31228"/>
    <cellStyle name="Normal 12 3 4 10 2" xfId="31229"/>
    <cellStyle name="Normal 12 3 4 10 2 2" xfId="31230"/>
    <cellStyle name="Normal 12 3 4 10 3" xfId="31231"/>
    <cellStyle name="Normal 12 3 4 10 3 2" xfId="31232"/>
    <cellStyle name="Normal 12 3 4 10 4" xfId="31233"/>
    <cellStyle name="Normal 12 3 4 10 4 2" xfId="31234"/>
    <cellStyle name="Normal 12 3 4 10 5" xfId="31235"/>
    <cellStyle name="Normal 12 3 4 11" xfId="31236"/>
    <cellStyle name="Normal 12 3 4 11 2" xfId="31237"/>
    <cellStyle name="Normal 12 3 4 11 2 2" xfId="31238"/>
    <cellStyle name="Normal 12 3 4 11 3" xfId="31239"/>
    <cellStyle name="Normal 12 3 4 11 3 2" xfId="31240"/>
    <cellStyle name="Normal 12 3 4 11 4" xfId="31241"/>
    <cellStyle name="Normal 12 3 4 11 4 2" xfId="31242"/>
    <cellStyle name="Normal 12 3 4 11 5" xfId="31243"/>
    <cellStyle name="Normal 12 3 4 12" xfId="31244"/>
    <cellStyle name="Normal 12 3 4 12 2" xfId="31245"/>
    <cellStyle name="Normal 12 3 4 13" xfId="31246"/>
    <cellStyle name="Normal 12 3 4 13 2" xfId="31247"/>
    <cellStyle name="Normal 12 3 4 14" xfId="31248"/>
    <cellStyle name="Normal 12 3 4 14 2" xfId="31249"/>
    <cellStyle name="Normal 12 3 4 15" xfId="31250"/>
    <cellStyle name="Normal 12 3 4 16" xfId="31227"/>
    <cellStyle name="Normal 12 3 4 2" xfId="31251"/>
    <cellStyle name="Normal 12 3 4 2 2" xfId="31252"/>
    <cellStyle name="Normal 12 3 4 2 2 2" xfId="31253"/>
    <cellStyle name="Normal 12 3 4 2 3" xfId="31254"/>
    <cellStyle name="Normal 12 3 4 2 3 2" xfId="31255"/>
    <cellStyle name="Normal 12 3 4 2 4" xfId="31256"/>
    <cellStyle name="Normal 12 3 4 2 4 2" xfId="31257"/>
    <cellStyle name="Normal 12 3 4 2 5" xfId="31258"/>
    <cellStyle name="Normal 12 3 4 3" xfId="31259"/>
    <cellStyle name="Normal 12 3 4 3 2" xfId="31260"/>
    <cellStyle name="Normal 12 3 4 3 2 2" xfId="31261"/>
    <cellStyle name="Normal 12 3 4 3 3" xfId="31262"/>
    <cellStyle name="Normal 12 3 4 3 3 2" xfId="31263"/>
    <cellStyle name="Normal 12 3 4 3 4" xfId="31264"/>
    <cellStyle name="Normal 12 3 4 3 4 2" xfId="31265"/>
    <cellStyle name="Normal 12 3 4 3 5" xfId="31266"/>
    <cellStyle name="Normal 12 3 4 4" xfId="31267"/>
    <cellStyle name="Normal 12 3 4 4 2" xfId="31268"/>
    <cellStyle name="Normal 12 3 4 4 2 2" xfId="31269"/>
    <cellStyle name="Normal 12 3 4 4 3" xfId="31270"/>
    <cellStyle name="Normal 12 3 4 4 3 2" xfId="31271"/>
    <cellStyle name="Normal 12 3 4 4 4" xfId="31272"/>
    <cellStyle name="Normal 12 3 4 4 4 2" xfId="31273"/>
    <cellStyle name="Normal 12 3 4 4 5" xfId="31274"/>
    <cellStyle name="Normal 12 3 4 5" xfId="31275"/>
    <cellStyle name="Normal 12 3 4 5 2" xfId="31276"/>
    <cellStyle name="Normal 12 3 4 5 2 2" xfId="31277"/>
    <cellStyle name="Normal 12 3 4 5 3" xfId="31278"/>
    <cellStyle name="Normal 12 3 4 5 3 2" xfId="31279"/>
    <cellStyle name="Normal 12 3 4 5 4" xfId="31280"/>
    <cellStyle name="Normal 12 3 4 5 4 2" xfId="31281"/>
    <cellStyle name="Normal 12 3 4 5 5" xfId="31282"/>
    <cellStyle name="Normal 12 3 4 6" xfId="31283"/>
    <cellStyle name="Normal 12 3 4 6 2" xfId="31284"/>
    <cellStyle name="Normal 12 3 4 6 2 2" xfId="31285"/>
    <cellStyle name="Normal 12 3 4 6 3" xfId="31286"/>
    <cellStyle name="Normal 12 3 4 6 3 2" xfId="31287"/>
    <cellStyle name="Normal 12 3 4 6 4" xfId="31288"/>
    <cellStyle name="Normal 12 3 4 6 4 2" xfId="31289"/>
    <cellStyle name="Normal 12 3 4 6 5" xfId="31290"/>
    <cellStyle name="Normal 12 3 4 7" xfId="31291"/>
    <cellStyle name="Normal 12 3 4 7 2" xfId="31292"/>
    <cellStyle name="Normal 12 3 4 7 2 2" xfId="31293"/>
    <cellStyle name="Normal 12 3 4 7 3" xfId="31294"/>
    <cellStyle name="Normal 12 3 4 7 3 2" xfId="31295"/>
    <cellStyle name="Normal 12 3 4 7 4" xfId="31296"/>
    <cellStyle name="Normal 12 3 4 7 4 2" xfId="31297"/>
    <cellStyle name="Normal 12 3 4 7 5" xfId="31298"/>
    <cellStyle name="Normal 12 3 4 8" xfId="31299"/>
    <cellStyle name="Normal 12 3 4 8 2" xfId="31300"/>
    <cellStyle name="Normal 12 3 4 8 2 2" xfId="31301"/>
    <cellStyle name="Normal 12 3 4 8 3" xfId="31302"/>
    <cellStyle name="Normal 12 3 4 8 3 2" xfId="31303"/>
    <cellStyle name="Normal 12 3 4 8 4" xfId="31304"/>
    <cellStyle name="Normal 12 3 4 8 4 2" xfId="31305"/>
    <cellStyle name="Normal 12 3 4 8 5" xfId="31306"/>
    <cellStyle name="Normal 12 3 4 9" xfId="31307"/>
    <cellStyle name="Normal 12 3 4 9 2" xfId="31308"/>
    <cellStyle name="Normal 12 3 4 9 2 2" xfId="31309"/>
    <cellStyle name="Normal 12 3 4 9 3" xfId="31310"/>
    <cellStyle name="Normal 12 3 4 9 3 2" xfId="31311"/>
    <cellStyle name="Normal 12 3 4 9 4" xfId="31312"/>
    <cellStyle name="Normal 12 3 4 9 4 2" xfId="31313"/>
    <cellStyle name="Normal 12 3 4 9 5" xfId="31314"/>
    <cellStyle name="Normal 12 3 5" xfId="31315"/>
    <cellStyle name="Normal 12 3 5 10" xfId="31316"/>
    <cellStyle name="Normal 12 3 5 10 2" xfId="31317"/>
    <cellStyle name="Normal 12 3 5 10 2 2" xfId="31318"/>
    <cellStyle name="Normal 12 3 5 10 3" xfId="31319"/>
    <cellStyle name="Normal 12 3 5 10 3 2" xfId="31320"/>
    <cellStyle name="Normal 12 3 5 10 4" xfId="31321"/>
    <cellStyle name="Normal 12 3 5 10 4 2" xfId="31322"/>
    <cellStyle name="Normal 12 3 5 10 5" xfId="31323"/>
    <cellStyle name="Normal 12 3 5 11" xfId="31324"/>
    <cellStyle name="Normal 12 3 5 11 2" xfId="31325"/>
    <cellStyle name="Normal 12 3 5 11 2 2" xfId="31326"/>
    <cellStyle name="Normal 12 3 5 11 3" xfId="31327"/>
    <cellStyle name="Normal 12 3 5 11 3 2" xfId="31328"/>
    <cellStyle name="Normal 12 3 5 11 4" xfId="31329"/>
    <cellStyle name="Normal 12 3 5 11 4 2" xfId="31330"/>
    <cellStyle name="Normal 12 3 5 11 5" xfId="31331"/>
    <cellStyle name="Normal 12 3 5 12" xfId="31332"/>
    <cellStyle name="Normal 12 3 5 12 2" xfId="31333"/>
    <cellStyle name="Normal 12 3 5 13" xfId="31334"/>
    <cellStyle name="Normal 12 3 5 13 2" xfId="31335"/>
    <cellStyle name="Normal 12 3 5 14" xfId="31336"/>
    <cellStyle name="Normal 12 3 5 14 2" xfId="31337"/>
    <cellStyle name="Normal 12 3 5 15" xfId="31338"/>
    <cellStyle name="Normal 12 3 5 2" xfId="31339"/>
    <cellStyle name="Normal 12 3 5 2 2" xfId="31340"/>
    <cellStyle name="Normal 12 3 5 2 2 2" xfId="31341"/>
    <cellStyle name="Normal 12 3 5 2 3" xfId="31342"/>
    <cellStyle name="Normal 12 3 5 2 3 2" xfId="31343"/>
    <cellStyle name="Normal 12 3 5 2 4" xfId="31344"/>
    <cellStyle name="Normal 12 3 5 2 4 2" xfId="31345"/>
    <cellStyle name="Normal 12 3 5 2 5" xfId="31346"/>
    <cellStyle name="Normal 12 3 5 3" xfId="31347"/>
    <cellStyle name="Normal 12 3 5 3 2" xfId="31348"/>
    <cellStyle name="Normal 12 3 5 3 2 2" xfId="31349"/>
    <cellStyle name="Normal 12 3 5 3 3" xfId="31350"/>
    <cellStyle name="Normal 12 3 5 3 3 2" xfId="31351"/>
    <cellStyle name="Normal 12 3 5 3 4" xfId="31352"/>
    <cellStyle name="Normal 12 3 5 3 4 2" xfId="31353"/>
    <cellStyle name="Normal 12 3 5 3 5" xfId="31354"/>
    <cellStyle name="Normal 12 3 5 4" xfId="31355"/>
    <cellStyle name="Normal 12 3 5 4 2" xfId="31356"/>
    <cellStyle name="Normal 12 3 5 4 2 2" xfId="31357"/>
    <cellStyle name="Normal 12 3 5 4 3" xfId="31358"/>
    <cellStyle name="Normal 12 3 5 4 3 2" xfId="31359"/>
    <cellStyle name="Normal 12 3 5 4 4" xfId="31360"/>
    <cellStyle name="Normal 12 3 5 4 4 2" xfId="31361"/>
    <cellStyle name="Normal 12 3 5 4 5" xfId="31362"/>
    <cellStyle name="Normal 12 3 5 5" xfId="31363"/>
    <cellStyle name="Normal 12 3 5 5 2" xfId="31364"/>
    <cellStyle name="Normal 12 3 5 5 2 2" xfId="31365"/>
    <cellStyle name="Normal 12 3 5 5 3" xfId="31366"/>
    <cellStyle name="Normal 12 3 5 5 3 2" xfId="31367"/>
    <cellStyle name="Normal 12 3 5 5 4" xfId="31368"/>
    <cellStyle name="Normal 12 3 5 5 4 2" xfId="31369"/>
    <cellStyle name="Normal 12 3 5 5 5" xfId="31370"/>
    <cellStyle name="Normal 12 3 5 6" xfId="31371"/>
    <cellStyle name="Normal 12 3 5 6 2" xfId="31372"/>
    <cellStyle name="Normal 12 3 5 6 2 2" xfId="31373"/>
    <cellStyle name="Normal 12 3 5 6 3" xfId="31374"/>
    <cellStyle name="Normal 12 3 5 6 3 2" xfId="31375"/>
    <cellStyle name="Normal 12 3 5 6 4" xfId="31376"/>
    <cellStyle name="Normal 12 3 5 6 4 2" xfId="31377"/>
    <cellStyle name="Normal 12 3 5 6 5" xfId="31378"/>
    <cellStyle name="Normal 12 3 5 7" xfId="31379"/>
    <cellStyle name="Normal 12 3 5 7 2" xfId="31380"/>
    <cellStyle name="Normal 12 3 5 7 2 2" xfId="31381"/>
    <cellStyle name="Normal 12 3 5 7 3" xfId="31382"/>
    <cellStyle name="Normal 12 3 5 7 3 2" xfId="31383"/>
    <cellStyle name="Normal 12 3 5 7 4" xfId="31384"/>
    <cellStyle name="Normal 12 3 5 7 4 2" xfId="31385"/>
    <cellStyle name="Normal 12 3 5 7 5" xfId="31386"/>
    <cellStyle name="Normal 12 3 5 8" xfId="31387"/>
    <cellStyle name="Normal 12 3 5 8 2" xfId="31388"/>
    <cellStyle name="Normal 12 3 5 8 2 2" xfId="31389"/>
    <cellStyle name="Normal 12 3 5 8 3" xfId="31390"/>
    <cellStyle name="Normal 12 3 5 8 3 2" xfId="31391"/>
    <cellStyle name="Normal 12 3 5 8 4" xfId="31392"/>
    <cellStyle name="Normal 12 3 5 8 4 2" xfId="31393"/>
    <cellStyle name="Normal 12 3 5 8 5" xfId="31394"/>
    <cellStyle name="Normal 12 3 5 9" xfId="31395"/>
    <cellStyle name="Normal 12 3 5 9 2" xfId="31396"/>
    <cellStyle name="Normal 12 3 5 9 2 2" xfId="31397"/>
    <cellStyle name="Normal 12 3 5 9 3" xfId="31398"/>
    <cellStyle name="Normal 12 3 5 9 3 2" xfId="31399"/>
    <cellStyle name="Normal 12 3 5 9 4" xfId="31400"/>
    <cellStyle name="Normal 12 3 5 9 4 2" xfId="31401"/>
    <cellStyle name="Normal 12 3 5 9 5" xfId="31402"/>
    <cellStyle name="Normal 12 3 6" xfId="31403"/>
    <cellStyle name="Normal 12 3 6 2" xfId="31404"/>
    <cellStyle name="Normal 12 3 6 2 2" xfId="31405"/>
    <cellStyle name="Normal 12 3 6 3" xfId="31406"/>
    <cellStyle name="Normal 12 3 6 3 2" xfId="31407"/>
    <cellStyle name="Normal 12 3 6 4" xfId="31408"/>
    <cellStyle name="Normal 12 3 6 4 2" xfId="31409"/>
    <cellStyle name="Normal 12 3 6 5" xfId="31410"/>
    <cellStyle name="Normal 12 3 7" xfId="31411"/>
    <cellStyle name="Normal 12 3 7 2" xfId="31412"/>
    <cellStyle name="Normal 12 3 7 2 2" xfId="31413"/>
    <cellStyle name="Normal 12 3 7 3" xfId="31414"/>
    <cellStyle name="Normal 12 3 7 3 2" xfId="31415"/>
    <cellStyle name="Normal 12 3 7 4" xfId="31416"/>
    <cellStyle name="Normal 12 3 7 4 2" xfId="31417"/>
    <cellStyle name="Normal 12 3 7 5" xfId="31418"/>
    <cellStyle name="Normal 12 3 8" xfId="31419"/>
    <cellStyle name="Normal 12 3 8 2" xfId="31420"/>
    <cellStyle name="Normal 12 3 8 2 2" xfId="31421"/>
    <cellStyle name="Normal 12 3 8 3" xfId="31422"/>
    <cellStyle name="Normal 12 3 8 3 2" xfId="31423"/>
    <cellStyle name="Normal 12 3 8 4" xfId="31424"/>
    <cellStyle name="Normal 12 3 8 4 2" xfId="31425"/>
    <cellStyle name="Normal 12 3 8 5" xfId="31426"/>
    <cellStyle name="Normal 12 3 9" xfId="31427"/>
    <cellStyle name="Normal 12 3 9 2" xfId="31428"/>
    <cellStyle name="Normal 12 3 9 2 2" xfId="31429"/>
    <cellStyle name="Normal 12 3 9 3" xfId="31430"/>
    <cellStyle name="Normal 12 3 9 3 2" xfId="31431"/>
    <cellStyle name="Normal 12 3 9 4" xfId="31432"/>
    <cellStyle name="Normal 12 3 9 4 2" xfId="31433"/>
    <cellStyle name="Normal 12 3 9 5" xfId="31434"/>
    <cellStyle name="Normal 12 3_Deadline Tracker" xfId="35384"/>
    <cellStyle name="Normal 12 4" xfId="7350"/>
    <cellStyle name="Normal 12 4 10" xfId="31435"/>
    <cellStyle name="Normal 12 4 10 2" xfId="31436"/>
    <cellStyle name="Normal 12 4 10 2 2" xfId="31437"/>
    <cellStyle name="Normal 12 4 10 3" xfId="31438"/>
    <cellStyle name="Normal 12 4 10 3 2" xfId="31439"/>
    <cellStyle name="Normal 12 4 10 4" xfId="31440"/>
    <cellStyle name="Normal 12 4 10 4 2" xfId="31441"/>
    <cellStyle name="Normal 12 4 10 5" xfId="31442"/>
    <cellStyle name="Normal 12 4 11" xfId="31443"/>
    <cellStyle name="Normal 12 4 11 2" xfId="31444"/>
    <cellStyle name="Normal 12 4 11 2 2" xfId="31445"/>
    <cellStyle name="Normal 12 4 11 3" xfId="31446"/>
    <cellStyle name="Normal 12 4 11 3 2" xfId="31447"/>
    <cellStyle name="Normal 12 4 11 4" xfId="31448"/>
    <cellStyle name="Normal 12 4 11 4 2" xfId="31449"/>
    <cellStyle name="Normal 12 4 11 5" xfId="31450"/>
    <cellStyle name="Normal 12 4 12" xfId="31451"/>
    <cellStyle name="Normal 12 4 12 2" xfId="31452"/>
    <cellStyle name="Normal 12 4 12 2 2" xfId="31453"/>
    <cellStyle name="Normal 12 4 12 3" xfId="31454"/>
    <cellStyle name="Normal 12 4 12 3 2" xfId="31455"/>
    <cellStyle name="Normal 12 4 12 4" xfId="31456"/>
    <cellStyle name="Normal 12 4 12 4 2" xfId="31457"/>
    <cellStyle name="Normal 12 4 12 5" xfId="31458"/>
    <cellStyle name="Normal 12 4 13" xfId="31459"/>
    <cellStyle name="Normal 12 4 13 2" xfId="31460"/>
    <cellStyle name="Normal 12 4 13 2 2" xfId="31461"/>
    <cellStyle name="Normal 12 4 13 3" xfId="31462"/>
    <cellStyle name="Normal 12 4 13 3 2" xfId="31463"/>
    <cellStyle name="Normal 12 4 13 4" xfId="31464"/>
    <cellStyle name="Normal 12 4 13 4 2" xfId="31465"/>
    <cellStyle name="Normal 12 4 13 5" xfId="31466"/>
    <cellStyle name="Normal 12 4 14" xfId="31467"/>
    <cellStyle name="Normal 12 4 14 2" xfId="31468"/>
    <cellStyle name="Normal 12 4 14 2 2" xfId="31469"/>
    <cellStyle name="Normal 12 4 14 3" xfId="31470"/>
    <cellStyle name="Normal 12 4 14 3 2" xfId="31471"/>
    <cellStyle name="Normal 12 4 14 4" xfId="31472"/>
    <cellStyle name="Normal 12 4 14 4 2" xfId="31473"/>
    <cellStyle name="Normal 12 4 14 5" xfId="31474"/>
    <cellStyle name="Normal 12 4 15" xfId="31475"/>
    <cellStyle name="Normal 12 4 15 2" xfId="31476"/>
    <cellStyle name="Normal 12 4 15 2 2" xfId="31477"/>
    <cellStyle name="Normal 12 4 15 3" xfId="31478"/>
    <cellStyle name="Normal 12 4 15 3 2" xfId="31479"/>
    <cellStyle name="Normal 12 4 15 4" xfId="31480"/>
    <cellStyle name="Normal 12 4 15 4 2" xfId="31481"/>
    <cellStyle name="Normal 12 4 15 5" xfId="31482"/>
    <cellStyle name="Normal 12 4 16" xfId="31483"/>
    <cellStyle name="Normal 12 4 16 2" xfId="31484"/>
    <cellStyle name="Normal 12 4 17" xfId="31485"/>
    <cellStyle name="Normal 12 4 17 2" xfId="31486"/>
    <cellStyle name="Normal 12 4 18" xfId="31487"/>
    <cellStyle name="Normal 12 4 18 2" xfId="31488"/>
    <cellStyle name="Normal 12 4 19" xfId="31489"/>
    <cellStyle name="Normal 12 4 2" xfId="19463"/>
    <cellStyle name="Normal 12 4 2 10" xfId="31490"/>
    <cellStyle name="Normal 12 4 2 10 2" xfId="31491"/>
    <cellStyle name="Normal 12 4 2 10 2 2" xfId="31492"/>
    <cellStyle name="Normal 12 4 2 10 3" xfId="31493"/>
    <cellStyle name="Normal 12 4 2 10 3 2" xfId="31494"/>
    <cellStyle name="Normal 12 4 2 10 4" xfId="31495"/>
    <cellStyle name="Normal 12 4 2 10 4 2" xfId="31496"/>
    <cellStyle name="Normal 12 4 2 10 5" xfId="31497"/>
    <cellStyle name="Normal 12 4 2 11" xfId="31498"/>
    <cellStyle name="Normal 12 4 2 11 2" xfId="31499"/>
    <cellStyle name="Normal 12 4 2 11 2 2" xfId="31500"/>
    <cellStyle name="Normal 12 4 2 11 3" xfId="31501"/>
    <cellStyle name="Normal 12 4 2 11 3 2" xfId="31502"/>
    <cellStyle name="Normal 12 4 2 11 4" xfId="31503"/>
    <cellStyle name="Normal 12 4 2 11 4 2" xfId="31504"/>
    <cellStyle name="Normal 12 4 2 11 5" xfId="31505"/>
    <cellStyle name="Normal 12 4 2 12" xfId="31506"/>
    <cellStyle name="Normal 12 4 2 12 2" xfId="31507"/>
    <cellStyle name="Normal 12 4 2 13" xfId="31508"/>
    <cellStyle name="Normal 12 4 2 13 2" xfId="31509"/>
    <cellStyle name="Normal 12 4 2 14" xfId="31510"/>
    <cellStyle name="Normal 12 4 2 14 2" xfId="31511"/>
    <cellStyle name="Normal 12 4 2 15" xfId="31512"/>
    <cellStyle name="Normal 12 4 2 2" xfId="31513"/>
    <cellStyle name="Normal 12 4 2 2 2" xfId="31514"/>
    <cellStyle name="Normal 12 4 2 2 2 2" xfId="31515"/>
    <cellStyle name="Normal 12 4 2 2 3" xfId="31516"/>
    <cellStyle name="Normal 12 4 2 2 3 2" xfId="31517"/>
    <cellStyle name="Normal 12 4 2 2 4" xfId="31518"/>
    <cellStyle name="Normal 12 4 2 2 4 2" xfId="31519"/>
    <cellStyle name="Normal 12 4 2 2 5" xfId="31520"/>
    <cellStyle name="Normal 12 4 2 3" xfId="31521"/>
    <cellStyle name="Normal 12 4 2 3 2" xfId="31522"/>
    <cellStyle name="Normal 12 4 2 3 2 2" xfId="31523"/>
    <cellStyle name="Normal 12 4 2 3 3" xfId="31524"/>
    <cellStyle name="Normal 12 4 2 3 3 2" xfId="31525"/>
    <cellStyle name="Normal 12 4 2 3 4" xfId="31526"/>
    <cellStyle name="Normal 12 4 2 3 4 2" xfId="31527"/>
    <cellStyle name="Normal 12 4 2 3 5" xfId="31528"/>
    <cellStyle name="Normal 12 4 2 4" xfId="31529"/>
    <cellStyle name="Normal 12 4 2 4 2" xfId="31530"/>
    <cellStyle name="Normal 12 4 2 4 2 2" xfId="31531"/>
    <cellStyle name="Normal 12 4 2 4 3" xfId="31532"/>
    <cellStyle name="Normal 12 4 2 4 3 2" xfId="31533"/>
    <cellStyle name="Normal 12 4 2 4 4" xfId="31534"/>
    <cellStyle name="Normal 12 4 2 4 4 2" xfId="31535"/>
    <cellStyle name="Normal 12 4 2 4 5" xfId="31536"/>
    <cellStyle name="Normal 12 4 2 5" xfId="31537"/>
    <cellStyle name="Normal 12 4 2 5 2" xfId="31538"/>
    <cellStyle name="Normal 12 4 2 5 2 2" xfId="31539"/>
    <cellStyle name="Normal 12 4 2 5 3" xfId="31540"/>
    <cellStyle name="Normal 12 4 2 5 3 2" xfId="31541"/>
    <cellStyle name="Normal 12 4 2 5 4" xfId="31542"/>
    <cellStyle name="Normal 12 4 2 5 4 2" xfId="31543"/>
    <cellStyle name="Normal 12 4 2 5 5" xfId="31544"/>
    <cellStyle name="Normal 12 4 2 6" xfId="31545"/>
    <cellStyle name="Normal 12 4 2 6 2" xfId="31546"/>
    <cellStyle name="Normal 12 4 2 6 2 2" xfId="31547"/>
    <cellStyle name="Normal 12 4 2 6 3" xfId="31548"/>
    <cellStyle name="Normal 12 4 2 6 3 2" xfId="31549"/>
    <cellStyle name="Normal 12 4 2 6 4" xfId="31550"/>
    <cellStyle name="Normal 12 4 2 6 4 2" xfId="31551"/>
    <cellStyle name="Normal 12 4 2 6 5" xfId="31552"/>
    <cellStyle name="Normal 12 4 2 7" xfId="31553"/>
    <cellStyle name="Normal 12 4 2 7 2" xfId="31554"/>
    <cellStyle name="Normal 12 4 2 7 2 2" xfId="31555"/>
    <cellStyle name="Normal 12 4 2 7 3" xfId="31556"/>
    <cellStyle name="Normal 12 4 2 7 3 2" xfId="31557"/>
    <cellStyle name="Normal 12 4 2 7 4" xfId="31558"/>
    <cellStyle name="Normal 12 4 2 7 4 2" xfId="31559"/>
    <cellStyle name="Normal 12 4 2 7 5" xfId="31560"/>
    <cellStyle name="Normal 12 4 2 8" xfId="31561"/>
    <cellStyle name="Normal 12 4 2 8 2" xfId="31562"/>
    <cellStyle name="Normal 12 4 2 8 2 2" xfId="31563"/>
    <cellStyle name="Normal 12 4 2 8 3" xfId="31564"/>
    <cellStyle name="Normal 12 4 2 8 3 2" xfId="31565"/>
    <cellStyle name="Normal 12 4 2 8 4" xfId="31566"/>
    <cellStyle name="Normal 12 4 2 8 4 2" xfId="31567"/>
    <cellStyle name="Normal 12 4 2 8 5" xfId="31568"/>
    <cellStyle name="Normal 12 4 2 9" xfId="31569"/>
    <cellStyle name="Normal 12 4 2 9 2" xfId="31570"/>
    <cellStyle name="Normal 12 4 2 9 2 2" xfId="31571"/>
    <cellStyle name="Normal 12 4 2 9 3" xfId="31572"/>
    <cellStyle name="Normal 12 4 2 9 3 2" xfId="31573"/>
    <cellStyle name="Normal 12 4 2 9 4" xfId="31574"/>
    <cellStyle name="Normal 12 4 2 9 4 2" xfId="31575"/>
    <cellStyle name="Normal 12 4 2 9 5" xfId="31576"/>
    <cellStyle name="Normal 12 4 3" xfId="19462"/>
    <cellStyle name="Normal 12 4 3 10" xfId="31577"/>
    <cellStyle name="Normal 12 4 3 10 2" xfId="31578"/>
    <cellStyle name="Normal 12 4 3 10 2 2" xfId="31579"/>
    <cellStyle name="Normal 12 4 3 10 3" xfId="31580"/>
    <cellStyle name="Normal 12 4 3 10 3 2" xfId="31581"/>
    <cellStyle name="Normal 12 4 3 10 4" xfId="31582"/>
    <cellStyle name="Normal 12 4 3 10 4 2" xfId="31583"/>
    <cellStyle name="Normal 12 4 3 10 5" xfId="31584"/>
    <cellStyle name="Normal 12 4 3 11" xfId="31585"/>
    <cellStyle name="Normal 12 4 3 11 2" xfId="31586"/>
    <cellStyle name="Normal 12 4 3 11 2 2" xfId="31587"/>
    <cellStyle name="Normal 12 4 3 11 3" xfId="31588"/>
    <cellStyle name="Normal 12 4 3 11 3 2" xfId="31589"/>
    <cellStyle name="Normal 12 4 3 11 4" xfId="31590"/>
    <cellStyle name="Normal 12 4 3 11 4 2" xfId="31591"/>
    <cellStyle name="Normal 12 4 3 11 5" xfId="31592"/>
    <cellStyle name="Normal 12 4 3 12" xfId="31593"/>
    <cellStyle name="Normal 12 4 3 12 2" xfId="31594"/>
    <cellStyle name="Normal 12 4 3 13" xfId="31595"/>
    <cellStyle name="Normal 12 4 3 13 2" xfId="31596"/>
    <cellStyle name="Normal 12 4 3 14" xfId="31597"/>
    <cellStyle name="Normal 12 4 3 14 2" xfId="31598"/>
    <cellStyle name="Normal 12 4 3 15" xfId="31599"/>
    <cellStyle name="Normal 12 4 3 2" xfId="31600"/>
    <cellStyle name="Normal 12 4 3 2 2" xfId="31601"/>
    <cellStyle name="Normal 12 4 3 2 2 2" xfId="31602"/>
    <cellStyle name="Normal 12 4 3 2 3" xfId="31603"/>
    <cellStyle name="Normal 12 4 3 2 3 2" xfId="31604"/>
    <cellStyle name="Normal 12 4 3 2 4" xfId="31605"/>
    <cellStyle name="Normal 12 4 3 2 4 2" xfId="31606"/>
    <cellStyle name="Normal 12 4 3 2 5" xfId="31607"/>
    <cellStyle name="Normal 12 4 3 3" xfId="31608"/>
    <cellStyle name="Normal 12 4 3 3 2" xfId="31609"/>
    <cellStyle name="Normal 12 4 3 3 2 2" xfId="31610"/>
    <cellStyle name="Normal 12 4 3 3 3" xfId="31611"/>
    <cellStyle name="Normal 12 4 3 3 3 2" xfId="31612"/>
    <cellStyle name="Normal 12 4 3 3 4" xfId="31613"/>
    <cellStyle name="Normal 12 4 3 3 4 2" xfId="31614"/>
    <cellStyle name="Normal 12 4 3 3 5" xfId="31615"/>
    <cellStyle name="Normal 12 4 3 4" xfId="31616"/>
    <cellStyle name="Normal 12 4 3 4 2" xfId="31617"/>
    <cellStyle name="Normal 12 4 3 4 2 2" xfId="31618"/>
    <cellStyle name="Normal 12 4 3 4 3" xfId="31619"/>
    <cellStyle name="Normal 12 4 3 4 3 2" xfId="31620"/>
    <cellStyle name="Normal 12 4 3 4 4" xfId="31621"/>
    <cellStyle name="Normal 12 4 3 4 4 2" xfId="31622"/>
    <cellStyle name="Normal 12 4 3 4 5" xfId="31623"/>
    <cellStyle name="Normal 12 4 3 5" xfId="31624"/>
    <cellStyle name="Normal 12 4 3 5 2" xfId="31625"/>
    <cellStyle name="Normal 12 4 3 5 2 2" xfId="31626"/>
    <cellStyle name="Normal 12 4 3 5 3" xfId="31627"/>
    <cellStyle name="Normal 12 4 3 5 3 2" xfId="31628"/>
    <cellStyle name="Normal 12 4 3 5 4" xfId="31629"/>
    <cellStyle name="Normal 12 4 3 5 4 2" xfId="31630"/>
    <cellStyle name="Normal 12 4 3 5 5" xfId="31631"/>
    <cellStyle name="Normal 12 4 3 6" xfId="31632"/>
    <cellStyle name="Normal 12 4 3 6 2" xfId="31633"/>
    <cellStyle name="Normal 12 4 3 6 2 2" xfId="31634"/>
    <cellStyle name="Normal 12 4 3 6 3" xfId="31635"/>
    <cellStyle name="Normal 12 4 3 6 3 2" xfId="31636"/>
    <cellStyle name="Normal 12 4 3 6 4" xfId="31637"/>
    <cellStyle name="Normal 12 4 3 6 4 2" xfId="31638"/>
    <cellStyle name="Normal 12 4 3 6 5" xfId="31639"/>
    <cellStyle name="Normal 12 4 3 7" xfId="31640"/>
    <cellStyle name="Normal 12 4 3 7 2" xfId="31641"/>
    <cellStyle name="Normal 12 4 3 7 2 2" xfId="31642"/>
    <cellStyle name="Normal 12 4 3 7 3" xfId="31643"/>
    <cellStyle name="Normal 12 4 3 7 3 2" xfId="31644"/>
    <cellStyle name="Normal 12 4 3 7 4" xfId="31645"/>
    <cellStyle name="Normal 12 4 3 7 4 2" xfId="31646"/>
    <cellStyle name="Normal 12 4 3 7 5" xfId="31647"/>
    <cellStyle name="Normal 12 4 3 8" xfId="31648"/>
    <cellStyle name="Normal 12 4 3 8 2" xfId="31649"/>
    <cellStyle name="Normal 12 4 3 8 2 2" xfId="31650"/>
    <cellStyle name="Normal 12 4 3 8 3" xfId="31651"/>
    <cellStyle name="Normal 12 4 3 8 3 2" xfId="31652"/>
    <cellStyle name="Normal 12 4 3 8 4" xfId="31653"/>
    <cellStyle name="Normal 12 4 3 8 4 2" xfId="31654"/>
    <cellStyle name="Normal 12 4 3 8 5" xfId="31655"/>
    <cellStyle name="Normal 12 4 3 9" xfId="31656"/>
    <cellStyle name="Normal 12 4 3 9 2" xfId="31657"/>
    <cellStyle name="Normal 12 4 3 9 2 2" xfId="31658"/>
    <cellStyle name="Normal 12 4 3 9 3" xfId="31659"/>
    <cellStyle name="Normal 12 4 3 9 3 2" xfId="31660"/>
    <cellStyle name="Normal 12 4 3 9 4" xfId="31661"/>
    <cellStyle name="Normal 12 4 3 9 4 2" xfId="31662"/>
    <cellStyle name="Normal 12 4 3 9 5" xfId="31663"/>
    <cellStyle name="Normal 12 4 4" xfId="26024"/>
    <cellStyle name="Normal 12 4 4 10" xfId="31665"/>
    <cellStyle name="Normal 12 4 4 10 2" xfId="31666"/>
    <cellStyle name="Normal 12 4 4 10 2 2" xfId="31667"/>
    <cellStyle name="Normal 12 4 4 10 3" xfId="31668"/>
    <cellStyle name="Normal 12 4 4 10 3 2" xfId="31669"/>
    <cellStyle name="Normal 12 4 4 10 4" xfId="31670"/>
    <cellStyle name="Normal 12 4 4 10 4 2" xfId="31671"/>
    <cellStyle name="Normal 12 4 4 10 5" xfId="31672"/>
    <cellStyle name="Normal 12 4 4 11" xfId="31673"/>
    <cellStyle name="Normal 12 4 4 11 2" xfId="31674"/>
    <cellStyle name="Normal 12 4 4 11 2 2" xfId="31675"/>
    <cellStyle name="Normal 12 4 4 11 3" xfId="31676"/>
    <cellStyle name="Normal 12 4 4 11 3 2" xfId="31677"/>
    <cellStyle name="Normal 12 4 4 11 4" xfId="31678"/>
    <cellStyle name="Normal 12 4 4 11 4 2" xfId="31679"/>
    <cellStyle name="Normal 12 4 4 11 5" xfId="31680"/>
    <cellStyle name="Normal 12 4 4 12" xfId="31681"/>
    <cellStyle name="Normal 12 4 4 12 2" xfId="31682"/>
    <cellStyle name="Normal 12 4 4 13" xfId="31683"/>
    <cellStyle name="Normal 12 4 4 13 2" xfId="31684"/>
    <cellStyle name="Normal 12 4 4 14" xfId="31685"/>
    <cellStyle name="Normal 12 4 4 14 2" xfId="31686"/>
    <cellStyle name="Normal 12 4 4 15" xfId="31687"/>
    <cellStyle name="Normal 12 4 4 16" xfId="31664"/>
    <cellStyle name="Normal 12 4 4 2" xfId="31688"/>
    <cellStyle name="Normal 12 4 4 2 2" xfId="31689"/>
    <cellStyle name="Normal 12 4 4 2 2 2" xfId="31690"/>
    <cellStyle name="Normal 12 4 4 2 3" xfId="31691"/>
    <cellStyle name="Normal 12 4 4 2 3 2" xfId="31692"/>
    <cellStyle name="Normal 12 4 4 2 4" xfId="31693"/>
    <cellStyle name="Normal 12 4 4 2 4 2" xfId="31694"/>
    <cellStyle name="Normal 12 4 4 2 5" xfId="31695"/>
    <cellStyle name="Normal 12 4 4 3" xfId="31696"/>
    <cellStyle name="Normal 12 4 4 3 2" xfId="31697"/>
    <cellStyle name="Normal 12 4 4 3 2 2" xfId="31698"/>
    <cellStyle name="Normal 12 4 4 3 3" xfId="31699"/>
    <cellStyle name="Normal 12 4 4 3 3 2" xfId="31700"/>
    <cellStyle name="Normal 12 4 4 3 4" xfId="31701"/>
    <cellStyle name="Normal 12 4 4 3 4 2" xfId="31702"/>
    <cellStyle name="Normal 12 4 4 3 5" xfId="31703"/>
    <cellStyle name="Normal 12 4 4 4" xfId="31704"/>
    <cellStyle name="Normal 12 4 4 4 2" xfId="31705"/>
    <cellStyle name="Normal 12 4 4 4 2 2" xfId="31706"/>
    <cellStyle name="Normal 12 4 4 4 3" xfId="31707"/>
    <cellStyle name="Normal 12 4 4 4 3 2" xfId="31708"/>
    <cellStyle name="Normal 12 4 4 4 4" xfId="31709"/>
    <cellStyle name="Normal 12 4 4 4 4 2" xfId="31710"/>
    <cellStyle name="Normal 12 4 4 4 5" xfId="31711"/>
    <cellStyle name="Normal 12 4 4 5" xfId="31712"/>
    <cellStyle name="Normal 12 4 4 5 2" xfId="31713"/>
    <cellStyle name="Normal 12 4 4 5 2 2" xfId="31714"/>
    <cellStyle name="Normal 12 4 4 5 3" xfId="31715"/>
    <cellStyle name="Normal 12 4 4 5 3 2" xfId="31716"/>
    <cellStyle name="Normal 12 4 4 5 4" xfId="31717"/>
    <cellStyle name="Normal 12 4 4 5 4 2" xfId="31718"/>
    <cellStyle name="Normal 12 4 4 5 5" xfId="31719"/>
    <cellStyle name="Normal 12 4 4 6" xfId="31720"/>
    <cellStyle name="Normal 12 4 4 6 2" xfId="31721"/>
    <cellStyle name="Normal 12 4 4 6 2 2" xfId="31722"/>
    <cellStyle name="Normal 12 4 4 6 3" xfId="31723"/>
    <cellStyle name="Normal 12 4 4 6 3 2" xfId="31724"/>
    <cellStyle name="Normal 12 4 4 6 4" xfId="31725"/>
    <cellStyle name="Normal 12 4 4 6 4 2" xfId="31726"/>
    <cellStyle name="Normal 12 4 4 6 5" xfId="31727"/>
    <cellStyle name="Normal 12 4 4 7" xfId="31728"/>
    <cellStyle name="Normal 12 4 4 7 2" xfId="31729"/>
    <cellStyle name="Normal 12 4 4 7 2 2" xfId="31730"/>
    <cellStyle name="Normal 12 4 4 7 3" xfId="31731"/>
    <cellStyle name="Normal 12 4 4 7 3 2" xfId="31732"/>
    <cellStyle name="Normal 12 4 4 7 4" xfId="31733"/>
    <cellStyle name="Normal 12 4 4 7 4 2" xfId="31734"/>
    <cellStyle name="Normal 12 4 4 7 5" xfId="31735"/>
    <cellStyle name="Normal 12 4 4 8" xfId="31736"/>
    <cellStyle name="Normal 12 4 4 8 2" xfId="31737"/>
    <cellStyle name="Normal 12 4 4 8 2 2" xfId="31738"/>
    <cellStyle name="Normal 12 4 4 8 3" xfId="31739"/>
    <cellStyle name="Normal 12 4 4 8 3 2" xfId="31740"/>
    <cellStyle name="Normal 12 4 4 8 4" xfId="31741"/>
    <cellStyle name="Normal 12 4 4 8 4 2" xfId="31742"/>
    <cellStyle name="Normal 12 4 4 8 5" xfId="31743"/>
    <cellStyle name="Normal 12 4 4 9" xfId="31744"/>
    <cellStyle name="Normal 12 4 4 9 2" xfId="31745"/>
    <cellStyle name="Normal 12 4 4 9 2 2" xfId="31746"/>
    <cellStyle name="Normal 12 4 4 9 3" xfId="31747"/>
    <cellStyle name="Normal 12 4 4 9 3 2" xfId="31748"/>
    <cellStyle name="Normal 12 4 4 9 4" xfId="31749"/>
    <cellStyle name="Normal 12 4 4 9 4 2" xfId="31750"/>
    <cellStyle name="Normal 12 4 4 9 5" xfId="31751"/>
    <cellStyle name="Normal 12 4 5" xfId="31752"/>
    <cellStyle name="Normal 12 4 5 10" xfId="31753"/>
    <cellStyle name="Normal 12 4 5 10 2" xfId="31754"/>
    <cellStyle name="Normal 12 4 5 10 2 2" xfId="31755"/>
    <cellStyle name="Normal 12 4 5 10 3" xfId="31756"/>
    <cellStyle name="Normal 12 4 5 10 3 2" xfId="31757"/>
    <cellStyle name="Normal 12 4 5 10 4" xfId="31758"/>
    <cellStyle name="Normal 12 4 5 10 4 2" xfId="31759"/>
    <cellStyle name="Normal 12 4 5 10 5" xfId="31760"/>
    <cellStyle name="Normal 12 4 5 11" xfId="31761"/>
    <cellStyle name="Normal 12 4 5 11 2" xfId="31762"/>
    <cellStyle name="Normal 12 4 5 11 2 2" xfId="31763"/>
    <cellStyle name="Normal 12 4 5 11 3" xfId="31764"/>
    <cellStyle name="Normal 12 4 5 11 3 2" xfId="31765"/>
    <cellStyle name="Normal 12 4 5 11 4" xfId="31766"/>
    <cellStyle name="Normal 12 4 5 11 4 2" xfId="31767"/>
    <cellStyle name="Normal 12 4 5 11 5" xfId="31768"/>
    <cellStyle name="Normal 12 4 5 12" xfId="31769"/>
    <cellStyle name="Normal 12 4 5 12 2" xfId="31770"/>
    <cellStyle name="Normal 12 4 5 13" xfId="31771"/>
    <cellStyle name="Normal 12 4 5 13 2" xfId="31772"/>
    <cellStyle name="Normal 12 4 5 14" xfId="31773"/>
    <cellStyle name="Normal 12 4 5 14 2" xfId="31774"/>
    <cellStyle name="Normal 12 4 5 15" xfId="31775"/>
    <cellStyle name="Normal 12 4 5 2" xfId="31776"/>
    <cellStyle name="Normal 12 4 5 2 2" xfId="31777"/>
    <cellStyle name="Normal 12 4 5 2 2 2" xfId="31778"/>
    <cellStyle name="Normal 12 4 5 2 3" xfId="31779"/>
    <cellStyle name="Normal 12 4 5 2 3 2" xfId="31780"/>
    <cellStyle name="Normal 12 4 5 2 4" xfId="31781"/>
    <cellStyle name="Normal 12 4 5 2 4 2" xfId="31782"/>
    <cellStyle name="Normal 12 4 5 2 5" xfId="31783"/>
    <cellStyle name="Normal 12 4 5 3" xfId="31784"/>
    <cellStyle name="Normal 12 4 5 3 2" xfId="31785"/>
    <cellStyle name="Normal 12 4 5 3 2 2" xfId="31786"/>
    <cellStyle name="Normal 12 4 5 3 3" xfId="31787"/>
    <cellStyle name="Normal 12 4 5 3 3 2" xfId="31788"/>
    <cellStyle name="Normal 12 4 5 3 4" xfId="31789"/>
    <cellStyle name="Normal 12 4 5 3 4 2" xfId="31790"/>
    <cellStyle name="Normal 12 4 5 3 5" xfId="31791"/>
    <cellStyle name="Normal 12 4 5 4" xfId="31792"/>
    <cellStyle name="Normal 12 4 5 4 2" xfId="31793"/>
    <cellStyle name="Normal 12 4 5 4 2 2" xfId="31794"/>
    <cellStyle name="Normal 12 4 5 4 3" xfId="31795"/>
    <cellStyle name="Normal 12 4 5 4 3 2" xfId="31796"/>
    <cellStyle name="Normal 12 4 5 4 4" xfId="31797"/>
    <cellStyle name="Normal 12 4 5 4 4 2" xfId="31798"/>
    <cellStyle name="Normal 12 4 5 4 5" xfId="31799"/>
    <cellStyle name="Normal 12 4 5 5" xfId="31800"/>
    <cellStyle name="Normal 12 4 5 5 2" xfId="31801"/>
    <cellStyle name="Normal 12 4 5 5 2 2" xfId="31802"/>
    <cellStyle name="Normal 12 4 5 5 3" xfId="31803"/>
    <cellStyle name="Normal 12 4 5 5 3 2" xfId="31804"/>
    <cellStyle name="Normal 12 4 5 5 4" xfId="31805"/>
    <cellStyle name="Normal 12 4 5 5 4 2" xfId="31806"/>
    <cellStyle name="Normal 12 4 5 5 5" xfId="31807"/>
    <cellStyle name="Normal 12 4 5 6" xfId="31808"/>
    <cellStyle name="Normal 12 4 5 6 2" xfId="31809"/>
    <cellStyle name="Normal 12 4 5 6 2 2" xfId="31810"/>
    <cellStyle name="Normal 12 4 5 6 3" xfId="31811"/>
    <cellStyle name="Normal 12 4 5 6 3 2" xfId="31812"/>
    <cellStyle name="Normal 12 4 5 6 4" xfId="31813"/>
    <cellStyle name="Normal 12 4 5 6 4 2" xfId="31814"/>
    <cellStyle name="Normal 12 4 5 6 5" xfId="31815"/>
    <cellStyle name="Normal 12 4 5 7" xfId="31816"/>
    <cellStyle name="Normal 12 4 5 7 2" xfId="31817"/>
    <cellStyle name="Normal 12 4 5 7 2 2" xfId="31818"/>
    <cellStyle name="Normal 12 4 5 7 3" xfId="31819"/>
    <cellStyle name="Normal 12 4 5 7 3 2" xfId="31820"/>
    <cellStyle name="Normal 12 4 5 7 4" xfId="31821"/>
    <cellStyle name="Normal 12 4 5 7 4 2" xfId="31822"/>
    <cellStyle name="Normal 12 4 5 7 5" xfId="31823"/>
    <cellStyle name="Normal 12 4 5 8" xfId="31824"/>
    <cellStyle name="Normal 12 4 5 8 2" xfId="31825"/>
    <cellStyle name="Normal 12 4 5 8 2 2" xfId="31826"/>
    <cellStyle name="Normal 12 4 5 8 3" xfId="31827"/>
    <cellStyle name="Normal 12 4 5 8 3 2" xfId="31828"/>
    <cellStyle name="Normal 12 4 5 8 4" xfId="31829"/>
    <cellStyle name="Normal 12 4 5 8 4 2" xfId="31830"/>
    <cellStyle name="Normal 12 4 5 8 5" xfId="31831"/>
    <cellStyle name="Normal 12 4 5 9" xfId="31832"/>
    <cellStyle name="Normal 12 4 5 9 2" xfId="31833"/>
    <cellStyle name="Normal 12 4 5 9 2 2" xfId="31834"/>
    <cellStyle name="Normal 12 4 5 9 3" xfId="31835"/>
    <cellStyle name="Normal 12 4 5 9 3 2" xfId="31836"/>
    <cellStyle name="Normal 12 4 5 9 4" xfId="31837"/>
    <cellStyle name="Normal 12 4 5 9 4 2" xfId="31838"/>
    <cellStyle name="Normal 12 4 5 9 5" xfId="31839"/>
    <cellStyle name="Normal 12 4 6" xfId="31840"/>
    <cellStyle name="Normal 12 4 6 2" xfId="31841"/>
    <cellStyle name="Normal 12 4 6 2 2" xfId="31842"/>
    <cellStyle name="Normal 12 4 6 3" xfId="31843"/>
    <cellStyle name="Normal 12 4 6 3 2" xfId="31844"/>
    <cellStyle name="Normal 12 4 6 4" xfId="31845"/>
    <cellStyle name="Normal 12 4 6 4 2" xfId="31846"/>
    <cellStyle name="Normal 12 4 6 5" xfId="31847"/>
    <cellStyle name="Normal 12 4 7" xfId="31848"/>
    <cellStyle name="Normal 12 4 7 2" xfId="31849"/>
    <cellStyle name="Normal 12 4 7 2 2" xfId="31850"/>
    <cellStyle name="Normal 12 4 7 3" xfId="31851"/>
    <cellStyle name="Normal 12 4 7 3 2" xfId="31852"/>
    <cellStyle name="Normal 12 4 7 4" xfId="31853"/>
    <cellStyle name="Normal 12 4 7 4 2" xfId="31854"/>
    <cellStyle name="Normal 12 4 7 5" xfId="31855"/>
    <cellStyle name="Normal 12 4 8" xfId="31856"/>
    <cellStyle name="Normal 12 4 8 2" xfId="31857"/>
    <cellStyle name="Normal 12 4 8 2 2" xfId="31858"/>
    <cellStyle name="Normal 12 4 8 3" xfId="31859"/>
    <cellStyle name="Normal 12 4 8 3 2" xfId="31860"/>
    <cellStyle name="Normal 12 4 8 4" xfId="31861"/>
    <cellStyle name="Normal 12 4 8 4 2" xfId="31862"/>
    <cellStyle name="Normal 12 4 8 5" xfId="31863"/>
    <cellStyle name="Normal 12 4 9" xfId="31864"/>
    <cellStyle name="Normal 12 4 9 2" xfId="31865"/>
    <cellStyle name="Normal 12 4 9 2 2" xfId="31866"/>
    <cellStyle name="Normal 12 4 9 3" xfId="31867"/>
    <cellStyle name="Normal 12 4 9 3 2" xfId="31868"/>
    <cellStyle name="Normal 12 4 9 4" xfId="31869"/>
    <cellStyle name="Normal 12 4 9 4 2" xfId="31870"/>
    <cellStyle name="Normal 12 4 9 5" xfId="31871"/>
    <cellStyle name="Normal 12 4_Deadline Tracker" xfId="35385"/>
    <cellStyle name="Normal 12 5" xfId="7351"/>
    <cellStyle name="Normal 12 5 10" xfId="31872"/>
    <cellStyle name="Normal 12 5 10 2" xfId="31873"/>
    <cellStyle name="Normal 12 5 10 2 2" xfId="31874"/>
    <cellStyle name="Normal 12 5 10 3" xfId="31875"/>
    <cellStyle name="Normal 12 5 10 3 2" xfId="31876"/>
    <cellStyle name="Normal 12 5 10 4" xfId="31877"/>
    <cellStyle name="Normal 12 5 10 4 2" xfId="31878"/>
    <cellStyle name="Normal 12 5 10 5" xfId="31879"/>
    <cellStyle name="Normal 12 5 11" xfId="31880"/>
    <cellStyle name="Normal 12 5 11 2" xfId="31881"/>
    <cellStyle name="Normal 12 5 11 2 2" xfId="31882"/>
    <cellStyle name="Normal 12 5 11 3" xfId="31883"/>
    <cellStyle name="Normal 12 5 11 3 2" xfId="31884"/>
    <cellStyle name="Normal 12 5 11 4" xfId="31885"/>
    <cellStyle name="Normal 12 5 11 4 2" xfId="31886"/>
    <cellStyle name="Normal 12 5 11 5" xfId="31887"/>
    <cellStyle name="Normal 12 5 12" xfId="31888"/>
    <cellStyle name="Normal 12 5 12 2" xfId="31889"/>
    <cellStyle name="Normal 12 5 13" xfId="31890"/>
    <cellStyle name="Normal 12 5 13 2" xfId="31891"/>
    <cellStyle name="Normal 12 5 14" xfId="31892"/>
    <cellStyle name="Normal 12 5 14 2" xfId="31893"/>
    <cellStyle name="Normal 12 5 15" xfId="31894"/>
    <cellStyle name="Normal 12 5 2" xfId="19465"/>
    <cellStyle name="Normal 12 5 2 2" xfId="31895"/>
    <cellStyle name="Normal 12 5 2 2 2" xfId="31896"/>
    <cellStyle name="Normal 12 5 2 3" xfId="31897"/>
    <cellStyle name="Normal 12 5 2 3 2" xfId="31898"/>
    <cellStyle name="Normal 12 5 2 4" xfId="31899"/>
    <cellStyle name="Normal 12 5 2 4 2" xfId="31900"/>
    <cellStyle name="Normal 12 5 2 5" xfId="31901"/>
    <cellStyle name="Normal 12 5 3" xfId="19464"/>
    <cellStyle name="Normal 12 5 3 2" xfId="31902"/>
    <cellStyle name="Normal 12 5 3 2 2" xfId="31903"/>
    <cellStyle name="Normal 12 5 3 3" xfId="31904"/>
    <cellStyle name="Normal 12 5 3 3 2" xfId="31905"/>
    <cellStyle name="Normal 12 5 3 4" xfId="31906"/>
    <cellStyle name="Normal 12 5 3 4 2" xfId="31907"/>
    <cellStyle name="Normal 12 5 3 5" xfId="31908"/>
    <cellStyle name="Normal 12 5 4" xfId="26025"/>
    <cellStyle name="Normal 12 5 4 2" xfId="31910"/>
    <cellStyle name="Normal 12 5 4 2 2" xfId="31911"/>
    <cellStyle name="Normal 12 5 4 3" xfId="31912"/>
    <cellStyle name="Normal 12 5 4 3 2" xfId="31913"/>
    <cellStyle name="Normal 12 5 4 4" xfId="31914"/>
    <cellStyle name="Normal 12 5 4 4 2" xfId="31915"/>
    <cellStyle name="Normal 12 5 4 5" xfId="31916"/>
    <cellStyle name="Normal 12 5 4 6" xfId="31909"/>
    <cellStyle name="Normal 12 5 5" xfId="31917"/>
    <cellStyle name="Normal 12 5 5 2" xfId="31918"/>
    <cellStyle name="Normal 12 5 5 2 2" xfId="31919"/>
    <cellStyle name="Normal 12 5 5 3" xfId="31920"/>
    <cellStyle name="Normal 12 5 5 3 2" xfId="31921"/>
    <cellStyle name="Normal 12 5 5 4" xfId="31922"/>
    <cellStyle name="Normal 12 5 5 4 2" xfId="31923"/>
    <cellStyle name="Normal 12 5 5 5" xfId="31924"/>
    <cellStyle name="Normal 12 5 6" xfId="31925"/>
    <cellStyle name="Normal 12 5 6 2" xfId="31926"/>
    <cellStyle name="Normal 12 5 6 2 2" xfId="31927"/>
    <cellStyle name="Normal 12 5 6 3" xfId="31928"/>
    <cellStyle name="Normal 12 5 6 3 2" xfId="31929"/>
    <cellStyle name="Normal 12 5 6 4" xfId="31930"/>
    <cellStyle name="Normal 12 5 6 4 2" xfId="31931"/>
    <cellStyle name="Normal 12 5 6 5" xfId="31932"/>
    <cellStyle name="Normal 12 5 7" xfId="31933"/>
    <cellStyle name="Normal 12 5 7 2" xfId="31934"/>
    <cellStyle name="Normal 12 5 7 2 2" xfId="31935"/>
    <cellStyle name="Normal 12 5 7 3" xfId="31936"/>
    <cellStyle name="Normal 12 5 7 3 2" xfId="31937"/>
    <cellStyle name="Normal 12 5 7 4" xfId="31938"/>
    <cellStyle name="Normal 12 5 7 4 2" xfId="31939"/>
    <cellStyle name="Normal 12 5 7 5" xfId="31940"/>
    <cellStyle name="Normal 12 5 8" xfId="31941"/>
    <cellStyle name="Normal 12 5 8 2" xfId="31942"/>
    <cellStyle name="Normal 12 5 8 2 2" xfId="31943"/>
    <cellStyle name="Normal 12 5 8 3" xfId="31944"/>
    <cellStyle name="Normal 12 5 8 3 2" xfId="31945"/>
    <cellStyle name="Normal 12 5 8 4" xfId="31946"/>
    <cellStyle name="Normal 12 5 8 4 2" xfId="31947"/>
    <cellStyle name="Normal 12 5 8 5" xfId="31948"/>
    <cellStyle name="Normal 12 5 9" xfId="31949"/>
    <cellStyle name="Normal 12 5 9 2" xfId="31950"/>
    <cellStyle name="Normal 12 5 9 2 2" xfId="31951"/>
    <cellStyle name="Normal 12 5 9 3" xfId="31952"/>
    <cellStyle name="Normal 12 5 9 3 2" xfId="31953"/>
    <cellStyle name="Normal 12 5 9 4" xfId="31954"/>
    <cellStyle name="Normal 12 5 9 4 2" xfId="31955"/>
    <cellStyle name="Normal 12 5 9 5" xfId="31956"/>
    <cellStyle name="Normal 12 5_Deadline Tracker" xfId="35386"/>
    <cellStyle name="Normal 12 6" xfId="19466"/>
    <cellStyle name="Normal 12 6 10" xfId="31957"/>
    <cellStyle name="Normal 12 6 10 2" xfId="31958"/>
    <cellStyle name="Normal 12 6 10 2 2" xfId="31959"/>
    <cellStyle name="Normal 12 6 10 3" xfId="31960"/>
    <cellStyle name="Normal 12 6 10 3 2" xfId="31961"/>
    <cellStyle name="Normal 12 6 10 4" xfId="31962"/>
    <cellStyle name="Normal 12 6 10 4 2" xfId="31963"/>
    <cellStyle name="Normal 12 6 10 5" xfId="31964"/>
    <cellStyle name="Normal 12 6 11" xfId="31965"/>
    <cellStyle name="Normal 12 6 11 2" xfId="31966"/>
    <cellStyle name="Normal 12 6 11 2 2" xfId="31967"/>
    <cellStyle name="Normal 12 6 11 3" xfId="31968"/>
    <cellStyle name="Normal 12 6 11 3 2" xfId="31969"/>
    <cellStyle name="Normal 12 6 11 4" xfId="31970"/>
    <cellStyle name="Normal 12 6 11 4 2" xfId="31971"/>
    <cellStyle name="Normal 12 6 11 5" xfId="31972"/>
    <cellStyle name="Normal 12 6 12" xfId="31973"/>
    <cellStyle name="Normal 12 6 12 2" xfId="31974"/>
    <cellStyle name="Normal 12 6 13" xfId="31975"/>
    <cellStyle name="Normal 12 6 13 2" xfId="31976"/>
    <cellStyle name="Normal 12 6 14" xfId="31977"/>
    <cellStyle name="Normal 12 6 14 2" xfId="31978"/>
    <cellStyle name="Normal 12 6 15" xfId="31979"/>
    <cellStyle name="Normal 12 6 2" xfId="31980"/>
    <cellStyle name="Normal 12 6 2 2" xfId="31981"/>
    <cellStyle name="Normal 12 6 2 2 2" xfId="31982"/>
    <cellStyle name="Normal 12 6 2 3" xfId="31983"/>
    <cellStyle name="Normal 12 6 2 3 2" xfId="31984"/>
    <cellStyle name="Normal 12 7" xfId="19467"/>
    <cellStyle name="Normal 12 8" xfId="19468"/>
    <cellStyle name="Normal 12 9" xfId="19469"/>
    <cellStyle name="Normal 12_Deadline Tracker" xfId="35381"/>
    <cellStyle name="Normal 120" xfId="7352"/>
    <cellStyle name="Normal 120 2" xfId="19471"/>
    <cellStyle name="Normal 120 3" xfId="19470"/>
    <cellStyle name="Normal 120 4" xfId="26026"/>
    <cellStyle name="Normal 120_Deadline Tracker" xfId="35387"/>
    <cellStyle name="Normal 121" xfId="7353"/>
    <cellStyle name="Normal 121 2" xfId="19473"/>
    <cellStyle name="Normal 121 3" xfId="19472"/>
    <cellStyle name="Normal 121 4" xfId="26027"/>
    <cellStyle name="Normal 121_Deadline Tracker" xfId="35388"/>
    <cellStyle name="Normal 122" xfId="7354"/>
    <cellStyle name="Normal 122 2" xfId="7355"/>
    <cellStyle name="Normal 122 2 2" xfId="19476"/>
    <cellStyle name="Normal 122 2 3" xfId="19475"/>
    <cellStyle name="Normal 122 2 4" xfId="26029"/>
    <cellStyle name="Normal 122 2_Deadline Tracker" xfId="35390"/>
    <cellStyle name="Normal 122 3" xfId="19477"/>
    <cellStyle name="Normal 122 4" xfId="19474"/>
    <cellStyle name="Normal 122 5" xfId="26028"/>
    <cellStyle name="Normal 122_Deadline Tracker" xfId="35389"/>
    <cellStyle name="Normal 123" xfId="7356"/>
    <cellStyle name="Normal 123 2" xfId="7357"/>
    <cellStyle name="Normal 123 2 2" xfId="19480"/>
    <cellStyle name="Normal 123 2 3" xfId="19479"/>
    <cellStyle name="Normal 123 2 4" xfId="26031"/>
    <cellStyle name="Normal 123 2_Deadline Tracker" xfId="35392"/>
    <cellStyle name="Normal 123 3" xfId="19481"/>
    <cellStyle name="Normal 123 4" xfId="19478"/>
    <cellStyle name="Normal 123 5" xfId="26030"/>
    <cellStyle name="Normal 123_Deadline Tracker" xfId="35391"/>
    <cellStyle name="Normal 124" xfId="7358"/>
    <cellStyle name="Normal 124 2" xfId="19483"/>
    <cellStyle name="Normal 124 3" xfId="19482"/>
    <cellStyle name="Normal 124 4" xfId="26032"/>
    <cellStyle name="Normal 124_Deadline Tracker" xfId="35393"/>
    <cellStyle name="Normal 125" xfId="7359"/>
    <cellStyle name="Normal 125 2" xfId="7360"/>
    <cellStyle name="Normal 125 2 2" xfId="19486"/>
    <cellStyle name="Normal 125 2 3" xfId="19485"/>
    <cellStyle name="Normal 125 2 4" xfId="26034"/>
    <cellStyle name="Normal 125 2_Deadline Tracker" xfId="35395"/>
    <cellStyle name="Normal 125 3" xfId="19487"/>
    <cellStyle name="Normal 125 4" xfId="19484"/>
    <cellStyle name="Normal 125 5" xfId="26033"/>
    <cellStyle name="Normal 125_Deadline Tracker" xfId="35394"/>
    <cellStyle name="Normal 126" xfId="7361"/>
    <cellStyle name="Normal 126 2" xfId="7362"/>
    <cellStyle name="Normal 126 2 2" xfId="19490"/>
    <cellStyle name="Normal 126 2 3" xfId="19489"/>
    <cellStyle name="Normal 126 2 4" xfId="26036"/>
    <cellStyle name="Normal 126 2_Deadline Tracker" xfId="35396"/>
    <cellStyle name="Normal 126 3" xfId="19491"/>
    <cellStyle name="Normal 126 4" xfId="19488"/>
    <cellStyle name="Normal 126 5" xfId="26035"/>
    <cellStyle name="Normal 126_Access Deletion Tracker" xfId="7363"/>
    <cellStyle name="Normal 127" xfId="7364"/>
    <cellStyle name="Normal 127 2" xfId="7365"/>
    <cellStyle name="Normal 127 2 2" xfId="19494"/>
    <cellStyle name="Normal 127 2 3" xfId="19493"/>
    <cellStyle name="Normal 127 2 4" xfId="26038"/>
    <cellStyle name="Normal 127 2_Deadline Tracker" xfId="35398"/>
    <cellStyle name="Normal 127 3" xfId="19495"/>
    <cellStyle name="Normal 127 4" xfId="19492"/>
    <cellStyle name="Normal 127 5" xfId="26037"/>
    <cellStyle name="Normal 127_Deadline Tracker" xfId="35397"/>
    <cellStyle name="Normal 128" xfId="7366"/>
    <cellStyle name="Normal 128 2" xfId="7367"/>
    <cellStyle name="Normal 128 2 2" xfId="19498"/>
    <cellStyle name="Normal 128 2 3" xfId="19497"/>
    <cellStyle name="Normal 128 2 4" xfId="26040"/>
    <cellStyle name="Normal 128 2_Deadline Tracker" xfId="35400"/>
    <cellStyle name="Normal 128 3" xfId="19499"/>
    <cellStyle name="Normal 128 4" xfId="19496"/>
    <cellStyle name="Normal 128 5" xfId="26039"/>
    <cellStyle name="Normal 128_Deadline Tracker" xfId="35399"/>
    <cellStyle name="Normal 129" xfId="7368"/>
    <cellStyle name="Normal 129 10" xfId="19501"/>
    <cellStyle name="Normal 129 11" xfId="19500"/>
    <cellStyle name="Normal 129 12" xfId="26041"/>
    <cellStyle name="Normal 129 2" xfId="7369"/>
    <cellStyle name="Normal 129 2 2" xfId="7370"/>
    <cellStyle name="Normal 129 2 2 2" xfId="19504"/>
    <cellStyle name="Normal 129 2 2 3" xfId="19503"/>
    <cellStyle name="Normal 129 2 2 4" xfId="26043"/>
    <cellStyle name="Normal 129 2 2_Deadline Tracker" xfId="35401"/>
    <cellStyle name="Normal 129 2 3" xfId="19505"/>
    <cellStyle name="Normal 129 2 4" xfId="19502"/>
    <cellStyle name="Normal 129 2 5" xfId="26042"/>
    <cellStyle name="Normal 129 2_APAC &amp; Toronto CMS" xfId="7371"/>
    <cellStyle name="Normal 129 3" xfId="7372"/>
    <cellStyle name="Normal 129 3 2" xfId="7373"/>
    <cellStyle name="Normal 129 3 2 2" xfId="19508"/>
    <cellStyle name="Normal 129 3 2 3" xfId="19507"/>
    <cellStyle name="Normal 129 3 2 4" xfId="26045"/>
    <cellStyle name="Normal 129 3 2_Deadline Tracker" xfId="35402"/>
    <cellStyle name="Normal 129 3 3" xfId="19509"/>
    <cellStyle name="Normal 129 3 4" xfId="19506"/>
    <cellStyle name="Normal 129 3 5" xfId="26044"/>
    <cellStyle name="Normal 129 3_APAC &amp; Toronto CMS" xfId="7374"/>
    <cellStyle name="Normal 129 4" xfId="7375"/>
    <cellStyle name="Normal 129 4 2" xfId="7376"/>
    <cellStyle name="Normal 129 4 2 2" xfId="19512"/>
    <cellStyle name="Normal 129 4 2 3" xfId="19511"/>
    <cellStyle name="Normal 129 4 2 4" xfId="26047"/>
    <cellStyle name="Normal 129 4 2_Deadline Tracker" xfId="35404"/>
    <cellStyle name="Normal 129 4 3" xfId="19513"/>
    <cellStyle name="Normal 129 4 4" xfId="19510"/>
    <cellStyle name="Normal 129 4 5" xfId="26046"/>
    <cellStyle name="Normal 129 4_Deadline Tracker" xfId="35403"/>
    <cellStyle name="Normal 129 5" xfId="19514"/>
    <cellStyle name="Normal 129 6" xfId="19515"/>
    <cellStyle name="Normal 129 7" xfId="19516"/>
    <cellStyle name="Normal 129 8" xfId="19517"/>
    <cellStyle name="Normal 129 9" xfId="19518"/>
    <cellStyle name="Normal 129_Access Deletion Tracker" xfId="7377"/>
    <cellStyle name="Normal 13" xfId="7378"/>
    <cellStyle name="Normal 13 2" xfId="7379"/>
    <cellStyle name="Normal 13 2 2" xfId="7380"/>
    <cellStyle name="Normal 13 2 2 2" xfId="19522"/>
    <cellStyle name="Normal 13 2 2 3" xfId="19521"/>
    <cellStyle name="Normal 13 2 2 4" xfId="26050"/>
    <cellStyle name="Normal 13 2 2_Deadline Tracker" xfId="35407"/>
    <cellStyle name="Normal 13 2 3" xfId="7381"/>
    <cellStyle name="Normal 13 2 3 2" xfId="19524"/>
    <cellStyle name="Normal 13 2 3 3" xfId="19523"/>
    <cellStyle name="Normal 13 2 3 4" xfId="26051"/>
    <cellStyle name="Normal 13 2 3_Deadline Tracker" xfId="35408"/>
    <cellStyle name="Normal 13 2 4" xfId="19525"/>
    <cellStyle name="Normal 13 2 5" xfId="19520"/>
    <cellStyle name="Normal 13 2 6" xfId="26049"/>
    <cellStyle name="Normal 13 2 7" xfId="31999"/>
    <cellStyle name="Normal 13 2_Deadline Tracker" xfId="35406"/>
    <cellStyle name="Normal 13 3" xfId="7382"/>
    <cellStyle name="Normal 13 3 2" xfId="19527"/>
    <cellStyle name="Normal 13 3 3" xfId="19526"/>
    <cellStyle name="Normal 13 3 4" xfId="26052"/>
    <cellStyle name="Normal 13 3_Deadline Tracker" xfId="35409"/>
    <cellStyle name="Normal 13 4" xfId="7383"/>
    <cellStyle name="Normal 13 4 2" xfId="19529"/>
    <cellStyle name="Normal 13 4 3" xfId="19528"/>
    <cellStyle name="Normal 13 4 4" xfId="26053"/>
    <cellStyle name="Normal 13 4_Deadline Tracker" xfId="35410"/>
    <cellStyle name="Normal 13 5" xfId="19530"/>
    <cellStyle name="Normal 13 6" xfId="19519"/>
    <cellStyle name="Normal 13 7" xfId="26048"/>
    <cellStyle name="Normal 13 8" xfId="28423"/>
    <cellStyle name="Normal 13_Deadline Tracker" xfId="35405"/>
    <cellStyle name="Normal 130" xfId="7384"/>
    <cellStyle name="Normal 130 2" xfId="7385"/>
    <cellStyle name="Normal 130 2 2" xfId="19533"/>
    <cellStyle name="Normal 130 2 3" xfId="19532"/>
    <cellStyle name="Normal 130 2 4" xfId="26055"/>
    <cellStyle name="Normal 130 2_Deadline Tracker" xfId="35412"/>
    <cellStyle name="Normal 130 3" xfId="19534"/>
    <cellStyle name="Normal 130 4" xfId="19531"/>
    <cellStyle name="Normal 130 5" xfId="26054"/>
    <cellStyle name="Normal 130_Deadline Tracker" xfId="35411"/>
    <cellStyle name="Normal 131" xfId="7386"/>
    <cellStyle name="Normal 131 2" xfId="7387"/>
    <cellStyle name="Normal 131 2 2" xfId="19537"/>
    <cellStyle name="Normal 131 2 3" xfId="19536"/>
    <cellStyle name="Normal 131 2 4" xfId="26057"/>
    <cellStyle name="Normal 131 2_Deadline Tracker" xfId="35413"/>
    <cellStyle name="Normal 131 3" xfId="19538"/>
    <cellStyle name="Normal 131 4" xfId="19535"/>
    <cellStyle name="Normal 131 5" xfId="26056"/>
    <cellStyle name="Normal 131_APAC &amp; Toronto CMS" xfId="7388"/>
    <cellStyle name="Normal 132" xfId="7389"/>
    <cellStyle name="Normal 132 2" xfId="7390"/>
    <cellStyle name="Normal 132 2 2" xfId="19541"/>
    <cellStyle name="Normal 132 2 3" xfId="19540"/>
    <cellStyle name="Normal 132 2 4" xfId="26059"/>
    <cellStyle name="Normal 132 2_Deadline Tracker" xfId="35415"/>
    <cellStyle name="Normal 132 3" xfId="19542"/>
    <cellStyle name="Normal 132 4" xfId="19539"/>
    <cellStyle name="Normal 132 5" xfId="26058"/>
    <cellStyle name="Normal 132_Deadline Tracker" xfId="35414"/>
    <cellStyle name="Normal 133" xfId="7391"/>
    <cellStyle name="Normal 133 2" xfId="7392"/>
    <cellStyle name="Normal 133 2 2" xfId="19545"/>
    <cellStyle name="Normal 133 2 3" xfId="19544"/>
    <cellStyle name="Normal 133 2 4" xfId="26061"/>
    <cellStyle name="Normal 133 2_Deadline Tracker" xfId="35417"/>
    <cellStyle name="Normal 133 3" xfId="19546"/>
    <cellStyle name="Normal 133 4" xfId="19543"/>
    <cellStyle name="Normal 133 5" xfId="26060"/>
    <cellStyle name="Normal 133 6" xfId="31985"/>
    <cellStyle name="Normal 133_Deadline Tracker" xfId="35416"/>
    <cellStyle name="Normal 134" xfId="7393"/>
    <cellStyle name="Normal 134 2" xfId="19548"/>
    <cellStyle name="Normal 134 3" xfId="19547"/>
    <cellStyle name="Normal 134 4" xfId="26062"/>
    <cellStyle name="Normal 134_Deadline Tracker" xfId="35418"/>
    <cellStyle name="Normal 135" xfId="7394"/>
    <cellStyle name="Normal 135 2" xfId="19550"/>
    <cellStyle name="Normal 135 3" xfId="19549"/>
    <cellStyle name="Normal 135 4" xfId="26063"/>
    <cellStyle name="Normal 135_Deadline Tracker" xfId="35419"/>
    <cellStyle name="Normal 136" xfId="7395"/>
    <cellStyle name="Normal 136 2" xfId="19552"/>
    <cellStyle name="Normal 136 3" xfId="19551"/>
    <cellStyle name="Normal 136 4" xfId="26064"/>
    <cellStyle name="Normal 136_Deadline Tracker" xfId="35420"/>
    <cellStyle name="Normal 137" xfId="7396"/>
    <cellStyle name="Normal 137 2" xfId="7397"/>
    <cellStyle name="Normal 137 2 2" xfId="19555"/>
    <cellStyle name="Normal 137 2 3" xfId="19554"/>
    <cellStyle name="Normal 137 2 4" xfId="26066"/>
    <cellStyle name="Normal 137 2_Deadline Tracker" xfId="35421"/>
    <cellStyle name="Normal 137 3" xfId="19556"/>
    <cellStyle name="Normal 137 4" xfId="19553"/>
    <cellStyle name="Normal 137 5" xfId="26065"/>
    <cellStyle name="Normal 137_APAC &amp; Toronto CMS" xfId="7398"/>
    <cellStyle name="Normal 138" xfId="7399"/>
    <cellStyle name="Normal 138 2" xfId="7400"/>
    <cellStyle name="Normal 138 2 2" xfId="19559"/>
    <cellStyle name="Normal 138 2 3" xfId="19558"/>
    <cellStyle name="Normal 138 2 4" xfId="26068"/>
    <cellStyle name="Normal 138 2_Deadline Tracker" xfId="35422"/>
    <cellStyle name="Normal 138 3" xfId="19560"/>
    <cellStyle name="Normal 138 4" xfId="19557"/>
    <cellStyle name="Normal 138 5" xfId="26067"/>
    <cellStyle name="Normal 138_APAC &amp; Toronto CMS" xfId="7401"/>
    <cellStyle name="Normal 139" xfId="7402"/>
    <cellStyle name="Normal 139 2" xfId="7403"/>
    <cellStyle name="Normal 139 2 2" xfId="19563"/>
    <cellStyle name="Normal 139 2 3" xfId="19562"/>
    <cellStyle name="Normal 139 2 4" xfId="26070"/>
    <cellStyle name="Normal 139 2_Deadline Tracker" xfId="35423"/>
    <cellStyle name="Normal 139 3" xfId="19564"/>
    <cellStyle name="Normal 139 4" xfId="19561"/>
    <cellStyle name="Normal 139 5" xfId="26069"/>
    <cellStyle name="Normal 139_APAC &amp; Toronto CMS" xfId="7404"/>
    <cellStyle name="Normal 14" xfId="7405"/>
    <cellStyle name="Normal 14 2" xfId="7406"/>
    <cellStyle name="Normal 14 2 2" xfId="19567"/>
    <cellStyle name="Normal 14 2 3" xfId="19566"/>
    <cellStyle name="Normal 14 2 4" xfId="26072"/>
    <cellStyle name="Normal 14 2_Deadline Tracker" xfId="35425"/>
    <cellStyle name="Normal 14 3" xfId="7407"/>
    <cellStyle name="Normal 14 3 2" xfId="19569"/>
    <cellStyle name="Normal 14 3 3" xfId="19568"/>
    <cellStyle name="Normal 14 3 4" xfId="26073"/>
    <cellStyle name="Normal 14 3_Deadline Tracker" xfId="35426"/>
    <cellStyle name="Normal 14 4" xfId="7408"/>
    <cellStyle name="Normal 14 4 2" xfId="19571"/>
    <cellStyle name="Normal 14 4 3" xfId="19570"/>
    <cellStyle name="Normal 14 4 4" xfId="26074"/>
    <cellStyle name="Normal 14 4_Deadline Tracker" xfId="35427"/>
    <cellStyle name="Normal 14 5" xfId="19572"/>
    <cellStyle name="Normal 14 6" xfId="19565"/>
    <cellStyle name="Normal 14 7" xfId="26071"/>
    <cellStyle name="Normal 14_Deadline Tracker" xfId="35424"/>
    <cellStyle name="Normal 140" xfId="7409"/>
    <cellStyle name="Normal 140 2" xfId="7410"/>
    <cellStyle name="Normal 140 2 2" xfId="19575"/>
    <cellStyle name="Normal 140 2 3" xfId="19574"/>
    <cellStyle name="Normal 140 2 4" xfId="26076"/>
    <cellStyle name="Normal 140 2_Deadline Tracker" xfId="35429"/>
    <cellStyle name="Normal 140 3" xfId="19576"/>
    <cellStyle name="Normal 140 4" xfId="19573"/>
    <cellStyle name="Normal 140 5" xfId="26075"/>
    <cellStyle name="Normal 140_Deadline Tracker" xfId="35428"/>
    <cellStyle name="Normal 141" xfId="7411"/>
    <cellStyle name="Normal 141 2" xfId="7412"/>
    <cellStyle name="Normal 141 2 2" xfId="19579"/>
    <cellStyle name="Normal 141 2 3" xfId="19578"/>
    <cellStyle name="Normal 141 2 4" xfId="26078"/>
    <cellStyle name="Normal 141 2_Deadline Tracker" xfId="35431"/>
    <cellStyle name="Normal 141 3" xfId="19580"/>
    <cellStyle name="Normal 141 4" xfId="19577"/>
    <cellStyle name="Normal 141 5" xfId="26077"/>
    <cellStyle name="Normal 141_Deadline Tracker" xfId="35430"/>
    <cellStyle name="Normal 142" xfId="7413"/>
    <cellStyle name="Normal 142 2" xfId="7414"/>
    <cellStyle name="Normal 142 2 2" xfId="19583"/>
    <cellStyle name="Normal 142 2 3" xfId="19582"/>
    <cellStyle name="Normal 142 2 4" xfId="26080"/>
    <cellStyle name="Normal 142 2_Deadline Tracker" xfId="35433"/>
    <cellStyle name="Normal 142 3" xfId="19584"/>
    <cellStyle name="Normal 142 4" xfId="19581"/>
    <cellStyle name="Normal 142 5" xfId="26079"/>
    <cellStyle name="Normal 142_Deadline Tracker" xfId="35432"/>
    <cellStyle name="Normal 143" xfId="7415"/>
    <cellStyle name="Normal 143 2" xfId="7416"/>
    <cellStyle name="Normal 143 2 2" xfId="19587"/>
    <cellStyle name="Normal 143 2 3" xfId="19586"/>
    <cellStyle name="Normal 143 2 4" xfId="26082"/>
    <cellStyle name="Normal 143 2_Deadline Tracker" xfId="35435"/>
    <cellStyle name="Normal 143 3" xfId="19588"/>
    <cellStyle name="Normal 143 4" xfId="19585"/>
    <cellStyle name="Normal 143 5" xfId="26081"/>
    <cellStyle name="Normal 143_Deadline Tracker" xfId="35434"/>
    <cellStyle name="Normal 144" xfId="7417"/>
    <cellStyle name="Normal 144 2" xfId="7418"/>
    <cellStyle name="Normal 144 2 2" xfId="19591"/>
    <cellStyle name="Normal 144 2 3" xfId="19590"/>
    <cellStyle name="Normal 144 2 4" xfId="26084"/>
    <cellStyle name="Normal 144 2_Deadline Tracker" xfId="35437"/>
    <cellStyle name="Normal 144 3" xfId="19592"/>
    <cellStyle name="Normal 144 4" xfId="19589"/>
    <cellStyle name="Normal 144 5" xfId="26083"/>
    <cellStyle name="Normal 144_Deadline Tracker" xfId="35436"/>
    <cellStyle name="Normal 145" xfId="7419"/>
    <cellStyle name="Normal 145 2" xfId="7420"/>
    <cellStyle name="Normal 145 2 2" xfId="19595"/>
    <cellStyle name="Normal 145 2 3" xfId="19594"/>
    <cellStyle name="Normal 145 2 4" xfId="26086"/>
    <cellStyle name="Normal 145 2_Deadline Tracker" xfId="35439"/>
    <cellStyle name="Normal 145 3" xfId="19596"/>
    <cellStyle name="Normal 145 4" xfId="19593"/>
    <cellStyle name="Normal 145 5" xfId="26085"/>
    <cellStyle name="Normal 145_Deadline Tracker" xfId="35438"/>
    <cellStyle name="Normal 146" xfId="7421"/>
    <cellStyle name="Normal 146 2" xfId="7422"/>
    <cellStyle name="Normal 146 2 2" xfId="19599"/>
    <cellStyle name="Normal 146 2 3" xfId="19598"/>
    <cellStyle name="Normal 146 2 4" xfId="26088"/>
    <cellStyle name="Normal 146 2_Deadline Tracker" xfId="35441"/>
    <cellStyle name="Normal 146 3" xfId="19600"/>
    <cellStyle name="Normal 146 4" xfId="19597"/>
    <cellStyle name="Normal 146 5" xfId="26087"/>
    <cellStyle name="Normal 146_Deadline Tracker" xfId="35440"/>
    <cellStyle name="Normal 147" xfId="7423"/>
    <cellStyle name="Normal 147 2" xfId="7424"/>
    <cellStyle name="Normal 147 2 2" xfId="19603"/>
    <cellStyle name="Normal 147 2 3" xfId="19602"/>
    <cellStyle name="Normal 147 2 4" xfId="26090"/>
    <cellStyle name="Normal 147 2_Deadline Tracker" xfId="35443"/>
    <cellStyle name="Normal 147 3" xfId="19604"/>
    <cellStyle name="Normal 147 4" xfId="19601"/>
    <cellStyle name="Normal 147 5" xfId="26089"/>
    <cellStyle name="Normal 147_Deadline Tracker" xfId="35442"/>
    <cellStyle name="Normal 148" xfId="7425"/>
    <cellStyle name="Normal 148 2" xfId="7426"/>
    <cellStyle name="Normal 148 2 2" xfId="19607"/>
    <cellStyle name="Normal 148 2 3" xfId="19606"/>
    <cellStyle name="Normal 148 2 4" xfId="26092"/>
    <cellStyle name="Normal 148 2_Deadline Tracker" xfId="35445"/>
    <cellStyle name="Normal 148 3" xfId="19608"/>
    <cellStyle name="Normal 148 4" xfId="19605"/>
    <cellStyle name="Normal 148 5" xfId="26091"/>
    <cellStyle name="Normal 148_Deadline Tracker" xfId="35444"/>
    <cellStyle name="Normal 149" xfId="7427"/>
    <cellStyle name="Normal 149 2" xfId="7428"/>
    <cellStyle name="Normal 149 2 2" xfId="19611"/>
    <cellStyle name="Normal 149 2 3" xfId="19610"/>
    <cellStyle name="Normal 149 2 4" xfId="26094"/>
    <cellStyle name="Normal 149 2_Deadline Tracker" xfId="35447"/>
    <cellStyle name="Normal 149 3" xfId="19612"/>
    <cellStyle name="Normal 149 4" xfId="19609"/>
    <cellStyle name="Normal 149 5" xfId="26093"/>
    <cellStyle name="Normal 149_Deadline Tracker" xfId="35446"/>
    <cellStyle name="Normal 15" xfId="7429"/>
    <cellStyle name="Normal 15 10" xfId="19614"/>
    <cellStyle name="Normal 15 11" xfId="19613"/>
    <cellStyle name="Normal 15 12" xfId="26095"/>
    <cellStyle name="Normal 15 13" xfId="28441"/>
    <cellStyle name="Normal 15 2" xfId="7430"/>
    <cellStyle name="Normal 15 2 2" xfId="7431"/>
    <cellStyle name="Normal 15 2 2 2" xfId="19617"/>
    <cellStyle name="Normal 15 2 2 3" xfId="19616"/>
    <cellStyle name="Normal 15 2 2 4" xfId="26097"/>
    <cellStyle name="Normal 15 2 2_Deadline Tracker" xfId="35449"/>
    <cellStyle name="Normal 15 2 3" xfId="19618"/>
    <cellStyle name="Normal 15 2 4" xfId="19615"/>
    <cellStyle name="Normal 15 2 5" xfId="26096"/>
    <cellStyle name="Normal 15 2 6" xfId="32001"/>
    <cellStyle name="Normal 15 2_Deadline Tracker" xfId="35448"/>
    <cellStyle name="Normal 15 3" xfId="7432"/>
    <cellStyle name="Normal 15 3 2" xfId="19620"/>
    <cellStyle name="Normal 15 3 3" xfId="19619"/>
    <cellStyle name="Normal 15 3 4" xfId="26098"/>
    <cellStyle name="Normal 15 3_Deadline Tracker" xfId="35450"/>
    <cellStyle name="Normal 15 4" xfId="7433"/>
    <cellStyle name="Normal 15 4 2" xfId="19622"/>
    <cellStyle name="Normal 15 4 3" xfId="19621"/>
    <cellStyle name="Normal 15 4 4" xfId="26099"/>
    <cellStyle name="Normal 15 4_Deadline Tracker" xfId="35451"/>
    <cellStyle name="Normal 15 5" xfId="19623"/>
    <cellStyle name="Normal 15 6" xfId="19624"/>
    <cellStyle name="Normal 15 7" xfId="19625"/>
    <cellStyle name="Normal 15 8" xfId="19626"/>
    <cellStyle name="Normal 15 9" xfId="19627"/>
    <cellStyle name="Normal 15_Access Deletion Tracker" xfId="7434"/>
    <cellStyle name="Normal 150" xfId="7435"/>
    <cellStyle name="Normal 150 2" xfId="7436"/>
    <cellStyle name="Normal 150 2 2" xfId="19630"/>
    <cellStyle name="Normal 150 2 3" xfId="19629"/>
    <cellStyle name="Normal 150 2 4" xfId="26101"/>
    <cellStyle name="Normal 150 2_Deadline Tracker" xfId="35453"/>
    <cellStyle name="Normal 150 3" xfId="19631"/>
    <cellStyle name="Normal 150 4" xfId="19628"/>
    <cellStyle name="Normal 150 5" xfId="26100"/>
    <cellStyle name="Normal 150_Deadline Tracker" xfId="35452"/>
    <cellStyle name="Normal 151" xfId="7437"/>
    <cellStyle name="Normal 151 2" xfId="19633"/>
    <cellStyle name="Normal 151 3" xfId="19632"/>
    <cellStyle name="Normal 151 4" xfId="26102"/>
    <cellStyle name="Normal 151_Deadline Tracker" xfId="35454"/>
    <cellStyle name="Normal 152" xfId="7438"/>
    <cellStyle name="Normal 152 2" xfId="19635"/>
    <cellStyle name="Normal 152 3" xfId="19634"/>
    <cellStyle name="Normal 152 4" xfId="26103"/>
    <cellStyle name="Normal 152_Deadline Tracker" xfId="35455"/>
    <cellStyle name="Normal 153" xfId="7439"/>
    <cellStyle name="Normal 153 2" xfId="19637"/>
    <cellStyle name="Normal 153 3" xfId="19636"/>
    <cellStyle name="Normal 153 4" xfId="26104"/>
    <cellStyle name="Normal 153_Deadline Tracker" xfId="35456"/>
    <cellStyle name="Normal 154" xfId="7440"/>
    <cellStyle name="Normal 154 2" xfId="19639"/>
    <cellStyle name="Normal 154 3" xfId="19638"/>
    <cellStyle name="Normal 154 4" xfId="26105"/>
    <cellStyle name="Normal 154_Deadline Tracker" xfId="35457"/>
    <cellStyle name="Normal 155" xfId="7441"/>
    <cellStyle name="Normal 155 2" xfId="19641"/>
    <cellStyle name="Normal 155 3" xfId="19640"/>
    <cellStyle name="Normal 155 4" xfId="26106"/>
    <cellStyle name="Normal 155_Deadline Tracker" xfId="35458"/>
    <cellStyle name="Normal 156" xfId="7442"/>
    <cellStyle name="Normal 156 2" xfId="19643"/>
    <cellStyle name="Normal 156 3" xfId="19642"/>
    <cellStyle name="Normal 156 4" xfId="26107"/>
    <cellStyle name="Normal 156_Deadline Tracker" xfId="35459"/>
    <cellStyle name="Normal 157" xfId="7443"/>
    <cellStyle name="Normal 157 2" xfId="19645"/>
    <cellStyle name="Normal 157 3" xfId="19644"/>
    <cellStyle name="Normal 157 4" xfId="26108"/>
    <cellStyle name="Normal 157_Deadline Tracker" xfId="35460"/>
    <cellStyle name="Normal 158" xfId="7444"/>
    <cellStyle name="Normal 158 2" xfId="19647"/>
    <cellStyle name="Normal 158 3" xfId="19646"/>
    <cellStyle name="Normal 158 4" xfId="26109"/>
    <cellStyle name="Normal 158_Deadline Tracker" xfId="35461"/>
    <cellStyle name="Normal 159" xfId="7445"/>
    <cellStyle name="Normal 159 2" xfId="19649"/>
    <cellStyle name="Normal 159 3" xfId="19648"/>
    <cellStyle name="Normal 159 4" xfId="26110"/>
    <cellStyle name="Normal 159_Deadline Tracker" xfId="35462"/>
    <cellStyle name="Normal 16" xfId="7446"/>
    <cellStyle name="Normal 16 2" xfId="7447"/>
    <cellStyle name="Normal 16 2 2" xfId="7448"/>
    <cellStyle name="Normal 16 2 2 2" xfId="19653"/>
    <cellStyle name="Normal 16 2 2 3" xfId="19652"/>
    <cellStyle name="Normal 16 2 2 4" xfId="26113"/>
    <cellStyle name="Normal 16 2 2_Deadline Tracker" xfId="35464"/>
    <cellStyle name="Normal 16 2 3" xfId="7449"/>
    <cellStyle name="Normal 16 2 3 2" xfId="19655"/>
    <cellStyle name="Normal 16 2 3 3" xfId="19654"/>
    <cellStyle name="Normal 16 2 3 4" xfId="26114"/>
    <cellStyle name="Normal 16 2 3_Deadline Tracker" xfId="35465"/>
    <cellStyle name="Normal 16 2 4" xfId="19656"/>
    <cellStyle name="Normal 16 2 5" xfId="19651"/>
    <cellStyle name="Normal 16 2 6" xfId="26112"/>
    <cellStyle name="Normal 16 2 7" xfId="32003"/>
    <cellStyle name="Normal 16 2_Deadline Tracker" xfId="35463"/>
    <cellStyle name="Normal 16 3" xfId="7450"/>
    <cellStyle name="Normal 16 3 2" xfId="7451"/>
    <cellStyle name="Normal 16 3 2 2" xfId="19659"/>
    <cellStyle name="Normal 16 3 2 3" xfId="19658"/>
    <cellStyle name="Normal 16 3 2 4" xfId="26116"/>
    <cellStyle name="Normal 16 3 2_Deadline Tracker" xfId="35467"/>
    <cellStyle name="Normal 16 3 3" xfId="19660"/>
    <cellStyle name="Normal 16 3 4" xfId="19657"/>
    <cellStyle name="Normal 16 3 5" xfId="26115"/>
    <cellStyle name="Normal 16 3_Deadline Tracker" xfId="35466"/>
    <cellStyle name="Normal 16 4" xfId="7452"/>
    <cellStyle name="Normal 16 4 2" xfId="19662"/>
    <cellStyle name="Normal 16 4 3" xfId="19661"/>
    <cellStyle name="Normal 16 4 4" xfId="26117"/>
    <cellStyle name="Normal 16 4_Deadline Tracker" xfId="35468"/>
    <cellStyle name="Normal 16 5" xfId="19663"/>
    <cellStyle name="Normal 16 6" xfId="19650"/>
    <cellStyle name="Normal 16 7" xfId="26111"/>
    <cellStyle name="Normal 16 8" xfId="31992"/>
    <cellStyle name="Normal 16_Access Deletion Tracker" xfId="7453"/>
    <cellStyle name="Normal 160" xfId="7454"/>
    <cellStyle name="Normal 160 2" xfId="19665"/>
    <cellStyle name="Normal 160 3" xfId="19664"/>
    <cellStyle name="Normal 160 4" xfId="26118"/>
    <cellStyle name="Normal 160_Deadline Tracker" xfId="35469"/>
    <cellStyle name="Normal 161" xfId="7455"/>
    <cellStyle name="Normal 161 2" xfId="19667"/>
    <cellStyle name="Normal 161 3" xfId="19666"/>
    <cellStyle name="Normal 161 4" xfId="26119"/>
    <cellStyle name="Normal 161_Deadline Tracker" xfId="35470"/>
    <cellStyle name="Normal 162" xfId="7456"/>
    <cellStyle name="Normal 162 2" xfId="19669"/>
    <cellStyle name="Normal 162 3" xfId="19668"/>
    <cellStyle name="Normal 162 4" xfId="26120"/>
    <cellStyle name="Normal 162_Deadline Tracker" xfId="35471"/>
    <cellStyle name="Normal 163" xfId="7457"/>
    <cellStyle name="Normal 163 2" xfId="19671"/>
    <cellStyle name="Normal 163 3" xfId="19670"/>
    <cellStyle name="Normal 163 4" xfId="26121"/>
    <cellStyle name="Normal 163_Deadline Tracker" xfId="35472"/>
    <cellStyle name="Normal 164" xfId="7458"/>
    <cellStyle name="Normal 164 2" xfId="19673"/>
    <cellStyle name="Normal 164 3" xfId="19672"/>
    <cellStyle name="Normal 164 4" xfId="26122"/>
    <cellStyle name="Normal 164_Deadline Tracker" xfId="35473"/>
    <cellStyle name="Normal 165" xfId="7459"/>
    <cellStyle name="Normal 165 2" xfId="19675"/>
    <cellStyle name="Normal 165 3" xfId="19674"/>
    <cellStyle name="Normal 165 4" xfId="26123"/>
    <cellStyle name="Normal 165_Deadline Tracker" xfId="35474"/>
    <cellStyle name="Normal 166" xfId="7460"/>
    <cellStyle name="Normal 166 2" xfId="19677"/>
    <cellStyle name="Normal 166 3" xfId="19676"/>
    <cellStyle name="Normal 166 4" xfId="26124"/>
    <cellStyle name="Normal 166_Deadline Tracker" xfId="35475"/>
    <cellStyle name="Normal 167" xfId="7461"/>
    <cellStyle name="Normal 167 2" xfId="19679"/>
    <cellStyle name="Normal 167 3" xfId="19678"/>
    <cellStyle name="Normal 167 4" xfId="26125"/>
    <cellStyle name="Normal 167_Deadline Tracker" xfId="35476"/>
    <cellStyle name="Normal 168" xfId="7462"/>
    <cellStyle name="Normal 168 2" xfId="19681"/>
    <cellStyle name="Normal 168 3" xfId="19680"/>
    <cellStyle name="Normal 168 4" xfId="26126"/>
    <cellStyle name="Normal 168_Deadline Tracker" xfId="35477"/>
    <cellStyle name="Normal 169" xfId="7463"/>
    <cellStyle name="Normal 169 2" xfId="19683"/>
    <cellStyle name="Normal 169 3" xfId="19682"/>
    <cellStyle name="Normal 169 4" xfId="26127"/>
    <cellStyle name="Normal 169_Deadline Tracker" xfId="35478"/>
    <cellStyle name="Normal 17" xfId="7464"/>
    <cellStyle name="Normal 17 2" xfId="7465"/>
    <cellStyle name="Normal 17 2 2" xfId="19686"/>
    <cellStyle name="Normal 17 2 3" xfId="19685"/>
    <cellStyle name="Normal 17 2 4" xfId="26129"/>
    <cellStyle name="Normal 17 2_Deadline Tracker" xfId="35479"/>
    <cellStyle name="Normal 17 3" xfId="7466"/>
    <cellStyle name="Normal 17 3 2" xfId="19688"/>
    <cellStyle name="Normal 17 3 3" xfId="19687"/>
    <cellStyle name="Normal 17 3 4" xfId="26130"/>
    <cellStyle name="Normal 17 3_Deadline Tracker" xfId="35480"/>
    <cellStyle name="Normal 17 4" xfId="7467"/>
    <cellStyle name="Normal 17 4 2" xfId="19690"/>
    <cellStyle name="Normal 17 4 3" xfId="19689"/>
    <cellStyle name="Normal 17 4 4" xfId="26131"/>
    <cellStyle name="Normal 17 4_Deadline Tracker" xfId="35481"/>
    <cellStyle name="Normal 17 5" xfId="19691"/>
    <cellStyle name="Normal 17 6" xfId="19684"/>
    <cellStyle name="Normal 17 7" xfId="26128"/>
    <cellStyle name="Normal 17_Access Deletion Tracker" xfId="7468"/>
    <cellStyle name="Normal 170" xfId="7469"/>
    <cellStyle name="Normal 170 2" xfId="19693"/>
    <cellStyle name="Normal 170 3" xfId="19692"/>
    <cellStyle name="Normal 170 4" xfId="26132"/>
    <cellStyle name="Normal 170_Deadline Tracker" xfId="35482"/>
    <cellStyle name="Normal 171" xfId="7470"/>
    <cellStyle name="Normal 171 2" xfId="19695"/>
    <cellStyle name="Normal 171 3" xfId="19694"/>
    <cellStyle name="Normal 171 4" xfId="26133"/>
    <cellStyle name="Normal 171_Deadline Tracker" xfId="35483"/>
    <cellStyle name="Normal 172" xfId="7471"/>
    <cellStyle name="Normal 172 2" xfId="7472"/>
    <cellStyle name="Normal 172 2 2" xfId="19698"/>
    <cellStyle name="Normal 172 2 3" xfId="19697"/>
    <cellStyle name="Normal 172 2 4" xfId="26135"/>
    <cellStyle name="Normal 172 2_Deadline Tracker" xfId="35485"/>
    <cellStyle name="Normal 172 3" xfId="19699"/>
    <cellStyle name="Normal 172 4" xfId="19696"/>
    <cellStyle name="Normal 172 5" xfId="26134"/>
    <cellStyle name="Normal 172_Deadline Tracker" xfId="35484"/>
    <cellStyle name="Normal 173" xfId="7473"/>
    <cellStyle name="Normal 173 2" xfId="19701"/>
    <cellStyle name="Normal 173 3" xfId="19700"/>
    <cellStyle name="Normal 173 4" xfId="26136"/>
    <cellStyle name="Normal 173_Deadline Tracker" xfId="35486"/>
    <cellStyle name="Normal 174" xfId="7474"/>
    <cellStyle name="Normal 174 2" xfId="19703"/>
    <cellStyle name="Normal 174 3" xfId="19702"/>
    <cellStyle name="Normal 174 4" xfId="26137"/>
    <cellStyle name="Normal 174_Deadline Tracker" xfId="35487"/>
    <cellStyle name="Normal 175" xfId="7475"/>
    <cellStyle name="Normal 175 2" xfId="19705"/>
    <cellStyle name="Normal 175 3" xfId="19704"/>
    <cellStyle name="Normal 175 4" xfId="26138"/>
    <cellStyle name="Normal 175_Deadline Tracker" xfId="35488"/>
    <cellStyle name="Normal 176" xfId="7476"/>
    <cellStyle name="Normal 176 2" xfId="19707"/>
    <cellStyle name="Normal 176 3" xfId="19706"/>
    <cellStyle name="Normal 176 4" xfId="26139"/>
    <cellStyle name="Normal 176_Deadline Tracker" xfId="35489"/>
    <cellStyle name="Normal 177" xfId="7477"/>
    <cellStyle name="Normal 177 2" xfId="19709"/>
    <cellStyle name="Normal 177 3" xfId="19708"/>
    <cellStyle name="Normal 177 4" xfId="26140"/>
    <cellStyle name="Normal 177_Deadline Tracker" xfId="35490"/>
    <cellStyle name="Normal 178" xfId="7478"/>
    <cellStyle name="Normal 178 2" xfId="19711"/>
    <cellStyle name="Normal 178 3" xfId="19710"/>
    <cellStyle name="Normal 178 4" xfId="26141"/>
    <cellStyle name="Normal 178_Deadline Tracker" xfId="35491"/>
    <cellStyle name="Normal 179" xfId="7479"/>
    <cellStyle name="Normal 179 2" xfId="19713"/>
    <cellStyle name="Normal 179 3" xfId="19712"/>
    <cellStyle name="Normal 179 4" xfId="26142"/>
    <cellStyle name="Normal 179_Deadline Tracker" xfId="35492"/>
    <cellStyle name="Normal 18" xfId="7480"/>
    <cellStyle name="Normal 18 2" xfId="7481"/>
    <cellStyle name="Normal 18 2 2" xfId="7482"/>
    <cellStyle name="Normal 18 2 2 2" xfId="19717"/>
    <cellStyle name="Normal 18 2 2 3" xfId="19716"/>
    <cellStyle name="Normal 18 2 2 4" xfId="26145"/>
    <cellStyle name="Normal 18 2 2_Deadline Tracker" xfId="35494"/>
    <cellStyle name="Normal 18 2 3" xfId="19718"/>
    <cellStyle name="Normal 18 2 4" xfId="19715"/>
    <cellStyle name="Normal 18 2 5" xfId="26144"/>
    <cellStyle name="Normal 18 2_Deadline Tracker" xfId="35493"/>
    <cellStyle name="Normal 18 3" xfId="7483"/>
    <cellStyle name="Normal 18 3 2" xfId="7484"/>
    <cellStyle name="Normal 18 3 2 2" xfId="19721"/>
    <cellStyle name="Normal 18 3 2 3" xfId="19720"/>
    <cellStyle name="Normal 18 3 2 4" xfId="26147"/>
    <cellStyle name="Normal 18 3 2_Deadline Tracker" xfId="35496"/>
    <cellStyle name="Normal 18 3 3" xfId="19722"/>
    <cellStyle name="Normal 18 3 4" xfId="19719"/>
    <cellStyle name="Normal 18 3 5" xfId="26146"/>
    <cellStyle name="Normal 18 3_Deadline Tracker" xfId="35495"/>
    <cellStyle name="Normal 18 4" xfId="7485"/>
    <cellStyle name="Normal 18 4 2" xfId="19724"/>
    <cellStyle name="Normal 18 4 3" xfId="19723"/>
    <cellStyle name="Normal 18 4 4" xfId="26148"/>
    <cellStyle name="Normal 18 4_Deadline Tracker" xfId="35497"/>
    <cellStyle name="Normal 18 5" xfId="7486"/>
    <cellStyle name="Normal 18 5 2" xfId="19726"/>
    <cellStyle name="Normal 18 5 3" xfId="19725"/>
    <cellStyle name="Normal 18 5 4" xfId="26149"/>
    <cellStyle name="Normal 18 5_Deadline Tracker" xfId="35498"/>
    <cellStyle name="Normal 18 6" xfId="19727"/>
    <cellStyle name="Normal 18 7" xfId="19714"/>
    <cellStyle name="Normal 18 8" xfId="26143"/>
    <cellStyle name="Normal 18_Access Deletion Tracker" xfId="7487"/>
    <cellStyle name="Normal 180" xfId="7488"/>
    <cellStyle name="Normal 180 2" xfId="19729"/>
    <cellStyle name="Normal 180 3" xfId="19728"/>
    <cellStyle name="Normal 180 4" xfId="26150"/>
    <cellStyle name="Normal 180_Deadline Tracker" xfId="35499"/>
    <cellStyle name="Normal 181" xfId="7489"/>
    <cellStyle name="Normal 181 2" xfId="19731"/>
    <cellStyle name="Normal 181 3" xfId="19730"/>
    <cellStyle name="Normal 181 4" xfId="26151"/>
    <cellStyle name="Normal 181_Deadline Tracker" xfId="35500"/>
    <cellStyle name="Normal 182" xfId="7490"/>
    <cellStyle name="Normal 182 2" xfId="19733"/>
    <cellStyle name="Normal 182 3" xfId="19732"/>
    <cellStyle name="Normal 182 4" xfId="26152"/>
    <cellStyle name="Normal 182_Deadline Tracker" xfId="35501"/>
    <cellStyle name="Normal 183" xfId="7491"/>
    <cellStyle name="Normal 183 2" xfId="19735"/>
    <cellStyle name="Normal 183 3" xfId="19734"/>
    <cellStyle name="Normal 183 4" xfId="26153"/>
    <cellStyle name="Normal 183_Deadline Tracker" xfId="35502"/>
    <cellStyle name="Normal 184" xfId="7492"/>
    <cellStyle name="Normal 184 2" xfId="19737"/>
    <cellStyle name="Normal 184 3" xfId="19736"/>
    <cellStyle name="Normal 184 4" xfId="26154"/>
    <cellStyle name="Normal 184_Deadline Tracker" xfId="35503"/>
    <cellStyle name="Normal 185" xfId="7493"/>
    <cellStyle name="Normal 185 2" xfId="7494"/>
    <cellStyle name="Normal 185 2 2" xfId="19740"/>
    <cellStyle name="Normal 185 2 3" xfId="19739"/>
    <cellStyle name="Normal 185 2 4" xfId="26156"/>
    <cellStyle name="Normal 185 2_Deadline Tracker" xfId="35505"/>
    <cellStyle name="Normal 185 3" xfId="19741"/>
    <cellStyle name="Normal 185 4" xfId="19738"/>
    <cellStyle name="Normal 185 5" xfId="26155"/>
    <cellStyle name="Normal 185_Deadline Tracker" xfId="35504"/>
    <cellStyle name="Normal 186" xfId="7495"/>
    <cellStyle name="Normal 186 2" xfId="19743"/>
    <cellStyle name="Normal 186 3" xfId="19742"/>
    <cellStyle name="Normal 186 4" xfId="26157"/>
    <cellStyle name="Normal 186_Deadline Tracker" xfId="35506"/>
    <cellStyle name="Normal 187" xfId="7496"/>
    <cellStyle name="Normal 187 2" xfId="19745"/>
    <cellStyle name="Normal 187 3" xfId="19744"/>
    <cellStyle name="Normal 187 4" xfId="26158"/>
    <cellStyle name="Normal 187_Deadline Tracker" xfId="35507"/>
    <cellStyle name="Normal 188" xfId="7497"/>
    <cellStyle name="Normal 188 2" xfId="7498"/>
    <cellStyle name="Normal 188 2 2" xfId="19748"/>
    <cellStyle name="Normal 188 2 3" xfId="19747"/>
    <cellStyle name="Normal 188 2 4" xfId="26160"/>
    <cellStyle name="Normal 188 2_Deadline Tracker" xfId="35508"/>
    <cellStyle name="Normal 188 3" xfId="7499"/>
    <cellStyle name="Normal 188 3 2" xfId="19750"/>
    <cellStyle name="Normal 188 3 3" xfId="19749"/>
    <cellStyle name="Normal 188 3 4" xfId="26161"/>
    <cellStyle name="Normal 188 3_Deadline Tracker" xfId="35509"/>
    <cellStyle name="Normal 188 4" xfId="7500"/>
    <cellStyle name="Normal 188 4 2" xfId="19752"/>
    <cellStyle name="Normal 188 4 3" xfId="19751"/>
    <cellStyle name="Normal 188 4 4" xfId="26162"/>
    <cellStyle name="Normal 188 4_Deadline Tracker" xfId="35510"/>
    <cellStyle name="Normal 188 5" xfId="19753"/>
    <cellStyle name="Normal 188 6" xfId="19746"/>
    <cellStyle name="Normal 188 7" xfId="26159"/>
    <cellStyle name="Normal 188 8" xfId="28297"/>
    <cellStyle name="Normal 188 9" xfId="27996"/>
    <cellStyle name="Normal 188_Chansky" xfId="7501"/>
    <cellStyle name="Normal 189" xfId="7502"/>
    <cellStyle name="Normal 189 2" xfId="19755"/>
    <cellStyle name="Normal 189 3" xfId="19754"/>
    <cellStyle name="Normal 189 4" xfId="26163"/>
    <cellStyle name="Normal 189_Deadline Tracker" xfId="35511"/>
    <cellStyle name="Normal 19" xfId="7503"/>
    <cellStyle name="Normal 19 2" xfId="7504"/>
    <cellStyle name="Normal 19 2 2" xfId="7505"/>
    <cellStyle name="Normal 19 2 2 2" xfId="19759"/>
    <cellStyle name="Normal 19 2 2 3" xfId="19758"/>
    <cellStyle name="Normal 19 2 2 4" xfId="26166"/>
    <cellStyle name="Normal 19 2 2_Deadline Tracker" xfId="35513"/>
    <cellStyle name="Normal 19 2 3" xfId="19760"/>
    <cellStyle name="Normal 19 2 4" xfId="19757"/>
    <cellStyle name="Normal 19 2 5" xfId="26165"/>
    <cellStyle name="Normal 19 2_Deadline Tracker" xfId="35512"/>
    <cellStyle name="Normal 19 3" xfId="7506"/>
    <cellStyle name="Normal 19 3 2" xfId="7507"/>
    <cellStyle name="Normal 19 3 2 2" xfId="19763"/>
    <cellStyle name="Normal 19 3 2 3" xfId="19762"/>
    <cellStyle name="Normal 19 3 2 4" xfId="26168"/>
    <cellStyle name="Normal 19 3 2_Deadline Tracker" xfId="35515"/>
    <cellStyle name="Normal 19 3 3" xfId="19764"/>
    <cellStyle name="Normal 19 3 4" xfId="19761"/>
    <cellStyle name="Normal 19 3 5" xfId="26167"/>
    <cellStyle name="Normal 19 3_Deadline Tracker" xfId="35514"/>
    <cellStyle name="Normal 19 4" xfId="7508"/>
    <cellStyle name="Normal 19 4 2" xfId="19766"/>
    <cellStyle name="Normal 19 4 3" xfId="19765"/>
    <cellStyle name="Normal 19 4 4" xfId="26169"/>
    <cellStyle name="Normal 19 4_Deadline Tracker" xfId="35516"/>
    <cellStyle name="Normal 19 5" xfId="7509"/>
    <cellStyle name="Normal 19 5 2" xfId="19768"/>
    <cellStyle name="Normal 19 5 3" xfId="19767"/>
    <cellStyle name="Normal 19 5 4" xfId="26170"/>
    <cellStyle name="Normal 19 5_Deadline Tracker" xfId="35517"/>
    <cellStyle name="Normal 19 6" xfId="19769"/>
    <cellStyle name="Normal 19 7" xfId="19756"/>
    <cellStyle name="Normal 19 8" xfId="26164"/>
    <cellStyle name="Normal 19_Access Deletion Tracker" xfId="7510"/>
    <cellStyle name="Normal 190" xfId="7511"/>
    <cellStyle name="Normal 190 2" xfId="19771"/>
    <cellStyle name="Normal 190 3" xfId="19770"/>
    <cellStyle name="Normal 190 4" xfId="26171"/>
    <cellStyle name="Normal 190_Deadline Tracker" xfId="35518"/>
    <cellStyle name="Normal 191" xfId="7512"/>
    <cellStyle name="Normal 191 2" xfId="19773"/>
    <cellStyle name="Normal 191 3" xfId="19772"/>
    <cellStyle name="Normal 191 4" xfId="26172"/>
    <cellStyle name="Normal 191_Deadline Tracker" xfId="35519"/>
    <cellStyle name="Normal 192" xfId="7513"/>
    <cellStyle name="Normal 192 2" xfId="19775"/>
    <cellStyle name="Normal 192 3" xfId="19774"/>
    <cellStyle name="Normal 192 4" xfId="26173"/>
    <cellStyle name="Normal 192_Deadline Tracker" xfId="35520"/>
    <cellStyle name="Normal 193" xfId="7514"/>
    <cellStyle name="Normal 193 2" xfId="19777"/>
    <cellStyle name="Normal 193 3" xfId="19776"/>
    <cellStyle name="Normal 193 4" xfId="26174"/>
    <cellStyle name="Normal 193_Deadline Tracker" xfId="35521"/>
    <cellStyle name="Normal 194" xfId="7515"/>
    <cellStyle name="Normal 194 2" xfId="19779"/>
    <cellStyle name="Normal 194 3" xfId="19778"/>
    <cellStyle name="Normal 194 4" xfId="26175"/>
    <cellStyle name="Normal 194_Deadline Tracker" xfId="35522"/>
    <cellStyle name="Normal 195" xfId="7516"/>
    <cellStyle name="Normal 195 2" xfId="19781"/>
    <cellStyle name="Normal 195 3" xfId="19780"/>
    <cellStyle name="Normal 195 4" xfId="26176"/>
    <cellStyle name="Normal 195_Deadline Tracker" xfId="35523"/>
    <cellStyle name="Normal 196" xfId="7517"/>
    <cellStyle name="Normal 196 2" xfId="19783"/>
    <cellStyle name="Normal 196 3" xfId="19782"/>
    <cellStyle name="Normal 196 4" xfId="26177"/>
    <cellStyle name="Normal 196_Deadline Tracker" xfId="35524"/>
    <cellStyle name="Normal 197" xfId="7518"/>
    <cellStyle name="Normal 197 2" xfId="19785"/>
    <cellStyle name="Normal 197 3" xfId="19784"/>
    <cellStyle name="Normal 197 4" xfId="26178"/>
    <cellStyle name="Normal 197_Deadline Tracker" xfId="35525"/>
    <cellStyle name="Normal 198" xfId="7519"/>
    <cellStyle name="Normal 198 2" xfId="19787"/>
    <cellStyle name="Normal 198 3" xfId="19786"/>
    <cellStyle name="Normal 198 4" xfId="26179"/>
    <cellStyle name="Normal 198_Deadline Tracker" xfId="35526"/>
    <cellStyle name="Normal 199" xfId="7520"/>
    <cellStyle name="Normal 199 2" xfId="19789"/>
    <cellStyle name="Normal 199 3" xfId="19788"/>
    <cellStyle name="Normal 199 4" xfId="26180"/>
    <cellStyle name="Normal 199_Deadline Tracker" xfId="35527"/>
    <cellStyle name="Normal 2" xfId="7521"/>
    <cellStyle name="Normal 2 10" xfId="7522"/>
    <cellStyle name="Normal 2 10 2" xfId="7523"/>
    <cellStyle name="Normal 2 10 2 2" xfId="19793"/>
    <cellStyle name="Normal 2 10 2 3" xfId="19792"/>
    <cellStyle name="Normal 2 10 2 4" xfId="26183"/>
    <cellStyle name="Normal 2 10 2_Deadline Tracker" xfId="35528"/>
    <cellStyle name="Normal 2 10 3" xfId="7524"/>
    <cellStyle name="Normal 2 10 3 2" xfId="19795"/>
    <cellStyle name="Normal 2 10 3 3" xfId="19794"/>
    <cellStyle name="Normal 2 10 3 4" xfId="26184"/>
    <cellStyle name="Normal 2 10 3_Deadline Tracker" xfId="35529"/>
    <cellStyle name="Normal 2 10 4" xfId="19796"/>
    <cellStyle name="Normal 2 10 5" xfId="19791"/>
    <cellStyle name="Normal 2 10 6" xfId="26182"/>
    <cellStyle name="Normal 2 10_Access Deletion Tracker" xfId="7525"/>
    <cellStyle name="Normal 2 11" xfId="7526"/>
    <cellStyle name="Normal 2 11 2" xfId="7527"/>
    <cellStyle name="Normal 2 11 2 2" xfId="19799"/>
    <cellStyle name="Normal 2 11 2 3" xfId="19798"/>
    <cellStyle name="Normal 2 11 2 4" xfId="26186"/>
    <cellStyle name="Normal 2 11 2_Deadline Tracker" xfId="35530"/>
    <cellStyle name="Normal 2 11 3" xfId="19800"/>
    <cellStyle name="Normal 2 11 4" xfId="19797"/>
    <cellStyle name="Normal 2 11 5" xfId="26185"/>
    <cellStyle name="Normal 2 11_Access Deletion Tracker" xfId="7528"/>
    <cellStyle name="Normal 2 12" xfId="7529"/>
    <cellStyle name="Normal 2 12 2" xfId="7530"/>
    <cellStyle name="Normal 2 12 2 2" xfId="19803"/>
    <cellStyle name="Normal 2 12 2 3" xfId="19802"/>
    <cellStyle name="Normal 2 12 2 4" xfId="26188"/>
    <cellStyle name="Normal 2 12 2_Deadline Tracker" xfId="35531"/>
    <cellStyle name="Normal 2 12 3" xfId="19804"/>
    <cellStyle name="Normal 2 12 4" xfId="19801"/>
    <cellStyle name="Normal 2 12 5" xfId="26187"/>
    <cellStyle name="Normal 2 12_Access Deletion Tracker" xfId="7531"/>
    <cellStyle name="Normal 2 13" xfId="7532"/>
    <cellStyle name="Normal 2 13 2" xfId="7533"/>
    <cellStyle name="Normal 2 13 2 2" xfId="19807"/>
    <cellStyle name="Normal 2 13 2 3" xfId="19806"/>
    <cellStyle name="Normal 2 13 2 4" xfId="26190"/>
    <cellStyle name="Normal 2 13 2_Deadline Tracker" xfId="35532"/>
    <cellStyle name="Normal 2 13 3" xfId="19808"/>
    <cellStyle name="Normal 2 13 4" xfId="19805"/>
    <cellStyle name="Normal 2 13 5" xfId="26189"/>
    <cellStyle name="Normal 2 13_Access Deletion Tracker" xfId="7534"/>
    <cellStyle name="Normal 2 14" xfId="7535"/>
    <cellStyle name="Normal 2 14 2" xfId="19810"/>
    <cellStyle name="Normal 2 14 3" xfId="19809"/>
    <cellStyle name="Normal 2 14 4" xfId="26191"/>
    <cellStyle name="Normal 2 14_Deadline Tracker" xfId="35533"/>
    <cellStyle name="Normal 2 15" xfId="7536"/>
    <cellStyle name="Normal 2 15 2" xfId="19812"/>
    <cellStyle name="Normal 2 15 3" xfId="19811"/>
    <cellStyle name="Normal 2 15 4" xfId="26192"/>
    <cellStyle name="Normal 2 15_Deadline Tracker" xfId="35534"/>
    <cellStyle name="Normal 2 16" xfId="7537"/>
    <cellStyle name="Normal 2 16 2" xfId="19814"/>
    <cellStyle name="Normal 2 16 3" xfId="19813"/>
    <cellStyle name="Normal 2 16 4" xfId="26193"/>
    <cellStyle name="Normal 2 16_Deadline Tracker" xfId="35535"/>
    <cellStyle name="Normal 2 17" xfId="7538"/>
    <cellStyle name="Normal 2 17 2" xfId="19816"/>
    <cellStyle name="Normal 2 17 3" xfId="19815"/>
    <cellStyle name="Normal 2 17 4" xfId="26194"/>
    <cellStyle name="Normal 2 17_Deadline Tracker" xfId="35536"/>
    <cellStyle name="Normal 2 18" xfId="7539"/>
    <cellStyle name="Normal 2 18 2" xfId="19818"/>
    <cellStyle name="Normal 2 18 3" xfId="19817"/>
    <cellStyle name="Normal 2 18 4" xfId="26195"/>
    <cellStyle name="Normal 2 18_Deadline Tracker" xfId="35537"/>
    <cellStyle name="Normal 2 19" xfId="7540"/>
    <cellStyle name="Normal 2 19 2" xfId="19820"/>
    <cellStyle name="Normal 2 19 3" xfId="19819"/>
    <cellStyle name="Normal 2 19 4" xfId="26196"/>
    <cellStyle name="Normal 2 19_Deadline Tracker" xfId="35538"/>
    <cellStyle name="Normal 2 2" xfId="7541"/>
    <cellStyle name="Normal 2 2 10" xfId="28352"/>
    <cellStyle name="Normal 2 2 2" xfId="7542"/>
    <cellStyle name="Normal 2 2 2 10" xfId="7543"/>
    <cellStyle name="Normal 2 2 2 10 2" xfId="19824"/>
    <cellStyle name="Normal 2 2 2 10 3" xfId="19823"/>
    <cellStyle name="Normal 2 2 2 10 4" xfId="26199"/>
    <cellStyle name="Normal 2 2 2 10_Deadline Tracker" xfId="35539"/>
    <cellStyle name="Normal 2 2 2 11" xfId="19825"/>
    <cellStyle name="Normal 2 2 2 12" xfId="19822"/>
    <cellStyle name="Normal 2 2 2 13" xfId="26198"/>
    <cellStyle name="Normal 2 2 2 14" xfId="31986"/>
    <cellStyle name="Normal 2 2 2 2" xfId="7544"/>
    <cellStyle name="Normal 2 2 2 2 10" xfId="26200"/>
    <cellStyle name="Normal 2 2 2 2 2" xfId="7545"/>
    <cellStyle name="Normal 2 2 2 2 2 2" xfId="7546"/>
    <cellStyle name="Normal 2 2 2 2 2 2 2" xfId="19829"/>
    <cellStyle name="Normal 2 2 2 2 2 2 3" xfId="19828"/>
    <cellStyle name="Normal 2 2 2 2 2 2 4" xfId="26202"/>
    <cellStyle name="Normal 2 2 2 2 2 2_Deadline Tracker" xfId="35541"/>
    <cellStyle name="Normal 2 2 2 2 2 3" xfId="19830"/>
    <cellStyle name="Normal 2 2 2 2 2 4" xfId="19827"/>
    <cellStyle name="Normal 2 2 2 2 2 5" xfId="26201"/>
    <cellStyle name="Normal 2 2 2 2 2_Deadline Tracker" xfId="35540"/>
    <cellStyle name="Normal 2 2 2 2 3" xfId="19831"/>
    <cellStyle name="Normal 2 2 2 2 4" xfId="19832"/>
    <cellStyle name="Normal 2 2 2 2 5" xfId="19833"/>
    <cellStyle name="Normal 2 2 2 2 6" xfId="19834"/>
    <cellStyle name="Normal 2 2 2 2 7" xfId="19835"/>
    <cellStyle name="Normal 2 2 2 2 8" xfId="19836"/>
    <cellStyle name="Normal 2 2 2 2 9" xfId="19826"/>
    <cellStyle name="Normal 2 2 2 2_Access Deletion Tracker" xfId="7547"/>
    <cellStyle name="Normal 2 2 2 3" xfId="7548"/>
    <cellStyle name="Normal 2 2 2 3 2" xfId="7549"/>
    <cellStyle name="Normal 2 2 2 3 2 2" xfId="19839"/>
    <cellStyle name="Normal 2 2 2 3 2 3" xfId="19838"/>
    <cellStyle name="Normal 2 2 2 3 2 4" xfId="26204"/>
    <cellStyle name="Normal 2 2 2 3 2_Deadline Tracker" xfId="35543"/>
    <cellStyle name="Normal 2 2 2 3 3" xfId="19840"/>
    <cellStyle name="Normal 2 2 2 3 4" xfId="19837"/>
    <cellStyle name="Normal 2 2 2 3 5" xfId="26203"/>
    <cellStyle name="Normal 2 2 2 3_Deadline Tracker" xfId="35542"/>
    <cellStyle name="Normal 2 2 2 4" xfId="7550"/>
    <cellStyle name="Normal 2 2 2 4 2" xfId="19842"/>
    <cellStyle name="Normal 2 2 2 4 3" xfId="19841"/>
    <cellStyle name="Normal 2 2 2 4 4" xfId="26205"/>
    <cellStyle name="Normal 2 2 2 4_Deadline Tracker" xfId="35544"/>
    <cellStyle name="Normal 2 2 2 5" xfId="7551"/>
    <cellStyle name="Normal 2 2 2 5 2" xfId="19844"/>
    <cellStyle name="Normal 2 2 2 5 3" xfId="19843"/>
    <cellStyle name="Normal 2 2 2 5 4" xfId="26206"/>
    <cellStyle name="Normal 2 2 2 5_Deadline Tracker" xfId="35545"/>
    <cellStyle name="Normal 2 2 2 6" xfId="7552"/>
    <cellStyle name="Normal 2 2 2 6 2" xfId="19846"/>
    <cellStyle name="Normal 2 2 2 6 3" xfId="19845"/>
    <cellStyle name="Normal 2 2 2 6 4" xfId="26207"/>
    <cellStyle name="Normal 2 2 2 6_Deadline Tracker" xfId="35546"/>
    <cellStyle name="Normal 2 2 2 7" xfId="7553"/>
    <cellStyle name="Normal 2 2 2 7 2" xfId="19848"/>
    <cellStyle name="Normal 2 2 2 7 3" xfId="19847"/>
    <cellStyle name="Normal 2 2 2 7 4" xfId="26208"/>
    <cellStyle name="Normal 2 2 2 7_Deadline Tracker" xfId="35547"/>
    <cellStyle name="Normal 2 2 2 8" xfId="7554"/>
    <cellStyle name="Normal 2 2 2 8 2" xfId="19850"/>
    <cellStyle name="Normal 2 2 2 8 3" xfId="19849"/>
    <cellStyle name="Normal 2 2 2 8 4" xfId="26209"/>
    <cellStyle name="Normal 2 2 2 8_Deadline Tracker" xfId="35548"/>
    <cellStyle name="Normal 2 2 2 9" xfId="7555"/>
    <cellStyle name="Normal 2 2 2 9 2" xfId="19852"/>
    <cellStyle name="Normal 2 2 2 9 3" xfId="19851"/>
    <cellStyle name="Normal 2 2 2 9 4" xfId="26210"/>
    <cellStyle name="Normal 2 2 2 9_Deadline Tracker" xfId="35549"/>
    <cellStyle name="Normal 2 2 2_Access Deletion Tracker" xfId="7556"/>
    <cellStyle name="Normal 2 2 3" xfId="7557"/>
    <cellStyle name="Normal 2 2 3 2" xfId="19854"/>
    <cellStyle name="Normal 2 2 3 3" xfId="19853"/>
    <cellStyle name="Normal 2 2 3 4" xfId="26211"/>
    <cellStyle name="Normal 2 2 3 5" xfId="28426"/>
    <cellStyle name="Normal 2 2 3_Deadline Tracker" xfId="35550"/>
    <cellStyle name="Normal 2 2 4" xfId="7558"/>
    <cellStyle name="Normal 2 2 4 2" xfId="19856"/>
    <cellStyle name="Normal 2 2 4 3" xfId="19855"/>
    <cellStyle name="Normal 2 2 4 4" xfId="26212"/>
    <cellStyle name="Normal 2 2 4_Deadline Tracker" xfId="35551"/>
    <cellStyle name="Normal 2 2 5" xfId="19857"/>
    <cellStyle name="Normal 2 2 6" xfId="19821"/>
    <cellStyle name="Normal 2 2 7" xfId="26197"/>
    <cellStyle name="Normal 2 2 8" xfId="28298"/>
    <cellStyle name="Normal 2 2 9" xfId="27997"/>
    <cellStyle name="Normal 2 2_Access Deletion Tracker" xfId="7559"/>
    <cellStyle name="Normal 2 20" xfId="7560"/>
    <cellStyle name="Normal 2 20 2" xfId="19859"/>
    <cellStyle name="Normal 2 20 3" xfId="19858"/>
    <cellStyle name="Normal 2 20 4" xfId="26213"/>
    <cellStyle name="Normal 2 20_Deadline Tracker" xfId="35552"/>
    <cellStyle name="Normal 2 21" xfId="7561"/>
    <cellStyle name="Normal 2 21 2" xfId="19861"/>
    <cellStyle name="Normal 2 21 3" xfId="19860"/>
    <cellStyle name="Normal 2 21 4" xfId="26214"/>
    <cellStyle name="Normal 2 21_Deadline Tracker" xfId="35553"/>
    <cellStyle name="Normal 2 22" xfId="7562"/>
    <cellStyle name="Normal 2 22 2" xfId="19863"/>
    <cellStyle name="Normal 2 22 3" xfId="19862"/>
    <cellStyle name="Normal 2 22 4" xfId="26215"/>
    <cellStyle name="Normal 2 22_Deadline Tracker" xfId="35554"/>
    <cellStyle name="Normal 2 23" xfId="7563"/>
    <cellStyle name="Normal 2 23 2" xfId="19865"/>
    <cellStyle name="Normal 2 23 3" xfId="19864"/>
    <cellStyle name="Normal 2 23 4" xfId="26216"/>
    <cellStyle name="Normal 2 23_Deadline Tracker" xfId="35555"/>
    <cellStyle name="Normal 2 24" xfId="7564"/>
    <cellStyle name="Normal 2 24 2" xfId="19867"/>
    <cellStyle name="Normal 2 24 3" xfId="19866"/>
    <cellStyle name="Normal 2 24 4" xfId="26217"/>
    <cellStyle name="Normal 2 24_Deadline Tracker" xfId="35556"/>
    <cellStyle name="Normal 2 25" xfId="7565"/>
    <cellStyle name="Normal 2 25 2" xfId="19869"/>
    <cellStyle name="Normal 2 25 3" xfId="19868"/>
    <cellStyle name="Normal 2 25 4" xfId="26218"/>
    <cellStyle name="Normal 2 25_Deadline Tracker" xfId="35557"/>
    <cellStyle name="Normal 2 26" xfId="7566"/>
    <cellStyle name="Normal 2 26 2" xfId="19871"/>
    <cellStyle name="Normal 2 26 3" xfId="19870"/>
    <cellStyle name="Normal 2 26 4" xfId="26219"/>
    <cellStyle name="Normal 2 26_Deadline Tracker" xfId="35558"/>
    <cellStyle name="Normal 2 27" xfId="7567"/>
    <cellStyle name="Normal 2 27 2" xfId="19873"/>
    <cellStyle name="Normal 2 27 3" xfId="19872"/>
    <cellStyle name="Normal 2 27 4" xfId="26220"/>
    <cellStyle name="Normal 2 27_Deadline Tracker" xfId="35559"/>
    <cellStyle name="Normal 2 28" xfId="7568"/>
    <cellStyle name="Normal 2 28 2" xfId="19875"/>
    <cellStyle name="Normal 2 28 3" xfId="19874"/>
    <cellStyle name="Normal 2 28 4" xfId="26221"/>
    <cellStyle name="Normal 2 28_Deadline Tracker" xfId="35560"/>
    <cellStyle name="Normal 2 29" xfId="7569"/>
    <cellStyle name="Normal 2 29 2" xfId="19877"/>
    <cellStyle name="Normal 2 29 3" xfId="19876"/>
    <cellStyle name="Normal 2 29 4" xfId="26222"/>
    <cellStyle name="Normal 2 29_Deadline Tracker" xfId="35561"/>
    <cellStyle name="Normal 2 3" xfId="7570"/>
    <cellStyle name="Normal 2 3 10" xfId="26223"/>
    <cellStyle name="Normal 2 3 11" xfId="28428"/>
    <cellStyle name="Normal 2 3 2" xfId="7571"/>
    <cellStyle name="Normal 2 3 2 2" xfId="7572"/>
    <cellStyle name="Normal 2 3 2 2 2" xfId="19881"/>
    <cellStyle name="Normal 2 3 2 2 3" xfId="19880"/>
    <cellStyle name="Normal 2 3 2 2 4" xfId="26225"/>
    <cellStyle name="Normal 2 3 2 2_Deadline Tracker" xfId="35563"/>
    <cellStyle name="Normal 2 3 2 3" xfId="7573"/>
    <cellStyle name="Normal 2 3 2 3 2" xfId="19883"/>
    <cellStyle name="Normal 2 3 2 3 3" xfId="19882"/>
    <cellStyle name="Normal 2 3 2 3 4" xfId="26226"/>
    <cellStyle name="Normal 2 3 2 3_Deadline Tracker" xfId="35564"/>
    <cellStyle name="Normal 2 3 2 4" xfId="19884"/>
    <cellStyle name="Normal 2 3 2 5" xfId="19879"/>
    <cellStyle name="Normal 2 3 2 6" xfId="26224"/>
    <cellStyle name="Normal 2 3 2 7" xfId="31987"/>
    <cellStyle name="Normal 2 3 2_Deadline Tracker" xfId="35562"/>
    <cellStyle name="Normal 2 3 3" xfId="19885"/>
    <cellStyle name="Normal 2 3 4" xfId="19886"/>
    <cellStyle name="Normal 2 3 5" xfId="19887"/>
    <cellStyle name="Normal 2 3 6" xfId="19888"/>
    <cellStyle name="Normal 2 3 7" xfId="19889"/>
    <cellStyle name="Normal 2 3 8" xfId="19890"/>
    <cellStyle name="Normal 2 3 9" xfId="19878"/>
    <cellStyle name="Normal 2 3_Access Deletion Tracker" xfId="7574"/>
    <cellStyle name="Normal 2 30" xfId="7575"/>
    <cellStyle name="Normal 2 30 2" xfId="19892"/>
    <cellStyle name="Normal 2 30 3" xfId="19891"/>
    <cellStyle name="Normal 2 30 4" xfId="26227"/>
    <cellStyle name="Normal 2 30_Deadline Tracker" xfId="35565"/>
    <cellStyle name="Normal 2 31" xfId="7576"/>
    <cellStyle name="Normal 2 31 2" xfId="19894"/>
    <cellStyle name="Normal 2 31 3" xfId="19893"/>
    <cellStyle name="Normal 2 31 4" xfId="26228"/>
    <cellStyle name="Normal 2 31_Deadline Tracker" xfId="35566"/>
    <cellStyle name="Normal 2 32" xfId="7577"/>
    <cellStyle name="Normal 2 32 2" xfId="19896"/>
    <cellStyle name="Normal 2 32 3" xfId="19895"/>
    <cellStyle name="Normal 2 32 4" xfId="26229"/>
    <cellStyle name="Normal 2 32_Deadline Tracker" xfId="35567"/>
    <cellStyle name="Normal 2 33" xfId="7578"/>
    <cellStyle name="Normal 2 33 2" xfId="19898"/>
    <cellStyle name="Normal 2 33 3" xfId="19897"/>
    <cellStyle name="Normal 2 33 4" xfId="26230"/>
    <cellStyle name="Normal 2 33_Deadline Tracker" xfId="35568"/>
    <cellStyle name="Normal 2 34" xfId="19899"/>
    <cellStyle name="Normal 2 35" xfId="19790"/>
    <cellStyle name="Normal 2 36" xfId="10870"/>
    <cellStyle name="Normal 2 37" xfId="26181"/>
    <cellStyle name="Normal 2 38" xfId="10865"/>
    <cellStyle name="Normal 2 39" xfId="27688"/>
    <cellStyle name="Normal 2 4" xfId="7579"/>
    <cellStyle name="Normal 2 4 2" xfId="19901"/>
    <cellStyle name="Normal 2 4 3" xfId="19900"/>
    <cellStyle name="Normal 2 4 4" xfId="26231"/>
    <cellStyle name="Normal 2 4 5" xfId="28425"/>
    <cellStyle name="Normal 2 4_Deadline Tracker" xfId="35569"/>
    <cellStyle name="Normal 2 40" xfId="27714"/>
    <cellStyle name="Normal 2 41" xfId="27685"/>
    <cellStyle name="Normal 2 42" xfId="27647"/>
    <cellStyle name="Normal 2 43" xfId="27684"/>
    <cellStyle name="Normal 2 44" xfId="27711"/>
    <cellStyle name="Normal 2 45" xfId="27626"/>
    <cellStyle name="Normal 2 46" xfId="27699"/>
    <cellStyle name="Normal 2 47" xfId="27653"/>
    <cellStyle name="Normal 2 48" xfId="27644"/>
    <cellStyle name="Normal 2 49" xfId="27665"/>
    <cellStyle name="Normal 2 5" xfId="7580"/>
    <cellStyle name="Normal 2 5 2" xfId="7581"/>
    <cellStyle name="Normal 2 5 2 2" xfId="19904"/>
    <cellStyle name="Normal 2 5 2 3" xfId="19903"/>
    <cellStyle name="Normal 2 5 2 4" xfId="26233"/>
    <cellStyle name="Normal 2 5 2_Deadline Tracker" xfId="35571"/>
    <cellStyle name="Normal 2 5 3" xfId="19905"/>
    <cellStyle name="Normal 2 5 4" xfId="19902"/>
    <cellStyle name="Normal 2 5 5" xfId="26232"/>
    <cellStyle name="Normal 2 5 6" xfId="31988"/>
    <cellStyle name="Normal 2 5_Deadline Tracker" xfId="35570"/>
    <cellStyle name="Normal 2 50" xfId="27673"/>
    <cellStyle name="Normal 2 51" xfId="27648"/>
    <cellStyle name="Normal 2 52" xfId="27671"/>
    <cellStyle name="Normal 2 53" xfId="27630"/>
    <cellStyle name="Normal 2 54" xfId="27669"/>
    <cellStyle name="Normal 2 55" xfId="27705"/>
    <cellStyle name="Normal 2 56" xfId="27678"/>
    <cellStyle name="Normal 2 57" xfId="27702"/>
    <cellStyle name="Normal 2 58" xfId="10839"/>
    <cellStyle name="Normal 2 59" xfId="27706"/>
    <cellStyle name="Normal 2 6" xfId="7582"/>
    <cellStyle name="Normal 2 6 2" xfId="7583"/>
    <cellStyle name="Normal 2 6 2 2" xfId="19908"/>
    <cellStyle name="Normal 2 6 2 3" xfId="19907"/>
    <cellStyle name="Normal 2 6 2 4" xfId="26235"/>
    <cellStyle name="Normal 2 6 2_Deadline Tracker" xfId="35572"/>
    <cellStyle name="Normal 2 6 3" xfId="19909"/>
    <cellStyle name="Normal 2 6 4" xfId="19906"/>
    <cellStyle name="Normal 2 6 5" xfId="26234"/>
    <cellStyle name="Normal 2 6_Access Deletion Tracker" xfId="7584"/>
    <cellStyle name="Normal 2 60" xfId="27695"/>
    <cellStyle name="Normal 2 61" xfId="27657"/>
    <cellStyle name="Normal 2 62" xfId="27690"/>
    <cellStyle name="Normal 2 63" xfId="27703"/>
    <cellStyle name="Normal 2 64" xfId="27664"/>
    <cellStyle name="Normal 2 65" xfId="27696"/>
    <cellStyle name="Normal 2 66" xfId="10850"/>
    <cellStyle name="Normal 2 7" xfId="7585"/>
    <cellStyle name="Normal 2 7 2" xfId="7586"/>
    <cellStyle name="Normal 2 7 2 2" xfId="19912"/>
    <cellStyle name="Normal 2 7 2 3" xfId="19911"/>
    <cellStyle name="Normal 2 7 2 4" xfId="26237"/>
    <cellStyle name="Normal 2 7 2_Deadline Tracker" xfId="35573"/>
    <cellStyle name="Normal 2 7 3" xfId="19913"/>
    <cellStyle name="Normal 2 7 4" xfId="19910"/>
    <cellStyle name="Normal 2 7 5" xfId="26236"/>
    <cellStyle name="Normal 2 7 6" xfId="28435"/>
    <cellStyle name="Normal 2 7_Access Deletion Tracker" xfId="7587"/>
    <cellStyle name="Normal 2 8" xfId="7588"/>
    <cellStyle name="Normal 2 8 2" xfId="7589"/>
    <cellStyle name="Normal 2 8 2 2" xfId="19916"/>
    <cellStyle name="Normal 2 8 2 3" xfId="19915"/>
    <cellStyle name="Normal 2 8 2 4" xfId="26239"/>
    <cellStyle name="Normal 2 8 2_Deadline Tracker" xfId="35574"/>
    <cellStyle name="Normal 2 8 3" xfId="7590"/>
    <cellStyle name="Normal 2 8 3 2" xfId="19918"/>
    <cellStyle name="Normal 2 8 3 3" xfId="19917"/>
    <cellStyle name="Normal 2 8 3 4" xfId="26240"/>
    <cellStyle name="Normal 2 8 3_Deadline Tracker" xfId="35575"/>
    <cellStyle name="Normal 2 8 4" xfId="19919"/>
    <cellStyle name="Normal 2 8 5" xfId="19914"/>
    <cellStyle name="Normal 2 8 6" xfId="26238"/>
    <cellStyle name="Normal 2 8 7" xfId="28440"/>
    <cellStyle name="Normal 2 8_Access Deletion Tracker" xfId="7591"/>
    <cellStyle name="Normal 2 9" xfId="7592"/>
    <cellStyle name="Normal 2 9 2" xfId="7593"/>
    <cellStyle name="Normal 2 9 2 2" xfId="19922"/>
    <cellStyle name="Normal 2 9 2 3" xfId="19921"/>
    <cellStyle name="Normal 2 9 2 4" xfId="26242"/>
    <cellStyle name="Normal 2 9 2_Deadline Tracker" xfId="35576"/>
    <cellStyle name="Normal 2 9 3" xfId="19923"/>
    <cellStyle name="Normal 2 9 4" xfId="19920"/>
    <cellStyle name="Normal 2 9 5" xfId="26241"/>
    <cellStyle name="Normal 2 9_Access Deletion Tracker" xfId="7594"/>
    <cellStyle name="Normal 2_05212013" xfId="7595"/>
    <cellStyle name="Normal 20" xfId="7596"/>
    <cellStyle name="Normal 20 2" xfId="7597"/>
    <cellStyle name="Normal 20 2 2" xfId="7598"/>
    <cellStyle name="Normal 20 2 2 2" xfId="19927"/>
    <cellStyle name="Normal 20 2 2 3" xfId="19926"/>
    <cellStyle name="Normal 20 2 2 4" xfId="26245"/>
    <cellStyle name="Normal 20 2 2_Deadline Tracker" xfId="35578"/>
    <cellStyle name="Normal 20 2 3" xfId="19928"/>
    <cellStyle name="Normal 20 2 4" xfId="19925"/>
    <cellStyle name="Normal 20 2 5" xfId="26244"/>
    <cellStyle name="Normal 20 2_Deadline Tracker" xfId="35577"/>
    <cellStyle name="Normal 20 3" xfId="7599"/>
    <cellStyle name="Normal 20 3 2" xfId="19930"/>
    <cellStyle name="Normal 20 3 3" xfId="19929"/>
    <cellStyle name="Normal 20 3 4" xfId="26246"/>
    <cellStyle name="Normal 20 3_Deadline Tracker" xfId="35579"/>
    <cellStyle name="Normal 20 4" xfId="19931"/>
    <cellStyle name="Normal 20 5" xfId="19924"/>
    <cellStyle name="Normal 20 6" xfId="26243"/>
    <cellStyle name="Normal 20_Access Deletion Tracker" xfId="7600"/>
    <cellStyle name="Normal 200" xfId="7601"/>
    <cellStyle name="Normal 200 2" xfId="19933"/>
    <cellStyle name="Normal 200 3" xfId="19932"/>
    <cellStyle name="Normal 200 4" xfId="26247"/>
    <cellStyle name="Normal 200_Deadline Tracker" xfId="35580"/>
    <cellStyle name="Normal 201" xfId="7602"/>
    <cellStyle name="Normal 201 2" xfId="19935"/>
    <cellStyle name="Normal 201 3" xfId="19934"/>
    <cellStyle name="Normal 201 4" xfId="26248"/>
    <cellStyle name="Normal 201_Deadline Tracker" xfId="35581"/>
    <cellStyle name="Normal 202" xfId="7603"/>
    <cellStyle name="Normal 202 2" xfId="19937"/>
    <cellStyle name="Normal 202 3" xfId="19936"/>
    <cellStyle name="Normal 202 4" xfId="26249"/>
    <cellStyle name="Normal 202_Deadline Tracker" xfId="35582"/>
    <cellStyle name="Normal 203" xfId="7604"/>
    <cellStyle name="Normal 203 2" xfId="19939"/>
    <cellStyle name="Normal 203 3" xfId="19938"/>
    <cellStyle name="Normal 203 4" xfId="26250"/>
    <cellStyle name="Normal 203_Deadline Tracker" xfId="35583"/>
    <cellStyle name="Normal 204" xfId="7605"/>
    <cellStyle name="Normal 204 2" xfId="19941"/>
    <cellStyle name="Normal 204 3" xfId="19940"/>
    <cellStyle name="Normal 204 4" xfId="26251"/>
    <cellStyle name="Normal 204_Deadline Tracker" xfId="35584"/>
    <cellStyle name="Normal 205" xfId="7606"/>
    <cellStyle name="Normal 205 2" xfId="19943"/>
    <cellStyle name="Normal 205 3" xfId="19942"/>
    <cellStyle name="Normal 205 4" xfId="26252"/>
    <cellStyle name="Normal 205_Deadline Tracker" xfId="35585"/>
    <cellStyle name="Normal 206" xfId="7607"/>
    <cellStyle name="Normal 206 2" xfId="19945"/>
    <cellStyle name="Normal 206 3" xfId="19944"/>
    <cellStyle name="Normal 206 4" xfId="26253"/>
    <cellStyle name="Normal 206_Deadline Tracker" xfId="35586"/>
    <cellStyle name="Normal 207" xfId="7608"/>
    <cellStyle name="Normal 207 2" xfId="19947"/>
    <cellStyle name="Normal 207 3" xfId="19946"/>
    <cellStyle name="Normal 207 4" xfId="26254"/>
    <cellStyle name="Normal 207_Deadline Tracker" xfId="35587"/>
    <cellStyle name="Normal 208" xfId="7609"/>
    <cellStyle name="Normal 208 2" xfId="19949"/>
    <cellStyle name="Normal 208 3" xfId="19948"/>
    <cellStyle name="Normal 208 4" xfId="26255"/>
    <cellStyle name="Normal 208_Deadline Tracker" xfId="35588"/>
    <cellStyle name="Normal 209" xfId="7610"/>
    <cellStyle name="Normal 209 2" xfId="19951"/>
    <cellStyle name="Normal 209 3" xfId="19950"/>
    <cellStyle name="Normal 209 4" xfId="26256"/>
    <cellStyle name="Normal 209_Deadline Tracker" xfId="35589"/>
    <cellStyle name="Normal 21" xfId="7611"/>
    <cellStyle name="Normal 21 2" xfId="7612"/>
    <cellStyle name="Normal 21 2 2" xfId="19954"/>
    <cellStyle name="Normal 21 2 3" xfId="19953"/>
    <cellStyle name="Normal 21 2 4" xfId="26258"/>
    <cellStyle name="Normal 21 2_Deadline Tracker" xfId="35590"/>
    <cellStyle name="Normal 21 3" xfId="7613"/>
    <cellStyle name="Normal 21 3 2" xfId="7614"/>
    <cellStyle name="Normal 21 3 2 2" xfId="19957"/>
    <cellStyle name="Normal 21 3 2 3" xfId="19956"/>
    <cellStyle name="Normal 21 3 2 4" xfId="26260"/>
    <cellStyle name="Normal 21 3 2_Deadline Tracker" xfId="35592"/>
    <cellStyle name="Normal 21 3 3" xfId="19958"/>
    <cellStyle name="Normal 21 3 4" xfId="19955"/>
    <cellStyle name="Normal 21 3 5" xfId="26259"/>
    <cellStyle name="Normal 21 3_Deadline Tracker" xfId="35591"/>
    <cellStyle name="Normal 21 4" xfId="19959"/>
    <cellStyle name="Normal 21 5" xfId="19952"/>
    <cellStyle name="Normal 21 6" xfId="26257"/>
    <cellStyle name="Normal 21_Access Deletion Tracker" xfId="7615"/>
    <cellStyle name="Normal 210" xfId="7616"/>
    <cellStyle name="Normal 210 2" xfId="19961"/>
    <cellStyle name="Normal 210 3" xfId="19960"/>
    <cellStyle name="Normal 210 4" xfId="26261"/>
    <cellStyle name="Normal 210_Deadline Tracker" xfId="35593"/>
    <cellStyle name="Normal 211" xfId="7617"/>
    <cellStyle name="Normal 211 2" xfId="19963"/>
    <cellStyle name="Normal 211 3" xfId="19962"/>
    <cellStyle name="Normal 211 4" xfId="26262"/>
    <cellStyle name="Normal 211_Deadline Tracker" xfId="35594"/>
    <cellStyle name="Normal 212" xfId="7618"/>
    <cellStyle name="Normal 212 2" xfId="19965"/>
    <cellStyle name="Normal 212 3" xfId="19964"/>
    <cellStyle name="Normal 212 4" xfId="26263"/>
    <cellStyle name="Normal 212_Deadline Tracker" xfId="35595"/>
    <cellStyle name="Normal 213" xfId="7619"/>
    <cellStyle name="Normal 213 2" xfId="19967"/>
    <cellStyle name="Normal 213 3" xfId="19966"/>
    <cellStyle name="Normal 213 4" xfId="26264"/>
    <cellStyle name="Normal 213_Deadline Tracker" xfId="35596"/>
    <cellStyle name="Normal 214" xfId="7620"/>
    <cellStyle name="Normal 214 2" xfId="19969"/>
    <cellStyle name="Normal 214 3" xfId="19968"/>
    <cellStyle name="Normal 214 4" xfId="26265"/>
    <cellStyle name="Normal 214_Deadline Tracker" xfId="35597"/>
    <cellStyle name="Normal 215" xfId="7621"/>
    <cellStyle name="Normal 215 2" xfId="19971"/>
    <cellStyle name="Normal 215 3" xfId="19970"/>
    <cellStyle name="Normal 215 4" xfId="26266"/>
    <cellStyle name="Normal 215_Deadline Tracker" xfId="35598"/>
    <cellStyle name="Normal 216" xfId="7622"/>
    <cellStyle name="Normal 216 2" xfId="19973"/>
    <cellStyle name="Normal 216 3" xfId="19972"/>
    <cellStyle name="Normal 216 4" xfId="26267"/>
    <cellStyle name="Normal 216_Deadline Tracker" xfId="35599"/>
    <cellStyle name="Normal 217" xfId="7623"/>
    <cellStyle name="Normal 217 2" xfId="19975"/>
    <cellStyle name="Normal 217 3" xfId="19974"/>
    <cellStyle name="Normal 217 4" xfId="26268"/>
    <cellStyle name="Normal 217_Deadline Tracker" xfId="35600"/>
    <cellStyle name="Normal 218" xfId="7624"/>
    <cellStyle name="Normal 218 2" xfId="19977"/>
    <cellStyle name="Normal 218 3" xfId="19976"/>
    <cellStyle name="Normal 218 4" xfId="26269"/>
    <cellStyle name="Normal 218_Deadline Tracker" xfId="35601"/>
    <cellStyle name="Normal 219" xfId="7625"/>
    <cellStyle name="Normal 219 2" xfId="19979"/>
    <cellStyle name="Normal 219 3" xfId="19978"/>
    <cellStyle name="Normal 219 4" xfId="26270"/>
    <cellStyle name="Normal 219_Deadline Tracker" xfId="35602"/>
    <cellStyle name="Normal 22" xfId="7626"/>
    <cellStyle name="Normal 22 10" xfId="19980"/>
    <cellStyle name="Normal 22 11" xfId="26271"/>
    <cellStyle name="Normal 22 2" xfId="7627"/>
    <cellStyle name="Normal 22 2 2" xfId="7628"/>
    <cellStyle name="Normal 22 2 2 2" xfId="19983"/>
    <cellStyle name="Normal 22 2 2 3" xfId="19982"/>
    <cellStyle name="Normal 22 2 2 4" xfId="26273"/>
    <cellStyle name="Normal 22 2 2_Deadline Tracker" xfId="35604"/>
    <cellStyle name="Normal 22 2 3" xfId="19984"/>
    <cellStyle name="Normal 22 2 4" xfId="19981"/>
    <cellStyle name="Normal 22 2 5" xfId="26272"/>
    <cellStyle name="Normal 22 2_Deadline Tracker" xfId="35603"/>
    <cellStyle name="Normal 22 3" xfId="7629"/>
    <cellStyle name="Normal 22 3 2" xfId="19986"/>
    <cellStyle name="Normal 22 3 3" xfId="19985"/>
    <cellStyle name="Normal 22 3 4" xfId="26274"/>
    <cellStyle name="Normal 22 3_Deadline Tracker" xfId="35605"/>
    <cellStyle name="Normal 22 4" xfId="19987"/>
    <cellStyle name="Normal 22 5" xfId="19988"/>
    <cellStyle name="Normal 22 6" xfId="19989"/>
    <cellStyle name="Normal 22 7" xfId="19990"/>
    <cellStyle name="Normal 22 8" xfId="19991"/>
    <cellStyle name="Normal 22 9" xfId="19992"/>
    <cellStyle name="Normal 22_Access Deletion Tracker" xfId="7630"/>
    <cellStyle name="Normal 220" xfId="7631"/>
    <cellStyle name="Normal 220 2" xfId="19994"/>
    <cellStyle name="Normal 220 3" xfId="19993"/>
    <cellStyle name="Normal 220 4" xfId="26275"/>
    <cellStyle name="Normal 220_Deadline Tracker" xfId="35606"/>
    <cellStyle name="Normal 221" xfId="7632"/>
    <cellStyle name="Normal 221 2" xfId="19996"/>
    <cellStyle name="Normal 221 3" xfId="19995"/>
    <cellStyle name="Normal 221 4" xfId="26276"/>
    <cellStyle name="Normal 221_Deadline Tracker" xfId="35607"/>
    <cellStyle name="Normal 222" xfId="7633"/>
    <cellStyle name="Normal 222 2" xfId="19998"/>
    <cellStyle name="Normal 222 3" xfId="19997"/>
    <cellStyle name="Normal 222 4" xfId="26277"/>
    <cellStyle name="Normal 222_Deadline Tracker" xfId="35608"/>
    <cellStyle name="Normal 223" xfId="7634"/>
    <cellStyle name="Normal 223 2" xfId="20000"/>
    <cellStyle name="Normal 223 3" xfId="19999"/>
    <cellStyle name="Normal 223 4" xfId="26278"/>
    <cellStyle name="Normal 223_Deadline Tracker" xfId="35609"/>
    <cellStyle name="Normal 224" xfId="7635"/>
    <cellStyle name="Normal 224 2" xfId="20002"/>
    <cellStyle name="Normal 224 3" xfId="20001"/>
    <cellStyle name="Normal 224 4" xfId="26279"/>
    <cellStyle name="Normal 224_Deadline Tracker" xfId="35610"/>
    <cellStyle name="Normal 225" xfId="7636"/>
    <cellStyle name="Normal 225 2" xfId="20004"/>
    <cellStyle name="Normal 225 3" xfId="20003"/>
    <cellStyle name="Normal 225 4" xfId="26280"/>
    <cellStyle name="Normal 225_Deadline Tracker" xfId="35611"/>
    <cellStyle name="Normal 226" xfId="7637"/>
    <cellStyle name="Normal 226 2" xfId="20006"/>
    <cellStyle name="Normal 226 3" xfId="20005"/>
    <cellStyle name="Normal 226 4" xfId="26281"/>
    <cellStyle name="Normal 226_Deadline Tracker" xfId="35612"/>
    <cellStyle name="Normal 227" xfId="7638"/>
    <cellStyle name="Normal 227 2" xfId="20008"/>
    <cellStyle name="Normal 227 3" xfId="20007"/>
    <cellStyle name="Normal 227 4" xfId="26282"/>
    <cellStyle name="Normal 227_Deadline Tracker" xfId="35613"/>
    <cellStyle name="Normal 228" xfId="7639"/>
    <cellStyle name="Normal 228 2" xfId="20010"/>
    <cellStyle name="Normal 228 3" xfId="20009"/>
    <cellStyle name="Normal 228 4" xfId="26283"/>
    <cellStyle name="Normal 228_Deadline Tracker" xfId="35614"/>
    <cellStyle name="Normal 229" xfId="7640"/>
    <cellStyle name="Normal 229 2" xfId="20012"/>
    <cellStyle name="Normal 229 3" xfId="20011"/>
    <cellStyle name="Normal 229 4" xfId="26284"/>
    <cellStyle name="Normal 229_Deadline Tracker" xfId="35615"/>
    <cellStyle name="Normal 23" xfId="7641"/>
    <cellStyle name="Normal 23 2" xfId="7642"/>
    <cellStyle name="Normal 23 2 2" xfId="20015"/>
    <cellStyle name="Normal 23 2 3" xfId="20014"/>
    <cellStyle name="Normal 23 2 4" xfId="26286"/>
    <cellStyle name="Normal 23 2_Deadline Tracker" xfId="35616"/>
    <cellStyle name="Normal 23 3" xfId="7643"/>
    <cellStyle name="Normal 23 3 2" xfId="20017"/>
    <cellStyle name="Normal 23 3 3" xfId="20016"/>
    <cellStyle name="Normal 23 3 4" xfId="26287"/>
    <cellStyle name="Normal 23 3_Deadline Tracker" xfId="35617"/>
    <cellStyle name="Normal 23 4" xfId="20018"/>
    <cellStyle name="Normal 23 5" xfId="20013"/>
    <cellStyle name="Normal 23 6" xfId="26285"/>
    <cellStyle name="Normal 23_Access Deletion Tracker" xfId="7644"/>
    <cellStyle name="Normal 230" xfId="7645"/>
    <cellStyle name="Normal 230 2" xfId="20020"/>
    <cellStyle name="Normal 230 3" xfId="20019"/>
    <cellStyle name="Normal 230 4" xfId="26288"/>
    <cellStyle name="Normal 230_Deadline Tracker" xfId="35618"/>
    <cellStyle name="Normal 231" xfId="7646"/>
    <cellStyle name="Normal 231 2" xfId="20022"/>
    <cellStyle name="Normal 231 3" xfId="20021"/>
    <cellStyle name="Normal 231 4" xfId="26289"/>
    <cellStyle name="Normal 231_Deadline Tracker" xfId="35619"/>
    <cellStyle name="Normal 232" xfId="7647"/>
    <cellStyle name="Normal 232 2" xfId="20024"/>
    <cellStyle name="Normal 232 3" xfId="20023"/>
    <cellStyle name="Normal 232 4" xfId="26290"/>
    <cellStyle name="Normal 232_Deadline Tracker" xfId="35620"/>
    <cellStyle name="Normal 233" xfId="7648"/>
    <cellStyle name="Normal 233 2" xfId="20026"/>
    <cellStyle name="Normal 233 3" xfId="20025"/>
    <cellStyle name="Normal 233 4" xfId="26291"/>
    <cellStyle name="Normal 233_Deadline Tracker" xfId="35621"/>
    <cellStyle name="Normal 234" xfId="7649"/>
    <cellStyle name="Normal 234 2" xfId="20028"/>
    <cellStyle name="Normal 234 3" xfId="20027"/>
    <cellStyle name="Normal 234 4" xfId="26292"/>
    <cellStyle name="Normal 234_Deadline Tracker" xfId="35622"/>
    <cellStyle name="Normal 235" xfId="7650"/>
    <cellStyle name="Normal 235 2" xfId="20030"/>
    <cellStyle name="Normal 235 3" xfId="20029"/>
    <cellStyle name="Normal 235 4" xfId="26293"/>
    <cellStyle name="Normal 235_Deadline Tracker" xfId="35623"/>
    <cellStyle name="Normal 236" xfId="7651"/>
    <cellStyle name="Normal 236 2" xfId="20032"/>
    <cellStyle name="Normal 236 3" xfId="20031"/>
    <cellStyle name="Normal 236 4" xfId="26294"/>
    <cellStyle name="Normal 236_Deadline Tracker" xfId="35624"/>
    <cellStyle name="Normal 237" xfId="7652"/>
    <cellStyle name="Normal 237 2" xfId="20034"/>
    <cellStyle name="Normal 237 3" xfId="20033"/>
    <cellStyle name="Normal 237 4" xfId="26295"/>
    <cellStyle name="Normal 237_Deadline Tracker" xfId="35625"/>
    <cellStyle name="Normal 238" xfId="7653"/>
    <cellStyle name="Normal 238 2" xfId="20036"/>
    <cellStyle name="Normal 238 3" xfId="20035"/>
    <cellStyle name="Normal 238 4" xfId="26296"/>
    <cellStyle name="Normal 238_Deadline Tracker" xfId="35626"/>
    <cellStyle name="Normal 239" xfId="7654"/>
    <cellStyle name="Normal 239 2" xfId="20038"/>
    <cellStyle name="Normal 239 3" xfId="20037"/>
    <cellStyle name="Normal 239 4" xfId="26297"/>
    <cellStyle name="Normal 239_Deadline Tracker" xfId="35627"/>
    <cellStyle name="Normal 24" xfId="7655"/>
    <cellStyle name="Normal 24 2" xfId="7656"/>
    <cellStyle name="Normal 24 2 2" xfId="20041"/>
    <cellStyle name="Normal 24 2 3" xfId="20040"/>
    <cellStyle name="Normal 24 2 4" xfId="26299"/>
    <cellStyle name="Normal 24 2_Deadline Tracker" xfId="35629"/>
    <cellStyle name="Normal 24 3" xfId="7657"/>
    <cellStyle name="Normal 24 3 2" xfId="20043"/>
    <cellStyle name="Normal 24 3 3" xfId="20042"/>
    <cellStyle name="Normal 24 3 4" xfId="26300"/>
    <cellStyle name="Normal 24 3_Deadline Tracker" xfId="35630"/>
    <cellStyle name="Normal 24 4" xfId="20044"/>
    <cellStyle name="Normal 24 5" xfId="20039"/>
    <cellStyle name="Normal 24 6" xfId="26298"/>
    <cellStyle name="Normal 24_Deadline Tracker" xfId="35628"/>
    <cellStyle name="Normal 240" xfId="7658"/>
    <cellStyle name="Normal 240 2" xfId="20046"/>
    <cellStyle name="Normal 240 3" xfId="20045"/>
    <cellStyle name="Normal 240 4" xfId="26301"/>
    <cellStyle name="Normal 240_Deadline Tracker" xfId="35631"/>
    <cellStyle name="Normal 241" xfId="20047"/>
    <cellStyle name="Normal 242" xfId="20048"/>
    <cellStyle name="Normal 243" xfId="20049"/>
    <cellStyle name="Normal 244" xfId="20050"/>
    <cellStyle name="Normal 245" xfId="20051"/>
    <cellStyle name="Normal 246" xfId="20052"/>
    <cellStyle name="Normal 247" xfId="28375"/>
    <cellStyle name="Normal 25" xfId="7659"/>
    <cellStyle name="Normal 25 2" xfId="7660"/>
    <cellStyle name="Normal 25 2 2" xfId="20055"/>
    <cellStyle name="Normal 25 2 3" xfId="20054"/>
    <cellStyle name="Normal 25 2 4" xfId="26303"/>
    <cellStyle name="Normal 25 2_Deadline Tracker" xfId="35633"/>
    <cellStyle name="Normal 25 3" xfId="7661"/>
    <cellStyle name="Normal 25 3 2" xfId="20057"/>
    <cellStyle name="Normal 25 3 3" xfId="20056"/>
    <cellStyle name="Normal 25 3 4" xfId="26304"/>
    <cellStyle name="Normal 25 3_Deadline Tracker" xfId="35634"/>
    <cellStyle name="Normal 25 4" xfId="20058"/>
    <cellStyle name="Normal 25 5" xfId="20053"/>
    <cellStyle name="Normal 25 6" xfId="26302"/>
    <cellStyle name="Normal 25_Deadline Tracker" xfId="35632"/>
    <cellStyle name="Normal 26" xfId="7662"/>
    <cellStyle name="Normal 26 2" xfId="7663"/>
    <cellStyle name="Normal 26 2 2" xfId="20061"/>
    <cellStyle name="Normal 26 2 3" xfId="20060"/>
    <cellStyle name="Normal 26 2 4" xfId="26306"/>
    <cellStyle name="Normal 26 2_Deadline Tracker" xfId="35636"/>
    <cellStyle name="Normal 26 3" xfId="7664"/>
    <cellStyle name="Normal 26 3 2" xfId="7665"/>
    <cellStyle name="Normal 26 3 2 2" xfId="20064"/>
    <cellStyle name="Normal 26 3 2 3" xfId="20063"/>
    <cellStyle name="Normal 26 3 2 4" xfId="26308"/>
    <cellStyle name="Normal 26 3 2_Deadline Tracker" xfId="35638"/>
    <cellStyle name="Normal 26 3 3" xfId="20065"/>
    <cellStyle name="Normal 26 3 4" xfId="20062"/>
    <cellStyle name="Normal 26 3 5" xfId="26307"/>
    <cellStyle name="Normal 26 3_Deadline Tracker" xfId="35637"/>
    <cellStyle name="Normal 26 4" xfId="20066"/>
    <cellStyle name="Normal 26 5" xfId="20059"/>
    <cellStyle name="Normal 26 6" xfId="26305"/>
    <cellStyle name="Normal 26_Deadline Tracker" xfId="35635"/>
    <cellStyle name="Normal 27" xfId="7666"/>
    <cellStyle name="Normal 27 2" xfId="7667"/>
    <cellStyle name="Normal 27 2 2" xfId="7668"/>
    <cellStyle name="Normal 27 2 2 2" xfId="20070"/>
    <cellStyle name="Normal 27 2 2 3" xfId="20069"/>
    <cellStyle name="Normal 27 2 2 4" xfId="26311"/>
    <cellStyle name="Normal 27 2 2_Deadline Tracker" xfId="35640"/>
    <cellStyle name="Normal 27 2 3" xfId="20071"/>
    <cellStyle name="Normal 27 2 4" xfId="20068"/>
    <cellStyle name="Normal 27 2 5" xfId="26310"/>
    <cellStyle name="Normal 27 2_Deadline Tracker" xfId="35639"/>
    <cellStyle name="Normal 27 3" xfId="7669"/>
    <cellStyle name="Normal 27 3 2" xfId="7670"/>
    <cellStyle name="Normal 27 3 2 2" xfId="20074"/>
    <cellStyle name="Normal 27 3 2 3" xfId="20073"/>
    <cellStyle name="Normal 27 3 2 4" xfId="26313"/>
    <cellStyle name="Normal 27 3 2_Deadline Tracker" xfId="35642"/>
    <cellStyle name="Normal 27 3 3" xfId="20075"/>
    <cellStyle name="Normal 27 3 4" xfId="20072"/>
    <cellStyle name="Normal 27 3 5" xfId="26312"/>
    <cellStyle name="Normal 27 3_Deadline Tracker" xfId="35641"/>
    <cellStyle name="Normal 27 4" xfId="20076"/>
    <cellStyle name="Normal 27 5" xfId="20067"/>
    <cellStyle name="Normal 27 6" xfId="26309"/>
    <cellStyle name="Normal 27_Access Deletion Tracker" xfId="7671"/>
    <cellStyle name="Normal 28" xfId="7672"/>
    <cellStyle name="Normal 28 2" xfId="7673"/>
    <cellStyle name="Normal 28 2 2" xfId="20079"/>
    <cellStyle name="Normal 28 2 3" xfId="20078"/>
    <cellStyle name="Normal 28 2 4" xfId="26315"/>
    <cellStyle name="Normal 28 2_Deadline Tracker" xfId="35644"/>
    <cellStyle name="Normal 28 3" xfId="7674"/>
    <cellStyle name="Normal 28 3 2" xfId="20081"/>
    <cellStyle name="Normal 28 3 3" xfId="20080"/>
    <cellStyle name="Normal 28 3 4" xfId="26316"/>
    <cellStyle name="Normal 28 3_Deadline Tracker" xfId="35645"/>
    <cellStyle name="Normal 28 4" xfId="20082"/>
    <cellStyle name="Normal 28 5" xfId="20077"/>
    <cellStyle name="Normal 28 6" xfId="26314"/>
    <cellStyle name="Normal 28_Deadline Tracker" xfId="35643"/>
    <cellStyle name="Normal 29" xfId="7675"/>
    <cellStyle name="Normal 29 2" xfId="7676"/>
    <cellStyle name="Normal 29 2 2" xfId="7677"/>
    <cellStyle name="Normal 29 2 2 2" xfId="20086"/>
    <cellStyle name="Normal 29 2 2 3" xfId="20085"/>
    <cellStyle name="Normal 29 2 2 4" xfId="26319"/>
    <cellStyle name="Normal 29 2 2_Deadline Tracker" xfId="35648"/>
    <cellStyle name="Normal 29 2 3" xfId="20087"/>
    <cellStyle name="Normal 29 2 4" xfId="20084"/>
    <cellStyle name="Normal 29 2 5" xfId="26318"/>
    <cellStyle name="Normal 29 2_Deadline Tracker" xfId="35647"/>
    <cellStyle name="Normal 29 3" xfId="7678"/>
    <cellStyle name="Normal 29 3 2" xfId="20089"/>
    <cellStyle name="Normal 29 3 3" xfId="20088"/>
    <cellStyle name="Normal 29 3 4" xfId="26320"/>
    <cellStyle name="Normal 29 3_Deadline Tracker" xfId="35649"/>
    <cellStyle name="Normal 29 4" xfId="7679"/>
    <cellStyle name="Normal 29 4 2" xfId="20091"/>
    <cellStyle name="Normal 29 4 3" xfId="20090"/>
    <cellStyle name="Normal 29 4 4" xfId="26321"/>
    <cellStyle name="Normal 29 4_Deadline Tracker" xfId="35650"/>
    <cellStyle name="Normal 29 5" xfId="20092"/>
    <cellStyle name="Normal 29 6" xfId="20083"/>
    <cellStyle name="Normal 29 7" xfId="26317"/>
    <cellStyle name="Normal 29_Deadline Tracker" xfId="35646"/>
    <cellStyle name="Normal 3" xfId="7680"/>
    <cellStyle name="Normal 3 10" xfId="7681"/>
    <cellStyle name="Normal 3 10 2" xfId="20095"/>
    <cellStyle name="Normal 3 10 3" xfId="20094"/>
    <cellStyle name="Normal 3 10 4" xfId="26322"/>
    <cellStyle name="Normal 3 10_Deadline Tracker" xfId="35651"/>
    <cellStyle name="Normal 3 11" xfId="20096"/>
    <cellStyle name="Normal 3 12" xfId="20093"/>
    <cellStyle name="Normal 3 13" xfId="10869"/>
    <cellStyle name="Normal 3 14" xfId="28418"/>
    <cellStyle name="Normal 3 2" xfId="7682"/>
    <cellStyle name="Normal 3 2 2" xfId="7683"/>
    <cellStyle name="Normal 3 2 2 2" xfId="7684"/>
    <cellStyle name="Normal 3 2 2 2 2" xfId="20100"/>
    <cellStyle name="Normal 3 2 2 2 3" xfId="20099"/>
    <cellStyle name="Normal 3 2 2 2 4" xfId="26325"/>
    <cellStyle name="Normal 3 2 2 2_Deadline Tracker" xfId="35653"/>
    <cellStyle name="Normal 3 2 2 3" xfId="20101"/>
    <cellStyle name="Normal 3 2 2 4" xfId="20098"/>
    <cellStyle name="Normal 3 2 2 5" xfId="26324"/>
    <cellStyle name="Normal 3 2 2_Deadline Tracker" xfId="35652"/>
    <cellStyle name="Normal 3 2 3" xfId="7685"/>
    <cellStyle name="Normal 3 2 3 2" xfId="20103"/>
    <cellStyle name="Normal 3 2 3 3" xfId="20102"/>
    <cellStyle name="Normal 3 2 3 4" xfId="26326"/>
    <cellStyle name="Normal 3 2 3_Deadline Tracker" xfId="35654"/>
    <cellStyle name="Normal 3 2 4" xfId="7686"/>
    <cellStyle name="Normal 3 2 4 2" xfId="20105"/>
    <cellStyle name="Normal 3 2 4 3" xfId="20104"/>
    <cellStyle name="Normal 3 2 4 4" xfId="26327"/>
    <cellStyle name="Normal 3 2 4_Deadline Tracker" xfId="35655"/>
    <cellStyle name="Normal 3 2 5" xfId="20106"/>
    <cellStyle name="Normal 3 2 6" xfId="20097"/>
    <cellStyle name="Normal 3 2 7" xfId="26323"/>
    <cellStyle name="Normal 3 2_APAC PNA" xfId="7687"/>
    <cellStyle name="Normal 3 3" xfId="7688"/>
    <cellStyle name="Normal 3 3 2" xfId="7689"/>
    <cellStyle name="Normal 3 3 2 2" xfId="20109"/>
    <cellStyle name="Normal 3 3 2 3" xfId="20108"/>
    <cellStyle name="Normal 3 3 2 4" xfId="26329"/>
    <cellStyle name="Normal 3 3 2_Deadline Tracker" xfId="35657"/>
    <cellStyle name="Normal 3 3 3" xfId="20110"/>
    <cellStyle name="Normal 3 3 4" xfId="20107"/>
    <cellStyle name="Normal 3 3 5" xfId="26328"/>
    <cellStyle name="Normal 3 3_Deadline Tracker" xfId="35656"/>
    <cellStyle name="Normal 3 4" xfId="7690"/>
    <cellStyle name="Normal 3 4 2" xfId="20112"/>
    <cellStyle name="Normal 3 4 3" xfId="20111"/>
    <cellStyle name="Normal 3 4 4" xfId="26330"/>
    <cellStyle name="Normal 3 4_Deadline Tracker" xfId="35658"/>
    <cellStyle name="Normal 3 5" xfId="7691"/>
    <cellStyle name="Normal 3 5 2" xfId="7692"/>
    <cellStyle name="Normal 3 5 2 2" xfId="20115"/>
    <cellStyle name="Normal 3 5 2 3" xfId="20114"/>
    <cellStyle name="Normal 3 5 2 4" xfId="26332"/>
    <cellStyle name="Normal 3 5 2_Deadline Tracker" xfId="35659"/>
    <cellStyle name="Normal 3 5 3" xfId="20116"/>
    <cellStyle name="Normal 3 5 4" xfId="20113"/>
    <cellStyle name="Normal 3 5 5" xfId="26331"/>
    <cellStyle name="Normal 3 5_APAC &amp; Toronto CMS" xfId="7693"/>
    <cellStyle name="Normal 3 6" xfId="7694"/>
    <cellStyle name="Normal 3 6 2" xfId="7695"/>
    <cellStyle name="Normal 3 6 2 2" xfId="20119"/>
    <cellStyle name="Normal 3 6 2 3" xfId="20118"/>
    <cellStyle name="Normal 3 6 2 4" xfId="26334"/>
    <cellStyle name="Normal 3 6 2_Deadline Tracker" xfId="35660"/>
    <cellStyle name="Normal 3 6 3" xfId="20120"/>
    <cellStyle name="Normal 3 6 4" xfId="20117"/>
    <cellStyle name="Normal 3 6 5" xfId="26333"/>
    <cellStyle name="Normal 3 6_APAC &amp; Toronto CMS" xfId="7696"/>
    <cellStyle name="Normal 3 7" xfId="7697"/>
    <cellStyle name="Normal 3 7 2" xfId="20122"/>
    <cellStyle name="Normal 3 7 3" xfId="20121"/>
    <cellStyle name="Normal 3 7 4" xfId="26335"/>
    <cellStyle name="Normal 3 7_Deadline Tracker" xfId="35661"/>
    <cellStyle name="Normal 3 8" xfId="7698"/>
    <cellStyle name="Normal 3 8 2" xfId="7699"/>
    <cellStyle name="Normal 3 8 2 2" xfId="20125"/>
    <cellStyle name="Normal 3 8 2 3" xfId="20124"/>
    <cellStyle name="Normal 3 8 2 4" xfId="26337"/>
    <cellStyle name="Normal 3 8 2_Deadline Tracker" xfId="35663"/>
    <cellStyle name="Normal 3 8 3" xfId="20126"/>
    <cellStyle name="Normal 3 8 4" xfId="20123"/>
    <cellStyle name="Normal 3 8 5" xfId="26336"/>
    <cellStyle name="Normal 3 8_Deadline Tracker" xfId="35662"/>
    <cellStyle name="Normal 3 9" xfId="7700"/>
    <cellStyle name="Normal 3 9 2" xfId="7701"/>
    <cellStyle name="Normal 3 9 2 2" xfId="20129"/>
    <cellStyle name="Normal 3 9 2 3" xfId="20128"/>
    <cellStyle name="Normal 3 9 2 4" xfId="26339"/>
    <cellStyle name="Normal 3 9 2_Deadline Tracker" xfId="35665"/>
    <cellStyle name="Normal 3 9 3" xfId="20130"/>
    <cellStyle name="Normal 3 9 4" xfId="20127"/>
    <cellStyle name="Normal 3 9 5" xfId="26338"/>
    <cellStyle name="Normal 3 9_Deadline Tracker" xfId="35664"/>
    <cellStyle name="Normal 3_Activity per Fund Group" xfId="10880"/>
    <cellStyle name="Normal 30" xfId="7702"/>
    <cellStyle name="Normal 30 2" xfId="7703"/>
    <cellStyle name="Normal 30 2 2" xfId="20133"/>
    <cellStyle name="Normal 30 2 3" xfId="20132"/>
    <cellStyle name="Normal 30 2 4" xfId="26341"/>
    <cellStyle name="Normal 30 2_Deadline Tracker" xfId="35667"/>
    <cellStyle name="Normal 30 3" xfId="7704"/>
    <cellStyle name="Normal 30 3 2" xfId="20135"/>
    <cellStyle name="Normal 30 3 3" xfId="20134"/>
    <cellStyle name="Normal 30 3 4" xfId="26342"/>
    <cellStyle name="Normal 30 3_Deadline Tracker" xfId="35668"/>
    <cellStyle name="Normal 30 4" xfId="20136"/>
    <cellStyle name="Normal 30 5" xfId="20131"/>
    <cellStyle name="Normal 30 6" xfId="26340"/>
    <cellStyle name="Normal 30_Deadline Tracker" xfId="35666"/>
    <cellStyle name="Normal 31" xfId="7705"/>
    <cellStyle name="Normal 31 2" xfId="7706"/>
    <cellStyle name="Normal 31 2 2" xfId="20139"/>
    <cellStyle name="Normal 31 2 3" xfId="20138"/>
    <cellStyle name="Normal 31 2 4" xfId="26344"/>
    <cellStyle name="Normal 31 2_Deadline Tracker" xfId="35669"/>
    <cellStyle name="Normal 31 3" xfId="7707"/>
    <cellStyle name="Normal 31 3 2" xfId="20141"/>
    <cellStyle name="Normal 31 3 3" xfId="20140"/>
    <cellStyle name="Normal 31 3 4" xfId="26345"/>
    <cellStyle name="Normal 31 3_Deadline Tracker" xfId="35670"/>
    <cellStyle name="Normal 31 4" xfId="20142"/>
    <cellStyle name="Normal 31 5" xfId="20137"/>
    <cellStyle name="Normal 31 6" xfId="26343"/>
    <cellStyle name="Normal 31_Access Deletion Tracker" xfId="7708"/>
    <cellStyle name="Normal 32" xfId="7709"/>
    <cellStyle name="Normal 32 2" xfId="7710"/>
    <cellStyle name="Normal 32 2 2" xfId="7711"/>
    <cellStyle name="Normal 32 2 2 2" xfId="20146"/>
    <cellStyle name="Normal 32 2 2 3" xfId="20145"/>
    <cellStyle name="Normal 32 2 2 4" xfId="26348"/>
    <cellStyle name="Normal 32 2 2_Deadline Tracker" xfId="35672"/>
    <cellStyle name="Normal 32 2 3" xfId="20147"/>
    <cellStyle name="Normal 32 2 4" xfId="20144"/>
    <cellStyle name="Normal 32 2 5" xfId="26347"/>
    <cellStyle name="Normal 32 2_Deadline Tracker" xfId="35671"/>
    <cellStyle name="Normal 32 3" xfId="7712"/>
    <cellStyle name="Normal 32 3 2" xfId="20149"/>
    <cellStyle name="Normal 32 3 3" xfId="20148"/>
    <cellStyle name="Normal 32 3 4" xfId="26349"/>
    <cellStyle name="Normal 32 3_Deadline Tracker" xfId="35673"/>
    <cellStyle name="Normal 32 4" xfId="20150"/>
    <cellStyle name="Normal 32 5" xfId="20143"/>
    <cellStyle name="Normal 32 6" xfId="26346"/>
    <cellStyle name="Normal 32_Access Deletion Tracker" xfId="7713"/>
    <cellStyle name="Normal 33" xfId="7714"/>
    <cellStyle name="Normal 33 10" xfId="27998"/>
    <cellStyle name="Normal 33 2" xfId="7715"/>
    <cellStyle name="Normal 33 2 2" xfId="7716"/>
    <cellStyle name="Normal 33 2 2 2" xfId="20154"/>
    <cellStyle name="Normal 33 2 2 3" xfId="20153"/>
    <cellStyle name="Normal 33 2 2 4" xfId="26352"/>
    <cellStyle name="Normal 33 2 2_Deadline Tracker" xfId="35675"/>
    <cellStyle name="Normal 33 2 3" xfId="7717"/>
    <cellStyle name="Normal 33 2 3 2" xfId="20156"/>
    <cellStyle name="Normal 33 2 3 3" xfId="20155"/>
    <cellStyle name="Normal 33 2 3 4" xfId="26353"/>
    <cellStyle name="Normal 33 2 3_Deadline Tracker" xfId="35676"/>
    <cellStyle name="Normal 33 2 4" xfId="20157"/>
    <cellStyle name="Normal 33 2 5" xfId="20152"/>
    <cellStyle name="Normal 33 2 6" xfId="26351"/>
    <cellStyle name="Normal 33 2_Deadline Tracker" xfId="35674"/>
    <cellStyle name="Normal 33 3" xfId="7718"/>
    <cellStyle name="Normal 33 3 2" xfId="7719"/>
    <cellStyle name="Normal 33 3 2 2" xfId="20160"/>
    <cellStyle name="Normal 33 3 2 3" xfId="20159"/>
    <cellStyle name="Normal 33 3 2 4" xfId="26355"/>
    <cellStyle name="Normal 33 3 2_Deadline Tracker" xfId="35678"/>
    <cellStyle name="Normal 33 3 3" xfId="20161"/>
    <cellStyle name="Normal 33 3 4" xfId="20158"/>
    <cellStyle name="Normal 33 3 5" xfId="26354"/>
    <cellStyle name="Normal 33 3_Deadline Tracker" xfId="35677"/>
    <cellStyle name="Normal 33 4" xfId="7720"/>
    <cellStyle name="Normal 33 4 2" xfId="20163"/>
    <cellStyle name="Normal 33 4 3" xfId="20162"/>
    <cellStyle name="Normal 33 4 4" xfId="26356"/>
    <cellStyle name="Normal 33 4_Deadline Tracker" xfId="35679"/>
    <cellStyle name="Normal 33 5" xfId="7721"/>
    <cellStyle name="Normal 33 5 2" xfId="20165"/>
    <cellStyle name="Normal 33 5 3" xfId="20164"/>
    <cellStyle name="Normal 33 5 4" xfId="26357"/>
    <cellStyle name="Normal 33 5_Deadline Tracker" xfId="35680"/>
    <cellStyle name="Normal 33 6" xfId="20166"/>
    <cellStyle name="Normal 33 7" xfId="20151"/>
    <cellStyle name="Normal 33 8" xfId="26350"/>
    <cellStyle name="Normal 33 9" xfId="28299"/>
    <cellStyle name="Normal 33_Access Deletion Tracker" xfId="7722"/>
    <cellStyle name="Normal 34" xfId="7723"/>
    <cellStyle name="Normal 34 2" xfId="7724"/>
    <cellStyle name="Normal 34 2 2" xfId="20169"/>
    <cellStyle name="Normal 34 2 3" xfId="20168"/>
    <cellStyle name="Normal 34 2 4" xfId="26359"/>
    <cellStyle name="Normal 34 2_Deadline Tracker" xfId="35681"/>
    <cellStyle name="Normal 34 3" xfId="7725"/>
    <cellStyle name="Normal 34 3 2" xfId="20171"/>
    <cellStyle name="Normal 34 3 3" xfId="20170"/>
    <cellStyle name="Normal 34 3 4" xfId="26360"/>
    <cellStyle name="Normal 34 3_Deadline Tracker" xfId="35682"/>
    <cellStyle name="Normal 34 4" xfId="20172"/>
    <cellStyle name="Normal 34 5" xfId="20167"/>
    <cellStyle name="Normal 34 6" xfId="26358"/>
    <cellStyle name="Normal 34_Access Deletion Tracker" xfId="7726"/>
    <cellStyle name="Normal 35" xfId="7727"/>
    <cellStyle name="Normal 35 2" xfId="7728"/>
    <cellStyle name="Normal 35 2 2" xfId="20175"/>
    <cellStyle name="Normal 35 2 3" xfId="20174"/>
    <cellStyle name="Normal 35 2 4" xfId="26362"/>
    <cellStyle name="Normal 35 2_Deadline Tracker" xfId="35683"/>
    <cellStyle name="Normal 35 3" xfId="20176"/>
    <cellStyle name="Normal 35 4" xfId="20173"/>
    <cellStyle name="Normal 35 5" xfId="26361"/>
    <cellStyle name="Normal 35_Access Deletion Tracker" xfId="7729"/>
    <cellStyle name="Normal 36" xfId="7730"/>
    <cellStyle name="Normal 36 2" xfId="7731"/>
    <cellStyle name="Normal 36 2 2" xfId="20179"/>
    <cellStyle name="Normal 36 2 3" xfId="20178"/>
    <cellStyle name="Normal 36 2 4" xfId="26364"/>
    <cellStyle name="Normal 36 2_Deadline Tracker" xfId="35684"/>
    <cellStyle name="Normal 36 3" xfId="20180"/>
    <cellStyle name="Normal 36 4" xfId="20177"/>
    <cellStyle name="Normal 36 5" xfId="26363"/>
    <cellStyle name="Normal 36_Access Deletion Tracker" xfId="7732"/>
    <cellStyle name="Normal 37" xfId="7733"/>
    <cellStyle name="Normal 37 2" xfId="7734"/>
    <cellStyle name="Normal 37 2 2" xfId="20183"/>
    <cellStyle name="Normal 37 2 3" xfId="20182"/>
    <cellStyle name="Normal 37 2 4" xfId="26366"/>
    <cellStyle name="Normal 37 2_Deadline Tracker" xfId="35685"/>
    <cellStyle name="Normal 37 3" xfId="20184"/>
    <cellStyle name="Normal 37 4" xfId="20181"/>
    <cellStyle name="Normal 37 5" xfId="26365"/>
    <cellStyle name="Normal 37_Access Deletion Tracker" xfId="7735"/>
    <cellStyle name="Normal 38" xfId="7736"/>
    <cellStyle name="Normal 38 2" xfId="7737"/>
    <cellStyle name="Normal 38 2 2" xfId="20187"/>
    <cellStyle name="Normal 38 2 3" xfId="20186"/>
    <cellStyle name="Normal 38 2 4" xfId="26368"/>
    <cellStyle name="Normal 38 2_Deadline Tracker" xfId="35686"/>
    <cellStyle name="Normal 38 3" xfId="20188"/>
    <cellStyle name="Normal 38 4" xfId="20185"/>
    <cellStyle name="Normal 38 5" xfId="26367"/>
    <cellStyle name="Normal 38_Access Deletion Tracker" xfId="7738"/>
    <cellStyle name="Normal 39" xfId="7739"/>
    <cellStyle name="Normal 39 2" xfId="7740"/>
    <cellStyle name="Normal 39 2 2" xfId="20191"/>
    <cellStyle name="Normal 39 2 3" xfId="20190"/>
    <cellStyle name="Normal 39 2 4" xfId="26370"/>
    <cellStyle name="Normal 39 2_Deadline Tracker" xfId="35687"/>
    <cellStyle name="Normal 39 3" xfId="20192"/>
    <cellStyle name="Normal 39 4" xfId="20189"/>
    <cellStyle name="Normal 39 5" xfId="26369"/>
    <cellStyle name="Normal 39_Access Deletion Tracker" xfId="7741"/>
    <cellStyle name="Normal 4" xfId="7742"/>
    <cellStyle name="Normal 4 10" xfId="28419"/>
    <cellStyle name="Normal 4 2" xfId="7743"/>
    <cellStyle name="Normal 4 2 2" xfId="7744"/>
    <cellStyle name="Normal 4 2 2 2" xfId="20196"/>
    <cellStyle name="Normal 4 2 2 3" xfId="20195"/>
    <cellStyle name="Normal 4 2 2 4" xfId="26373"/>
    <cellStyle name="Normal 4 2 2_Deadline Tracker" xfId="35688"/>
    <cellStyle name="Normal 4 2 3" xfId="7745"/>
    <cellStyle name="Normal 4 2 3 2" xfId="20198"/>
    <cellStyle name="Normal 4 2 3 3" xfId="20197"/>
    <cellStyle name="Normal 4 2 3 4" xfId="26374"/>
    <cellStyle name="Normal 4 2 3_Deadline Tracker" xfId="35689"/>
    <cellStyle name="Normal 4 2 4" xfId="20199"/>
    <cellStyle name="Normal 4 2 5" xfId="20194"/>
    <cellStyle name="Normal 4 2 6" xfId="26372"/>
    <cellStyle name="Normal 4 2_APAC PNA" xfId="7746"/>
    <cellStyle name="Normal 4 3" xfId="7747"/>
    <cellStyle name="Normal 4 3 2" xfId="7748"/>
    <cellStyle name="Normal 4 3 2 2" xfId="20202"/>
    <cellStyle name="Normal 4 3 2 3" xfId="20201"/>
    <cellStyle name="Normal 4 3 2 4" xfId="26376"/>
    <cellStyle name="Normal 4 3 2_Deadline Tracker" xfId="35691"/>
    <cellStyle name="Normal 4 3 3" xfId="7749"/>
    <cellStyle name="Normal 4 3 3 2" xfId="20204"/>
    <cellStyle name="Normal 4 3 3 3" xfId="20203"/>
    <cellStyle name="Normal 4 3 3 4" xfId="26377"/>
    <cellStyle name="Normal 4 3 3_Deadline Tracker" xfId="35692"/>
    <cellStyle name="Normal 4 3 4" xfId="7750"/>
    <cellStyle name="Normal 4 3 4 2" xfId="20206"/>
    <cellStyle name="Normal 4 3 4 3" xfId="20205"/>
    <cellStyle name="Normal 4 3 4 4" xfId="26378"/>
    <cellStyle name="Normal 4 3 4_Deadline Tracker" xfId="35693"/>
    <cellStyle name="Normal 4 3 5" xfId="20207"/>
    <cellStyle name="Normal 4 3 6" xfId="20200"/>
    <cellStyle name="Normal 4 3 7" xfId="26375"/>
    <cellStyle name="Normal 4 3_Deadline Tracker" xfId="35690"/>
    <cellStyle name="Normal 4 4" xfId="7751"/>
    <cellStyle name="Normal 4 4 2" xfId="7752"/>
    <cellStyle name="Normal 4 4 2 2" xfId="20210"/>
    <cellStyle name="Normal 4 4 2 3" xfId="20209"/>
    <cellStyle name="Normal 4 4 2 4" xfId="26380"/>
    <cellStyle name="Normal 4 4 2_Deadline Tracker" xfId="35695"/>
    <cellStyle name="Normal 4 4 3" xfId="20211"/>
    <cellStyle name="Normal 4 4 4" xfId="20208"/>
    <cellStyle name="Normal 4 4 5" xfId="26379"/>
    <cellStyle name="Normal 4 4_Deadline Tracker" xfId="35694"/>
    <cellStyle name="Normal 4 5" xfId="7753"/>
    <cellStyle name="Normal 4 5 2" xfId="20213"/>
    <cellStyle name="Normal 4 5 3" xfId="20212"/>
    <cellStyle name="Normal 4 5 4" xfId="26381"/>
    <cellStyle name="Normal 4 5_Deadline Tracker" xfId="35696"/>
    <cellStyle name="Normal 4 6" xfId="7754"/>
    <cellStyle name="Normal 4 6 2" xfId="20215"/>
    <cellStyle name="Normal 4 6 3" xfId="20214"/>
    <cellStyle name="Normal 4 6 4" xfId="26382"/>
    <cellStyle name="Normal 4 6_Deadline Tracker" xfId="35697"/>
    <cellStyle name="Normal 4 7" xfId="20216"/>
    <cellStyle name="Normal 4 8" xfId="20193"/>
    <cellStyle name="Normal 4 9" xfId="26371"/>
    <cellStyle name="Normal 4_Access Deletion Tracker" xfId="7755"/>
    <cellStyle name="Normal 40" xfId="7756"/>
    <cellStyle name="Normal 40 2" xfId="7757"/>
    <cellStyle name="Normal 40 2 2" xfId="20219"/>
    <cellStyle name="Normal 40 2 3" xfId="20218"/>
    <cellStyle name="Normal 40 2 4" xfId="26384"/>
    <cellStyle name="Normal 40 2_Deadline Tracker" xfId="35698"/>
    <cellStyle name="Normal 40 3" xfId="7758"/>
    <cellStyle name="Normal 40 3 2" xfId="20221"/>
    <cellStyle name="Normal 40 3 3" xfId="20220"/>
    <cellStyle name="Normal 40 3 4" xfId="26385"/>
    <cellStyle name="Normal 40 3_Deadline Tracker" xfId="35699"/>
    <cellStyle name="Normal 40 4" xfId="20222"/>
    <cellStyle name="Normal 40 5" xfId="20217"/>
    <cellStyle name="Normal 40 6" xfId="26383"/>
    <cellStyle name="Normal 40_Access Deletion Tracker" xfId="7759"/>
    <cellStyle name="Normal 41" xfId="7760"/>
    <cellStyle name="Normal 41 2" xfId="20224"/>
    <cellStyle name="Normal 41 3" xfId="20223"/>
    <cellStyle name="Normal 41 4" xfId="26386"/>
    <cellStyle name="Normal 41_Deadline Tracker" xfId="35700"/>
    <cellStyle name="Normal 42" xfId="7761"/>
    <cellStyle name="Normal 42 2" xfId="20226"/>
    <cellStyle name="Normal 42 3" xfId="20225"/>
    <cellStyle name="Normal 42 4" xfId="26387"/>
    <cellStyle name="Normal 42_Deadline Tracker" xfId="35701"/>
    <cellStyle name="Normal 43" xfId="7762"/>
    <cellStyle name="Normal 43 2" xfId="7763"/>
    <cellStyle name="Normal 43 2 2" xfId="20229"/>
    <cellStyle name="Normal 43 2 3" xfId="20228"/>
    <cellStyle name="Normal 43 2 4" xfId="26389"/>
    <cellStyle name="Normal 43 2_Deadline Tracker" xfId="35703"/>
    <cellStyle name="Normal 43 3" xfId="7764"/>
    <cellStyle name="Normal 43 3 2" xfId="20231"/>
    <cellStyle name="Normal 43 3 3" xfId="20230"/>
    <cellStyle name="Normal 43 3 4" xfId="26390"/>
    <cellStyle name="Normal 43 3_Deadline Tracker" xfId="35704"/>
    <cellStyle name="Normal 43 4" xfId="20232"/>
    <cellStyle name="Normal 43 5" xfId="20227"/>
    <cellStyle name="Normal 43 6" xfId="26388"/>
    <cellStyle name="Normal 43_Deadline Tracker" xfId="35702"/>
    <cellStyle name="Normal 44" xfId="7765"/>
    <cellStyle name="Normal 44 2" xfId="20234"/>
    <cellStyle name="Normal 44 3" xfId="20233"/>
    <cellStyle name="Normal 44 4" xfId="26391"/>
    <cellStyle name="Normal 44_Deadline Tracker" xfId="35705"/>
    <cellStyle name="Normal 45" xfId="7766"/>
    <cellStyle name="Normal 45 2" xfId="20236"/>
    <cellStyle name="Normal 45 3" xfId="20235"/>
    <cellStyle name="Normal 45 4" xfId="26392"/>
    <cellStyle name="Normal 45_Deadline Tracker" xfId="35706"/>
    <cellStyle name="Normal 46" xfId="7767"/>
    <cellStyle name="Normal 46 2" xfId="20238"/>
    <cellStyle name="Normal 46 3" xfId="20237"/>
    <cellStyle name="Normal 46 4" xfId="26393"/>
    <cellStyle name="Normal 46_Deadline Tracker" xfId="35707"/>
    <cellStyle name="Normal 47" xfId="7768"/>
    <cellStyle name="Normal 47 2" xfId="20240"/>
    <cellStyle name="Normal 47 3" xfId="20239"/>
    <cellStyle name="Normal 47 4" xfId="26394"/>
    <cellStyle name="Normal 47_Deadline Tracker" xfId="35708"/>
    <cellStyle name="Normal 48" xfId="7769"/>
    <cellStyle name="Normal 48 2" xfId="20242"/>
    <cellStyle name="Normal 48 3" xfId="20241"/>
    <cellStyle name="Normal 48 4" xfId="26395"/>
    <cellStyle name="Normal 48_Deadline Tracker" xfId="35709"/>
    <cellStyle name="Normal 49" xfId="7770"/>
    <cellStyle name="Normal 49 2" xfId="20244"/>
    <cellStyle name="Normal 49 3" xfId="20243"/>
    <cellStyle name="Normal 49 4" xfId="26396"/>
    <cellStyle name="Normal 49_Deadline Tracker" xfId="35710"/>
    <cellStyle name="Normal 5" xfId="7771"/>
    <cellStyle name="Normal 5 10" xfId="28300"/>
    <cellStyle name="Normal 5 11" xfId="27999"/>
    <cellStyle name="Normal 5 12" xfId="28420"/>
    <cellStyle name="Normal 5 2" xfId="7772"/>
    <cellStyle name="Normal 5 2 2" xfId="7773"/>
    <cellStyle name="Normal 5 2 2 2" xfId="7774"/>
    <cellStyle name="Normal 5 2 2 2 2" xfId="20249"/>
    <cellStyle name="Normal 5 2 2 2 3" xfId="20248"/>
    <cellStyle name="Normal 5 2 2 2 4" xfId="26400"/>
    <cellStyle name="Normal 5 2 2 2_Deadline Tracker" xfId="35711"/>
    <cellStyle name="Normal 5 2 2 3" xfId="7775"/>
    <cellStyle name="Normal 5 2 2 3 2" xfId="20251"/>
    <cellStyle name="Normal 5 2 2 3 3" xfId="20250"/>
    <cellStyle name="Normal 5 2 2 3 4" xfId="26401"/>
    <cellStyle name="Normal 5 2 2 3_Deadline Tracker" xfId="35712"/>
    <cellStyle name="Normal 5 2 2 4" xfId="20252"/>
    <cellStyle name="Normal 5 2 2 5" xfId="20247"/>
    <cellStyle name="Normal 5 2 2 6" xfId="26399"/>
    <cellStyle name="Normal 5 2 2_Chansky" xfId="7776"/>
    <cellStyle name="Normal 5 2 3" xfId="7777"/>
    <cellStyle name="Normal 5 2 3 2" xfId="7778"/>
    <cellStyle name="Normal 5 2 3 2 2" xfId="20255"/>
    <cellStyle name="Normal 5 2 3 2 3" xfId="20254"/>
    <cellStyle name="Normal 5 2 3 2 4" xfId="26403"/>
    <cellStyle name="Normal 5 2 3 2_Deadline Tracker" xfId="35714"/>
    <cellStyle name="Normal 5 2 3 3" xfId="20256"/>
    <cellStyle name="Normal 5 2 3 4" xfId="20253"/>
    <cellStyle name="Normal 5 2 3 5" xfId="26402"/>
    <cellStyle name="Normal 5 2 3_Deadline Tracker" xfId="35713"/>
    <cellStyle name="Normal 5 2 4" xfId="7779"/>
    <cellStyle name="Normal 5 2 4 2" xfId="20258"/>
    <cellStyle name="Normal 5 2 4 3" xfId="20257"/>
    <cellStyle name="Normal 5 2 4 4" xfId="26404"/>
    <cellStyle name="Normal 5 2 4_Deadline Tracker" xfId="35715"/>
    <cellStyle name="Normal 5 2 5" xfId="20259"/>
    <cellStyle name="Normal 5 2 6" xfId="20246"/>
    <cellStyle name="Normal 5 2 7" xfId="26398"/>
    <cellStyle name="Normal 5 2_Chansky" xfId="7780"/>
    <cellStyle name="Normal 5 3" xfId="7781"/>
    <cellStyle name="Normal 5 3 2" xfId="7782"/>
    <cellStyle name="Normal 5 3 2 2" xfId="7783"/>
    <cellStyle name="Normal 5 3 2 2 2" xfId="20263"/>
    <cellStyle name="Normal 5 3 2 2 3" xfId="20262"/>
    <cellStyle name="Normal 5 3 2 2 4" xfId="26407"/>
    <cellStyle name="Normal 5 3 2 2_Deadline Tracker" xfId="35717"/>
    <cellStyle name="Normal 5 3 2 3" xfId="20264"/>
    <cellStyle name="Normal 5 3 2 4" xfId="20261"/>
    <cellStyle name="Normal 5 3 2 5" xfId="26406"/>
    <cellStyle name="Normal 5 3 2_Deadline Tracker" xfId="35716"/>
    <cellStyle name="Normal 5 3 3" xfId="7784"/>
    <cellStyle name="Normal 5 3 3 2" xfId="20266"/>
    <cellStyle name="Normal 5 3 3 3" xfId="20265"/>
    <cellStyle name="Normal 5 3 3 4" xfId="26408"/>
    <cellStyle name="Normal 5 3 3_Deadline Tracker" xfId="35718"/>
    <cellStyle name="Normal 5 3 4" xfId="20267"/>
    <cellStyle name="Normal 5 3 5" xfId="20260"/>
    <cellStyle name="Normal 5 3 6" xfId="26405"/>
    <cellStyle name="Normal 5 3_Chansky" xfId="7785"/>
    <cellStyle name="Normal 5 4" xfId="7786"/>
    <cellStyle name="Normal 5 4 2" xfId="7787"/>
    <cellStyle name="Normal 5 4 2 2" xfId="20270"/>
    <cellStyle name="Normal 5 4 2 3" xfId="20269"/>
    <cellStyle name="Normal 5 4 2 4" xfId="26410"/>
    <cellStyle name="Normal 5 4 2_Deadline Tracker" xfId="35720"/>
    <cellStyle name="Normal 5 4 3" xfId="20271"/>
    <cellStyle name="Normal 5 4 4" xfId="20268"/>
    <cellStyle name="Normal 5 4 5" xfId="26409"/>
    <cellStyle name="Normal 5 4_Deadline Tracker" xfId="35719"/>
    <cellStyle name="Normal 5 5" xfId="7788"/>
    <cellStyle name="Normal 5 5 2" xfId="20273"/>
    <cellStyle name="Normal 5 5 3" xfId="20272"/>
    <cellStyle name="Normal 5 5 4" xfId="26411"/>
    <cellStyle name="Normal 5 5_Deadline Tracker" xfId="35721"/>
    <cellStyle name="Normal 5 6" xfId="7789"/>
    <cellStyle name="Normal 5 6 2" xfId="20275"/>
    <cellStyle name="Normal 5 6 3" xfId="20274"/>
    <cellStyle name="Normal 5 6 4" xfId="26412"/>
    <cellStyle name="Normal 5 6_Deadline Tracker" xfId="35722"/>
    <cellStyle name="Normal 5 7" xfId="20276"/>
    <cellStyle name="Normal 5 8" xfId="20245"/>
    <cellStyle name="Normal 5 9" xfId="26397"/>
    <cellStyle name="Normal 5_Activity per Fund Group" xfId="27674"/>
    <cellStyle name="Normal 50" xfId="7790"/>
    <cellStyle name="Normal 50 2" xfId="20278"/>
    <cellStyle name="Normal 50 3" xfId="20277"/>
    <cellStyle name="Normal 50 4" xfId="26413"/>
    <cellStyle name="Normal 50_Deadline Tracker" xfId="35723"/>
    <cellStyle name="Normal 51" xfId="7791"/>
    <cellStyle name="Normal 51 2" xfId="20280"/>
    <cellStyle name="Normal 51 3" xfId="20279"/>
    <cellStyle name="Normal 51 4" xfId="26414"/>
    <cellStyle name="Normal 51_Deadline Tracker" xfId="35724"/>
    <cellStyle name="Normal 52" xfId="7792"/>
    <cellStyle name="Normal 52 2" xfId="7793"/>
    <cellStyle name="Normal 52 2 2" xfId="20283"/>
    <cellStyle name="Normal 52 2 3" xfId="20282"/>
    <cellStyle name="Normal 52 2 4" xfId="26416"/>
    <cellStyle name="Normal 52 2_Deadline Tracker" xfId="35726"/>
    <cellStyle name="Normal 52 3" xfId="7794"/>
    <cellStyle name="Normal 52 3 2" xfId="20285"/>
    <cellStyle name="Normal 52 3 3" xfId="20284"/>
    <cellStyle name="Normal 52 3 4" xfId="26417"/>
    <cellStyle name="Normal 52 3_Deadline Tracker" xfId="35727"/>
    <cellStyle name="Normal 52 4" xfId="20286"/>
    <cellStyle name="Normal 52 5" xfId="20281"/>
    <cellStyle name="Normal 52 6" xfId="26415"/>
    <cellStyle name="Normal 52_Deadline Tracker" xfId="35725"/>
    <cellStyle name="Normal 53" xfId="7795"/>
    <cellStyle name="Normal 53 2" xfId="20288"/>
    <cellStyle name="Normal 53 3" xfId="20287"/>
    <cellStyle name="Normal 53 4" xfId="26418"/>
    <cellStyle name="Normal 53_Deadline Tracker" xfId="35728"/>
    <cellStyle name="Normal 54" xfId="7796"/>
    <cellStyle name="Normal 54 2" xfId="20290"/>
    <cellStyle name="Normal 54 3" xfId="20289"/>
    <cellStyle name="Normal 54 4" xfId="26419"/>
    <cellStyle name="Normal 54_Deadline Tracker" xfId="35729"/>
    <cellStyle name="Normal 55" xfId="7797"/>
    <cellStyle name="Normal 55 2" xfId="20292"/>
    <cellStyle name="Normal 55 3" xfId="20291"/>
    <cellStyle name="Normal 55 4" xfId="26420"/>
    <cellStyle name="Normal 55_Deadline Tracker" xfId="35730"/>
    <cellStyle name="Normal 56" xfId="7798"/>
    <cellStyle name="Normal 56 2" xfId="20294"/>
    <cellStyle name="Normal 56 3" xfId="20293"/>
    <cellStyle name="Normal 56 4" xfId="26421"/>
    <cellStyle name="Normal 56_Deadline Tracker" xfId="35731"/>
    <cellStyle name="Normal 57" xfId="7799"/>
    <cellStyle name="Normal 57 2" xfId="7800"/>
    <cellStyle name="Normal 57 2 2" xfId="20297"/>
    <cellStyle name="Normal 57 2 3" xfId="20296"/>
    <cellStyle name="Normal 57 2 4" xfId="26423"/>
    <cellStyle name="Normal 57 2_Deadline Tracker" xfId="35733"/>
    <cellStyle name="Normal 57 3" xfId="20298"/>
    <cellStyle name="Normal 57 4" xfId="20295"/>
    <cellStyle name="Normal 57 5" xfId="26422"/>
    <cellStyle name="Normal 57 6" xfId="28421"/>
    <cellStyle name="Normal 57_Deadline Tracker" xfId="35732"/>
    <cellStyle name="Normal 58" xfId="7801"/>
    <cellStyle name="Normal 58 2" xfId="20300"/>
    <cellStyle name="Normal 58 3" xfId="20299"/>
    <cellStyle name="Normal 58 4" xfId="26424"/>
    <cellStyle name="Normal 58_Deadline Tracker" xfId="35734"/>
    <cellStyle name="Normal 59" xfId="7802"/>
    <cellStyle name="Normal 59 2" xfId="7803"/>
    <cellStyle name="Normal 59 2 2" xfId="20303"/>
    <cellStyle name="Normal 59 2 3" xfId="20302"/>
    <cellStyle name="Normal 59 2 4" xfId="26426"/>
    <cellStyle name="Normal 59 2_Deadline Tracker" xfId="35736"/>
    <cellStyle name="Normal 59 3" xfId="7804"/>
    <cellStyle name="Normal 59 3 2" xfId="20305"/>
    <cellStyle name="Normal 59 3 3" xfId="20304"/>
    <cellStyle name="Normal 59 3 4" xfId="26427"/>
    <cellStyle name="Normal 59 3_Deadline Tracker" xfId="35737"/>
    <cellStyle name="Normal 59 4" xfId="20306"/>
    <cellStyle name="Normal 59 5" xfId="20301"/>
    <cellStyle name="Normal 59 6" xfId="26425"/>
    <cellStyle name="Normal 59_Deadline Tracker" xfId="35735"/>
    <cellStyle name="Normal 6" xfId="7805"/>
    <cellStyle name="Normal 6 10" xfId="20308"/>
    <cellStyle name="Normal 6 11" xfId="20307"/>
    <cellStyle name="Normal 6 12" xfId="26428"/>
    <cellStyle name="Normal 6 13" xfId="28301"/>
    <cellStyle name="Normal 6 14" xfId="28000"/>
    <cellStyle name="Normal 6 2" xfId="7806"/>
    <cellStyle name="Normal 6 2 2" xfId="7807"/>
    <cellStyle name="Normal 6 2 2 2" xfId="20311"/>
    <cellStyle name="Normal 6 2 2 3" xfId="20310"/>
    <cellStyle name="Normal 6 2 2 4" xfId="26430"/>
    <cellStyle name="Normal 6 2 2_Deadline Tracker" xfId="35739"/>
    <cellStyle name="Normal 6 2 3" xfId="7808"/>
    <cellStyle name="Normal 6 2 3 2" xfId="20313"/>
    <cellStyle name="Normal 6 2 3 3" xfId="20312"/>
    <cellStyle name="Normal 6 2 3 4" xfId="26431"/>
    <cellStyle name="Normal 6 2 3_Deadline Tracker" xfId="35740"/>
    <cellStyle name="Normal 6 2 4" xfId="20314"/>
    <cellStyle name="Normal 6 2 5" xfId="20309"/>
    <cellStyle name="Normal 6 2 6" xfId="26429"/>
    <cellStyle name="Normal 6 2_Deadline Tracker" xfId="35738"/>
    <cellStyle name="Normal 6 3" xfId="7809"/>
    <cellStyle name="Normal 6 3 2" xfId="7810"/>
    <cellStyle name="Normal 6 3 2 2" xfId="20317"/>
    <cellStyle name="Normal 6 3 2 3" xfId="20316"/>
    <cellStyle name="Normal 6 3 2 4" xfId="26433"/>
    <cellStyle name="Normal 6 3 2_Deadline Tracker" xfId="35742"/>
    <cellStyle name="Normal 6 3 3" xfId="7811"/>
    <cellStyle name="Normal 6 3 3 2" xfId="20319"/>
    <cellStyle name="Normal 6 3 3 3" xfId="20318"/>
    <cellStyle name="Normal 6 3 3 4" xfId="26434"/>
    <cellStyle name="Normal 6 3 3_Deadline Tracker" xfId="35743"/>
    <cellStyle name="Normal 6 3 4" xfId="20320"/>
    <cellStyle name="Normal 6 3 5" xfId="20315"/>
    <cellStyle name="Normal 6 3 6" xfId="26432"/>
    <cellStyle name="Normal 6 3_Deadline Tracker" xfId="35741"/>
    <cellStyle name="Normal 6 4" xfId="7812"/>
    <cellStyle name="Normal 6 4 2" xfId="20322"/>
    <cellStyle name="Normal 6 4 3" xfId="20321"/>
    <cellStyle name="Normal 6 4 4" xfId="26435"/>
    <cellStyle name="Normal 6 4_Deadline Tracker" xfId="35744"/>
    <cellStyle name="Normal 6 5" xfId="7813"/>
    <cellStyle name="Normal 6 5 2" xfId="20324"/>
    <cellStyle name="Normal 6 5 3" xfId="20323"/>
    <cellStyle name="Normal 6 5 4" xfId="26436"/>
    <cellStyle name="Normal 6 5_Deadline Tracker" xfId="35745"/>
    <cellStyle name="Normal 6 6" xfId="7814"/>
    <cellStyle name="Normal 6 6 2" xfId="20326"/>
    <cellStyle name="Normal 6 6 3" xfId="20325"/>
    <cellStyle name="Normal 6 6 4" xfId="26437"/>
    <cellStyle name="Normal 6 6_Deadline Tracker" xfId="35746"/>
    <cellStyle name="Normal 6 7" xfId="7815"/>
    <cellStyle name="Normal 6 7 2" xfId="20328"/>
    <cellStyle name="Normal 6 7 3" xfId="20327"/>
    <cellStyle name="Normal 6 7 4" xfId="26438"/>
    <cellStyle name="Normal 6 7_Deadline Tracker" xfId="35747"/>
    <cellStyle name="Normal 6 8" xfId="7816"/>
    <cellStyle name="Normal 6 8 2" xfId="20330"/>
    <cellStyle name="Normal 6 8 3" xfId="20329"/>
    <cellStyle name="Normal 6 8 4" xfId="26439"/>
    <cellStyle name="Normal 6 8_Deadline Tracker" xfId="35748"/>
    <cellStyle name="Normal 6 9" xfId="20331"/>
    <cellStyle name="Normal 6_Active funds" xfId="7817"/>
    <cellStyle name="Normal 60" xfId="7818"/>
    <cellStyle name="Normal 60 2" xfId="20333"/>
    <cellStyle name="Normal 60 3" xfId="20332"/>
    <cellStyle name="Normal 60 4" xfId="26440"/>
    <cellStyle name="Normal 60_Deadline Tracker" xfId="35749"/>
    <cellStyle name="Normal 61" xfId="7819"/>
    <cellStyle name="Normal 61 2" xfId="20335"/>
    <cellStyle name="Normal 61 3" xfId="20334"/>
    <cellStyle name="Normal 61 4" xfId="26441"/>
    <cellStyle name="Normal 61_Deadline Tracker" xfId="35750"/>
    <cellStyle name="Normal 62" xfId="7820"/>
    <cellStyle name="Normal 62 2" xfId="20337"/>
    <cellStyle name="Normal 62 3" xfId="20336"/>
    <cellStyle name="Normal 62 4" xfId="26442"/>
    <cellStyle name="Normal 62_Deadline Tracker" xfId="35751"/>
    <cellStyle name="Normal 63" xfId="7821"/>
    <cellStyle name="Normal 63 2" xfId="20339"/>
    <cellStyle name="Normal 63 3" xfId="20338"/>
    <cellStyle name="Normal 63 4" xfId="26443"/>
    <cellStyle name="Normal 63_Deadline Tracker" xfId="35752"/>
    <cellStyle name="Normal 64" xfId="7822"/>
    <cellStyle name="Normal 64 2" xfId="7823"/>
    <cellStyle name="Normal 64 2 2" xfId="20342"/>
    <cellStyle name="Normal 64 2 3" xfId="20341"/>
    <cellStyle name="Normal 64 2 4" xfId="26445"/>
    <cellStyle name="Normal 64 2_Deadline Tracker" xfId="35754"/>
    <cellStyle name="Normal 64 3" xfId="7824"/>
    <cellStyle name="Normal 64 3 2" xfId="20344"/>
    <cellStyle name="Normal 64 3 3" xfId="20343"/>
    <cellStyle name="Normal 64 3 4" xfId="26446"/>
    <cellStyle name="Normal 64 3_Deadline Tracker" xfId="35755"/>
    <cellStyle name="Normal 64 4" xfId="20345"/>
    <cellStyle name="Normal 64 5" xfId="20340"/>
    <cellStyle name="Normal 64 6" xfId="26444"/>
    <cellStyle name="Normal 64_Deadline Tracker" xfId="35753"/>
    <cellStyle name="Normal 65" xfId="7825"/>
    <cellStyle name="Normal 65 2" xfId="20347"/>
    <cellStyle name="Normal 65 3" xfId="20346"/>
    <cellStyle name="Normal 65 4" xfId="26447"/>
    <cellStyle name="Normal 65_Deadline Tracker" xfId="35756"/>
    <cellStyle name="Normal 66" xfId="7826"/>
    <cellStyle name="Normal 66 2" xfId="7827"/>
    <cellStyle name="Normal 66 2 2" xfId="20350"/>
    <cellStyle name="Normal 66 2 3" xfId="20349"/>
    <cellStyle name="Normal 66 2 4" xfId="26449"/>
    <cellStyle name="Normal 66 2_Deadline Tracker" xfId="35758"/>
    <cellStyle name="Normal 66 3" xfId="20351"/>
    <cellStyle name="Normal 66 4" xfId="20348"/>
    <cellStyle name="Normal 66 5" xfId="26448"/>
    <cellStyle name="Normal 66_Deadline Tracker" xfId="35757"/>
    <cellStyle name="Normal 67" xfId="7828"/>
    <cellStyle name="Normal 67 2" xfId="7829"/>
    <cellStyle name="Normal 67 2 2" xfId="20354"/>
    <cellStyle name="Normal 67 2 3" xfId="20353"/>
    <cellStyle name="Normal 67 2 4" xfId="26451"/>
    <cellStyle name="Normal 67 2_Deadline Tracker" xfId="35760"/>
    <cellStyle name="Normal 67 3" xfId="7830"/>
    <cellStyle name="Normal 67 3 2" xfId="20356"/>
    <cellStyle name="Normal 67 3 3" xfId="20355"/>
    <cellStyle name="Normal 67 3 4" xfId="26452"/>
    <cellStyle name="Normal 67 3_Deadline Tracker" xfId="35761"/>
    <cellStyle name="Normal 67 4" xfId="20357"/>
    <cellStyle name="Normal 67 5" xfId="20352"/>
    <cellStyle name="Normal 67 6" xfId="26450"/>
    <cellStyle name="Normal 67_Deadline Tracker" xfId="35759"/>
    <cellStyle name="Normal 68" xfId="7831"/>
    <cellStyle name="Normal 68 2" xfId="7832"/>
    <cellStyle name="Normal 68 2 2" xfId="20360"/>
    <cellStyle name="Normal 68 2 3" xfId="20359"/>
    <cellStyle name="Normal 68 2 4" xfId="26454"/>
    <cellStyle name="Normal 68 2_Deadline Tracker" xfId="35763"/>
    <cellStyle name="Normal 68 3" xfId="7833"/>
    <cellStyle name="Normal 68 3 2" xfId="20362"/>
    <cellStyle name="Normal 68 3 3" xfId="20361"/>
    <cellStyle name="Normal 68 3 4" xfId="26455"/>
    <cellStyle name="Normal 68 3_Deadline Tracker" xfId="35764"/>
    <cellStyle name="Normal 68 4" xfId="20363"/>
    <cellStyle name="Normal 68 5" xfId="20358"/>
    <cellStyle name="Normal 68 6" xfId="26453"/>
    <cellStyle name="Normal 68_Deadline Tracker" xfId="35762"/>
    <cellStyle name="Normal 69" xfId="7834"/>
    <cellStyle name="Normal 69 2" xfId="7835"/>
    <cellStyle name="Normal 69 2 2" xfId="20366"/>
    <cellStyle name="Normal 69 2 3" xfId="20365"/>
    <cellStyle name="Normal 69 2 4" xfId="26457"/>
    <cellStyle name="Normal 69 2_Deadline Tracker" xfId="35766"/>
    <cellStyle name="Normal 69 3" xfId="20367"/>
    <cellStyle name="Normal 69 4" xfId="20364"/>
    <cellStyle name="Normal 69 5" xfId="26456"/>
    <cellStyle name="Normal 69_Deadline Tracker" xfId="35765"/>
    <cellStyle name="Normal 7" xfId="7836"/>
    <cellStyle name="Normal 7 10" xfId="28350"/>
    <cellStyle name="Normal 7 2" xfId="7837"/>
    <cellStyle name="Normal 7 2 2" xfId="20370"/>
    <cellStyle name="Normal 7 2 3" xfId="20369"/>
    <cellStyle name="Normal 7 2 4" xfId="26459"/>
    <cellStyle name="Normal 7 2_Deadline Tracker" xfId="35767"/>
    <cellStyle name="Normal 7 3" xfId="7838"/>
    <cellStyle name="Normal 7 3 2" xfId="7839"/>
    <cellStyle name="Normal 7 3 2 2" xfId="20373"/>
    <cellStyle name="Normal 7 3 2 3" xfId="20372"/>
    <cellStyle name="Normal 7 3 2 4" xfId="26461"/>
    <cellStyle name="Normal 7 3 2_Deadline Tracker" xfId="35769"/>
    <cellStyle name="Normal 7 3 3" xfId="20374"/>
    <cellStyle name="Normal 7 3 4" xfId="20371"/>
    <cellStyle name="Normal 7 3 5" xfId="26460"/>
    <cellStyle name="Normal 7 3_Deadline Tracker" xfId="35768"/>
    <cellStyle name="Normal 7 4" xfId="7840"/>
    <cellStyle name="Normal 7 4 2" xfId="20376"/>
    <cellStyle name="Normal 7 4 3" xfId="20375"/>
    <cellStyle name="Normal 7 4 4" xfId="26462"/>
    <cellStyle name="Normal 7 4_Deadline Tracker" xfId="35770"/>
    <cellStyle name="Normal 7 5" xfId="20377"/>
    <cellStyle name="Normal 7 6" xfId="20368"/>
    <cellStyle name="Normal 7 7" xfId="26458"/>
    <cellStyle name="Normal 7 8" xfId="28302"/>
    <cellStyle name="Normal 7 9" xfId="28001"/>
    <cellStyle name="Normal 7_Access Deletion Tracker" xfId="7841"/>
    <cellStyle name="Normal 70" xfId="7842"/>
    <cellStyle name="Normal 70 2" xfId="7843"/>
    <cellStyle name="Normal 70 2 2" xfId="20380"/>
    <cellStyle name="Normal 70 2 3" xfId="20379"/>
    <cellStyle name="Normal 70 2 4" xfId="26464"/>
    <cellStyle name="Normal 70 2_Deadline Tracker" xfId="35772"/>
    <cellStyle name="Normal 70 3" xfId="20381"/>
    <cellStyle name="Normal 70 4" xfId="20378"/>
    <cellStyle name="Normal 70 5" xfId="26463"/>
    <cellStyle name="Normal 70_Deadline Tracker" xfId="35771"/>
    <cellStyle name="Normal 71" xfId="7844"/>
    <cellStyle name="Normal 71 2" xfId="7845"/>
    <cellStyle name="Normal 71 2 2" xfId="20384"/>
    <cellStyle name="Normal 71 2 3" xfId="20383"/>
    <cellStyle name="Normal 71 2 4" xfId="26466"/>
    <cellStyle name="Normal 71 2_Deadline Tracker" xfId="35774"/>
    <cellStyle name="Normal 71 3" xfId="20385"/>
    <cellStyle name="Normal 71 4" xfId="20382"/>
    <cellStyle name="Normal 71 5" xfId="26465"/>
    <cellStyle name="Normal 71_Deadline Tracker" xfId="35773"/>
    <cellStyle name="Normal 72" xfId="7846"/>
    <cellStyle name="Normal 72 2" xfId="7847"/>
    <cellStyle name="Normal 72 2 2" xfId="20388"/>
    <cellStyle name="Normal 72 2 3" xfId="20387"/>
    <cellStyle name="Normal 72 2 4" xfId="26468"/>
    <cellStyle name="Normal 72 2_Deadline Tracker" xfId="35776"/>
    <cellStyle name="Normal 72 3" xfId="20389"/>
    <cellStyle name="Normal 72 4" xfId="20386"/>
    <cellStyle name="Normal 72 5" xfId="26467"/>
    <cellStyle name="Normal 72_Deadline Tracker" xfId="35775"/>
    <cellStyle name="Normal 73" xfId="7848"/>
    <cellStyle name="Normal 73 2" xfId="7849"/>
    <cellStyle name="Normal 73 2 2" xfId="20392"/>
    <cellStyle name="Normal 73 2 3" xfId="20391"/>
    <cellStyle name="Normal 73 2 4" xfId="26470"/>
    <cellStyle name="Normal 73 2_Deadline Tracker" xfId="35778"/>
    <cellStyle name="Normal 73 3" xfId="20393"/>
    <cellStyle name="Normal 73 4" xfId="20390"/>
    <cellStyle name="Normal 73 5" xfId="26469"/>
    <cellStyle name="Normal 73_Deadline Tracker" xfId="35777"/>
    <cellStyle name="Normal 74" xfId="7850"/>
    <cellStyle name="Normal 74 2" xfId="7851"/>
    <cellStyle name="Normal 74 2 2" xfId="20396"/>
    <cellStyle name="Normal 74 2 3" xfId="20395"/>
    <cellStyle name="Normal 74 2 4" xfId="26472"/>
    <cellStyle name="Normal 74 2_Deadline Tracker" xfId="35780"/>
    <cellStyle name="Normal 74 3" xfId="20397"/>
    <cellStyle name="Normal 74 4" xfId="20394"/>
    <cellStyle name="Normal 74 5" xfId="26471"/>
    <cellStyle name="Normal 74_Deadline Tracker" xfId="35779"/>
    <cellStyle name="Normal 75" xfId="7852"/>
    <cellStyle name="Normal 75 2" xfId="7853"/>
    <cellStyle name="Normal 75 2 2" xfId="20400"/>
    <cellStyle name="Normal 75 2 3" xfId="20399"/>
    <cellStyle name="Normal 75 2 4" xfId="26474"/>
    <cellStyle name="Normal 75 2_Deadline Tracker" xfId="35782"/>
    <cellStyle name="Normal 75 3" xfId="20401"/>
    <cellStyle name="Normal 75 4" xfId="20398"/>
    <cellStyle name="Normal 75 5" xfId="26473"/>
    <cellStyle name="Normal 75_Deadline Tracker" xfId="35781"/>
    <cellStyle name="Normal 76" xfId="7854"/>
    <cellStyle name="Normal 76 2" xfId="7855"/>
    <cellStyle name="Normal 76 2 2" xfId="20404"/>
    <cellStyle name="Normal 76 2 3" xfId="20403"/>
    <cellStyle name="Normal 76 2 4" xfId="26476"/>
    <cellStyle name="Normal 76 2_Deadline Tracker" xfId="35784"/>
    <cellStyle name="Normal 76 3" xfId="20405"/>
    <cellStyle name="Normal 76 4" xfId="20402"/>
    <cellStyle name="Normal 76 5" xfId="26475"/>
    <cellStyle name="Normal 76_Deadline Tracker" xfId="35783"/>
    <cellStyle name="Normal 77" xfId="7856"/>
    <cellStyle name="Normal 77 2" xfId="7857"/>
    <cellStyle name="Normal 77 2 2" xfId="20408"/>
    <cellStyle name="Normal 77 2 3" xfId="20407"/>
    <cellStyle name="Normal 77 2 4" xfId="26478"/>
    <cellStyle name="Normal 77 2_Deadline Tracker" xfId="35786"/>
    <cellStyle name="Normal 77 3" xfId="20409"/>
    <cellStyle name="Normal 77 4" xfId="20406"/>
    <cellStyle name="Normal 77 5" xfId="26477"/>
    <cellStyle name="Normal 77_Deadline Tracker" xfId="35785"/>
    <cellStyle name="Normal 78" xfId="7858"/>
    <cellStyle name="Normal 78 2" xfId="7859"/>
    <cellStyle name="Normal 78 2 2" xfId="20412"/>
    <cellStyle name="Normal 78 2 3" xfId="20411"/>
    <cellStyle name="Normal 78 2 4" xfId="26480"/>
    <cellStyle name="Normal 78 2_Deadline Tracker" xfId="35788"/>
    <cellStyle name="Normal 78 3" xfId="20413"/>
    <cellStyle name="Normal 78 4" xfId="20410"/>
    <cellStyle name="Normal 78 5" xfId="26479"/>
    <cellStyle name="Normal 78_Deadline Tracker" xfId="35787"/>
    <cellStyle name="Normal 79" xfId="7860"/>
    <cellStyle name="Normal 79 2" xfId="7861"/>
    <cellStyle name="Normal 79 2 2" xfId="20416"/>
    <cellStyle name="Normal 79 2 3" xfId="20415"/>
    <cellStyle name="Normal 79 2 4" xfId="26482"/>
    <cellStyle name="Normal 79 2_Deadline Tracker" xfId="35790"/>
    <cellStyle name="Normal 79 3" xfId="20417"/>
    <cellStyle name="Normal 79 4" xfId="20414"/>
    <cellStyle name="Normal 79 5" xfId="26481"/>
    <cellStyle name="Normal 79_Deadline Tracker" xfId="35789"/>
    <cellStyle name="Normal 8" xfId="7862"/>
    <cellStyle name="Normal 8 10" xfId="20419"/>
    <cellStyle name="Normal 8 11" xfId="20418"/>
    <cellStyle name="Normal 8 12" xfId="26483"/>
    <cellStyle name="Normal 8 13" xfId="28303"/>
    <cellStyle name="Normal 8 14" xfId="27723"/>
    <cellStyle name="Normal 8 14 2" xfId="28374"/>
    <cellStyle name="Normal 8 14 3" xfId="28343"/>
    <cellStyle name="Normal 8 15" xfId="28422"/>
    <cellStyle name="Normal 8 2" xfId="7863"/>
    <cellStyle name="Normal 8 2 2" xfId="7864"/>
    <cellStyle name="Normal 8 2 2 2" xfId="7865"/>
    <cellStyle name="Normal 8 2 2 2 2" xfId="20423"/>
    <cellStyle name="Normal 8 2 2 2 3" xfId="20422"/>
    <cellStyle name="Normal 8 2 2 2 4" xfId="26486"/>
    <cellStyle name="Normal 8 2 2 2_Deadline Tracker" xfId="35793"/>
    <cellStyle name="Normal 8 2 2 3" xfId="20424"/>
    <cellStyle name="Normal 8 2 2 4" xfId="20421"/>
    <cellStyle name="Normal 8 2 2 5" xfId="26485"/>
    <cellStyle name="Normal 8 2 2_Deadline Tracker" xfId="35792"/>
    <cellStyle name="Normal 8 2 3" xfId="20425"/>
    <cellStyle name="Normal 8 2 4" xfId="20420"/>
    <cellStyle name="Normal 8 2 5" xfId="26484"/>
    <cellStyle name="Normal 8 2_Deadline Tracker" xfId="35791"/>
    <cellStyle name="Normal 8 3" xfId="7866"/>
    <cellStyle name="Normal 8 3 2" xfId="7867"/>
    <cellStyle name="Normal 8 3 2 2" xfId="20428"/>
    <cellStyle name="Normal 8 3 2 3" xfId="20427"/>
    <cellStyle name="Normal 8 3 2 4" xfId="26488"/>
    <cellStyle name="Normal 8 3 2_Deadline Tracker" xfId="35795"/>
    <cellStyle name="Normal 8 3 3" xfId="20429"/>
    <cellStyle name="Normal 8 3 4" xfId="20426"/>
    <cellStyle name="Normal 8 3 5" xfId="26487"/>
    <cellStyle name="Normal 8 3 6" xfId="31998"/>
    <cellStyle name="Normal 8 3_Deadline Tracker" xfId="35794"/>
    <cellStyle name="Normal 8 4" xfId="7868"/>
    <cellStyle name="Normal 8 4 2" xfId="20431"/>
    <cellStyle name="Normal 8 4 3" xfId="20430"/>
    <cellStyle name="Normal 8 4 4" xfId="26489"/>
    <cellStyle name="Normal 8 4_Deadline Tracker" xfId="35796"/>
    <cellStyle name="Normal 8 5" xfId="7869"/>
    <cellStyle name="Normal 8 5 2" xfId="20433"/>
    <cellStyle name="Normal 8 5 3" xfId="20432"/>
    <cellStyle name="Normal 8 5 4" xfId="26490"/>
    <cellStyle name="Normal 8 5_Deadline Tracker" xfId="35797"/>
    <cellStyle name="Normal 8 6" xfId="7870"/>
    <cellStyle name="Normal 8 6 2" xfId="20435"/>
    <cellStyle name="Normal 8 6 3" xfId="20434"/>
    <cellStyle name="Normal 8 6 4" xfId="26491"/>
    <cellStyle name="Normal 8 6_Deadline Tracker" xfId="35798"/>
    <cellStyle name="Normal 8 7" xfId="20436"/>
    <cellStyle name="Normal 8 8" xfId="20437"/>
    <cellStyle name="Normal 8 9" xfId="20438"/>
    <cellStyle name="Normal 8_Active funds" xfId="7871"/>
    <cellStyle name="Normal 80" xfId="7872"/>
    <cellStyle name="Normal 80 2" xfId="7873"/>
    <cellStyle name="Normal 80 2 2" xfId="20441"/>
    <cellStyle name="Normal 80 2 3" xfId="20440"/>
    <cellStyle name="Normal 80 2 4" xfId="26493"/>
    <cellStyle name="Normal 80 2_Deadline Tracker" xfId="35800"/>
    <cellStyle name="Normal 80 3" xfId="20442"/>
    <cellStyle name="Normal 80 4" xfId="20439"/>
    <cellStyle name="Normal 80 5" xfId="26492"/>
    <cellStyle name="Normal 80_Deadline Tracker" xfId="35799"/>
    <cellStyle name="Normal 81" xfId="7874"/>
    <cellStyle name="Normal 81 2" xfId="7875"/>
    <cellStyle name="Normal 81 2 2" xfId="20445"/>
    <cellStyle name="Normal 81 2 3" xfId="20444"/>
    <cellStyle name="Normal 81 2 4" xfId="26495"/>
    <cellStyle name="Normal 81 2_Deadline Tracker" xfId="35802"/>
    <cellStyle name="Normal 81 3" xfId="20446"/>
    <cellStyle name="Normal 81 4" xfId="20443"/>
    <cellStyle name="Normal 81 5" xfId="26494"/>
    <cellStyle name="Normal 81_Deadline Tracker" xfId="35801"/>
    <cellStyle name="Normal 82" xfId="7876"/>
    <cellStyle name="Normal 82 2" xfId="7877"/>
    <cellStyle name="Normal 82 2 2" xfId="20449"/>
    <cellStyle name="Normal 82 2 3" xfId="20448"/>
    <cellStyle name="Normal 82 2 4" xfId="26497"/>
    <cellStyle name="Normal 82 2_Deadline Tracker" xfId="35804"/>
    <cellStyle name="Normal 82 3" xfId="20450"/>
    <cellStyle name="Normal 82 4" xfId="20447"/>
    <cellStyle name="Normal 82 5" xfId="26496"/>
    <cellStyle name="Normal 82_Deadline Tracker" xfId="35803"/>
    <cellStyle name="Normal 83" xfId="7878"/>
    <cellStyle name="Normal 83 2" xfId="7879"/>
    <cellStyle name="Normal 83 2 2" xfId="20453"/>
    <cellStyle name="Normal 83 2 3" xfId="20452"/>
    <cellStyle name="Normal 83 2 4" xfId="26499"/>
    <cellStyle name="Normal 83 2_Deadline Tracker" xfId="35806"/>
    <cellStyle name="Normal 83 3" xfId="20454"/>
    <cellStyle name="Normal 83 4" xfId="20451"/>
    <cellStyle name="Normal 83 5" xfId="26498"/>
    <cellStyle name="Normal 83_Deadline Tracker" xfId="35805"/>
    <cellStyle name="Normal 84" xfId="7880"/>
    <cellStyle name="Normal 84 2" xfId="7881"/>
    <cellStyle name="Normal 84 2 2" xfId="20457"/>
    <cellStyle name="Normal 84 2 3" xfId="20456"/>
    <cellStyle name="Normal 84 2 4" xfId="26501"/>
    <cellStyle name="Normal 84 2_Deadline Tracker" xfId="35808"/>
    <cellStyle name="Normal 84 3" xfId="20458"/>
    <cellStyle name="Normal 84 4" xfId="20455"/>
    <cellStyle name="Normal 84 5" xfId="26500"/>
    <cellStyle name="Normal 84_Deadline Tracker" xfId="35807"/>
    <cellStyle name="Normal 85" xfId="7882"/>
    <cellStyle name="Normal 85 2" xfId="7883"/>
    <cellStyle name="Normal 85 2 2" xfId="20461"/>
    <cellStyle name="Normal 85 2 3" xfId="20460"/>
    <cellStyle name="Normal 85 2 4" xfId="26503"/>
    <cellStyle name="Normal 85 2_Deadline Tracker" xfId="35810"/>
    <cellStyle name="Normal 85 3" xfId="20462"/>
    <cellStyle name="Normal 85 4" xfId="20459"/>
    <cellStyle name="Normal 85 5" xfId="26502"/>
    <cellStyle name="Normal 85_Deadline Tracker" xfId="35809"/>
    <cellStyle name="Normal 86" xfId="7884"/>
    <cellStyle name="Normal 86 2" xfId="7885"/>
    <cellStyle name="Normal 86 2 2" xfId="20465"/>
    <cellStyle name="Normal 86 2 3" xfId="20464"/>
    <cellStyle name="Normal 86 2 4" xfId="26505"/>
    <cellStyle name="Normal 86 2_Deadline Tracker" xfId="35812"/>
    <cellStyle name="Normal 86 3" xfId="20466"/>
    <cellStyle name="Normal 86 4" xfId="20463"/>
    <cellStyle name="Normal 86 5" xfId="26504"/>
    <cellStyle name="Normal 86_Deadline Tracker" xfId="35811"/>
    <cellStyle name="Normal 87" xfId="7886"/>
    <cellStyle name="Normal 87 2" xfId="7887"/>
    <cellStyle name="Normal 87 2 2" xfId="20469"/>
    <cellStyle name="Normal 87 2 3" xfId="20468"/>
    <cellStyle name="Normal 87 2 4" xfId="26507"/>
    <cellStyle name="Normal 87 2_Deadline Tracker" xfId="35814"/>
    <cellStyle name="Normal 87 3" xfId="20470"/>
    <cellStyle name="Normal 87 4" xfId="20467"/>
    <cellStyle name="Normal 87 5" xfId="26506"/>
    <cellStyle name="Normal 87_Deadline Tracker" xfId="35813"/>
    <cellStyle name="Normal 88" xfId="7888"/>
    <cellStyle name="Normal 88 2" xfId="7889"/>
    <cellStyle name="Normal 88 2 2" xfId="20473"/>
    <cellStyle name="Normal 88 2 3" xfId="20472"/>
    <cellStyle name="Normal 88 2 4" xfId="26509"/>
    <cellStyle name="Normal 88 2_Deadline Tracker" xfId="35816"/>
    <cellStyle name="Normal 88 3" xfId="20474"/>
    <cellStyle name="Normal 88 4" xfId="20471"/>
    <cellStyle name="Normal 88 5" xfId="26508"/>
    <cellStyle name="Normal 88_Deadline Tracker" xfId="35815"/>
    <cellStyle name="Normal 89" xfId="7890"/>
    <cellStyle name="Normal 89 2" xfId="7891"/>
    <cellStyle name="Normal 89 2 2" xfId="20477"/>
    <cellStyle name="Normal 89 2 3" xfId="20476"/>
    <cellStyle name="Normal 89 2 4" xfId="26511"/>
    <cellStyle name="Normal 89 2_Deadline Tracker" xfId="35818"/>
    <cellStyle name="Normal 89 3" xfId="20478"/>
    <cellStyle name="Normal 89 4" xfId="20475"/>
    <cellStyle name="Normal 89 5" xfId="26510"/>
    <cellStyle name="Normal 89_Deadline Tracker" xfId="35817"/>
    <cellStyle name="Normal 9" xfId="7892"/>
    <cellStyle name="Normal 9 2" xfId="7893"/>
    <cellStyle name="Normal 9 2 2" xfId="20481"/>
    <cellStyle name="Normal 9 2 3" xfId="20480"/>
    <cellStyle name="Normal 9 2 4" xfId="26513"/>
    <cellStyle name="Normal 9 2_Deadline Tracker" xfId="35819"/>
    <cellStyle name="Normal 9 3" xfId="7894"/>
    <cellStyle name="Normal 9 3 2" xfId="20483"/>
    <cellStyle name="Normal 9 3 3" xfId="20482"/>
    <cellStyle name="Normal 9 3 4" xfId="26514"/>
    <cellStyle name="Normal 9 3_Deadline Tracker" xfId="35820"/>
    <cellStyle name="Normal 9 4" xfId="7895"/>
    <cellStyle name="Normal 9 4 2" xfId="20485"/>
    <cellStyle name="Normal 9 4 3" xfId="20484"/>
    <cellStyle name="Normal 9 4 4" xfId="26515"/>
    <cellStyle name="Normal 9 4_Deadline Tracker" xfId="35821"/>
    <cellStyle name="Normal 9 5" xfId="7896"/>
    <cellStyle name="Normal 9 5 2" xfId="20487"/>
    <cellStyle name="Normal 9 5 3" xfId="20486"/>
    <cellStyle name="Normal 9 5 4" xfId="26516"/>
    <cellStyle name="Normal 9 5_Deadline Tracker" xfId="35822"/>
    <cellStyle name="Normal 9 6" xfId="7897"/>
    <cellStyle name="Normal 9 6 2" xfId="20489"/>
    <cellStyle name="Normal 9 6 3" xfId="20488"/>
    <cellStyle name="Normal 9 6 4" xfId="26517"/>
    <cellStyle name="Normal 9 6_Deadline Tracker" xfId="35823"/>
    <cellStyle name="Normal 9 7" xfId="20490"/>
    <cellStyle name="Normal 9 8" xfId="20479"/>
    <cellStyle name="Normal 9 9" xfId="26512"/>
    <cellStyle name="Normal 9_Access Deletion Tracker" xfId="7898"/>
    <cellStyle name="Normal 90" xfId="7899"/>
    <cellStyle name="Normal 90 2" xfId="7900"/>
    <cellStyle name="Normal 90 2 2" xfId="20493"/>
    <cellStyle name="Normal 90 2 3" xfId="20492"/>
    <cellStyle name="Normal 90 2 4" xfId="26519"/>
    <cellStyle name="Normal 90 2_Deadline Tracker" xfId="35825"/>
    <cellStyle name="Normal 90 3" xfId="20494"/>
    <cellStyle name="Normal 90 4" xfId="20491"/>
    <cellStyle name="Normal 90 5" xfId="26518"/>
    <cellStyle name="Normal 90_Deadline Tracker" xfId="35824"/>
    <cellStyle name="Normal 91" xfId="7901"/>
    <cellStyle name="Normal 91 2" xfId="7902"/>
    <cellStyle name="Normal 91 2 2" xfId="20497"/>
    <cellStyle name="Normal 91 2 3" xfId="20496"/>
    <cellStyle name="Normal 91 2 4" xfId="26521"/>
    <cellStyle name="Normal 91 2_Deadline Tracker" xfId="35827"/>
    <cellStyle name="Normal 91 3" xfId="20498"/>
    <cellStyle name="Normal 91 4" xfId="20495"/>
    <cellStyle name="Normal 91 5" xfId="26520"/>
    <cellStyle name="Normal 91_Deadline Tracker" xfId="35826"/>
    <cellStyle name="Normal 92" xfId="7903"/>
    <cellStyle name="Normal 92 2" xfId="7904"/>
    <cellStyle name="Normal 92 2 2" xfId="20501"/>
    <cellStyle name="Normal 92 2 3" xfId="20500"/>
    <cellStyle name="Normal 92 2 4" xfId="26523"/>
    <cellStyle name="Normal 92 2_Deadline Tracker" xfId="35829"/>
    <cellStyle name="Normal 92 3" xfId="20502"/>
    <cellStyle name="Normal 92 4" xfId="20499"/>
    <cellStyle name="Normal 92 5" xfId="26522"/>
    <cellStyle name="Normal 92_Deadline Tracker" xfId="35828"/>
    <cellStyle name="Normal 93" xfId="7905"/>
    <cellStyle name="Normal 93 2" xfId="7906"/>
    <cellStyle name="Normal 93 2 2" xfId="20505"/>
    <cellStyle name="Normal 93 2 3" xfId="20504"/>
    <cellStyle name="Normal 93 2 4" xfId="26525"/>
    <cellStyle name="Normal 93 2_Deadline Tracker" xfId="35831"/>
    <cellStyle name="Normal 93 3" xfId="20506"/>
    <cellStyle name="Normal 93 4" xfId="20503"/>
    <cellStyle name="Normal 93 5" xfId="26524"/>
    <cellStyle name="Normal 93_Deadline Tracker" xfId="35830"/>
    <cellStyle name="Normal 94" xfId="7907"/>
    <cellStyle name="Normal 94 2" xfId="7908"/>
    <cellStyle name="Normal 94 2 2" xfId="20509"/>
    <cellStyle name="Normal 94 2 3" xfId="20508"/>
    <cellStyle name="Normal 94 2 4" xfId="26527"/>
    <cellStyle name="Normal 94 2_Deadline Tracker" xfId="35833"/>
    <cellStyle name="Normal 94 3" xfId="20510"/>
    <cellStyle name="Normal 94 4" xfId="20507"/>
    <cellStyle name="Normal 94 5" xfId="26526"/>
    <cellStyle name="Normal 94_Deadline Tracker" xfId="35832"/>
    <cellStyle name="Normal 95" xfId="7909"/>
    <cellStyle name="Normal 95 2" xfId="7910"/>
    <cellStyle name="Normal 95 2 2" xfId="20513"/>
    <cellStyle name="Normal 95 2 3" xfId="20512"/>
    <cellStyle name="Normal 95 2 4" xfId="26529"/>
    <cellStyle name="Normal 95 2_Deadline Tracker" xfId="35835"/>
    <cellStyle name="Normal 95 3" xfId="20514"/>
    <cellStyle name="Normal 95 4" xfId="20511"/>
    <cellStyle name="Normal 95 5" xfId="26528"/>
    <cellStyle name="Normal 95_Deadline Tracker" xfId="35834"/>
    <cellStyle name="Normal 96" xfId="7911"/>
    <cellStyle name="Normal 96 2" xfId="7912"/>
    <cellStyle name="Normal 96 2 2" xfId="20517"/>
    <cellStyle name="Normal 96 2 3" xfId="20516"/>
    <cellStyle name="Normal 96 2 4" xfId="26531"/>
    <cellStyle name="Normal 96 2_Deadline Tracker" xfId="35837"/>
    <cellStyle name="Normal 96 3" xfId="20518"/>
    <cellStyle name="Normal 96 4" xfId="20515"/>
    <cellStyle name="Normal 96 5" xfId="26530"/>
    <cellStyle name="Normal 96_Deadline Tracker" xfId="35836"/>
    <cellStyle name="Normal 97" xfId="7913"/>
    <cellStyle name="Normal 97 2" xfId="7914"/>
    <cellStyle name="Normal 97 2 2" xfId="20521"/>
    <cellStyle name="Normal 97 2 3" xfId="20520"/>
    <cellStyle name="Normal 97 2 4" xfId="26533"/>
    <cellStyle name="Normal 97 2_Deadline Tracker" xfId="35839"/>
    <cellStyle name="Normal 97 3" xfId="7915"/>
    <cellStyle name="Normal 97 3 2" xfId="20523"/>
    <cellStyle name="Normal 97 3 3" xfId="20522"/>
    <cellStyle name="Normal 97 3 4" xfId="26534"/>
    <cellStyle name="Normal 97 3_Deadline Tracker" xfId="35840"/>
    <cellStyle name="Normal 97 4" xfId="20524"/>
    <cellStyle name="Normal 97 5" xfId="20519"/>
    <cellStyle name="Normal 97 6" xfId="26532"/>
    <cellStyle name="Normal 97_Deadline Tracker" xfId="35838"/>
    <cellStyle name="Normal 98" xfId="7916"/>
    <cellStyle name="Normal 98 2" xfId="7917"/>
    <cellStyle name="Normal 98 2 2" xfId="20527"/>
    <cellStyle name="Normal 98 2 3" xfId="20526"/>
    <cellStyle name="Normal 98 2 4" xfId="26536"/>
    <cellStyle name="Normal 98 2_Deadline Tracker" xfId="35842"/>
    <cellStyle name="Normal 98 3" xfId="7918"/>
    <cellStyle name="Normal 98 3 2" xfId="20529"/>
    <cellStyle name="Normal 98 3 3" xfId="20528"/>
    <cellStyle name="Normal 98 3 4" xfId="26537"/>
    <cellStyle name="Normal 98 3_Deadline Tracker" xfId="35843"/>
    <cellStyle name="Normal 98 4" xfId="20530"/>
    <cellStyle name="Normal 98 5" xfId="20525"/>
    <cellStyle name="Normal 98 6" xfId="26535"/>
    <cellStyle name="Normal 98_Deadline Tracker" xfId="35841"/>
    <cellStyle name="Normal 99" xfId="7919"/>
    <cellStyle name="Normal 99 2" xfId="7920"/>
    <cellStyle name="Normal 99 2 2" xfId="20533"/>
    <cellStyle name="Normal 99 2 3" xfId="20532"/>
    <cellStyle name="Normal 99 2 4" xfId="26539"/>
    <cellStyle name="Normal 99 2_Deadline Tracker" xfId="35845"/>
    <cellStyle name="Normal 99 3" xfId="20534"/>
    <cellStyle name="Normal 99 4" xfId="20531"/>
    <cellStyle name="Normal 99 5" xfId="26538"/>
    <cellStyle name="Normal 99_Deadline Tracker" xfId="35844"/>
    <cellStyle name="Normal millions" xfId="7921"/>
    <cellStyle name="Normal millions 2" xfId="20536"/>
    <cellStyle name="Normal millions 3" xfId="20535"/>
    <cellStyle name="Normal millions 4" xfId="26540"/>
    <cellStyle name="Normal millions_Deadline Tracker" xfId="35846"/>
    <cellStyle name="Normal no decimal" xfId="7922"/>
    <cellStyle name="Normal no decimal 2" xfId="20538"/>
    <cellStyle name="Normal no decimal 3" xfId="20537"/>
    <cellStyle name="Normal no decimal 4" xfId="26541"/>
    <cellStyle name="Normal no decimal_Deadline Tracker" xfId="35847"/>
    <cellStyle name="Normal thousands" xfId="7923"/>
    <cellStyle name="Normal thousands 2" xfId="20540"/>
    <cellStyle name="Normal thousands 3" xfId="20539"/>
    <cellStyle name="Normal thousands 4" xfId="26542"/>
    <cellStyle name="Normal thousands_Deadline Tracker" xfId="35848"/>
    <cellStyle name="Normal two decimals" xfId="7924"/>
    <cellStyle name="Normal two decimals 2" xfId="20542"/>
    <cellStyle name="Normal two decimals 3" xfId="20541"/>
    <cellStyle name="Normal two decimals 4" xfId="26543"/>
    <cellStyle name="Normal two decimals_Deadline Tracker" xfId="35849"/>
    <cellStyle name="Normal_Sheet3" xfId="1"/>
    <cellStyle name="Note 10" xfId="7925"/>
    <cellStyle name="Note 10 2" xfId="7926"/>
    <cellStyle name="Note 10 2 2" xfId="20545"/>
    <cellStyle name="Note 10 2 3" xfId="20544"/>
    <cellStyle name="Note 10 2 4" xfId="26545"/>
    <cellStyle name="Note 10 2_Deadline Tracker" xfId="35851"/>
    <cellStyle name="Note 10 3" xfId="20546"/>
    <cellStyle name="Note 10 4" xfId="20543"/>
    <cellStyle name="Note 10 5" xfId="26544"/>
    <cellStyle name="Note 10_Deadline Tracker" xfId="35850"/>
    <cellStyle name="Note 11" xfId="7927"/>
    <cellStyle name="Note 11 2" xfId="20548"/>
    <cellStyle name="Note 11 3" xfId="20547"/>
    <cellStyle name="Note 11 4" xfId="26546"/>
    <cellStyle name="Note 11_Deadline Tracker" xfId="35852"/>
    <cellStyle name="Note 12" xfId="7928"/>
    <cellStyle name="Note 12 2" xfId="7929"/>
    <cellStyle name="Note 12 2 2" xfId="20551"/>
    <cellStyle name="Note 12 2 3" xfId="20550"/>
    <cellStyle name="Note 12 2 4" xfId="26548"/>
    <cellStyle name="Note 12 2_Deadline Tracker" xfId="35854"/>
    <cellStyle name="Note 12 3" xfId="20552"/>
    <cellStyle name="Note 12 4" xfId="20549"/>
    <cellStyle name="Note 12 5" xfId="26547"/>
    <cellStyle name="Note 12_Deadline Tracker" xfId="35853"/>
    <cellStyle name="Note 13" xfId="7930"/>
    <cellStyle name="Note 13 2" xfId="7931"/>
    <cellStyle name="Note 13 2 2" xfId="20555"/>
    <cellStyle name="Note 13 2 3" xfId="20554"/>
    <cellStyle name="Note 13 2 4" xfId="26550"/>
    <cellStyle name="Note 13 2_Deadline Tracker" xfId="35856"/>
    <cellStyle name="Note 13 3" xfId="20556"/>
    <cellStyle name="Note 13 4" xfId="20553"/>
    <cellStyle name="Note 13 5" xfId="26549"/>
    <cellStyle name="Note 13_Deadline Tracker" xfId="35855"/>
    <cellStyle name="Note 14" xfId="7932"/>
    <cellStyle name="Note 14 2" xfId="20558"/>
    <cellStyle name="Note 14 3" xfId="20557"/>
    <cellStyle name="Note 14 4" xfId="26551"/>
    <cellStyle name="Note 14_Deadline Tracker" xfId="35857"/>
    <cellStyle name="Note 15" xfId="7933"/>
    <cellStyle name="Note 15 2" xfId="20560"/>
    <cellStyle name="Note 15 3" xfId="20559"/>
    <cellStyle name="Note 15 4" xfId="26552"/>
    <cellStyle name="Note 15_Deadline Tracker" xfId="35858"/>
    <cellStyle name="Note 16" xfId="7934"/>
    <cellStyle name="Note 16 2" xfId="20562"/>
    <cellStyle name="Note 16 3" xfId="20561"/>
    <cellStyle name="Note 16 4" xfId="26553"/>
    <cellStyle name="Note 16_Deadline Tracker" xfId="35859"/>
    <cellStyle name="Note 17" xfId="28413"/>
    <cellStyle name="Note 2" xfId="7935"/>
    <cellStyle name="Note 2 10" xfId="7936"/>
    <cellStyle name="Note 2 10 2" xfId="7937"/>
    <cellStyle name="Note 2 10 2 2" xfId="20566"/>
    <cellStyle name="Note 2 10 2 3" xfId="20565"/>
    <cellStyle name="Note 2 10 2 4" xfId="26556"/>
    <cellStyle name="Note 2 10 2_Deadline Tracker" xfId="35862"/>
    <cellStyle name="Note 2 10 3" xfId="7938"/>
    <cellStyle name="Note 2 10 3 2" xfId="20568"/>
    <cellStyle name="Note 2 10 3 3" xfId="20567"/>
    <cellStyle name="Note 2 10 3 4" xfId="26557"/>
    <cellStyle name="Note 2 10 3_Deadline Tracker" xfId="35863"/>
    <cellStyle name="Note 2 10 4" xfId="7939"/>
    <cellStyle name="Note 2 10 4 2" xfId="20570"/>
    <cellStyle name="Note 2 10 4 3" xfId="20569"/>
    <cellStyle name="Note 2 10 4 4" xfId="26558"/>
    <cellStyle name="Note 2 10 4_Deadline Tracker" xfId="35864"/>
    <cellStyle name="Note 2 10 5" xfId="7940"/>
    <cellStyle name="Note 2 10 5 2" xfId="20572"/>
    <cellStyle name="Note 2 10 5 3" xfId="20571"/>
    <cellStyle name="Note 2 10 5 4" xfId="26559"/>
    <cellStyle name="Note 2 10 5_Deadline Tracker" xfId="35865"/>
    <cellStyle name="Note 2 10 6" xfId="20573"/>
    <cellStyle name="Note 2 10 7" xfId="20564"/>
    <cellStyle name="Note 2 10 8" xfId="26555"/>
    <cellStyle name="Note 2 10_Deadline Tracker" xfId="35861"/>
    <cellStyle name="Note 2 11" xfId="7941"/>
    <cellStyle name="Note 2 11 2" xfId="7942"/>
    <cellStyle name="Note 2 11 2 2" xfId="20576"/>
    <cellStyle name="Note 2 11 2 3" xfId="20575"/>
    <cellStyle name="Note 2 11 2 4" xfId="26561"/>
    <cellStyle name="Note 2 11 2_Deadline Tracker" xfId="35867"/>
    <cellStyle name="Note 2 11 3" xfId="7943"/>
    <cellStyle name="Note 2 11 3 2" xfId="20578"/>
    <cellStyle name="Note 2 11 3 3" xfId="20577"/>
    <cellStyle name="Note 2 11 3 4" xfId="26562"/>
    <cellStyle name="Note 2 11 3_Deadline Tracker" xfId="35868"/>
    <cellStyle name="Note 2 11 4" xfId="7944"/>
    <cellStyle name="Note 2 11 4 2" xfId="20580"/>
    <cellStyle name="Note 2 11 4 3" xfId="20579"/>
    <cellStyle name="Note 2 11 4 4" xfId="26563"/>
    <cellStyle name="Note 2 11 4_Deadline Tracker" xfId="35869"/>
    <cellStyle name="Note 2 11 5" xfId="7945"/>
    <cellStyle name="Note 2 11 5 2" xfId="20582"/>
    <cellStyle name="Note 2 11 5 3" xfId="20581"/>
    <cellStyle name="Note 2 11 5 4" xfId="26564"/>
    <cellStyle name="Note 2 11 5_Deadline Tracker" xfId="35870"/>
    <cellStyle name="Note 2 11 6" xfId="20583"/>
    <cellStyle name="Note 2 11 7" xfId="20574"/>
    <cellStyle name="Note 2 11 8" xfId="26560"/>
    <cellStyle name="Note 2 11_Deadline Tracker" xfId="35866"/>
    <cellStyle name="Note 2 12" xfId="7946"/>
    <cellStyle name="Note 2 12 2" xfId="7947"/>
    <cellStyle name="Note 2 12 2 2" xfId="20586"/>
    <cellStyle name="Note 2 12 2 3" xfId="20585"/>
    <cellStyle name="Note 2 12 2 4" xfId="26566"/>
    <cellStyle name="Note 2 12 2_Deadline Tracker" xfId="35872"/>
    <cellStyle name="Note 2 12 3" xfId="7948"/>
    <cellStyle name="Note 2 12 3 2" xfId="20588"/>
    <cellStyle name="Note 2 12 3 3" xfId="20587"/>
    <cellStyle name="Note 2 12 3 4" xfId="26567"/>
    <cellStyle name="Note 2 12 3_Deadline Tracker" xfId="35873"/>
    <cellStyle name="Note 2 12 4" xfId="7949"/>
    <cellStyle name="Note 2 12 4 2" xfId="20590"/>
    <cellStyle name="Note 2 12 4 3" xfId="20589"/>
    <cellStyle name="Note 2 12 4 4" xfId="26568"/>
    <cellStyle name="Note 2 12 4_Deadline Tracker" xfId="35874"/>
    <cellStyle name="Note 2 12 5" xfId="7950"/>
    <cellStyle name="Note 2 12 5 2" xfId="20592"/>
    <cellStyle name="Note 2 12 5 3" xfId="20591"/>
    <cellStyle name="Note 2 12 5 4" xfId="26569"/>
    <cellStyle name="Note 2 12 5_Deadline Tracker" xfId="35875"/>
    <cellStyle name="Note 2 12 6" xfId="20593"/>
    <cellStyle name="Note 2 12 7" xfId="20584"/>
    <cellStyle name="Note 2 12 8" xfId="26565"/>
    <cellStyle name="Note 2 12_Deadline Tracker" xfId="35871"/>
    <cellStyle name="Note 2 13" xfId="7951"/>
    <cellStyle name="Note 2 13 2" xfId="7952"/>
    <cellStyle name="Note 2 13 2 2" xfId="20596"/>
    <cellStyle name="Note 2 13 2 3" xfId="20595"/>
    <cellStyle name="Note 2 13 2 4" xfId="26571"/>
    <cellStyle name="Note 2 13 2_Deadline Tracker" xfId="35877"/>
    <cellStyle name="Note 2 13 3" xfId="7953"/>
    <cellStyle name="Note 2 13 3 2" xfId="20598"/>
    <cellStyle name="Note 2 13 3 3" xfId="20597"/>
    <cellStyle name="Note 2 13 3 4" xfId="26572"/>
    <cellStyle name="Note 2 13 3_Deadline Tracker" xfId="35878"/>
    <cellStyle name="Note 2 13 4" xfId="7954"/>
    <cellStyle name="Note 2 13 4 2" xfId="20600"/>
    <cellStyle name="Note 2 13 4 3" xfId="20599"/>
    <cellStyle name="Note 2 13 4 4" xfId="26573"/>
    <cellStyle name="Note 2 13 4_Deadline Tracker" xfId="35879"/>
    <cellStyle name="Note 2 13 5" xfId="7955"/>
    <cellStyle name="Note 2 13 5 2" xfId="20602"/>
    <cellStyle name="Note 2 13 5 3" xfId="20601"/>
    <cellStyle name="Note 2 13 5 4" xfId="26574"/>
    <cellStyle name="Note 2 13 5_Deadline Tracker" xfId="35880"/>
    <cellStyle name="Note 2 13 6" xfId="20603"/>
    <cellStyle name="Note 2 13 7" xfId="20594"/>
    <cellStyle name="Note 2 13 8" xfId="26570"/>
    <cellStyle name="Note 2 13_Deadline Tracker" xfId="35876"/>
    <cellStyle name="Note 2 14" xfId="7956"/>
    <cellStyle name="Note 2 14 2" xfId="7957"/>
    <cellStyle name="Note 2 14 2 2" xfId="20606"/>
    <cellStyle name="Note 2 14 2 3" xfId="20605"/>
    <cellStyle name="Note 2 14 2 4" xfId="26576"/>
    <cellStyle name="Note 2 14 2_Deadline Tracker" xfId="35882"/>
    <cellStyle name="Note 2 14 3" xfId="7958"/>
    <cellStyle name="Note 2 14 3 2" xfId="20608"/>
    <cellStyle name="Note 2 14 3 3" xfId="20607"/>
    <cellStyle name="Note 2 14 3 4" xfId="26577"/>
    <cellStyle name="Note 2 14 3_Deadline Tracker" xfId="35883"/>
    <cellStyle name="Note 2 14 4" xfId="7959"/>
    <cellStyle name="Note 2 14 4 2" xfId="20610"/>
    <cellStyle name="Note 2 14 4 3" xfId="20609"/>
    <cellStyle name="Note 2 14 4 4" xfId="26578"/>
    <cellStyle name="Note 2 14 4_Deadline Tracker" xfId="35884"/>
    <cellStyle name="Note 2 14 5" xfId="7960"/>
    <cellStyle name="Note 2 14 5 2" xfId="20612"/>
    <cellStyle name="Note 2 14 5 3" xfId="20611"/>
    <cellStyle name="Note 2 14 5 4" xfId="26579"/>
    <cellStyle name="Note 2 14 5_Deadline Tracker" xfId="35885"/>
    <cellStyle name="Note 2 14 6" xfId="20613"/>
    <cellStyle name="Note 2 14 7" xfId="20604"/>
    <cellStyle name="Note 2 14 8" xfId="26575"/>
    <cellStyle name="Note 2 14_Deadline Tracker" xfId="35881"/>
    <cellStyle name="Note 2 15" xfId="7961"/>
    <cellStyle name="Note 2 15 2" xfId="7962"/>
    <cellStyle name="Note 2 15 2 2" xfId="20616"/>
    <cellStyle name="Note 2 15 2 3" xfId="20615"/>
    <cellStyle name="Note 2 15 2 4" xfId="26581"/>
    <cellStyle name="Note 2 15 2_Deadline Tracker" xfId="35887"/>
    <cellStyle name="Note 2 15 3" xfId="7963"/>
    <cellStyle name="Note 2 15 3 2" xfId="20618"/>
    <cellStyle name="Note 2 15 3 3" xfId="20617"/>
    <cellStyle name="Note 2 15 3 4" xfId="26582"/>
    <cellStyle name="Note 2 15 3_Deadline Tracker" xfId="35888"/>
    <cellStyle name="Note 2 15 4" xfId="7964"/>
    <cellStyle name="Note 2 15 4 2" xfId="20620"/>
    <cellStyle name="Note 2 15 4 3" xfId="20619"/>
    <cellStyle name="Note 2 15 4 4" xfId="26583"/>
    <cellStyle name="Note 2 15 4_Deadline Tracker" xfId="35889"/>
    <cellStyle name="Note 2 15 5" xfId="7965"/>
    <cellStyle name="Note 2 15 5 2" xfId="20622"/>
    <cellStyle name="Note 2 15 5 3" xfId="20621"/>
    <cellStyle name="Note 2 15 5 4" xfId="26584"/>
    <cellStyle name="Note 2 15 5_Deadline Tracker" xfId="35890"/>
    <cellStyle name="Note 2 15 6" xfId="20623"/>
    <cellStyle name="Note 2 15 7" xfId="20614"/>
    <cellStyle name="Note 2 15 8" xfId="26580"/>
    <cellStyle name="Note 2 15_Deadline Tracker" xfId="35886"/>
    <cellStyle name="Note 2 16" xfId="7966"/>
    <cellStyle name="Note 2 16 2" xfId="7967"/>
    <cellStyle name="Note 2 16 2 2" xfId="20626"/>
    <cellStyle name="Note 2 16 2 3" xfId="20625"/>
    <cellStyle name="Note 2 16 2 4" xfId="26586"/>
    <cellStyle name="Note 2 16 2_Deadline Tracker" xfId="35892"/>
    <cellStyle name="Note 2 16 3" xfId="7968"/>
    <cellStyle name="Note 2 16 3 2" xfId="20628"/>
    <cellStyle name="Note 2 16 3 3" xfId="20627"/>
    <cellStyle name="Note 2 16 3 4" xfId="26587"/>
    <cellStyle name="Note 2 16 3_Deadline Tracker" xfId="35893"/>
    <cellStyle name="Note 2 16 4" xfId="7969"/>
    <cellStyle name="Note 2 16 4 2" xfId="20630"/>
    <cellStyle name="Note 2 16 4 3" xfId="20629"/>
    <cellStyle name="Note 2 16 4 4" xfId="26588"/>
    <cellStyle name="Note 2 16 4_Deadline Tracker" xfId="35894"/>
    <cellStyle name="Note 2 16 5" xfId="7970"/>
    <cellStyle name="Note 2 16 5 2" xfId="20632"/>
    <cellStyle name="Note 2 16 5 3" xfId="20631"/>
    <cellStyle name="Note 2 16 5 4" xfId="26589"/>
    <cellStyle name="Note 2 16 5_Deadline Tracker" xfId="35895"/>
    <cellStyle name="Note 2 16 6" xfId="20633"/>
    <cellStyle name="Note 2 16 7" xfId="20624"/>
    <cellStyle name="Note 2 16 8" xfId="26585"/>
    <cellStyle name="Note 2 16_Deadline Tracker" xfId="35891"/>
    <cellStyle name="Note 2 17" xfId="7971"/>
    <cellStyle name="Note 2 17 2" xfId="7972"/>
    <cellStyle name="Note 2 17 2 2" xfId="20636"/>
    <cellStyle name="Note 2 17 2 3" xfId="20635"/>
    <cellStyle name="Note 2 17 2 4" xfId="26591"/>
    <cellStyle name="Note 2 17 2_Deadline Tracker" xfId="35897"/>
    <cellStyle name="Note 2 17 3" xfId="7973"/>
    <cellStyle name="Note 2 17 3 2" xfId="20638"/>
    <cellStyle name="Note 2 17 3 3" xfId="20637"/>
    <cellStyle name="Note 2 17 3 4" xfId="26592"/>
    <cellStyle name="Note 2 17 3_Deadline Tracker" xfId="35898"/>
    <cellStyle name="Note 2 17 4" xfId="7974"/>
    <cellStyle name="Note 2 17 4 2" xfId="20640"/>
    <cellStyle name="Note 2 17 4 3" xfId="20639"/>
    <cellStyle name="Note 2 17 4 4" xfId="26593"/>
    <cellStyle name="Note 2 17 4_Deadline Tracker" xfId="35899"/>
    <cellStyle name="Note 2 17 5" xfId="7975"/>
    <cellStyle name="Note 2 17 5 2" xfId="20642"/>
    <cellStyle name="Note 2 17 5 3" xfId="20641"/>
    <cellStyle name="Note 2 17 5 4" xfId="26594"/>
    <cellStyle name="Note 2 17 5_Deadline Tracker" xfId="35900"/>
    <cellStyle name="Note 2 17 6" xfId="20643"/>
    <cellStyle name="Note 2 17 7" xfId="20634"/>
    <cellStyle name="Note 2 17 8" xfId="26590"/>
    <cellStyle name="Note 2 17_Deadline Tracker" xfId="35896"/>
    <cellStyle name="Note 2 18" xfId="7976"/>
    <cellStyle name="Note 2 18 2" xfId="7977"/>
    <cellStyle name="Note 2 18 2 2" xfId="20646"/>
    <cellStyle name="Note 2 18 2 3" xfId="20645"/>
    <cellStyle name="Note 2 18 2 4" xfId="26596"/>
    <cellStyle name="Note 2 18 2_Deadline Tracker" xfId="35902"/>
    <cellStyle name="Note 2 18 3" xfId="7978"/>
    <cellStyle name="Note 2 18 3 2" xfId="20648"/>
    <cellStyle name="Note 2 18 3 3" xfId="20647"/>
    <cellStyle name="Note 2 18 3 4" xfId="26597"/>
    <cellStyle name="Note 2 18 3_Deadline Tracker" xfId="35903"/>
    <cellStyle name="Note 2 18 4" xfId="7979"/>
    <cellStyle name="Note 2 18 4 2" xfId="20650"/>
    <cellStyle name="Note 2 18 4 3" xfId="20649"/>
    <cellStyle name="Note 2 18 4 4" xfId="26598"/>
    <cellStyle name="Note 2 18 4_Deadline Tracker" xfId="35904"/>
    <cellStyle name="Note 2 18 5" xfId="7980"/>
    <cellStyle name="Note 2 18 5 2" xfId="20652"/>
    <cellStyle name="Note 2 18 5 3" xfId="20651"/>
    <cellStyle name="Note 2 18 5 4" xfId="26599"/>
    <cellStyle name="Note 2 18 5_Deadline Tracker" xfId="35905"/>
    <cellStyle name="Note 2 18 6" xfId="20653"/>
    <cellStyle name="Note 2 18 7" xfId="20644"/>
    <cellStyle name="Note 2 18 8" xfId="26595"/>
    <cellStyle name="Note 2 18_Deadline Tracker" xfId="35901"/>
    <cellStyle name="Note 2 19" xfId="7981"/>
    <cellStyle name="Note 2 19 2" xfId="7982"/>
    <cellStyle name="Note 2 19 2 2" xfId="20656"/>
    <cellStyle name="Note 2 19 2 3" xfId="20655"/>
    <cellStyle name="Note 2 19 2 4" xfId="26601"/>
    <cellStyle name="Note 2 19 2_Deadline Tracker" xfId="35907"/>
    <cellStyle name="Note 2 19 3" xfId="7983"/>
    <cellStyle name="Note 2 19 3 2" xfId="20658"/>
    <cellStyle name="Note 2 19 3 3" xfId="20657"/>
    <cellStyle name="Note 2 19 3 4" xfId="26602"/>
    <cellStyle name="Note 2 19 3_Deadline Tracker" xfId="35908"/>
    <cellStyle name="Note 2 19 4" xfId="7984"/>
    <cellStyle name="Note 2 19 4 2" xfId="20660"/>
    <cellStyle name="Note 2 19 4 3" xfId="20659"/>
    <cellStyle name="Note 2 19 4 4" xfId="26603"/>
    <cellStyle name="Note 2 19 4_Deadline Tracker" xfId="35909"/>
    <cellStyle name="Note 2 19 5" xfId="7985"/>
    <cellStyle name="Note 2 19 5 2" xfId="20662"/>
    <cellStyle name="Note 2 19 5 3" xfId="20661"/>
    <cellStyle name="Note 2 19 5 4" xfId="26604"/>
    <cellStyle name="Note 2 19 5_Deadline Tracker" xfId="35910"/>
    <cellStyle name="Note 2 19 6" xfId="20663"/>
    <cellStyle name="Note 2 19 7" xfId="20654"/>
    <cellStyle name="Note 2 19 8" xfId="26600"/>
    <cellStyle name="Note 2 19_Deadline Tracker" xfId="35906"/>
    <cellStyle name="Note 2 2" xfId="7986"/>
    <cellStyle name="Note 2 2 2" xfId="7987"/>
    <cellStyle name="Note 2 2 2 2" xfId="20666"/>
    <cellStyle name="Note 2 2 2 3" xfId="20665"/>
    <cellStyle name="Note 2 2 2 4" xfId="26606"/>
    <cellStyle name="Note 2 2 2 5" xfId="32103"/>
    <cellStyle name="Note 2 2 2_Deadline Tracker" xfId="35912"/>
    <cellStyle name="Note 2 2 3" xfId="7988"/>
    <cellStyle name="Note 2 2 3 2" xfId="20668"/>
    <cellStyle name="Note 2 2 3 3" xfId="20667"/>
    <cellStyle name="Note 2 2 3 4" xfId="26607"/>
    <cellStyle name="Note 2 2 3_Deadline Tracker" xfId="35913"/>
    <cellStyle name="Note 2 2 4" xfId="7989"/>
    <cellStyle name="Note 2 2 4 2" xfId="20670"/>
    <cellStyle name="Note 2 2 4 3" xfId="20669"/>
    <cellStyle name="Note 2 2 4 4" xfId="26608"/>
    <cellStyle name="Note 2 2 4_Deadline Tracker" xfId="35914"/>
    <cellStyle name="Note 2 2 5" xfId="7990"/>
    <cellStyle name="Note 2 2 5 2" xfId="20672"/>
    <cellStyle name="Note 2 2 5 3" xfId="20671"/>
    <cellStyle name="Note 2 2 5 4" xfId="26609"/>
    <cellStyle name="Note 2 2 5_Deadline Tracker" xfId="35915"/>
    <cellStyle name="Note 2 2 6" xfId="20673"/>
    <cellStyle name="Note 2 2 7" xfId="20664"/>
    <cellStyle name="Note 2 2 8" xfId="26605"/>
    <cellStyle name="Note 2 2 9" xfId="32102"/>
    <cellStyle name="Note 2 2_Deadline Tracker" xfId="35911"/>
    <cellStyle name="Note 2 20" xfId="7991"/>
    <cellStyle name="Note 2 20 2" xfId="7992"/>
    <cellStyle name="Note 2 20 2 2" xfId="20676"/>
    <cellStyle name="Note 2 20 2 3" xfId="20675"/>
    <cellStyle name="Note 2 20 2 4" xfId="26611"/>
    <cellStyle name="Note 2 20 2_Deadline Tracker" xfId="35917"/>
    <cellStyle name="Note 2 20 3" xfId="7993"/>
    <cellStyle name="Note 2 20 3 2" xfId="20678"/>
    <cellStyle name="Note 2 20 3 3" xfId="20677"/>
    <cellStyle name="Note 2 20 3 4" xfId="26612"/>
    <cellStyle name="Note 2 20 3_Deadline Tracker" xfId="35918"/>
    <cellStyle name="Note 2 20 4" xfId="7994"/>
    <cellStyle name="Note 2 20 4 2" xfId="20680"/>
    <cellStyle name="Note 2 20 4 3" xfId="20679"/>
    <cellStyle name="Note 2 20 4 4" xfId="26613"/>
    <cellStyle name="Note 2 20 4_Deadline Tracker" xfId="35919"/>
    <cellStyle name="Note 2 20 5" xfId="7995"/>
    <cellStyle name="Note 2 20 5 2" xfId="20682"/>
    <cellStyle name="Note 2 20 5 3" xfId="20681"/>
    <cellStyle name="Note 2 20 5 4" xfId="26614"/>
    <cellStyle name="Note 2 20 5_Deadline Tracker" xfId="35920"/>
    <cellStyle name="Note 2 20 6" xfId="20683"/>
    <cellStyle name="Note 2 20 7" xfId="20674"/>
    <cellStyle name="Note 2 20 8" xfId="26610"/>
    <cellStyle name="Note 2 20_Deadline Tracker" xfId="35916"/>
    <cellStyle name="Note 2 21" xfId="7996"/>
    <cellStyle name="Note 2 21 2" xfId="7997"/>
    <cellStyle name="Note 2 21 2 2" xfId="20686"/>
    <cellStyle name="Note 2 21 2 3" xfId="20685"/>
    <cellStyle name="Note 2 21 2 4" xfId="26616"/>
    <cellStyle name="Note 2 21 2_Deadline Tracker" xfId="35922"/>
    <cellStyle name="Note 2 21 3" xfId="7998"/>
    <cellStyle name="Note 2 21 3 2" xfId="20688"/>
    <cellStyle name="Note 2 21 3 3" xfId="20687"/>
    <cellStyle name="Note 2 21 3 4" xfId="26617"/>
    <cellStyle name="Note 2 21 3_Deadline Tracker" xfId="35923"/>
    <cellStyle name="Note 2 21 4" xfId="7999"/>
    <cellStyle name="Note 2 21 4 2" xfId="20690"/>
    <cellStyle name="Note 2 21 4 3" xfId="20689"/>
    <cellStyle name="Note 2 21 4 4" xfId="26618"/>
    <cellStyle name="Note 2 21 4_Deadline Tracker" xfId="35924"/>
    <cellStyle name="Note 2 21 5" xfId="8000"/>
    <cellStyle name="Note 2 21 5 2" xfId="20692"/>
    <cellStyle name="Note 2 21 5 3" xfId="20691"/>
    <cellStyle name="Note 2 21 5 4" xfId="26619"/>
    <cellStyle name="Note 2 21 5_Deadline Tracker" xfId="35925"/>
    <cellStyle name="Note 2 21 6" xfId="20693"/>
    <cellStyle name="Note 2 21 7" xfId="20684"/>
    <cellStyle name="Note 2 21 8" xfId="26615"/>
    <cellStyle name="Note 2 21_Deadline Tracker" xfId="35921"/>
    <cellStyle name="Note 2 22" xfId="8001"/>
    <cellStyle name="Note 2 22 2" xfId="8002"/>
    <cellStyle name="Note 2 22 2 2" xfId="20696"/>
    <cellStyle name="Note 2 22 2 3" xfId="20695"/>
    <cellStyle name="Note 2 22 2 4" xfId="26621"/>
    <cellStyle name="Note 2 22 2_Deadline Tracker" xfId="35927"/>
    <cellStyle name="Note 2 22 3" xfId="8003"/>
    <cellStyle name="Note 2 22 3 2" xfId="20698"/>
    <cellStyle name="Note 2 22 3 3" xfId="20697"/>
    <cellStyle name="Note 2 22 3 4" xfId="26622"/>
    <cellStyle name="Note 2 22 3_Deadline Tracker" xfId="35928"/>
    <cellStyle name="Note 2 22 4" xfId="8004"/>
    <cellStyle name="Note 2 22 4 2" xfId="20700"/>
    <cellStyle name="Note 2 22 4 3" xfId="20699"/>
    <cellStyle name="Note 2 22 4 4" xfId="26623"/>
    <cellStyle name="Note 2 22 4_Deadline Tracker" xfId="35929"/>
    <cellStyle name="Note 2 22 5" xfId="8005"/>
    <cellStyle name="Note 2 22 5 2" xfId="20702"/>
    <cellStyle name="Note 2 22 5 3" xfId="20701"/>
    <cellStyle name="Note 2 22 5 4" xfId="26624"/>
    <cellStyle name="Note 2 22 5_Deadline Tracker" xfId="35930"/>
    <cellStyle name="Note 2 22 6" xfId="20703"/>
    <cellStyle name="Note 2 22 7" xfId="20694"/>
    <cellStyle name="Note 2 22 8" xfId="26620"/>
    <cellStyle name="Note 2 22_Deadline Tracker" xfId="35926"/>
    <cellStyle name="Note 2 23" xfId="8006"/>
    <cellStyle name="Note 2 23 2" xfId="8007"/>
    <cellStyle name="Note 2 23 2 2" xfId="20706"/>
    <cellStyle name="Note 2 23 2 3" xfId="20705"/>
    <cellStyle name="Note 2 23 2 4" xfId="26626"/>
    <cellStyle name="Note 2 23 2_Deadline Tracker" xfId="35932"/>
    <cellStyle name="Note 2 23 3" xfId="8008"/>
    <cellStyle name="Note 2 23 3 2" xfId="20708"/>
    <cellStyle name="Note 2 23 3 3" xfId="20707"/>
    <cellStyle name="Note 2 23 3 4" xfId="26627"/>
    <cellStyle name="Note 2 23 3_Deadline Tracker" xfId="35933"/>
    <cellStyle name="Note 2 23 4" xfId="8009"/>
    <cellStyle name="Note 2 23 4 2" xfId="20710"/>
    <cellStyle name="Note 2 23 4 3" xfId="20709"/>
    <cellStyle name="Note 2 23 4 4" xfId="26628"/>
    <cellStyle name="Note 2 23 4_Deadline Tracker" xfId="35934"/>
    <cellStyle name="Note 2 23 5" xfId="8010"/>
    <cellStyle name="Note 2 23 5 2" xfId="20712"/>
    <cellStyle name="Note 2 23 5 3" xfId="20711"/>
    <cellStyle name="Note 2 23 5 4" xfId="26629"/>
    <cellStyle name="Note 2 23 5_Deadline Tracker" xfId="35935"/>
    <cellStyle name="Note 2 23 6" xfId="20713"/>
    <cellStyle name="Note 2 23 7" xfId="20704"/>
    <cellStyle name="Note 2 23 8" xfId="26625"/>
    <cellStyle name="Note 2 23_Deadline Tracker" xfId="35931"/>
    <cellStyle name="Note 2 24" xfId="8011"/>
    <cellStyle name="Note 2 24 2" xfId="8012"/>
    <cellStyle name="Note 2 24 2 2" xfId="20716"/>
    <cellStyle name="Note 2 24 2 3" xfId="20715"/>
    <cellStyle name="Note 2 24 2 4" xfId="26631"/>
    <cellStyle name="Note 2 24 2_Deadline Tracker" xfId="35937"/>
    <cellStyle name="Note 2 24 3" xfId="8013"/>
    <cellStyle name="Note 2 24 3 2" xfId="20718"/>
    <cellStyle name="Note 2 24 3 3" xfId="20717"/>
    <cellStyle name="Note 2 24 3 4" xfId="26632"/>
    <cellStyle name="Note 2 24 3_Deadline Tracker" xfId="35938"/>
    <cellStyle name="Note 2 24 4" xfId="8014"/>
    <cellStyle name="Note 2 24 4 2" xfId="20720"/>
    <cellStyle name="Note 2 24 4 3" xfId="20719"/>
    <cellStyle name="Note 2 24 4 4" xfId="26633"/>
    <cellStyle name="Note 2 24 4_Deadline Tracker" xfId="35939"/>
    <cellStyle name="Note 2 24 5" xfId="8015"/>
    <cellStyle name="Note 2 24 5 2" xfId="20722"/>
    <cellStyle name="Note 2 24 5 3" xfId="20721"/>
    <cellStyle name="Note 2 24 5 4" xfId="26634"/>
    <cellStyle name="Note 2 24 5_Deadline Tracker" xfId="35940"/>
    <cellStyle name="Note 2 24 6" xfId="20723"/>
    <cellStyle name="Note 2 24 7" xfId="20714"/>
    <cellStyle name="Note 2 24 8" xfId="26630"/>
    <cellStyle name="Note 2 24_Deadline Tracker" xfId="35936"/>
    <cellStyle name="Note 2 25" xfId="8016"/>
    <cellStyle name="Note 2 25 2" xfId="8017"/>
    <cellStyle name="Note 2 25 2 2" xfId="20726"/>
    <cellStyle name="Note 2 25 2 3" xfId="20725"/>
    <cellStyle name="Note 2 25 2 4" xfId="26636"/>
    <cellStyle name="Note 2 25 2_Deadline Tracker" xfId="35942"/>
    <cellStyle name="Note 2 25 3" xfId="8018"/>
    <cellStyle name="Note 2 25 3 2" xfId="20728"/>
    <cellStyle name="Note 2 25 3 3" xfId="20727"/>
    <cellStyle name="Note 2 25 3 4" xfId="26637"/>
    <cellStyle name="Note 2 25 3_Deadline Tracker" xfId="35943"/>
    <cellStyle name="Note 2 25 4" xfId="8019"/>
    <cellStyle name="Note 2 25 4 2" xfId="20730"/>
    <cellStyle name="Note 2 25 4 3" xfId="20729"/>
    <cellStyle name="Note 2 25 4 4" xfId="26638"/>
    <cellStyle name="Note 2 25 4_Deadline Tracker" xfId="35944"/>
    <cellStyle name="Note 2 25 5" xfId="8020"/>
    <cellStyle name="Note 2 25 5 2" xfId="20732"/>
    <cellStyle name="Note 2 25 5 3" xfId="20731"/>
    <cellStyle name="Note 2 25 5 4" xfId="26639"/>
    <cellStyle name="Note 2 25 5_Deadline Tracker" xfId="35945"/>
    <cellStyle name="Note 2 25 6" xfId="20733"/>
    <cellStyle name="Note 2 25 7" xfId="20724"/>
    <cellStyle name="Note 2 25 8" xfId="26635"/>
    <cellStyle name="Note 2 25_Deadline Tracker" xfId="35941"/>
    <cellStyle name="Note 2 26" xfId="8021"/>
    <cellStyle name="Note 2 26 2" xfId="8022"/>
    <cellStyle name="Note 2 26 2 2" xfId="20736"/>
    <cellStyle name="Note 2 26 2 3" xfId="20735"/>
    <cellStyle name="Note 2 26 2 4" xfId="26641"/>
    <cellStyle name="Note 2 26 2_Deadline Tracker" xfId="35947"/>
    <cellStyle name="Note 2 26 3" xfId="8023"/>
    <cellStyle name="Note 2 26 3 2" xfId="20738"/>
    <cellStyle name="Note 2 26 3 3" xfId="20737"/>
    <cellStyle name="Note 2 26 3 4" xfId="26642"/>
    <cellStyle name="Note 2 26 3_Deadline Tracker" xfId="35948"/>
    <cellStyle name="Note 2 26 4" xfId="8024"/>
    <cellStyle name="Note 2 26 4 2" xfId="20740"/>
    <cellStyle name="Note 2 26 4 3" xfId="20739"/>
    <cellStyle name="Note 2 26 4 4" xfId="26643"/>
    <cellStyle name="Note 2 26 4_Deadline Tracker" xfId="35949"/>
    <cellStyle name="Note 2 26 5" xfId="8025"/>
    <cellStyle name="Note 2 26 5 2" xfId="20742"/>
    <cellStyle name="Note 2 26 5 3" xfId="20741"/>
    <cellStyle name="Note 2 26 5 4" xfId="26644"/>
    <cellStyle name="Note 2 26 5_Deadline Tracker" xfId="35950"/>
    <cellStyle name="Note 2 26 6" xfId="20743"/>
    <cellStyle name="Note 2 26 7" xfId="20734"/>
    <cellStyle name="Note 2 26 8" xfId="26640"/>
    <cellStyle name="Note 2 26_Deadline Tracker" xfId="35946"/>
    <cellStyle name="Note 2 27" xfId="8026"/>
    <cellStyle name="Note 2 27 2" xfId="8027"/>
    <cellStyle name="Note 2 27 2 2" xfId="20746"/>
    <cellStyle name="Note 2 27 2 3" xfId="20745"/>
    <cellStyle name="Note 2 27 2 4" xfId="26646"/>
    <cellStyle name="Note 2 27 2_Deadline Tracker" xfId="35952"/>
    <cellStyle name="Note 2 27 3" xfId="8028"/>
    <cellStyle name="Note 2 27 3 2" xfId="20748"/>
    <cellStyle name="Note 2 27 3 3" xfId="20747"/>
    <cellStyle name="Note 2 27 3 4" xfId="26647"/>
    <cellStyle name="Note 2 27 3_Deadline Tracker" xfId="35953"/>
    <cellStyle name="Note 2 27 4" xfId="8029"/>
    <cellStyle name="Note 2 27 4 2" xfId="20750"/>
    <cellStyle name="Note 2 27 4 3" xfId="20749"/>
    <cellStyle name="Note 2 27 4 4" xfId="26648"/>
    <cellStyle name="Note 2 27 4_Deadline Tracker" xfId="35954"/>
    <cellStyle name="Note 2 27 5" xfId="8030"/>
    <cellStyle name="Note 2 27 5 2" xfId="20752"/>
    <cellStyle name="Note 2 27 5 3" xfId="20751"/>
    <cellStyle name="Note 2 27 5 4" xfId="26649"/>
    <cellStyle name="Note 2 27 5_Deadline Tracker" xfId="35955"/>
    <cellStyle name="Note 2 27 6" xfId="20753"/>
    <cellStyle name="Note 2 27 7" xfId="20744"/>
    <cellStyle name="Note 2 27 8" xfId="26645"/>
    <cellStyle name="Note 2 27_Deadline Tracker" xfId="35951"/>
    <cellStyle name="Note 2 28" xfId="8031"/>
    <cellStyle name="Note 2 28 2" xfId="8032"/>
    <cellStyle name="Note 2 28 2 2" xfId="20756"/>
    <cellStyle name="Note 2 28 2 3" xfId="20755"/>
    <cellStyle name="Note 2 28 2 4" xfId="26651"/>
    <cellStyle name="Note 2 28 2_Deadline Tracker" xfId="35957"/>
    <cellStyle name="Note 2 28 3" xfId="8033"/>
    <cellStyle name="Note 2 28 3 2" xfId="20758"/>
    <cellStyle name="Note 2 28 3 3" xfId="20757"/>
    <cellStyle name="Note 2 28 3 4" xfId="26652"/>
    <cellStyle name="Note 2 28 3_Deadline Tracker" xfId="35958"/>
    <cellStyle name="Note 2 28 4" xfId="8034"/>
    <cellStyle name="Note 2 28 4 2" xfId="20760"/>
    <cellStyle name="Note 2 28 4 3" xfId="20759"/>
    <cellStyle name="Note 2 28 4 4" xfId="26653"/>
    <cellStyle name="Note 2 28 4_Deadline Tracker" xfId="35959"/>
    <cellStyle name="Note 2 28 5" xfId="8035"/>
    <cellStyle name="Note 2 28 5 2" xfId="20762"/>
    <cellStyle name="Note 2 28 5 3" xfId="20761"/>
    <cellStyle name="Note 2 28 5 4" xfId="26654"/>
    <cellStyle name="Note 2 28 5_Deadline Tracker" xfId="35960"/>
    <cellStyle name="Note 2 28 6" xfId="20763"/>
    <cellStyle name="Note 2 28 7" xfId="20754"/>
    <cellStyle name="Note 2 28 8" xfId="26650"/>
    <cellStyle name="Note 2 28_Deadline Tracker" xfId="35956"/>
    <cellStyle name="Note 2 29" xfId="8036"/>
    <cellStyle name="Note 2 29 2" xfId="8037"/>
    <cellStyle name="Note 2 29 2 2" xfId="20766"/>
    <cellStyle name="Note 2 29 2 3" xfId="20765"/>
    <cellStyle name="Note 2 29 2 4" xfId="26656"/>
    <cellStyle name="Note 2 29 2_Deadline Tracker" xfId="35962"/>
    <cellStyle name="Note 2 29 3" xfId="8038"/>
    <cellStyle name="Note 2 29 3 2" xfId="20768"/>
    <cellStyle name="Note 2 29 3 3" xfId="20767"/>
    <cellStyle name="Note 2 29 3 4" xfId="26657"/>
    <cellStyle name="Note 2 29 3_Deadline Tracker" xfId="35963"/>
    <cellStyle name="Note 2 29 4" xfId="8039"/>
    <cellStyle name="Note 2 29 4 2" xfId="20770"/>
    <cellStyle name="Note 2 29 4 3" xfId="20769"/>
    <cellStyle name="Note 2 29 4 4" xfId="26658"/>
    <cellStyle name="Note 2 29 4_Deadline Tracker" xfId="35964"/>
    <cellStyle name="Note 2 29 5" xfId="8040"/>
    <cellStyle name="Note 2 29 5 2" xfId="20772"/>
    <cellStyle name="Note 2 29 5 3" xfId="20771"/>
    <cellStyle name="Note 2 29 5 4" xfId="26659"/>
    <cellStyle name="Note 2 29 5_Deadline Tracker" xfId="35965"/>
    <cellStyle name="Note 2 29 6" xfId="20773"/>
    <cellStyle name="Note 2 29 7" xfId="20764"/>
    <cellStyle name="Note 2 29 8" xfId="26655"/>
    <cellStyle name="Note 2 29_Deadline Tracker" xfId="35961"/>
    <cellStyle name="Note 2 3" xfId="8041"/>
    <cellStyle name="Note 2 3 2" xfId="8042"/>
    <cellStyle name="Note 2 3 2 2" xfId="20776"/>
    <cellStyle name="Note 2 3 2 3" xfId="20775"/>
    <cellStyle name="Note 2 3 2 4" xfId="26661"/>
    <cellStyle name="Note 2 3 2_Deadline Tracker" xfId="35967"/>
    <cellStyle name="Note 2 3 3" xfId="8043"/>
    <cellStyle name="Note 2 3 3 2" xfId="20778"/>
    <cellStyle name="Note 2 3 3 3" xfId="20777"/>
    <cellStyle name="Note 2 3 3 4" xfId="26662"/>
    <cellStyle name="Note 2 3 3_Deadline Tracker" xfId="35968"/>
    <cellStyle name="Note 2 3 4" xfId="8044"/>
    <cellStyle name="Note 2 3 4 2" xfId="20780"/>
    <cellStyle name="Note 2 3 4 3" xfId="20779"/>
    <cellStyle name="Note 2 3 4 4" xfId="26663"/>
    <cellStyle name="Note 2 3 4_Deadline Tracker" xfId="35969"/>
    <cellStyle name="Note 2 3 5" xfId="8045"/>
    <cellStyle name="Note 2 3 5 2" xfId="20782"/>
    <cellStyle name="Note 2 3 5 3" xfId="20781"/>
    <cellStyle name="Note 2 3 5 4" xfId="26664"/>
    <cellStyle name="Note 2 3 5_Deadline Tracker" xfId="35970"/>
    <cellStyle name="Note 2 3 6" xfId="20783"/>
    <cellStyle name="Note 2 3 7" xfId="20774"/>
    <cellStyle name="Note 2 3 8" xfId="26660"/>
    <cellStyle name="Note 2 3 9" xfId="32104"/>
    <cellStyle name="Note 2 3_Deadline Tracker" xfId="35966"/>
    <cellStyle name="Note 2 30" xfId="8046"/>
    <cellStyle name="Note 2 30 2" xfId="8047"/>
    <cellStyle name="Note 2 30 2 2" xfId="20786"/>
    <cellStyle name="Note 2 30 2 3" xfId="20785"/>
    <cellStyle name="Note 2 30 2 4" xfId="26666"/>
    <cellStyle name="Note 2 30 2_Deadline Tracker" xfId="35972"/>
    <cellStyle name="Note 2 30 3" xfId="8048"/>
    <cellStyle name="Note 2 30 3 2" xfId="20788"/>
    <cellStyle name="Note 2 30 3 3" xfId="20787"/>
    <cellStyle name="Note 2 30 3 4" xfId="26667"/>
    <cellStyle name="Note 2 30 3_Deadline Tracker" xfId="35973"/>
    <cellStyle name="Note 2 30 4" xfId="8049"/>
    <cellStyle name="Note 2 30 4 2" xfId="20790"/>
    <cellStyle name="Note 2 30 4 3" xfId="20789"/>
    <cellStyle name="Note 2 30 4 4" xfId="26668"/>
    <cellStyle name="Note 2 30 4_Deadline Tracker" xfId="35974"/>
    <cellStyle name="Note 2 30 5" xfId="8050"/>
    <cellStyle name="Note 2 30 5 2" xfId="20792"/>
    <cellStyle name="Note 2 30 5 3" xfId="20791"/>
    <cellStyle name="Note 2 30 5 4" xfId="26669"/>
    <cellStyle name="Note 2 30 5_Deadline Tracker" xfId="35975"/>
    <cellStyle name="Note 2 30 6" xfId="20793"/>
    <cellStyle name="Note 2 30 7" xfId="20784"/>
    <cellStyle name="Note 2 30 8" xfId="26665"/>
    <cellStyle name="Note 2 30_Deadline Tracker" xfId="35971"/>
    <cellStyle name="Note 2 31" xfId="8051"/>
    <cellStyle name="Note 2 31 2" xfId="8052"/>
    <cellStyle name="Note 2 31 2 2" xfId="20796"/>
    <cellStyle name="Note 2 31 2 3" xfId="20795"/>
    <cellStyle name="Note 2 31 2 4" xfId="26671"/>
    <cellStyle name="Note 2 31 2_Deadline Tracker" xfId="35977"/>
    <cellStyle name="Note 2 31 3" xfId="8053"/>
    <cellStyle name="Note 2 31 3 2" xfId="20798"/>
    <cellStyle name="Note 2 31 3 3" xfId="20797"/>
    <cellStyle name="Note 2 31 3 4" xfId="26672"/>
    <cellStyle name="Note 2 31 3_Deadline Tracker" xfId="35978"/>
    <cellStyle name="Note 2 31 4" xfId="8054"/>
    <cellStyle name="Note 2 31 4 2" xfId="20800"/>
    <cellStyle name="Note 2 31 4 3" xfId="20799"/>
    <cellStyle name="Note 2 31 4 4" xfId="26673"/>
    <cellStyle name="Note 2 31 4_Deadline Tracker" xfId="35979"/>
    <cellStyle name="Note 2 31 5" xfId="8055"/>
    <cellStyle name="Note 2 31 5 2" xfId="20802"/>
    <cellStyle name="Note 2 31 5 3" xfId="20801"/>
    <cellStyle name="Note 2 31 5 4" xfId="26674"/>
    <cellStyle name="Note 2 31 5_Deadline Tracker" xfId="35980"/>
    <cellStyle name="Note 2 31 6" xfId="20803"/>
    <cellStyle name="Note 2 31 7" xfId="20794"/>
    <cellStyle name="Note 2 31 8" xfId="26670"/>
    <cellStyle name="Note 2 31_Deadline Tracker" xfId="35976"/>
    <cellStyle name="Note 2 32" xfId="8056"/>
    <cellStyle name="Note 2 32 2" xfId="8057"/>
    <cellStyle name="Note 2 32 2 2" xfId="20806"/>
    <cellStyle name="Note 2 32 2 3" xfId="20805"/>
    <cellStyle name="Note 2 32 2 4" xfId="26676"/>
    <cellStyle name="Note 2 32 2_Deadline Tracker" xfId="35982"/>
    <cellStyle name="Note 2 32 3" xfId="8058"/>
    <cellStyle name="Note 2 32 3 2" xfId="20808"/>
    <cellStyle name="Note 2 32 3 3" xfId="20807"/>
    <cellStyle name="Note 2 32 3 4" xfId="26677"/>
    <cellStyle name="Note 2 32 3_Deadline Tracker" xfId="35983"/>
    <cellStyle name="Note 2 32 4" xfId="8059"/>
    <cellStyle name="Note 2 32 4 2" xfId="20810"/>
    <cellStyle name="Note 2 32 4 3" xfId="20809"/>
    <cellStyle name="Note 2 32 4 4" xfId="26678"/>
    <cellStyle name="Note 2 32 4_Deadline Tracker" xfId="35984"/>
    <cellStyle name="Note 2 32 5" xfId="8060"/>
    <cellStyle name="Note 2 32 5 2" xfId="20812"/>
    <cellStyle name="Note 2 32 5 3" xfId="20811"/>
    <cellStyle name="Note 2 32 5 4" xfId="26679"/>
    <cellStyle name="Note 2 32 5_Deadline Tracker" xfId="35985"/>
    <cellStyle name="Note 2 32 6" xfId="20813"/>
    <cellStyle name="Note 2 32 7" xfId="20804"/>
    <cellStyle name="Note 2 32 8" xfId="26675"/>
    <cellStyle name="Note 2 32_Deadline Tracker" xfId="35981"/>
    <cellStyle name="Note 2 33" xfId="8061"/>
    <cellStyle name="Note 2 33 2" xfId="8062"/>
    <cellStyle name="Note 2 33 2 2" xfId="20816"/>
    <cellStyle name="Note 2 33 2 3" xfId="20815"/>
    <cellStyle name="Note 2 33 2 4" xfId="26681"/>
    <cellStyle name="Note 2 33 2_Deadline Tracker" xfId="35987"/>
    <cellStyle name="Note 2 33 3" xfId="8063"/>
    <cellStyle name="Note 2 33 3 2" xfId="20818"/>
    <cellStyle name="Note 2 33 3 3" xfId="20817"/>
    <cellStyle name="Note 2 33 3 4" xfId="26682"/>
    <cellStyle name="Note 2 33 3_Deadline Tracker" xfId="35988"/>
    <cellStyle name="Note 2 33 4" xfId="8064"/>
    <cellStyle name="Note 2 33 4 2" xfId="20820"/>
    <cellStyle name="Note 2 33 4 3" xfId="20819"/>
    <cellStyle name="Note 2 33 4 4" xfId="26683"/>
    <cellStyle name="Note 2 33 4_Deadline Tracker" xfId="35989"/>
    <cellStyle name="Note 2 33 5" xfId="8065"/>
    <cellStyle name="Note 2 33 5 2" xfId="20822"/>
    <cellStyle name="Note 2 33 5 3" xfId="20821"/>
    <cellStyle name="Note 2 33 5 4" xfId="26684"/>
    <cellStyle name="Note 2 33 5_Deadline Tracker" xfId="35990"/>
    <cellStyle name="Note 2 33 6" xfId="20823"/>
    <cellStyle name="Note 2 33 7" xfId="20814"/>
    <cellStyle name="Note 2 33 8" xfId="26680"/>
    <cellStyle name="Note 2 33_Deadline Tracker" xfId="35986"/>
    <cellStyle name="Note 2 34" xfId="8066"/>
    <cellStyle name="Note 2 34 2" xfId="8067"/>
    <cellStyle name="Note 2 34 2 2" xfId="20826"/>
    <cellStyle name="Note 2 34 2 3" xfId="20825"/>
    <cellStyle name="Note 2 34 2 4" xfId="26686"/>
    <cellStyle name="Note 2 34 2_Deadline Tracker" xfId="35992"/>
    <cellStyle name="Note 2 34 3" xfId="8068"/>
    <cellStyle name="Note 2 34 3 2" xfId="20828"/>
    <cellStyle name="Note 2 34 3 3" xfId="20827"/>
    <cellStyle name="Note 2 34 3 4" xfId="26687"/>
    <cellStyle name="Note 2 34 3_Deadline Tracker" xfId="35993"/>
    <cellStyle name="Note 2 34 4" xfId="8069"/>
    <cellStyle name="Note 2 34 4 2" xfId="20830"/>
    <cellStyle name="Note 2 34 4 3" xfId="20829"/>
    <cellStyle name="Note 2 34 4 4" xfId="26688"/>
    <cellStyle name="Note 2 34 4_Deadline Tracker" xfId="35994"/>
    <cellStyle name="Note 2 34 5" xfId="8070"/>
    <cellStyle name="Note 2 34 5 2" xfId="20832"/>
    <cellStyle name="Note 2 34 5 3" xfId="20831"/>
    <cellStyle name="Note 2 34 5 4" xfId="26689"/>
    <cellStyle name="Note 2 34 5_Deadline Tracker" xfId="35995"/>
    <cellStyle name="Note 2 34 6" xfId="20833"/>
    <cellStyle name="Note 2 34 7" xfId="20824"/>
    <cellStyle name="Note 2 34 8" xfId="26685"/>
    <cellStyle name="Note 2 34_Deadline Tracker" xfId="35991"/>
    <cellStyle name="Note 2 35" xfId="8071"/>
    <cellStyle name="Note 2 35 2" xfId="8072"/>
    <cellStyle name="Note 2 35 2 2" xfId="20836"/>
    <cellStyle name="Note 2 35 2 3" xfId="20835"/>
    <cellStyle name="Note 2 35 2 4" xfId="26691"/>
    <cellStyle name="Note 2 35 2_Deadline Tracker" xfId="35997"/>
    <cellStyle name="Note 2 35 3" xfId="8073"/>
    <cellStyle name="Note 2 35 3 2" xfId="20838"/>
    <cellStyle name="Note 2 35 3 3" xfId="20837"/>
    <cellStyle name="Note 2 35 3 4" xfId="26692"/>
    <cellStyle name="Note 2 35 3_Deadline Tracker" xfId="35998"/>
    <cellStyle name="Note 2 35 4" xfId="8074"/>
    <cellStyle name="Note 2 35 4 2" xfId="20840"/>
    <cellStyle name="Note 2 35 4 3" xfId="20839"/>
    <cellStyle name="Note 2 35 4 4" xfId="26693"/>
    <cellStyle name="Note 2 35 4_Deadline Tracker" xfId="35999"/>
    <cellStyle name="Note 2 35 5" xfId="8075"/>
    <cellStyle name="Note 2 35 5 2" xfId="20842"/>
    <cellStyle name="Note 2 35 5 3" xfId="20841"/>
    <cellStyle name="Note 2 35 5 4" xfId="26694"/>
    <cellStyle name="Note 2 35 5_Deadline Tracker" xfId="36000"/>
    <cellStyle name="Note 2 35 6" xfId="20843"/>
    <cellStyle name="Note 2 35 7" xfId="20834"/>
    <cellStyle name="Note 2 35 8" xfId="26690"/>
    <cellStyle name="Note 2 35_Deadline Tracker" xfId="35996"/>
    <cellStyle name="Note 2 36" xfId="8076"/>
    <cellStyle name="Note 2 36 2" xfId="8077"/>
    <cellStyle name="Note 2 36 2 2" xfId="20846"/>
    <cellStyle name="Note 2 36 2 3" xfId="20845"/>
    <cellStyle name="Note 2 36 2 4" xfId="26696"/>
    <cellStyle name="Note 2 36 2_Deadline Tracker" xfId="36002"/>
    <cellStyle name="Note 2 36 3" xfId="8078"/>
    <cellStyle name="Note 2 36 3 2" xfId="20848"/>
    <cellStyle name="Note 2 36 3 3" xfId="20847"/>
    <cellStyle name="Note 2 36 3 4" xfId="26697"/>
    <cellStyle name="Note 2 36 3_Deadline Tracker" xfId="36003"/>
    <cellStyle name="Note 2 36 4" xfId="8079"/>
    <cellStyle name="Note 2 36 4 2" xfId="20850"/>
    <cellStyle name="Note 2 36 4 3" xfId="20849"/>
    <cellStyle name="Note 2 36 4 4" xfId="26698"/>
    <cellStyle name="Note 2 36 4_Deadline Tracker" xfId="36004"/>
    <cellStyle name="Note 2 36 5" xfId="8080"/>
    <cellStyle name="Note 2 36 5 2" xfId="20852"/>
    <cellStyle name="Note 2 36 5 3" xfId="20851"/>
    <cellStyle name="Note 2 36 5 4" xfId="26699"/>
    <cellStyle name="Note 2 36 5_Deadline Tracker" xfId="36005"/>
    <cellStyle name="Note 2 36 6" xfId="20853"/>
    <cellStyle name="Note 2 36 7" xfId="20844"/>
    <cellStyle name="Note 2 36 8" xfId="26695"/>
    <cellStyle name="Note 2 36_Deadline Tracker" xfId="36001"/>
    <cellStyle name="Note 2 37" xfId="8081"/>
    <cellStyle name="Note 2 37 2" xfId="8082"/>
    <cellStyle name="Note 2 37 2 2" xfId="20856"/>
    <cellStyle name="Note 2 37 2 3" xfId="20855"/>
    <cellStyle name="Note 2 37 2 4" xfId="26701"/>
    <cellStyle name="Note 2 37 2_Deadline Tracker" xfId="36007"/>
    <cellStyle name="Note 2 37 3" xfId="8083"/>
    <cellStyle name="Note 2 37 3 2" xfId="20858"/>
    <cellStyle name="Note 2 37 3 3" xfId="20857"/>
    <cellStyle name="Note 2 37 3 4" xfId="26702"/>
    <cellStyle name="Note 2 37 3_Deadline Tracker" xfId="36008"/>
    <cellStyle name="Note 2 37 4" xfId="8084"/>
    <cellStyle name="Note 2 37 4 2" xfId="20860"/>
    <cellStyle name="Note 2 37 4 3" xfId="20859"/>
    <cellStyle name="Note 2 37 4 4" xfId="26703"/>
    <cellStyle name="Note 2 37 4_Deadline Tracker" xfId="36009"/>
    <cellStyle name="Note 2 37 5" xfId="8085"/>
    <cellStyle name="Note 2 37 5 2" xfId="20862"/>
    <cellStyle name="Note 2 37 5 3" xfId="20861"/>
    <cellStyle name="Note 2 37 5 4" xfId="26704"/>
    <cellStyle name="Note 2 37 5_Deadline Tracker" xfId="36010"/>
    <cellStyle name="Note 2 37 6" xfId="20863"/>
    <cellStyle name="Note 2 37 7" xfId="20854"/>
    <cellStyle name="Note 2 37 8" xfId="26700"/>
    <cellStyle name="Note 2 37_Deadline Tracker" xfId="36006"/>
    <cellStyle name="Note 2 38" xfId="8086"/>
    <cellStyle name="Note 2 38 2" xfId="8087"/>
    <cellStyle name="Note 2 38 2 2" xfId="20866"/>
    <cellStyle name="Note 2 38 2 3" xfId="20865"/>
    <cellStyle name="Note 2 38 2 4" xfId="26706"/>
    <cellStyle name="Note 2 38 2_Deadline Tracker" xfId="36012"/>
    <cellStyle name="Note 2 38 3" xfId="8088"/>
    <cellStyle name="Note 2 38 3 2" xfId="20868"/>
    <cellStyle name="Note 2 38 3 3" xfId="20867"/>
    <cellStyle name="Note 2 38 3 4" xfId="26707"/>
    <cellStyle name="Note 2 38 3_Deadline Tracker" xfId="36013"/>
    <cellStyle name="Note 2 38 4" xfId="8089"/>
    <cellStyle name="Note 2 38 4 2" xfId="20870"/>
    <cellStyle name="Note 2 38 4 3" xfId="20869"/>
    <cellStyle name="Note 2 38 4 4" xfId="26708"/>
    <cellStyle name="Note 2 38 4_Deadline Tracker" xfId="36014"/>
    <cellStyle name="Note 2 38 5" xfId="8090"/>
    <cellStyle name="Note 2 38 5 2" xfId="20872"/>
    <cellStyle name="Note 2 38 5 3" xfId="20871"/>
    <cellStyle name="Note 2 38 5 4" xfId="26709"/>
    <cellStyle name="Note 2 38 5_Deadline Tracker" xfId="36015"/>
    <cellStyle name="Note 2 38 6" xfId="20873"/>
    <cellStyle name="Note 2 38 7" xfId="20864"/>
    <cellStyle name="Note 2 38 8" xfId="26705"/>
    <cellStyle name="Note 2 38_Deadline Tracker" xfId="36011"/>
    <cellStyle name="Note 2 39" xfId="8091"/>
    <cellStyle name="Note 2 39 2" xfId="8092"/>
    <cellStyle name="Note 2 39 2 2" xfId="20876"/>
    <cellStyle name="Note 2 39 2 3" xfId="20875"/>
    <cellStyle name="Note 2 39 2 4" xfId="26711"/>
    <cellStyle name="Note 2 39 2_Deadline Tracker" xfId="36017"/>
    <cellStyle name="Note 2 39 3" xfId="8093"/>
    <cellStyle name="Note 2 39 3 2" xfId="20878"/>
    <cellStyle name="Note 2 39 3 3" xfId="20877"/>
    <cellStyle name="Note 2 39 3 4" xfId="26712"/>
    <cellStyle name="Note 2 39 3_Deadline Tracker" xfId="36018"/>
    <cellStyle name="Note 2 39 4" xfId="8094"/>
    <cellStyle name="Note 2 39 4 2" xfId="20880"/>
    <cellStyle name="Note 2 39 4 3" xfId="20879"/>
    <cellStyle name="Note 2 39 4 4" xfId="26713"/>
    <cellStyle name="Note 2 39 4_Deadline Tracker" xfId="36019"/>
    <cellStyle name="Note 2 39 5" xfId="8095"/>
    <cellStyle name="Note 2 39 5 2" xfId="20882"/>
    <cellStyle name="Note 2 39 5 3" xfId="20881"/>
    <cellStyle name="Note 2 39 5 4" xfId="26714"/>
    <cellStyle name="Note 2 39 5_Deadline Tracker" xfId="36020"/>
    <cellStyle name="Note 2 39 6" xfId="20883"/>
    <cellStyle name="Note 2 39 7" xfId="20874"/>
    <cellStyle name="Note 2 39 8" xfId="26710"/>
    <cellStyle name="Note 2 39_Deadline Tracker" xfId="36016"/>
    <cellStyle name="Note 2 4" xfId="8096"/>
    <cellStyle name="Note 2 4 2" xfId="8097"/>
    <cellStyle name="Note 2 4 2 2" xfId="20886"/>
    <cellStyle name="Note 2 4 2 3" xfId="20885"/>
    <cellStyle name="Note 2 4 2 4" xfId="26716"/>
    <cellStyle name="Note 2 4 2_Deadline Tracker" xfId="36022"/>
    <cellStyle name="Note 2 4 3" xfId="8098"/>
    <cellStyle name="Note 2 4 3 2" xfId="20888"/>
    <cellStyle name="Note 2 4 3 3" xfId="20887"/>
    <cellStyle name="Note 2 4 3 4" xfId="26717"/>
    <cellStyle name="Note 2 4 3_Deadline Tracker" xfId="36023"/>
    <cellStyle name="Note 2 4 4" xfId="8099"/>
    <cellStyle name="Note 2 4 4 2" xfId="20890"/>
    <cellStyle name="Note 2 4 4 3" xfId="20889"/>
    <cellStyle name="Note 2 4 4 4" xfId="26718"/>
    <cellStyle name="Note 2 4 4_Deadline Tracker" xfId="36024"/>
    <cellStyle name="Note 2 4 5" xfId="8100"/>
    <cellStyle name="Note 2 4 5 2" xfId="20892"/>
    <cellStyle name="Note 2 4 5 3" xfId="20891"/>
    <cellStyle name="Note 2 4 5 4" xfId="26719"/>
    <cellStyle name="Note 2 4 5_Deadline Tracker" xfId="36025"/>
    <cellStyle name="Note 2 4 6" xfId="20893"/>
    <cellStyle name="Note 2 4 7" xfId="20884"/>
    <cellStyle name="Note 2 4 8" xfId="26715"/>
    <cellStyle name="Note 2 4_Deadline Tracker" xfId="36021"/>
    <cellStyle name="Note 2 40" xfId="8101"/>
    <cellStyle name="Note 2 40 2" xfId="8102"/>
    <cellStyle name="Note 2 40 2 2" xfId="20896"/>
    <cellStyle name="Note 2 40 2 3" xfId="20895"/>
    <cellStyle name="Note 2 40 2 4" xfId="26721"/>
    <cellStyle name="Note 2 40 2_Deadline Tracker" xfId="36027"/>
    <cellStyle name="Note 2 40 3" xfId="8103"/>
    <cellStyle name="Note 2 40 3 2" xfId="20898"/>
    <cellStyle name="Note 2 40 3 3" xfId="20897"/>
    <cellStyle name="Note 2 40 3 4" xfId="26722"/>
    <cellStyle name="Note 2 40 3_Deadline Tracker" xfId="36028"/>
    <cellStyle name="Note 2 40 4" xfId="8104"/>
    <cellStyle name="Note 2 40 4 2" xfId="20900"/>
    <cellStyle name="Note 2 40 4 3" xfId="20899"/>
    <cellStyle name="Note 2 40 4 4" xfId="26723"/>
    <cellStyle name="Note 2 40 4_Deadline Tracker" xfId="36029"/>
    <cellStyle name="Note 2 40 5" xfId="8105"/>
    <cellStyle name="Note 2 40 5 2" xfId="20902"/>
    <cellStyle name="Note 2 40 5 3" xfId="20901"/>
    <cellStyle name="Note 2 40 5 4" xfId="26724"/>
    <cellStyle name="Note 2 40 5_Deadline Tracker" xfId="36030"/>
    <cellStyle name="Note 2 40 6" xfId="20903"/>
    <cellStyle name="Note 2 40 7" xfId="20894"/>
    <cellStyle name="Note 2 40 8" xfId="26720"/>
    <cellStyle name="Note 2 40_Deadline Tracker" xfId="36026"/>
    <cellStyle name="Note 2 41" xfId="8106"/>
    <cellStyle name="Note 2 41 2" xfId="8107"/>
    <cellStyle name="Note 2 41 2 2" xfId="20906"/>
    <cellStyle name="Note 2 41 2 3" xfId="20905"/>
    <cellStyle name="Note 2 41 2 4" xfId="26726"/>
    <cellStyle name="Note 2 41 2_Deadline Tracker" xfId="36032"/>
    <cellStyle name="Note 2 41 3" xfId="8108"/>
    <cellStyle name="Note 2 41 3 2" xfId="20908"/>
    <cellStyle name="Note 2 41 3 3" xfId="20907"/>
    <cellStyle name="Note 2 41 3 4" xfId="26727"/>
    <cellStyle name="Note 2 41 3_Deadline Tracker" xfId="36033"/>
    <cellStyle name="Note 2 41 4" xfId="8109"/>
    <cellStyle name="Note 2 41 4 2" xfId="20910"/>
    <cellStyle name="Note 2 41 4 3" xfId="20909"/>
    <cellStyle name="Note 2 41 4 4" xfId="26728"/>
    <cellStyle name="Note 2 41 4_Deadline Tracker" xfId="36034"/>
    <cellStyle name="Note 2 41 5" xfId="8110"/>
    <cellStyle name="Note 2 41 5 2" xfId="20912"/>
    <cellStyle name="Note 2 41 5 3" xfId="20911"/>
    <cellStyle name="Note 2 41 5 4" xfId="26729"/>
    <cellStyle name="Note 2 41 5_Deadline Tracker" xfId="36035"/>
    <cellStyle name="Note 2 41 6" xfId="20913"/>
    <cellStyle name="Note 2 41 7" xfId="20904"/>
    <cellStyle name="Note 2 41 8" xfId="26725"/>
    <cellStyle name="Note 2 41_Deadline Tracker" xfId="36031"/>
    <cellStyle name="Note 2 42" xfId="8111"/>
    <cellStyle name="Note 2 42 2" xfId="20915"/>
    <cellStyle name="Note 2 42 3" xfId="20914"/>
    <cellStyle name="Note 2 42 4" xfId="26730"/>
    <cellStyle name="Note 2 42_Deadline Tracker" xfId="36036"/>
    <cellStyle name="Note 2 43" xfId="20916"/>
    <cellStyle name="Note 2 44" xfId="20563"/>
    <cellStyle name="Note 2 45" xfId="26554"/>
    <cellStyle name="Note 2 46" xfId="28304"/>
    <cellStyle name="Note 2 47" xfId="28002"/>
    <cellStyle name="Note 2 48" xfId="28351"/>
    <cellStyle name="Note 2 49" xfId="28334"/>
    <cellStyle name="Note 2 5" xfId="8112"/>
    <cellStyle name="Note 2 5 2" xfId="8113"/>
    <cellStyle name="Note 2 5 2 2" xfId="20919"/>
    <cellStyle name="Note 2 5 2 3" xfId="20918"/>
    <cellStyle name="Note 2 5 2 4" xfId="26732"/>
    <cellStyle name="Note 2 5 2_Deadline Tracker" xfId="36038"/>
    <cellStyle name="Note 2 5 3" xfId="8114"/>
    <cellStyle name="Note 2 5 3 2" xfId="20921"/>
    <cellStyle name="Note 2 5 3 3" xfId="20920"/>
    <cellStyle name="Note 2 5 3 4" xfId="26733"/>
    <cellStyle name="Note 2 5 3_Deadline Tracker" xfId="36039"/>
    <cellStyle name="Note 2 5 4" xfId="8115"/>
    <cellStyle name="Note 2 5 4 2" xfId="20923"/>
    <cellStyle name="Note 2 5 4 3" xfId="20922"/>
    <cellStyle name="Note 2 5 4 4" xfId="26734"/>
    <cellStyle name="Note 2 5 4_Deadline Tracker" xfId="36040"/>
    <cellStyle name="Note 2 5 5" xfId="8116"/>
    <cellStyle name="Note 2 5 5 2" xfId="20925"/>
    <cellStyle name="Note 2 5 5 3" xfId="20924"/>
    <cellStyle name="Note 2 5 5 4" xfId="26735"/>
    <cellStyle name="Note 2 5 5_Deadline Tracker" xfId="36041"/>
    <cellStyle name="Note 2 5 6" xfId="20926"/>
    <cellStyle name="Note 2 5 7" xfId="20917"/>
    <cellStyle name="Note 2 5 8" xfId="26731"/>
    <cellStyle name="Note 2 5_Deadline Tracker" xfId="36037"/>
    <cellStyle name="Note 2 50" xfId="28347"/>
    <cellStyle name="Note 2 51" xfId="28346"/>
    <cellStyle name="Note 2 52" xfId="28365"/>
    <cellStyle name="Note 2 53" xfId="28337"/>
    <cellStyle name="Note 2 54" xfId="31995"/>
    <cellStyle name="Note 2 6" xfId="8117"/>
    <cellStyle name="Note 2 6 2" xfId="8118"/>
    <cellStyle name="Note 2 6 2 2" xfId="20929"/>
    <cellStyle name="Note 2 6 2 3" xfId="20928"/>
    <cellStyle name="Note 2 6 2 4" xfId="26737"/>
    <cellStyle name="Note 2 6 2_Deadline Tracker" xfId="36043"/>
    <cellStyle name="Note 2 6 3" xfId="8119"/>
    <cellStyle name="Note 2 6 3 2" xfId="20931"/>
    <cellStyle name="Note 2 6 3 3" xfId="20930"/>
    <cellStyle name="Note 2 6 3 4" xfId="26738"/>
    <cellStyle name="Note 2 6 3_Deadline Tracker" xfId="36044"/>
    <cellStyle name="Note 2 6 4" xfId="8120"/>
    <cellStyle name="Note 2 6 4 2" xfId="20933"/>
    <cellStyle name="Note 2 6 4 3" xfId="20932"/>
    <cellStyle name="Note 2 6 4 4" xfId="26739"/>
    <cellStyle name="Note 2 6 4_Deadline Tracker" xfId="36045"/>
    <cellStyle name="Note 2 6 5" xfId="8121"/>
    <cellStyle name="Note 2 6 5 2" xfId="20935"/>
    <cellStyle name="Note 2 6 5 3" xfId="20934"/>
    <cellStyle name="Note 2 6 5 4" xfId="26740"/>
    <cellStyle name="Note 2 6 5_Deadline Tracker" xfId="36046"/>
    <cellStyle name="Note 2 6 6" xfId="20936"/>
    <cellStyle name="Note 2 6 7" xfId="20927"/>
    <cellStyle name="Note 2 6 8" xfId="26736"/>
    <cellStyle name="Note 2 6_Deadline Tracker" xfId="36042"/>
    <cellStyle name="Note 2 7" xfId="8122"/>
    <cellStyle name="Note 2 7 2" xfId="8123"/>
    <cellStyle name="Note 2 7 2 2" xfId="20939"/>
    <cellStyle name="Note 2 7 2 3" xfId="20938"/>
    <cellStyle name="Note 2 7 2 4" xfId="26742"/>
    <cellStyle name="Note 2 7 2_Deadline Tracker" xfId="36048"/>
    <cellStyle name="Note 2 7 3" xfId="8124"/>
    <cellStyle name="Note 2 7 3 2" xfId="20941"/>
    <cellStyle name="Note 2 7 3 3" xfId="20940"/>
    <cellStyle name="Note 2 7 3 4" xfId="26743"/>
    <cellStyle name="Note 2 7 3_Deadline Tracker" xfId="36049"/>
    <cellStyle name="Note 2 7 4" xfId="8125"/>
    <cellStyle name="Note 2 7 4 2" xfId="20943"/>
    <cellStyle name="Note 2 7 4 3" xfId="20942"/>
    <cellStyle name="Note 2 7 4 4" xfId="26744"/>
    <cellStyle name="Note 2 7 4_Deadline Tracker" xfId="36050"/>
    <cellStyle name="Note 2 7 5" xfId="8126"/>
    <cellStyle name="Note 2 7 5 2" xfId="20945"/>
    <cellStyle name="Note 2 7 5 3" xfId="20944"/>
    <cellStyle name="Note 2 7 5 4" xfId="26745"/>
    <cellStyle name="Note 2 7 5_Deadline Tracker" xfId="36051"/>
    <cellStyle name="Note 2 7 6" xfId="20946"/>
    <cellStyle name="Note 2 7 7" xfId="20937"/>
    <cellStyle name="Note 2 7 8" xfId="26741"/>
    <cellStyle name="Note 2 7_Deadline Tracker" xfId="36047"/>
    <cellStyle name="Note 2 8" xfId="8127"/>
    <cellStyle name="Note 2 8 2" xfId="8128"/>
    <cellStyle name="Note 2 8 2 2" xfId="20949"/>
    <cellStyle name="Note 2 8 2 3" xfId="20948"/>
    <cellStyle name="Note 2 8 2 4" xfId="26747"/>
    <cellStyle name="Note 2 8 2_Deadline Tracker" xfId="36053"/>
    <cellStyle name="Note 2 8 3" xfId="8129"/>
    <cellStyle name="Note 2 8 3 2" xfId="20951"/>
    <cellStyle name="Note 2 8 3 3" xfId="20950"/>
    <cellStyle name="Note 2 8 3 4" xfId="26748"/>
    <cellStyle name="Note 2 8 3_Deadline Tracker" xfId="36054"/>
    <cellStyle name="Note 2 8 4" xfId="8130"/>
    <cellStyle name="Note 2 8 4 2" xfId="20953"/>
    <cellStyle name="Note 2 8 4 3" xfId="20952"/>
    <cellStyle name="Note 2 8 4 4" xfId="26749"/>
    <cellStyle name="Note 2 8 4_Deadline Tracker" xfId="36055"/>
    <cellStyle name="Note 2 8 5" xfId="8131"/>
    <cellStyle name="Note 2 8 5 2" xfId="20955"/>
    <cellStyle name="Note 2 8 5 3" xfId="20954"/>
    <cellStyle name="Note 2 8 5 4" xfId="26750"/>
    <cellStyle name="Note 2 8 5_Deadline Tracker" xfId="36056"/>
    <cellStyle name="Note 2 8 6" xfId="20956"/>
    <cellStyle name="Note 2 8 7" xfId="20947"/>
    <cellStyle name="Note 2 8 8" xfId="26746"/>
    <cellStyle name="Note 2 8_Deadline Tracker" xfId="36052"/>
    <cellStyle name="Note 2 9" xfId="8132"/>
    <cellStyle name="Note 2 9 2" xfId="8133"/>
    <cellStyle name="Note 2 9 2 2" xfId="20959"/>
    <cellStyle name="Note 2 9 2 3" xfId="20958"/>
    <cellStyle name="Note 2 9 2 4" xfId="26752"/>
    <cellStyle name="Note 2 9 2_Deadline Tracker" xfId="36058"/>
    <cellStyle name="Note 2 9 3" xfId="8134"/>
    <cellStyle name="Note 2 9 3 2" xfId="20961"/>
    <cellStyle name="Note 2 9 3 3" xfId="20960"/>
    <cellStyle name="Note 2 9 3 4" xfId="26753"/>
    <cellStyle name="Note 2 9 3_Deadline Tracker" xfId="36059"/>
    <cellStyle name="Note 2 9 4" xfId="8135"/>
    <cellStyle name="Note 2 9 4 2" xfId="20963"/>
    <cellStyle name="Note 2 9 4 3" xfId="20962"/>
    <cellStyle name="Note 2 9 4 4" xfId="26754"/>
    <cellStyle name="Note 2 9 4_Deadline Tracker" xfId="36060"/>
    <cellStyle name="Note 2 9 5" xfId="8136"/>
    <cellStyle name="Note 2 9 5 2" xfId="20965"/>
    <cellStyle name="Note 2 9 5 3" xfId="20964"/>
    <cellStyle name="Note 2 9 5 4" xfId="26755"/>
    <cellStyle name="Note 2 9 5_Deadline Tracker" xfId="36061"/>
    <cellStyle name="Note 2 9 6" xfId="20966"/>
    <cellStyle name="Note 2 9 7" xfId="20957"/>
    <cellStyle name="Note 2 9 8" xfId="26751"/>
    <cellStyle name="Note 2 9_Deadline Tracker" xfId="36057"/>
    <cellStyle name="Note 2_Deadline Tracker" xfId="35860"/>
    <cellStyle name="Note 3" xfId="8137"/>
    <cellStyle name="Note 3 10" xfId="8138"/>
    <cellStyle name="Note 3 10 2" xfId="8139"/>
    <cellStyle name="Note 3 10 2 2" xfId="20970"/>
    <cellStyle name="Note 3 10 2 3" xfId="20969"/>
    <cellStyle name="Note 3 10 2 4" xfId="26758"/>
    <cellStyle name="Note 3 10 2_Deadline Tracker" xfId="36064"/>
    <cellStyle name="Note 3 10 3" xfId="8140"/>
    <cellStyle name="Note 3 10 3 2" xfId="20972"/>
    <cellStyle name="Note 3 10 3 3" xfId="20971"/>
    <cellStyle name="Note 3 10 3 4" xfId="26759"/>
    <cellStyle name="Note 3 10 3_Deadline Tracker" xfId="36065"/>
    <cellStyle name="Note 3 10 4" xfId="8141"/>
    <cellStyle name="Note 3 10 4 2" xfId="20974"/>
    <cellStyle name="Note 3 10 4 3" xfId="20973"/>
    <cellStyle name="Note 3 10 4 4" xfId="26760"/>
    <cellStyle name="Note 3 10 4_Deadline Tracker" xfId="36066"/>
    <cellStyle name="Note 3 10 5" xfId="8142"/>
    <cellStyle name="Note 3 10 5 2" xfId="20976"/>
    <cellStyle name="Note 3 10 5 3" xfId="20975"/>
    <cellStyle name="Note 3 10 5 4" xfId="26761"/>
    <cellStyle name="Note 3 10 5_Deadline Tracker" xfId="36067"/>
    <cellStyle name="Note 3 10 6" xfId="20977"/>
    <cellStyle name="Note 3 10 7" xfId="20968"/>
    <cellStyle name="Note 3 10 8" xfId="26757"/>
    <cellStyle name="Note 3 10_Deadline Tracker" xfId="36063"/>
    <cellStyle name="Note 3 11" xfId="8143"/>
    <cellStyle name="Note 3 11 2" xfId="8144"/>
    <cellStyle name="Note 3 11 2 2" xfId="20980"/>
    <cellStyle name="Note 3 11 2 3" xfId="20979"/>
    <cellStyle name="Note 3 11 2 4" xfId="26763"/>
    <cellStyle name="Note 3 11 2_Deadline Tracker" xfId="36069"/>
    <cellStyle name="Note 3 11 3" xfId="8145"/>
    <cellStyle name="Note 3 11 3 2" xfId="20982"/>
    <cellStyle name="Note 3 11 3 3" xfId="20981"/>
    <cellStyle name="Note 3 11 3 4" xfId="26764"/>
    <cellStyle name="Note 3 11 3_Deadline Tracker" xfId="36070"/>
    <cellStyle name="Note 3 11 4" xfId="8146"/>
    <cellStyle name="Note 3 11 4 2" xfId="20984"/>
    <cellStyle name="Note 3 11 4 3" xfId="20983"/>
    <cellStyle name="Note 3 11 4 4" xfId="26765"/>
    <cellStyle name="Note 3 11 4_Deadline Tracker" xfId="36071"/>
    <cellStyle name="Note 3 11 5" xfId="8147"/>
    <cellStyle name="Note 3 11 5 2" xfId="20986"/>
    <cellStyle name="Note 3 11 5 3" xfId="20985"/>
    <cellStyle name="Note 3 11 5 4" xfId="26766"/>
    <cellStyle name="Note 3 11 5_Deadline Tracker" xfId="36072"/>
    <cellStyle name="Note 3 11 6" xfId="20987"/>
    <cellStyle name="Note 3 11 7" xfId="20978"/>
    <cellStyle name="Note 3 11 8" xfId="26762"/>
    <cellStyle name="Note 3 11_Deadline Tracker" xfId="36068"/>
    <cellStyle name="Note 3 12" xfId="8148"/>
    <cellStyle name="Note 3 12 2" xfId="8149"/>
    <cellStyle name="Note 3 12 2 2" xfId="20990"/>
    <cellStyle name="Note 3 12 2 3" xfId="20989"/>
    <cellStyle name="Note 3 12 2 4" xfId="26768"/>
    <cellStyle name="Note 3 12 2_Deadline Tracker" xfId="36074"/>
    <cellStyle name="Note 3 12 3" xfId="8150"/>
    <cellStyle name="Note 3 12 3 2" xfId="20992"/>
    <cellStyle name="Note 3 12 3 3" xfId="20991"/>
    <cellStyle name="Note 3 12 3 4" xfId="26769"/>
    <cellStyle name="Note 3 12 3_Deadline Tracker" xfId="36075"/>
    <cellStyle name="Note 3 12 4" xfId="8151"/>
    <cellStyle name="Note 3 12 4 2" xfId="20994"/>
    <cellStyle name="Note 3 12 4 3" xfId="20993"/>
    <cellStyle name="Note 3 12 4 4" xfId="26770"/>
    <cellStyle name="Note 3 12 4_Deadline Tracker" xfId="36076"/>
    <cellStyle name="Note 3 12 5" xfId="8152"/>
    <cellStyle name="Note 3 12 5 2" xfId="20996"/>
    <cellStyle name="Note 3 12 5 3" xfId="20995"/>
    <cellStyle name="Note 3 12 5 4" xfId="26771"/>
    <cellStyle name="Note 3 12 5_Deadline Tracker" xfId="36077"/>
    <cellStyle name="Note 3 12 6" xfId="20997"/>
    <cellStyle name="Note 3 12 7" xfId="20988"/>
    <cellStyle name="Note 3 12 8" xfId="26767"/>
    <cellStyle name="Note 3 12_Deadline Tracker" xfId="36073"/>
    <cellStyle name="Note 3 13" xfId="8153"/>
    <cellStyle name="Note 3 13 2" xfId="8154"/>
    <cellStyle name="Note 3 13 2 2" xfId="21000"/>
    <cellStyle name="Note 3 13 2 3" xfId="20999"/>
    <cellStyle name="Note 3 13 2 4" xfId="26773"/>
    <cellStyle name="Note 3 13 2_Deadline Tracker" xfId="36079"/>
    <cellStyle name="Note 3 13 3" xfId="8155"/>
    <cellStyle name="Note 3 13 3 2" xfId="21002"/>
    <cellStyle name="Note 3 13 3 3" xfId="21001"/>
    <cellStyle name="Note 3 13 3 4" xfId="26774"/>
    <cellStyle name="Note 3 13 3_Deadline Tracker" xfId="36080"/>
    <cellStyle name="Note 3 13 4" xfId="8156"/>
    <cellStyle name="Note 3 13 4 2" xfId="21004"/>
    <cellStyle name="Note 3 13 4 3" xfId="21003"/>
    <cellStyle name="Note 3 13 4 4" xfId="26775"/>
    <cellStyle name="Note 3 13 4_Deadline Tracker" xfId="36081"/>
    <cellStyle name="Note 3 13 5" xfId="8157"/>
    <cellStyle name="Note 3 13 5 2" xfId="21006"/>
    <cellStyle name="Note 3 13 5 3" xfId="21005"/>
    <cellStyle name="Note 3 13 5 4" xfId="26776"/>
    <cellStyle name="Note 3 13 5_Deadline Tracker" xfId="36082"/>
    <cellStyle name="Note 3 13 6" xfId="21007"/>
    <cellStyle name="Note 3 13 7" xfId="20998"/>
    <cellStyle name="Note 3 13 8" xfId="26772"/>
    <cellStyle name="Note 3 13_Deadline Tracker" xfId="36078"/>
    <cellStyle name="Note 3 14" xfId="8158"/>
    <cellStyle name="Note 3 14 2" xfId="8159"/>
    <cellStyle name="Note 3 14 2 2" xfId="21010"/>
    <cellStyle name="Note 3 14 2 3" xfId="21009"/>
    <cellStyle name="Note 3 14 2 4" xfId="26778"/>
    <cellStyle name="Note 3 14 2_Deadline Tracker" xfId="36084"/>
    <cellStyle name="Note 3 14 3" xfId="8160"/>
    <cellStyle name="Note 3 14 3 2" xfId="21012"/>
    <cellStyle name="Note 3 14 3 3" xfId="21011"/>
    <cellStyle name="Note 3 14 3 4" xfId="26779"/>
    <cellStyle name="Note 3 14 3_Deadline Tracker" xfId="36085"/>
    <cellStyle name="Note 3 14 4" xfId="8161"/>
    <cellStyle name="Note 3 14 4 2" xfId="21014"/>
    <cellStyle name="Note 3 14 4 3" xfId="21013"/>
    <cellStyle name="Note 3 14 4 4" xfId="26780"/>
    <cellStyle name="Note 3 14 4_Deadline Tracker" xfId="36086"/>
    <cellStyle name="Note 3 14 5" xfId="8162"/>
    <cellStyle name="Note 3 14 5 2" xfId="21016"/>
    <cellStyle name="Note 3 14 5 3" xfId="21015"/>
    <cellStyle name="Note 3 14 5 4" xfId="26781"/>
    <cellStyle name="Note 3 14 5_Deadline Tracker" xfId="36087"/>
    <cellStyle name="Note 3 14 6" xfId="21017"/>
    <cellStyle name="Note 3 14 7" xfId="21008"/>
    <cellStyle name="Note 3 14 8" xfId="26777"/>
    <cellStyle name="Note 3 14_Deadline Tracker" xfId="36083"/>
    <cellStyle name="Note 3 15" xfId="8163"/>
    <cellStyle name="Note 3 15 2" xfId="8164"/>
    <cellStyle name="Note 3 15 2 2" xfId="21020"/>
    <cellStyle name="Note 3 15 2 3" xfId="21019"/>
    <cellStyle name="Note 3 15 2 4" xfId="26783"/>
    <cellStyle name="Note 3 15 2_Deadline Tracker" xfId="36089"/>
    <cellStyle name="Note 3 15 3" xfId="8165"/>
    <cellStyle name="Note 3 15 3 2" xfId="21022"/>
    <cellStyle name="Note 3 15 3 3" xfId="21021"/>
    <cellStyle name="Note 3 15 3 4" xfId="26784"/>
    <cellStyle name="Note 3 15 3_Deadline Tracker" xfId="36090"/>
    <cellStyle name="Note 3 15 4" xfId="8166"/>
    <cellStyle name="Note 3 15 4 2" xfId="21024"/>
    <cellStyle name="Note 3 15 4 3" xfId="21023"/>
    <cellStyle name="Note 3 15 4 4" xfId="26785"/>
    <cellStyle name="Note 3 15 4_Deadline Tracker" xfId="36091"/>
    <cellStyle name="Note 3 15 5" xfId="8167"/>
    <cellStyle name="Note 3 15 5 2" xfId="21026"/>
    <cellStyle name="Note 3 15 5 3" xfId="21025"/>
    <cellStyle name="Note 3 15 5 4" xfId="26786"/>
    <cellStyle name="Note 3 15 5_Deadline Tracker" xfId="36092"/>
    <cellStyle name="Note 3 15 6" xfId="21027"/>
    <cellStyle name="Note 3 15 7" xfId="21018"/>
    <cellStyle name="Note 3 15 8" xfId="26782"/>
    <cellStyle name="Note 3 15_Deadline Tracker" xfId="36088"/>
    <cellStyle name="Note 3 16" xfId="8168"/>
    <cellStyle name="Note 3 16 2" xfId="8169"/>
    <cellStyle name="Note 3 16 2 2" xfId="21030"/>
    <cellStyle name="Note 3 16 2 3" xfId="21029"/>
    <cellStyle name="Note 3 16 2 4" xfId="26788"/>
    <cellStyle name="Note 3 16 2_Deadline Tracker" xfId="36094"/>
    <cellStyle name="Note 3 16 3" xfId="8170"/>
    <cellStyle name="Note 3 16 3 2" xfId="21032"/>
    <cellStyle name="Note 3 16 3 3" xfId="21031"/>
    <cellStyle name="Note 3 16 3 4" xfId="26789"/>
    <cellStyle name="Note 3 16 3_Deadline Tracker" xfId="36095"/>
    <cellStyle name="Note 3 16 4" xfId="8171"/>
    <cellStyle name="Note 3 16 4 2" xfId="21034"/>
    <cellStyle name="Note 3 16 4 3" xfId="21033"/>
    <cellStyle name="Note 3 16 4 4" xfId="26790"/>
    <cellStyle name="Note 3 16 4_Deadline Tracker" xfId="36096"/>
    <cellStyle name="Note 3 16 5" xfId="8172"/>
    <cellStyle name="Note 3 16 5 2" xfId="21036"/>
    <cellStyle name="Note 3 16 5 3" xfId="21035"/>
    <cellStyle name="Note 3 16 5 4" xfId="26791"/>
    <cellStyle name="Note 3 16 5_Deadline Tracker" xfId="36097"/>
    <cellStyle name="Note 3 16 6" xfId="21037"/>
    <cellStyle name="Note 3 16 7" xfId="21028"/>
    <cellStyle name="Note 3 16 8" xfId="26787"/>
    <cellStyle name="Note 3 16_Deadline Tracker" xfId="36093"/>
    <cellStyle name="Note 3 17" xfId="8173"/>
    <cellStyle name="Note 3 17 2" xfId="8174"/>
    <cellStyle name="Note 3 17 2 2" xfId="21040"/>
    <cellStyle name="Note 3 17 2 3" xfId="21039"/>
    <cellStyle name="Note 3 17 2 4" xfId="26793"/>
    <cellStyle name="Note 3 17 2_Deadline Tracker" xfId="36099"/>
    <cellStyle name="Note 3 17 3" xfId="8175"/>
    <cellStyle name="Note 3 17 3 2" xfId="21042"/>
    <cellStyle name="Note 3 17 3 3" xfId="21041"/>
    <cellStyle name="Note 3 17 3 4" xfId="26794"/>
    <cellStyle name="Note 3 17 3_Deadline Tracker" xfId="36100"/>
    <cellStyle name="Note 3 17 4" xfId="8176"/>
    <cellStyle name="Note 3 17 4 2" xfId="21044"/>
    <cellStyle name="Note 3 17 4 3" xfId="21043"/>
    <cellStyle name="Note 3 17 4 4" xfId="26795"/>
    <cellStyle name="Note 3 17 4_Deadline Tracker" xfId="36101"/>
    <cellStyle name="Note 3 17 5" xfId="8177"/>
    <cellStyle name="Note 3 17 5 2" xfId="21046"/>
    <cellStyle name="Note 3 17 5 3" xfId="21045"/>
    <cellStyle name="Note 3 17 5 4" xfId="26796"/>
    <cellStyle name="Note 3 17 5_Deadline Tracker" xfId="36102"/>
    <cellStyle name="Note 3 17 6" xfId="21047"/>
    <cellStyle name="Note 3 17 7" xfId="21038"/>
    <cellStyle name="Note 3 17 8" xfId="26792"/>
    <cellStyle name="Note 3 17_Deadline Tracker" xfId="36098"/>
    <cellStyle name="Note 3 18" xfId="8178"/>
    <cellStyle name="Note 3 18 2" xfId="8179"/>
    <cellStyle name="Note 3 18 2 2" xfId="21050"/>
    <cellStyle name="Note 3 18 2 3" xfId="21049"/>
    <cellStyle name="Note 3 18 2 4" xfId="26798"/>
    <cellStyle name="Note 3 18 2_Deadline Tracker" xfId="36104"/>
    <cellStyle name="Note 3 18 3" xfId="8180"/>
    <cellStyle name="Note 3 18 3 2" xfId="21052"/>
    <cellStyle name="Note 3 18 3 3" xfId="21051"/>
    <cellStyle name="Note 3 18 3 4" xfId="26799"/>
    <cellStyle name="Note 3 18 3_Deadline Tracker" xfId="36105"/>
    <cellStyle name="Note 3 18 4" xfId="8181"/>
    <cellStyle name="Note 3 18 4 2" xfId="21054"/>
    <cellStyle name="Note 3 18 4 3" xfId="21053"/>
    <cellStyle name="Note 3 18 4 4" xfId="26800"/>
    <cellStyle name="Note 3 18 4_Deadline Tracker" xfId="36106"/>
    <cellStyle name="Note 3 18 5" xfId="8182"/>
    <cellStyle name="Note 3 18 5 2" xfId="21056"/>
    <cellStyle name="Note 3 18 5 3" xfId="21055"/>
    <cellStyle name="Note 3 18 5 4" xfId="26801"/>
    <cellStyle name="Note 3 18 5_Deadline Tracker" xfId="36107"/>
    <cellStyle name="Note 3 18 6" xfId="21057"/>
    <cellStyle name="Note 3 18 7" xfId="21048"/>
    <cellStyle name="Note 3 18 8" xfId="26797"/>
    <cellStyle name="Note 3 18_Deadline Tracker" xfId="36103"/>
    <cellStyle name="Note 3 19" xfId="8183"/>
    <cellStyle name="Note 3 19 2" xfId="8184"/>
    <cellStyle name="Note 3 19 2 2" xfId="21060"/>
    <cellStyle name="Note 3 19 2 3" xfId="21059"/>
    <cellStyle name="Note 3 19 2 4" xfId="26803"/>
    <cellStyle name="Note 3 19 2_Deadline Tracker" xfId="36109"/>
    <cellStyle name="Note 3 19 3" xfId="8185"/>
    <cellStyle name="Note 3 19 3 2" xfId="21062"/>
    <cellStyle name="Note 3 19 3 3" xfId="21061"/>
    <cellStyle name="Note 3 19 3 4" xfId="26804"/>
    <cellStyle name="Note 3 19 3_Deadline Tracker" xfId="36110"/>
    <cellStyle name="Note 3 19 4" xfId="8186"/>
    <cellStyle name="Note 3 19 4 2" xfId="21064"/>
    <cellStyle name="Note 3 19 4 3" xfId="21063"/>
    <cellStyle name="Note 3 19 4 4" xfId="26805"/>
    <cellStyle name="Note 3 19 4_Deadline Tracker" xfId="36111"/>
    <cellStyle name="Note 3 19 5" xfId="8187"/>
    <cellStyle name="Note 3 19 5 2" xfId="21066"/>
    <cellStyle name="Note 3 19 5 3" xfId="21065"/>
    <cellStyle name="Note 3 19 5 4" xfId="26806"/>
    <cellStyle name="Note 3 19 5_Deadline Tracker" xfId="36112"/>
    <cellStyle name="Note 3 19 6" xfId="21067"/>
    <cellStyle name="Note 3 19 7" xfId="21058"/>
    <cellStyle name="Note 3 19 8" xfId="26802"/>
    <cellStyle name="Note 3 19_Deadline Tracker" xfId="36108"/>
    <cellStyle name="Note 3 2" xfId="8188"/>
    <cellStyle name="Note 3 2 2" xfId="8189"/>
    <cellStyle name="Note 3 2 2 2" xfId="21070"/>
    <cellStyle name="Note 3 2 2 3" xfId="21069"/>
    <cellStyle name="Note 3 2 2 4" xfId="26808"/>
    <cellStyle name="Note 3 2 2_Deadline Tracker" xfId="36114"/>
    <cellStyle name="Note 3 2 3" xfId="8190"/>
    <cellStyle name="Note 3 2 3 2" xfId="21072"/>
    <cellStyle name="Note 3 2 3 3" xfId="21071"/>
    <cellStyle name="Note 3 2 3 4" xfId="26809"/>
    <cellStyle name="Note 3 2 3_Deadline Tracker" xfId="36115"/>
    <cellStyle name="Note 3 2 4" xfId="8191"/>
    <cellStyle name="Note 3 2 4 2" xfId="21074"/>
    <cellStyle name="Note 3 2 4 3" xfId="21073"/>
    <cellStyle name="Note 3 2 4 4" xfId="26810"/>
    <cellStyle name="Note 3 2 4_Deadline Tracker" xfId="36116"/>
    <cellStyle name="Note 3 2 5" xfId="8192"/>
    <cellStyle name="Note 3 2 5 2" xfId="21076"/>
    <cellStyle name="Note 3 2 5 3" xfId="21075"/>
    <cellStyle name="Note 3 2 5 4" xfId="26811"/>
    <cellStyle name="Note 3 2 5_Deadline Tracker" xfId="36117"/>
    <cellStyle name="Note 3 2 6" xfId="21077"/>
    <cellStyle name="Note 3 2 7" xfId="21068"/>
    <cellStyle name="Note 3 2 8" xfId="26807"/>
    <cellStyle name="Note 3 2_Deadline Tracker" xfId="36113"/>
    <cellStyle name="Note 3 20" xfId="8193"/>
    <cellStyle name="Note 3 20 2" xfId="8194"/>
    <cellStyle name="Note 3 20 2 2" xfId="21080"/>
    <cellStyle name="Note 3 20 2 3" xfId="21079"/>
    <cellStyle name="Note 3 20 2 4" xfId="26813"/>
    <cellStyle name="Note 3 20 2_Deadline Tracker" xfId="36119"/>
    <cellStyle name="Note 3 20 3" xfId="8195"/>
    <cellStyle name="Note 3 20 3 2" xfId="21082"/>
    <cellStyle name="Note 3 20 3 3" xfId="21081"/>
    <cellStyle name="Note 3 20 3 4" xfId="26814"/>
    <cellStyle name="Note 3 20 3_Deadline Tracker" xfId="36120"/>
    <cellStyle name="Note 3 20 4" xfId="8196"/>
    <cellStyle name="Note 3 20 4 2" xfId="21084"/>
    <cellStyle name="Note 3 20 4 3" xfId="21083"/>
    <cellStyle name="Note 3 20 4 4" xfId="26815"/>
    <cellStyle name="Note 3 20 4_Deadline Tracker" xfId="36121"/>
    <cellStyle name="Note 3 20 5" xfId="8197"/>
    <cellStyle name="Note 3 20 5 2" xfId="21086"/>
    <cellStyle name="Note 3 20 5 3" xfId="21085"/>
    <cellStyle name="Note 3 20 5 4" xfId="26816"/>
    <cellStyle name="Note 3 20 5_Deadline Tracker" xfId="36122"/>
    <cellStyle name="Note 3 20 6" xfId="21087"/>
    <cellStyle name="Note 3 20 7" xfId="21078"/>
    <cellStyle name="Note 3 20 8" xfId="26812"/>
    <cellStyle name="Note 3 20_Deadline Tracker" xfId="36118"/>
    <cellStyle name="Note 3 21" xfId="8198"/>
    <cellStyle name="Note 3 21 2" xfId="8199"/>
    <cellStyle name="Note 3 21 2 2" xfId="21090"/>
    <cellStyle name="Note 3 21 2 3" xfId="21089"/>
    <cellStyle name="Note 3 21 2 4" xfId="26818"/>
    <cellStyle name="Note 3 21 2_Deadline Tracker" xfId="36124"/>
    <cellStyle name="Note 3 21 3" xfId="8200"/>
    <cellStyle name="Note 3 21 3 2" xfId="21092"/>
    <cellStyle name="Note 3 21 3 3" xfId="21091"/>
    <cellStyle name="Note 3 21 3 4" xfId="26819"/>
    <cellStyle name="Note 3 21 3_Deadline Tracker" xfId="36125"/>
    <cellStyle name="Note 3 21 4" xfId="8201"/>
    <cellStyle name="Note 3 21 4 2" xfId="21094"/>
    <cellStyle name="Note 3 21 4 3" xfId="21093"/>
    <cellStyle name="Note 3 21 4 4" xfId="26820"/>
    <cellStyle name="Note 3 21 4_Deadline Tracker" xfId="36126"/>
    <cellStyle name="Note 3 21 5" xfId="8202"/>
    <cellStyle name="Note 3 21 5 2" xfId="21096"/>
    <cellStyle name="Note 3 21 5 3" xfId="21095"/>
    <cellStyle name="Note 3 21 5 4" xfId="26821"/>
    <cellStyle name="Note 3 21 5_Deadline Tracker" xfId="36127"/>
    <cellStyle name="Note 3 21 6" xfId="21097"/>
    <cellStyle name="Note 3 21 7" xfId="21088"/>
    <cellStyle name="Note 3 21 8" xfId="26817"/>
    <cellStyle name="Note 3 21_Deadline Tracker" xfId="36123"/>
    <cellStyle name="Note 3 22" xfId="8203"/>
    <cellStyle name="Note 3 22 2" xfId="8204"/>
    <cellStyle name="Note 3 22 2 2" xfId="21100"/>
    <cellStyle name="Note 3 22 2 3" xfId="21099"/>
    <cellStyle name="Note 3 22 2 4" xfId="26823"/>
    <cellStyle name="Note 3 22 2_Deadline Tracker" xfId="36129"/>
    <cellStyle name="Note 3 22 3" xfId="8205"/>
    <cellStyle name="Note 3 22 3 2" xfId="21102"/>
    <cellStyle name="Note 3 22 3 3" xfId="21101"/>
    <cellStyle name="Note 3 22 3 4" xfId="26824"/>
    <cellStyle name="Note 3 22 3_Deadline Tracker" xfId="36130"/>
    <cellStyle name="Note 3 22 4" xfId="8206"/>
    <cellStyle name="Note 3 22 4 2" xfId="21104"/>
    <cellStyle name="Note 3 22 4 3" xfId="21103"/>
    <cellStyle name="Note 3 22 4 4" xfId="26825"/>
    <cellStyle name="Note 3 22 4_Deadline Tracker" xfId="36131"/>
    <cellStyle name="Note 3 22 5" xfId="8207"/>
    <cellStyle name="Note 3 22 5 2" xfId="21106"/>
    <cellStyle name="Note 3 22 5 3" xfId="21105"/>
    <cellStyle name="Note 3 22 5 4" xfId="26826"/>
    <cellStyle name="Note 3 22 5_Deadline Tracker" xfId="36132"/>
    <cellStyle name="Note 3 22 6" xfId="21107"/>
    <cellStyle name="Note 3 22 7" xfId="21098"/>
    <cellStyle name="Note 3 22 8" xfId="26822"/>
    <cellStyle name="Note 3 22_Deadline Tracker" xfId="36128"/>
    <cellStyle name="Note 3 23" xfId="8208"/>
    <cellStyle name="Note 3 23 2" xfId="8209"/>
    <cellStyle name="Note 3 23 2 2" xfId="21110"/>
    <cellStyle name="Note 3 23 2 3" xfId="21109"/>
    <cellStyle name="Note 3 23 2 4" xfId="26828"/>
    <cellStyle name="Note 3 23 2_Deadline Tracker" xfId="36134"/>
    <cellStyle name="Note 3 23 3" xfId="8210"/>
    <cellStyle name="Note 3 23 3 2" xfId="21112"/>
    <cellStyle name="Note 3 23 3 3" xfId="21111"/>
    <cellStyle name="Note 3 23 3 4" xfId="26829"/>
    <cellStyle name="Note 3 23 3_Deadline Tracker" xfId="36135"/>
    <cellStyle name="Note 3 23 4" xfId="8211"/>
    <cellStyle name="Note 3 23 4 2" xfId="21114"/>
    <cellStyle name="Note 3 23 4 3" xfId="21113"/>
    <cellStyle name="Note 3 23 4 4" xfId="26830"/>
    <cellStyle name="Note 3 23 4_Deadline Tracker" xfId="36136"/>
    <cellStyle name="Note 3 23 5" xfId="8212"/>
    <cellStyle name="Note 3 23 5 2" xfId="21116"/>
    <cellStyle name="Note 3 23 5 3" xfId="21115"/>
    <cellStyle name="Note 3 23 5 4" xfId="26831"/>
    <cellStyle name="Note 3 23 5_Deadline Tracker" xfId="36137"/>
    <cellStyle name="Note 3 23 6" xfId="21117"/>
    <cellStyle name="Note 3 23 7" xfId="21108"/>
    <cellStyle name="Note 3 23 8" xfId="26827"/>
    <cellStyle name="Note 3 23_Deadline Tracker" xfId="36133"/>
    <cellStyle name="Note 3 24" xfId="8213"/>
    <cellStyle name="Note 3 24 2" xfId="8214"/>
    <cellStyle name="Note 3 24 2 2" xfId="21120"/>
    <cellStyle name="Note 3 24 2 3" xfId="21119"/>
    <cellStyle name="Note 3 24 2 4" xfId="26833"/>
    <cellStyle name="Note 3 24 2_Deadline Tracker" xfId="36139"/>
    <cellStyle name="Note 3 24 3" xfId="8215"/>
    <cellStyle name="Note 3 24 3 2" xfId="21122"/>
    <cellStyle name="Note 3 24 3 3" xfId="21121"/>
    <cellStyle name="Note 3 24 3 4" xfId="26834"/>
    <cellStyle name="Note 3 24 3_Deadline Tracker" xfId="36140"/>
    <cellStyle name="Note 3 24 4" xfId="8216"/>
    <cellStyle name="Note 3 24 4 2" xfId="21124"/>
    <cellStyle name="Note 3 24 4 3" xfId="21123"/>
    <cellStyle name="Note 3 24 4 4" xfId="26835"/>
    <cellStyle name="Note 3 24 4_Deadline Tracker" xfId="36141"/>
    <cellStyle name="Note 3 24 5" xfId="8217"/>
    <cellStyle name="Note 3 24 5 2" xfId="21126"/>
    <cellStyle name="Note 3 24 5 3" xfId="21125"/>
    <cellStyle name="Note 3 24 5 4" xfId="26836"/>
    <cellStyle name="Note 3 24 5_Deadline Tracker" xfId="36142"/>
    <cellStyle name="Note 3 24 6" xfId="21127"/>
    <cellStyle name="Note 3 24 7" xfId="21118"/>
    <cellStyle name="Note 3 24 8" xfId="26832"/>
    <cellStyle name="Note 3 24_Deadline Tracker" xfId="36138"/>
    <cellStyle name="Note 3 25" xfId="8218"/>
    <cellStyle name="Note 3 25 2" xfId="8219"/>
    <cellStyle name="Note 3 25 2 2" xfId="21130"/>
    <cellStyle name="Note 3 25 2 3" xfId="21129"/>
    <cellStyle name="Note 3 25 2 4" xfId="26838"/>
    <cellStyle name="Note 3 25 2_Deadline Tracker" xfId="36144"/>
    <cellStyle name="Note 3 25 3" xfId="8220"/>
    <cellStyle name="Note 3 25 3 2" xfId="21132"/>
    <cellStyle name="Note 3 25 3 3" xfId="21131"/>
    <cellStyle name="Note 3 25 3 4" xfId="26839"/>
    <cellStyle name="Note 3 25 3_Deadline Tracker" xfId="36145"/>
    <cellStyle name="Note 3 25 4" xfId="8221"/>
    <cellStyle name="Note 3 25 4 2" xfId="21134"/>
    <cellStyle name="Note 3 25 4 3" xfId="21133"/>
    <cellStyle name="Note 3 25 4 4" xfId="26840"/>
    <cellStyle name="Note 3 25 4_Deadline Tracker" xfId="36146"/>
    <cellStyle name="Note 3 25 5" xfId="8222"/>
    <cellStyle name="Note 3 25 5 2" xfId="21136"/>
    <cellStyle name="Note 3 25 5 3" xfId="21135"/>
    <cellStyle name="Note 3 25 5 4" xfId="26841"/>
    <cellStyle name="Note 3 25 5_Deadline Tracker" xfId="36147"/>
    <cellStyle name="Note 3 25 6" xfId="21137"/>
    <cellStyle name="Note 3 25 7" xfId="21128"/>
    <cellStyle name="Note 3 25 8" xfId="26837"/>
    <cellStyle name="Note 3 25_Deadline Tracker" xfId="36143"/>
    <cellStyle name="Note 3 26" xfId="8223"/>
    <cellStyle name="Note 3 26 2" xfId="8224"/>
    <cellStyle name="Note 3 26 2 2" xfId="21140"/>
    <cellStyle name="Note 3 26 2 3" xfId="21139"/>
    <cellStyle name="Note 3 26 2 4" xfId="26843"/>
    <cellStyle name="Note 3 26 2_Deadline Tracker" xfId="36149"/>
    <cellStyle name="Note 3 26 3" xfId="8225"/>
    <cellStyle name="Note 3 26 3 2" xfId="21142"/>
    <cellStyle name="Note 3 26 3 3" xfId="21141"/>
    <cellStyle name="Note 3 26 3 4" xfId="26844"/>
    <cellStyle name="Note 3 26 3_Deadline Tracker" xfId="36150"/>
    <cellStyle name="Note 3 26 4" xfId="8226"/>
    <cellStyle name="Note 3 26 4 2" xfId="21144"/>
    <cellStyle name="Note 3 26 4 3" xfId="21143"/>
    <cellStyle name="Note 3 26 4 4" xfId="26845"/>
    <cellStyle name="Note 3 26 4_Deadline Tracker" xfId="36151"/>
    <cellStyle name="Note 3 26 5" xfId="8227"/>
    <cellStyle name="Note 3 26 5 2" xfId="21146"/>
    <cellStyle name="Note 3 26 5 3" xfId="21145"/>
    <cellStyle name="Note 3 26 5 4" xfId="26846"/>
    <cellStyle name="Note 3 26 5_Deadline Tracker" xfId="36152"/>
    <cellStyle name="Note 3 26 6" xfId="21147"/>
    <cellStyle name="Note 3 26 7" xfId="21138"/>
    <cellStyle name="Note 3 26 8" xfId="26842"/>
    <cellStyle name="Note 3 26_Deadline Tracker" xfId="36148"/>
    <cellStyle name="Note 3 27" xfId="8228"/>
    <cellStyle name="Note 3 27 2" xfId="8229"/>
    <cellStyle name="Note 3 27 2 2" xfId="21150"/>
    <cellStyle name="Note 3 27 2 3" xfId="21149"/>
    <cellStyle name="Note 3 27 2 4" xfId="26848"/>
    <cellStyle name="Note 3 27 2_Deadline Tracker" xfId="36154"/>
    <cellStyle name="Note 3 27 3" xfId="8230"/>
    <cellStyle name="Note 3 27 3 2" xfId="21152"/>
    <cellStyle name="Note 3 27 3 3" xfId="21151"/>
    <cellStyle name="Note 3 27 3 4" xfId="26849"/>
    <cellStyle name="Note 3 27 3_Deadline Tracker" xfId="36155"/>
    <cellStyle name="Note 3 27 4" xfId="8231"/>
    <cellStyle name="Note 3 27 4 2" xfId="21154"/>
    <cellStyle name="Note 3 27 4 3" xfId="21153"/>
    <cellStyle name="Note 3 27 4 4" xfId="26850"/>
    <cellStyle name="Note 3 27 4_Deadline Tracker" xfId="36156"/>
    <cellStyle name="Note 3 27 5" xfId="8232"/>
    <cellStyle name="Note 3 27 5 2" xfId="21156"/>
    <cellStyle name="Note 3 27 5 3" xfId="21155"/>
    <cellStyle name="Note 3 27 5 4" xfId="26851"/>
    <cellStyle name="Note 3 27 5_Deadline Tracker" xfId="36157"/>
    <cellStyle name="Note 3 27 6" xfId="21157"/>
    <cellStyle name="Note 3 27 7" xfId="21148"/>
    <cellStyle name="Note 3 27 8" xfId="26847"/>
    <cellStyle name="Note 3 27_Deadline Tracker" xfId="36153"/>
    <cellStyle name="Note 3 28" xfId="8233"/>
    <cellStyle name="Note 3 28 2" xfId="8234"/>
    <cellStyle name="Note 3 28 2 2" xfId="21160"/>
    <cellStyle name="Note 3 28 2 3" xfId="21159"/>
    <cellStyle name="Note 3 28 2 4" xfId="26853"/>
    <cellStyle name="Note 3 28 2_Deadline Tracker" xfId="36159"/>
    <cellStyle name="Note 3 28 3" xfId="8235"/>
    <cellStyle name="Note 3 28 3 2" xfId="21162"/>
    <cellStyle name="Note 3 28 3 3" xfId="21161"/>
    <cellStyle name="Note 3 28 3 4" xfId="26854"/>
    <cellStyle name="Note 3 28 3_Deadline Tracker" xfId="36160"/>
    <cellStyle name="Note 3 28 4" xfId="8236"/>
    <cellStyle name="Note 3 28 4 2" xfId="21164"/>
    <cellStyle name="Note 3 28 4 3" xfId="21163"/>
    <cellStyle name="Note 3 28 4 4" xfId="26855"/>
    <cellStyle name="Note 3 28 4_Deadline Tracker" xfId="36161"/>
    <cellStyle name="Note 3 28 5" xfId="8237"/>
    <cellStyle name="Note 3 28 5 2" xfId="21166"/>
    <cellStyle name="Note 3 28 5 3" xfId="21165"/>
    <cellStyle name="Note 3 28 5 4" xfId="26856"/>
    <cellStyle name="Note 3 28 5_Deadline Tracker" xfId="36162"/>
    <cellStyle name="Note 3 28 6" xfId="21167"/>
    <cellStyle name="Note 3 28 7" xfId="21158"/>
    <cellStyle name="Note 3 28 8" xfId="26852"/>
    <cellStyle name="Note 3 28_Deadline Tracker" xfId="36158"/>
    <cellStyle name="Note 3 29" xfId="8238"/>
    <cellStyle name="Note 3 29 2" xfId="8239"/>
    <cellStyle name="Note 3 29 2 2" xfId="21170"/>
    <cellStyle name="Note 3 29 2 3" xfId="21169"/>
    <cellStyle name="Note 3 29 2 4" xfId="26858"/>
    <cellStyle name="Note 3 29 2_Deadline Tracker" xfId="36164"/>
    <cellStyle name="Note 3 29 3" xfId="8240"/>
    <cellStyle name="Note 3 29 3 2" xfId="21172"/>
    <cellStyle name="Note 3 29 3 3" xfId="21171"/>
    <cellStyle name="Note 3 29 3 4" xfId="26859"/>
    <cellStyle name="Note 3 29 3_Deadline Tracker" xfId="36165"/>
    <cellStyle name="Note 3 29 4" xfId="8241"/>
    <cellStyle name="Note 3 29 4 2" xfId="21174"/>
    <cellStyle name="Note 3 29 4 3" xfId="21173"/>
    <cellStyle name="Note 3 29 4 4" xfId="26860"/>
    <cellStyle name="Note 3 29 4_Deadline Tracker" xfId="36166"/>
    <cellStyle name="Note 3 29 5" xfId="8242"/>
    <cellStyle name="Note 3 29 5 2" xfId="21176"/>
    <cellStyle name="Note 3 29 5 3" xfId="21175"/>
    <cellStyle name="Note 3 29 5 4" xfId="26861"/>
    <cellStyle name="Note 3 29 5_Deadline Tracker" xfId="36167"/>
    <cellStyle name="Note 3 29 6" xfId="21177"/>
    <cellStyle name="Note 3 29 7" xfId="21168"/>
    <cellStyle name="Note 3 29 8" xfId="26857"/>
    <cellStyle name="Note 3 29_Deadline Tracker" xfId="36163"/>
    <cellStyle name="Note 3 3" xfId="8243"/>
    <cellStyle name="Note 3 3 2" xfId="8244"/>
    <cellStyle name="Note 3 3 2 2" xfId="21180"/>
    <cellStyle name="Note 3 3 2 3" xfId="21179"/>
    <cellStyle name="Note 3 3 2 4" xfId="26863"/>
    <cellStyle name="Note 3 3 2_Deadline Tracker" xfId="36169"/>
    <cellStyle name="Note 3 3 3" xfId="8245"/>
    <cellStyle name="Note 3 3 3 2" xfId="21182"/>
    <cellStyle name="Note 3 3 3 3" xfId="21181"/>
    <cellStyle name="Note 3 3 3 4" xfId="26864"/>
    <cellStyle name="Note 3 3 3_Deadline Tracker" xfId="36170"/>
    <cellStyle name="Note 3 3 4" xfId="8246"/>
    <cellStyle name="Note 3 3 4 2" xfId="21184"/>
    <cellStyle name="Note 3 3 4 3" xfId="21183"/>
    <cellStyle name="Note 3 3 4 4" xfId="26865"/>
    <cellStyle name="Note 3 3 4_Deadline Tracker" xfId="36171"/>
    <cellStyle name="Note 3 3 5" xfId="8247"/>
    <cellStyle name="Note 3 3 5 2" xfId="21186"/>
    <cellStyle name="Note 3 3 5 3" xfId="21185"/>
    <cellStyle name="Note 3 3 5 4" xfId="26866"/>
    <cellStyle name="Note 3 3 5_Deadline Tracker" xfId="36172"/>
    <cellStyle name="Note 3 3 6" xfId="21187"/>
    <cellStyle name="Note 3 3 7" xfId="21178"/>
    <cellStyle name="Note 3 3 8" xfId="26862"/>
    <cellStyle name="Note 3 3_Deadline Tracker" xfId="36168"/>
    <cellStyle name="Note 3 30" xfId="8248"/>
    <cellStyle name="Note 3 30 2" xfId="8249"/>
    <cellStyle name="Note 3 30 2 2" xfId="21190"/>
    <cellStyle name="Note 3 30 2 3" xfId="21189"/>
    <cellStyle name="Note 3 30 2 4" xfId="26868"/>
    <cellStyle name="Note 3 30 2_Deadline Tracker" xfId="36174"/>
    <cellStyle name="Note 3 30 3" xfId="8250"/>
    <cellStyle name="Note 3 30 3 2" xfId="21192"/>
    <cellStyle name="Note 3 30 3 3" xfId="21191"/>
    <cellStyle name="Note 3 30 3 4" xfId="26869"/>
    <cellStyle name="Note 3 30 3_Deadline Tracker" xfId="36175"/>
    <cellStyle name="Note 3 30 4" xfId="8251"/>
    <cellStyle name="Note 3 30 4 2" xfId="21194"/>
    <cellStyle name="Note 3 30 4 3" xfId="21193"/>
    <cellStyle name="Note 3 30 4 4" xfId="26870"/>
    <cellStyle name="Note 3 30 4_Deadline Tracker" xfId="36176"/>
    <cellStyle name="Note 3 30 5" xfId="8252"/>
    <cellStyle name="Note 3 30 5 2" xfId="21196"/>
    <cellStyle name="Note 3 30 5 3" xfId="21195"/>
    <cellStyle name="Note 3 30 5 4" xfId="26871"/>
    <cellStyle name="Note 3 30 5_Deadline Tracker" xfId="36177"/>
    <cellStyle name="Note 3 30 6" xfId="21197"/>
    <cellStyle name="Note 3 30 7" xfId="21188"/>
    <cellStyle name="Note 3 30 8" xfId="26867"/>
    <cellStyle name="Note 3 30_Deadline Tracker" xfId="36173"/>
    <cellStyle name="Note 3 31" xfId="8253"/>
    <cellStyle name="Note 3 31 2" xfId="8254"/>
    <cellStyle name="Note 3 31 2 2" xfId="21200"/>
    <cellStyle name="Note 3 31 2 3" xfId="21199"/>
    <cellStyle name="Note 3 31 2 4" xfId="26873"/>
    <cellStyle name="Note 3 31 2_Deadline Tracker" xfId="36179"/>
    <cellStyle name="Note 3 31 3" xfId="8255"/>
    <cellStyle name="Note 3 31 3 2" xfId="21202"/>
    <cellStyle name="Note 3 31 3 3" xfId="21201"/>
    <cellStyle name="Note 3 31 3 4" xfId="26874"/>
    <cellStyle name="Note 3 31 3_Deadline Tracker" xfId="36180"/>
    <cellStyle name="Note 3 31 4" xfId="8256"/>
    <cellStyle name="Note 3 31 4 2" xfId="21204"/>
    <cellStyle name="Note 3 31 4 3" xfId="21203"/>
    <cellStyle name="Note 3 31 4 4" xfId="26875"/>
    <cellStyle name="Note 3 31 4_Deadline Tracker" xfId="36181"/>
    <cellStyle name="Note 3 31 5" xfId="8257"/>
    <cellStyle name="Note 3 31 5 2" xfId="21206"/>
    <cellStyle name="Note 3 31 5 3" xfId="21205"/>
    <cellStyle name="Note 3 31 5 4" xfId="26876"/>
    <cellStyle name="Note 3 31 5_Deadline Tracker" xfId="36182"/>
    <cellStyle name="Note 3 31 6" xfId="21207"/>
    <cellStyle name="Note 3 31 7" xfId="21198"/>
    <cellStyle name="Note 3 31 8" xfId="26872"/>
    <cellStyle name="Note 3 31_Deadline Tracker" xfId="36178"/>
    <cellStyle name="Note 3 32" xfId="8258"/>
    <cellStyle name="Note 3 32 2" xfId="8259"/>
    <cellStyle name="Note 3 32 2 2" xfId="21210"/>
    <cellStyle name="Note 3 32 2 3" xfId="21209"/>
    <cellStyle name="Note 3 32 2 4" xfId="26878"/>
    <cellStyle name="Note 3 32 2_Deadline Tracker" xfId="36184"/>
    <cellStyle name="Note 3 32 3" xfId="8260"/>
    <cellStyle name="Note 3 32 3 2" xfId="21212"/>
    <cellStyle name="Note 3 32 3 3" xfId="21211"/>
    <cellStyle name="Note 3 32 3 4" xfId="26879"/>
    <cellStyle name="Note 3 32 3_Deadline Tracker" xfId="36185"/>
    <cellStyle name="Note 3 32 4" xfId="8261"/>
    <cellStyle name="Note 3 32 4 2" xfId="21214"/>
    <cellStyle name="Note 3 32 4 3" xfId="21213"/>
    <cellStyle name="Note 3 32 4 4" xfId="26880"/>
    <cellStyle name="Note 3 32 4_Deadline Tracker" xfId="36186"/>
    <cellStyle name="Note 3 32 5" xfId="8262"/>
    <cellStyle name="Note 3 32 5 2" xfId="21216"/>
    <cellStyle name="Note 3 32 5 3" xfId="21215"/>
    <cellStyle name="Note 3 32 5 4" xfId="26881"/>
    <cellStyle name="Note 3 32 5_Deadline Tracker" xfId="36187"/>
    <cellStyle name="Note 3 32 6" xfId="21217"/>
    <cellStyle name="Note 3 32 7" xfId="21208"/>
    <cellStyle name="Note 3 32 8" xfId="26877"/>
    <cellStyle name="Note 3 32_Deadline Tracker" xfId="36183"/>
    <cellStyle name="Note 3 33" xfId="8263"/>
    <cellStyle name="Note 3 33 2" xfId="8264"/>
    <cellStyle name="Note 3 33 2 2" xfId="21220"/>
    <cellStyle name="Note 3 33 2 3" xfId="21219"/>
    <cellStyle name="Note 3 33 2 4" xfId="26883"/>
    <cellStyle name="Note 3 33 2_Deadline Tracker" xfId="36189"/>
    <cellStyle name="Note 3 33 3" xfId="8265"/>
    <cellStyle name="Note 3 33 3 2" xfId="21222"/>
    <cellStyle name="Note 3 33 3 3" xfId="21221"/>
    <cellStyle name="Note 3 33 3 4" xfId="26884"/>
    <cellStyle name="Note 3 33 3_Deadline Tracker" xfId="36190"/>
    <cellStyle name="Note 3 33 4" xfId="8266"/>
    <cellStyle name="Note 3 33 4 2" xfId="21224"/>
    <cellStyle name="Note 3 33 4 3" xfId="21223"/>
    <cellStyle name="Note 3 33 4 4" xfId="26885"/>
    <cellStyle name="Note 3 33 4_Deadline Tracker" xfId="36191"/>
    <cellStyle name="Note 3 33 5" xfId="8267"/>
    <cellStyle name="Note 3 33 5 2" xfId="21226"/>
    <cellStyle name="Note 3 33 5 3" xfId="21225"/>
    <cellStyle name="Note 3 33 5 4" xfId="26886"/>
    <cellStyle name="Note 3 33 5_Deadline Tracker" xfId="36192"/>
    <cellStyle name="Note 3 33 6" xfId="21227"/>
    <cellStyle name="Note 3 33 7" xfId="21218"/>
    <cellStyle name="Note 3 33 8" xfId="26882"/>
    <cellStyle name="Note 3 33_Deadline Tracker" xfId="36188"/>
    <cellStyle name="Note 3 34" xfId="8268"/>
    <cellStyle name="Note 3 34 2" xfId="8269"/>
    <cellStyle name="Note 3 34 2 2" xfId="21230"/>
    <cellStyle name="Note 3 34 2 3" xfId="21229"/>
    <cellStyle name="Note 3 34 2 4" xfId="26888"/>
    <cellStyle name="Note 3 34 2_Deadline Tracker" xfId="36194"/>
    <cellStyle name="Note 3 34 3" xfId="8270"/>
    <cellStyle name="Note 3 34 3 2" xfId="21232"/>
    <cellStyle name="Note 3 34 3 3" xfId="21231"/>
    <cellStyle name="Note 3 34 3 4" xfId="26889"/>
    <cellStyle name="Note 3 34 3_Deadline Tracker" xfId="36195"/>
    <cellStyle name="Note 3 34 4" xfId="8271"/>
    <cellStyle name="Note 3 34 4 2" xfId="21234"/>
    <cellStyle name="Note 3 34 4 3" xfId="21233"/>
    <cellStyle name="Note 3 34 4 4" xfId="26890"/>
    <cellStyle name="Note 3 34 4_Deadline Tracker" xfId="36196"/>
    <cellStyle name="Note 3 34 5" xfId="8272"/>
    <cellStyle name="Note 3 34 5 2" xfId="21236"/>
    <cellStyle name="Note 3 34 5 3" xfId="21235"/>
    <cellStyle name="Note 3 34 5 4" xfId="26891"/>
    <cellStyle name="Note 3 34 5_Deadline Tracker" xfId="36197"/>
    <cellStyle name="Note 3 34 6" xfId="21237"/>
    <cellStyle name="Note 3 34 7" xfId="21228"/>
    <cellStyle name="Note 3 34 8" xfId="26887"/>
    <cellStyle name="Note 3 34_Deadline Tracker" xfId="36193"/>
    <cellStyle name="Note 3 35" xfId="8273"/>
    <cellStyle name="Note 3 35 2" xfId="8274"/>
    <cellStyle name="Note 3 35 2 2" xfId="21240"/>
    <cellStyle name="Note 3 35 2 3" xfId="21239"/>
    <cellStyle name="Note 3 35 2 4" xfId="26893"/>
    <cellStyle name="Note 3 35 2_Deadline Tracker" xfId="36199"/>
    <cellStyle name="Note 3 35 3" xfId="8275"/>
    <cellStyle name="Note 3 35 3 2" xfId="21242"/>
    <cellStyle name="Note 3 35 3 3" xfId="21241"/>
    <cellStyle name="Note 3 35 3 4" xfId="26894"/>
    <cellStyle name="Note 3 35 3_Deadline Tracker" xfId="36200"/>
    <cellStyle name="Note 3 35 4" xfId="8276"/>
    <cellStyle name="Note 3 35 4 2" xfId="21244"/>
    <cellStyle name="Note 3 35 4 3" xfId="21243"/>
    <cellStyle name="Note 3 35 4 4" xfId="26895"/>
    <cellStyle name="Note 3 35 4_Deadline Tracker" xfId="36201"/>
    <cellStyle name="Note 3 35 5" xfId="8277"/>
    <cellStyle name="Note 3 35 5 2" xfId="21246"/>
    <cellStyle name="Note 3 35 5 3" xfId="21245"/>
    <cellStyle name="Note 3 35 5 4" xfId="26896"/>
    <cellStyle name="Note 3 35 5_Deadline Tracker" xfId="36202"/>
    <cellStyle name="Note 3 35 6" xfId="21247"/>
    <cellStyle name="Note 3 35 7" xfId="21238"/>
    <cellStyle name="Note 3 35 8" xfId="26892"/>
    <cellStyle name="Note 3 35_Deadline Tracker" xfId="36198"/>
    <cellStyle name="Note 3 36" xfId="8278"/>
    <cellStyle name="Note 3 36 2" xfId="8279"/>
    <cellStyle name="Note 3 36 2 2" xfId="21250"/>
    <cellStyle name="Note 3 36 2 3" xfId="21249"/>
    <cellStyle name="Note 3 36 2 4" xfId="26898"/>
    <cellStyle name="Note 3 36 2_Deadline Tracker" xfId="36204"/>
    <cellStyle name="Note 3 36 3" xfId="8280"/>
    <cellStyle name="Note 3 36 3 2" xfId="21252"/>
    <cellStyle name="Note 3 36 3 3" xfId="21251"/>
    <cellStyle name="Note 3 36 3 4" xfId="26899"/>
    <cellStyle name="Note 3 36 3_Deadline Tracker" xfId="36205"/>
    <cellStyle name="Note 3 36 4" xfId="8281"/>
    <cellStyle name="Note 3 36 4 2" xfId="21254"/>
    <cellStyle name="Note 3 36 4 3" xfId="21253"/>
    <cellStyle name="Note 3 36 4 4" xfId="26900"/>
    <cellStyle name="Note 3 36 4_Deadline Tracker" xfId="36206"/>
    <cellStyle name="Note 3 36 5" xfId="8282"/>
    <cellStyle name="Note 3 36 5 2" xfId="21256"/>
    <cellStyle name="Note 3 36 5 3" xfId="21255"/>
    <cellStyle name="Note 3 36 5 4" xfId="26901"/>
    <cellStyle name="Note 3 36 5_Deadline Tracker" xfId="36207"/>
    <cellStyle name="Note 3 36 6" xfId="21257"/>
    <cellStyle name="Note 3 36 7" xfId="21248"/>
    <cellStyle name="Note 3 36 8" xfId="26897"/>
    <cellStyle name="Note 3 36_Deadline Tracker" xfId="36203"/>
    <cellStyle name="Note 3 37" xfId="8283"/>
    <cellStyle name="Note 3 37 2" xfId="8284"/>
    <cellStyle name="Note 3 37 2 2" xfId="21260"/>
    <cellStyle name="Note 3 37 2 3" xfId="21259"/>
    <cellStyle name="Note 3 37 2 4" xfId="26903"/>
    <cellStyle name="Note 3 37 2_Deadline Tracker" xfId="36209"/>
    <cellStyle name="Note 3 37 3" xfId="8285"/>
    <cellStyle name="Note 3 37 3 2" xfId="21262"/>
    <cellStyle name="Note 3 37 3 3" xfId="21261"/>
    <cellStyle name="Note 3 37 3 4" xfId="26904"/>
    <cellStyle name="Note 3 37 3_Deadline Tracker" xfId="36210"/>
    <cellStyle name="Note 3 37 4" xfId="8286"/>
    <cellStyle name="Note 3 37 4 2" xfId="21264"/>
    <cellStyle name="Note 3 37 4 3" xfId="21263"/>
    <cellStyle name="Note 3 37 4 4" xfId="26905"/>
    <cellStyle name="Note 3 37 4_Deadline Tracker" xfId="36211"/>
    <cellStyle name="Note 3 37 5" xfId="8287"/>
    <cellStyle name="Note 3 37 5 2" xfId="21266"/>
    <cellStyle name="Note 3 37 5 3" xfId="21265"/>
    <cellStyle name="Note 3 37 5 4" xfId="26906"/>
    <cellStyle name="Note 3 37 5_Deadline Tracker" xfId="36212"/>
    <cellStyle name="Note 3 37 6" xfId="21267"/>
    <cellStyle name="Note 3 37 7" xfId="21258"/>
    <cellStyle name="Note 3 37 8" xfId="26902"/>
    <cellStyle name="Note 3 37_Deadline Tracker" xfId="36208"/>
    <cellStyle name="Note 3 38" xfId="8288"/>
    <cellStyle name="Note 3 38 2" xfId="8289"/>
    <cellStyle name="Note 3 38 2 2" xfId="21270"/>
    <cellStyle name="Note 3 38 2 3" xfId="21269"/>
    <cellStyle name="Note 3 38 2 4" xfId="26908"/>
    <cellStyle name="Note 3 38 2_Deadline Tracker" xfId="36214"/>
    <cellStyle name="Note 3 38 3" xfId="8290"/>
    <cellStyle name="Note 3 38 3 2" xfId="21272"/>
    <cellStyle name="Note 3 38 3 3" xfId="21271"/>
    <cellStyle name="Note 3 38 3 4" xfId="26909"/>
    <cellStyle name="Note 3 38 3_Deadline Tracker" xfId="36215"/>
    <cellStyle name="Note 3 38 4" xfId="8291"/>
    <cellStyle name="Note 3 38 4 2" xfId="21274"/>
    <cellStyle name="Note 3 38 4 3" xfId="21273"/>
    <cellStyle name="Note 3 38 4 4" xfId="26910"/>
    <cellStyle name="Note 3 38 4_Deadline Tracker" xfId="36216"/>
    <cellStyle name="Note 3 38 5" xfId="8292"/>
    <cellStyle name="Note 3 38 5 2" xfId="21276"/>
    <cellStyle name="Note 3 38 5 3" xfId="21275"/>
    <cellStyle name="Note 3 38 5 4" xfId="26911"/>
    <cellStyle name="Note 3 38 5_Deadline Tracker" xfId="36217"/>
    <cellStyle name="Note 3 38 6" xfId="21277"/>
    <cellStyle name="Note 3 38 7" xfId="21268"/>
    <cellStyle name="Note 3 38 8" xfId="26907"/>
    <cellStyle name="Note 3 38_Deadline Tracker" xfId="36213"/>
    <cellStyle name="Note 3 39" xfId="8293"/>
    <cellStyle name="Note 3 39 2" xfId="8294"/>
    <cellStyle name="Note 3 39 2 2" xfId="21280"/>
    <cellStyle name="Note 3 39 2 3" xfId="21279"/>
    <cellStyle name="Note 3 39 2 4" xfId="26913"/>
    <cellStyle name="Note 3 39 2_Deadline Tracker" xfId="36219"/>
    <cellStyle name="Note 3 39 3" xfId="8295"/>
    <cellStyle name="Note 3 39 3 2" xfId="21282"/>
    <cellStyle name="Note 3 39 3 3" xfId="21281"/>
    <cellStyle name="Note 3 39 3 4" xfId="26914"/>
    <cellStyle name="Note 3 39 3_Deadline Tracker" xfId="36220"/>
    <cellStyle name="Note 3 39 4" xfId="8296"/>
    <cellStyle name="Note 3 39 4 2" xfId="21284"/>
    <cellStyle name="Note 3 39 4 3" xfId="21283"/>
    <cellStyle name="Note 3 39 4 4" xfId="26915"/>
    <cellStyle name="Note 3 39 4_Deadline Tracker" xfId="36221"/>
    <cellStyle name="Note 3 39 5" xfId="8297"/>
    <cellStyle name="Note 3 39 5 2" xfId="21286"/>
    <cellStyle name="Note 3 39 5 3" xfId="21285"/>
    <cellStyle name="Note 3 39 5 4" xfId="26916"/>
    <cellStyle name="Note 3 39 5_Deadline Tracker" xfId="36222"/>
    <cellStyle name="Note 3 39 6" xfId="21287"/>
    <cellStyle name="Note 3 39 7" xfId="21278"/>
    <cellStyle name="Note 3 39 8" xfId="26912"/>
    <cellStyle name="Note 3 39_Deadline Tracker" xfId="36218"/>
    <cellStyle name="Note 3 4" xfId="8298"/>
    <cellStyle name="Note 3 4 2" xfId="8299"/>
    <cellStyle name="Note 3 4 2 2" xfId="21290"/>
    <cellStyle name="Note 3 4 2 3" xfId="21289"/>
    <cellStyle name="Note 3 4 2 4" xfId="26918"/>
    <cellStyle name="Note 3 4 2_Deadline Tracker" xfId="36224"/>
    <cellStyle name="Note 3 4 3" xfId="8300"/>
    <cellStyle name="Note 3 4 3 2" xfId="21292"/>
    <cellStyle name="Note 3 4 3 3" xfId="21291"/>
    <cellStyle name="Note 3 4 3 4" xfId="26919"/>
    <cellStyle name="Note 3 4 3_Deadline Tracker" xfId="36225"/>
    <cellStyle name="Note 3 4 4" xfId="8301"/>
    <cellStyle name="Note 3 4 4 2" xfId="21294"/>
    <cellStyle name="Note 3 4 4 3" xfId="21293"/>
    <cellStyle name="Note 3 4 4 4" xfId="26920"/>
    <cellStyle name="Note 3 4 4_Deadline Tracker" xfId="36226"/>
    <cellStyle name="Note 3 4 5" xfId="8302"/>
    <cellStyle name="Note 3 4 5 2" xfId="21296"/>
    <cellStyle name="Note 3 4 5 3" xfId="21295"/>
    <cellStyle name="Note 3 4 5 4" xfId="26921"/>
    <cellStyle name="Note 3 4 5_Deadline Tracker" xfId="36227"/>
    <cellStyle name="Note 3 4 6" xfId="21297"/>
    <cellStyle name="Note 3 4 7" xfId="21288"/>
    <cellStyle name="Note 3 4 8" xfId="26917"/>
    <cellStyle name="Note 3 4_Deadline Tracker" xfId="36223"/>
    <cellStyle name="Note 3 40" xfId="8303"/>
    <cellStyle name="Note 3 40 2" xfId="8304"/>
    <cellStyle name="Note 3 40 2 2" xfId="21300"/>
    <cellStyle name="Note 3 40 2 3" xfId="21299"/>
    <cellStyle name="Note 3 40 2 4" xfId="26923"/>
    <cellStyle name="Note 3 40 2_Deadline Tracker" xfId="36229"/>
    <cellStyle name="Note 3 40 3" xfId="8305"/>
    <cellStyle name="Note 3 40 3 2" xfId="21302"/>
    <cellStyle name="Note 3 40 3 3" xfId="21301"/>
    <cellStyle name="Note 3 40 3 4" xfId="26924"/>
    <cellStyle name="Note 3 40 3_Deadline Tracker" xfId="36230"/>
    <cellStyle name="Note 3 40 4" xfId="8306"/>
    <cellStyle name="Note 3 40 4 2" xfId="21304"/>
    <cellStyle name="Note 3 40 4 3" xfId="21303"/>
    <cellStyle name="Note 3 40 4 4" xfId="26925"/>
    <cellStyle name="Note 3 40 4_Deadline Tracker" xfId="36231"/>
    <cellStyle name="Note 3 40 5" xfId="8307"/>
    <cellStyle name="Note 3 40 5 2" xfId="21306"/>
    <cellStyle name="Note 3 40 5 3" xfId="21305"/>
    <cellStyle name="Note 3 40 5 4" xfId="26926"/>
    <cellStyle name="Note 3 40 5_Deadline Tracker" xfId="36232"/>
    <cellStyle name="Note 3 40 6" xfId="21307"/>
    <cellStyle name="Note 3 40 7" xfId="21298"/>
    <cellStyle name="Note 3 40 8" xfId="26922"/>
    <cellStyle name="Note 3 40_Deadline Tracker" xfId="36228"/>
    <cellStyle name="Note 3 41" xfId="8308"/>
    <cellStyle name="Note 3 41 2" xfId="8309"/>
    <cellStyle name="Note 3 41 2 2" xfId="21310"/>
    <cellStyle name="Note 3 41 2 3" xfId="21309"/>
    <cellStyle name="Note 3 41 2 4" xfId="26928"/>
    <cellStyle name="Note 3 41 2_Deadline Tracker" xfId="36234"/>
    <cellStyle name="Note 3 41 3" xfId="8310"/>
    <cellStyle name="Note 3 41 3 2" xfId="21312"/>
    <cellStyle name="Note 3 41 3 3" xfId="21311"/>
    <cellStyle name="Note 3 41 3 4" xfId="26929"/>
    <cellStyle name="Note 3 41 3_Deadline Tracker" xfId="36235"/>
    <cellStyle name="Note 3 41 4" xfId="8311"/>
    <cellStyle name="Note 3 41 4 2" xfId="21314"/>
    <cellStyle name="Note 3 41 4 3" xfId="21313"/>
    <cellStyle name="Note 3 41 4 4" xfId="26930"/>
    <cellStyle name="Note 3 41 4_Deadline Tracker" xfId="36236"/>
    <cellStyle name="Note 3 41 5" xfId="8312"/>
    <cellStyle name="Note 3 41 5 2" xfId="21316"/>
    <cellStyle name="Note 3 41 5 3" xfId="21315"/>
    <cellStyle name="Note 3 41 5 4" xfId="26931"/>
    <cellStyle name="Note 3 41 5_Deadline Tracker" xfId="36237"/>
    <cellStyle name="Note 3 41 6" xfId="21317"/>
    <cellStyle name="Note 3 41 7" xfId="21308"/>
    <cellStyle name="Note 3 41 8" xfId="26927"/>
    <cellStyle name="Note 3 41_Deadline Tracker" xfId="36233"/>
    <cellStyle name="Note 3 42" xfId="8313"/>
    <cellStyle name="Note 3 42 2" xfId="21319"/>
    <cellStyle name="Note 3 42 3" xfId="21318"/>
    <cellStyle name="Note 3 42 4" xfId="26932"/>
    <cellStyle name="Note 3 42_Deadline Tracker" xfId="36238"/>
    <cellStyle name="Note 3 43" xfId="21320"/>
    <cellStyle name="Note 3 44" xfId="20967"/>
    <cellStyle name="Note 3 45" xfId="26756"/>
    <cellStyle name="Note 3 46" xfId="28306"/>
    <cellStyle name="Note 3 47" xfId="28003"/>
    <cellStyle name="Note 3 48" xfId="28307"/>
    <cellStyle name="Note 3 49" xfId="28328"/>
    <cellStyle name="Note 3 5" xfId="8314"/>
    <cellStyle name="Note 3 5 2" xfId="8315"/>
    <cellStyle name="Note 3 5 2 2" xfId="21323"/>
    <cellStyle name="Note 3 5 2 3" xfId="21322"/>
    <cellStyle name="Note 3 5 2 4" xfId="26934"/>
    <cellStyle name="Note 3 5 2_Deadline Tracker" xfId="36240"/>
    <cellStyle name="Note 3 5 3" xfId="8316"/>
    <cellStyle name="Note 3 5 3 2" xfId="21325"/>
    <cellStyle name="Note 3 5 3 3" xfId="21324"/>
    <cellStyle name="Note 3 5 3 4" xfId="26935"/>
    <cellStyle name="Note 3 5 3_Deadline Tracker" xfId="36241"/>
    <cellStyle name="Note 3 5 4" xfId="8317"/>
    <cellStyle name="Note 3 5 4 2" xfId="21327"/>
    <cellStyle name="Note 3 5 4 3" xfId="21326"/>
    <cellStyle name="Note 3 5 4 4" xfId="26936"/>
    <cellStyle name="Note 3 5 4_Deadline Tracker" xfId="36242"/>
    <cellStyle name="Note 3 5 5" xfId="8318"/>
    <cellStyle name="Note 3 5 5 2" xfId="21329"/>
    <cellStyle name="Note 3 5 5 3" xfId="21328"/>
    <cellStyle name="Note 3 5 5 4" xfId="26937"/>
    <cellStyle name="Note 3 5 5_Deadline Tracker" xfId="36243"/>
    <cellStyle name="Note 3 5 6" xfId="21330"/>
    <cellStyle name="Note 3 5 7" xfId="21321"/>
    <cellStyle name="Note 3 5 8" xfId="26933"/>
    <cellStyle name="Note 3 5_Deadline Tracker" xfId="36239"/>
    <cellStyle name="Note 3 50" xfId="28342"/>
    <cellStyle name="Note 3 51" xfId="28345"/>
    <cellStyle name="Note 3 52" xfId="28243"/>
    <cellStyle name="Note 3 53" xfId="28335"/>
    <cellStyle name="Note 3 54" xfId="32105"/>
    <cellStyle name="Note 3 6" xfId="8319"/>
    <cellStyle name="Note 3 6 2" xfId="8320"/>
    <cellStyle name="Note 3 6 2 2" xfId="21333"/>
    <cellStyle name="Note 3 6 2 3" xfId="21332"/>
    <cellStyle name="Note 3 6 2 4" xfId="26939"/>
    <cellStyle name="Note 3 6 2_Deadline Tracker" xfId="36245"/>
    <cellStyle name="Note 3 6 3" xfId="8321"/>
    <cellStyle name="Note 3 6 3 2" xfId="21335"/>
    <cellStyle name="Note 3 6 3 3" xfId="21334"/>
    <cellStyle name="Note 3 6 3 4" xfId="26940"/>
    <cellStyle name="Note 3 6 3_Deadline Tracker" xfId="36246"/>
    <cellStyle name="Note 3 6 4" xfId="8322"/>
    <cellStyle name="Note 3 6 4 2" xfId="21337"/>
    <cellStyle name="Note 3 6 4 3" xfId="21336"/>
    <cellStyle name="Note 3 6 4 4" xfId="26941"/>
    <cellStyle name="Note 3 6 4_Deadline Tracker" xfId="36247"/>
    <cellStyle name="Note 3 6 5" xfId="8323"/>
    <cellStyle name="Note 3 6 5 2" xfId="21339"/>
    <cellStyle name="Note 3 6 5 3" xfId="21338"/>
    <cellStyle name="Note 3 6 5 4" xfId="26942"/>
    <cellStyle name="Note 3 6 5_Deadline Tracker" xfId="36248"/>
    <cellStyle name="Note 3 6 6" xfId="21340"/>
    <cellStyle name="Note 3 6 7" xfId="21331"/>
    <cellStyle name="Note 3 6 8" xfId="26938"/>
    <cellStyle name="Note 3 6_Deadline Tracker" xfId="36244"/>
    <cellStyle name="Note 3 7" xfId="8324"/>
    <cellStyle name="Note 3 7 2" xfId="8325"/>
    <cellStyle name="Note 3 7 2 2" xfId="21343"/>
    <cellStyle name="Note 3 7 2 3" xfId="21342"/>
    <cellStyle name="Note 3 7 2 4" xfId="26944"/>
    <cellStyle name="Note 3 7 2_Deadline Tracker" xfId="36250"/>
    <cellStyle name="Note 3 7 3" xfId="8326"/>
    <cellStyle name="Note 3 7 3 2" xfId="21345"/>
    <cellStyle name="Note 3 7 3 3" xfId="21344"/>
    <cellStyle name="Note 3 7 3 4" xfId="26945"/>
    <cellStyle name="Note 3 7 3_Deadline Tracker" xfId="36251"/>
    <cellStyle name="Note 3 7 4" xfId="8327"/>
    <cellStyle name="Note 3 7 4 2" xfId="21347"/>
    <cellStyle name="Note 3 7 4 3" xfId="21346"/>
    <cellStyle name="Note 3 7 4 4" xfId="26946"/>
    <cellStyle name="Note 3 7 4_Deadline Tracker" xfId="36252"/>
    <cellStyle name="Note 3 7 5" xfId="8328"/>
    <cellStyle name="Note 3 7 5 2" xfId="21349"/>
    <cellStyle name="Note 3 7 5 3" xfId="21348"/>
    <cellStyle name="Note 3 7 5 4" xfId="26947"/>
    <cellStyle name="Note 3 7 5_Deadline Tracker" xfId="36253"/>
    <cellStyle name="Note 3 7 6" xfId="21350"/>
    <cellStyle name="Note 3 7 7" xfId="21341"/>
    <cellStyle name="Note 3 7 8" xfId="26943"/>
    <cellStyle name="Note 3 7_Deadline Tracker" xfId="36249"/>
    <cellStyle name="Note 3 8" xfId="8329"/>
    <cellStyle name="Note 3 8 2" xfId="8330"/>
    <cellStyle name="Note 3 8 2 2" xfId="21353"/>
    <cellStyle name="Note 3 8 2 3" xfId="21352"/>
    <cellStyle name="Note 3 8 2 4" xfId="26949"/>
    <cellStyle name="Note 3 8 2_Deadline Tracker" xfId="36255"/>
    <cellStyle name="Note 3 8 3" xfId="8331"/>
    <cellStyle name="Note 3 8 3 2" xfId="21355"/>
    <cellStyle name="Note 3 8 3 3" xfId="21354"/>
    <cellStyle name="Note 3 8 3 4" xfId="26950"/>
    <cellStyle name="Note 3 8 3_Deadline Tracker" xfId="36256"/>
    <cellStyle name="Note 3 8 4" xfId="8332"/>
    <cellStyle name="Note 3 8 4 2" xfId="21357"/>
    <cellStyle name="Note 3 8 4 3" xfId="21356"/>
    <cellStyle name="Note 3 8 4 4" xfId="26951"/>
    <cellStyle name="Note 3 8 4_Deadline Tracker" xfId="36257"/>
    <cellStyle name="Note 3 8 5" xfId="8333"/>
    <cellStyle name="Note 3 8 5 2" xfId="21359"/>
    <cellStyle name="Note 3 8 5 3" xfId="21358"/>
    <cellStyle name="Note 3 8 5 4" xfId="26952"/>
    <cellStyle name="Note 3 8 5_Deadline Tracker" xfId="36258"/>
    <cellStyle name="Note 3 8 6" xfId="21360"/>
    <cellStyle name="Note 3 8 7" xfId="21351"/>
    <cellStyle name="Note 3 8 8" xfId="26948"/>
    <cellStyle name="Note 3 8_Deadline Tracker" xfId="36254"/>
    <cellStyle name="Note 3 9" xfId="8334"/>
    <cellStyle name="Note 3 9 2" xfId="8335"/>
    <cellStyle name="Note 3 9 2 2" xfId="21363"/>
    <cellStyle name="Note 3 9 2 3" xfId="21362"/>
    <cellStyle name="Note 3 9 2 4" xfId="26954"/>
    <cellStyle name="Note 3 9 2_Deadline Tracker" xfId="36260"/>
    <cellStyle name="Note 3 9 3" xfId="8336"/>
    <cellStyle name="Note 3 9 3 2" xfId="21365"/>
    <cellStyle name="Note 3 9 3 3" xfId="21364"/>
    <cellStyle name="Note 3 9 3 4" xfId="26955"/>
    <cellStyle name="Note 3 9 3_Deadline Tracker" xfId="36261"/>
    <cellStyle name="Note 3 9 4" xfId="8337"/>
    <cellStyle name="Note 3 9 4 2" xfId="21367"/>
    <cellStyle name="Note 3 9 4 3" xfId="21366"/>
    <cellStyle name="Note 3 9 4 4" xfId="26956"/>
    <cellStyle name="Note 3 9 4_Deadline Tracker" xfId="36262"/>
    <cellStyle name="Note 3 9 5" xfId="8338"/>
    <cellStyle name="Note 3 9 5 2" xfId="21369"/>
    <cellStyle name="Note 3 9 5 3" xfId="21368"/>
    <cellStyle name="Note 3 9 5 4" xfId="26957"/>
    <cellStyle name="Note 3 9 5_Deadline Tracker" xfId="36263"/>
    <cellStyle name="Note 3 9 6" xfId="21370"/>
    <cellStyle name="Note 3 9 7" xfId="21361"/>
    <cellStyle name="Note 3 9 8" xfId="26953"/>
    <cellStyle name="Note 3 9_Deadline Tracker" xfId="36259"/>
    <cellStyle name="Note 3_Deadline Tracker" xfId="36062"/>
    <cellStyle name="Note 4" xfId="8339"/>
    <cellStyle name="Note 4 2" xfId="8340"/>
    <cellStyle name="Note 4 2 2" xfId="21373"/>
    <cellStyle name="Note 4 2 3" xfId="21372"/>
    <cellStyle name="Note 4 2 4" xfId="26959"/>
    <cellStyle name="Note 4 2_Deadline Tracker" xfId="36265"/>
    <cellStyle name="Note 4 3" xfId="21374"/>
    <cellStyle name="Note 4 4" xfId="21371"/>
    <cellStyle name="Note 4 5" xfId="26958"/>
    <cellStyle name="Note 4 6" xfId="32106"/>
    <cellStyle name="Note 4_Deadline Tracker" xfId="36264"/>
    <cellStyle name="Note 5" xfId="8341"/>
    <cellStyle name="Note 5 2" xfId="8342"/>
    <cellStyle name="Note 5 2 2" xfId="21377"/>
    <cellStyle name="Note 5 2 3" xfId="21376"/>
    <cellStyle name="Note 5 2 4" xfId="26961"/>
    <cellStyle name="Note 5 2_Deadline Tracker" xfId="36267"/>
    <cellStyle name="Note 5 3" xfId="21378"/>
    <cellStyle name="Note 5 4" xfId="21375"/>
    <cellStyle name="Note 5 5" xfId="26960"/>
    <cellStyle name="Note 5_Deadline Tracker" xfId="36266"/>
    <cellStyle name="Note 6" xfId="8343"/>
    <cellStyle name="Note 6 2" xfId="8344"/>
    <cellStyle name="Note 6 2 2" xfId="21381"/>
    <cellStyle name="Note 6 2 3" xfId="21380"/>
    <cellStyle name="Note 6 2 4" xfId="26963"/>
    <cellStyle name="Note 6 2_Deadline Tracker" xfId="36269"/>
    <cellStyle name="Note 6 3" xfId="21382"/>
    <cellStyle name="Note 6 4" xfId="21379"/>
    <cellStyle name="Note 6 5" xfId="26962"/>
    <cellStyle name="Note 6_Deadline Tracker" xfId="36268"/>
    <cellStyle name="Note 7" xfId="8345"/>
    <cellStyle name="Note 7 2" xfId="8346"/>
    <cellStyle name="Note 7 2 2" xfId="21385"/>
    <cellStyle name="Note 7 2 3" xfId="21384"/>
    <cellStyle name="Note 7 2 4" xfId="26965"/>
    <cellStyle name="Note 7 2_Deadline Tracker" xfId="36271"/>
    <cellStyle name="Note 7 3" xfId="21386"/>
    <cellStyle name="Note 7 4" xfId="21383"/>
    <cellStyle name="Note 7 5" xfId="26964"/>
    <cellStyle name="Note 7_Deadline Tracker" xfId="36270"/>
    <cellStyle name="Note 8" xfId="8347"/>
    <cellStyle name="Note 8 2" xfId="21388"/>
    <cellStyle name="Note 8 3" xfId="21387"/>
    <cellStyle name="Note 8 4" xfId="26966"/>
    <cellStyle name="Note 8_Deadline Tracker" xfId="36272"/>
    <cellStyle name="Note 9" xfId="8348"/>
    <cellStyle name="Note 9 2" xfId="8349"/>
    <cellStyle name="Note 9 2 2" xfId="21391"/>
    <cellStyle name="Note 9 2 3" xfId="21390"/>
    <cellStyle name="Note 9 2 4" xfId="26968"/>
    <cellStyle name="Note 9 2_Deadline Tracker" xfId="36274"/>
    <cellStyle name="Note 9 3" xfId="21392"/>
    <cellStyle name="Note 9 4" xfId="21389"/>
    <cellStyle name="Note 9 5" xfId="26967"/>
    <cellStyle name="Note 9_Deadline Tracker" xfId="36273"/>
    <cellStyle name="Number0DecimalStyle" xfId="8350"/>
    <cellStyle name="Number0DecimalStyle 2" xfId="21394"/>
    <cellStyle name="Number0DecimalStyle 3" xfId="21393"/>
    <cellStyle name="Number0DecimalStyle 4" xfId="26969"/>
    <cellStyle name="Number0DecimalStyle_Deadline Tracker" xfId="36275"/>
    <cellStyle name="Number10DecimalStyle" xfId="8351"/>
    <cellStyle name="Number10DecimalStyle 2" xfId="21396"/>
    <cellStyle name="Number10DecimalStyle 3" xfId="21395"/>
    <cellStyle name="Number10DecimalStyle 4" xfId="26970"/>
    <cellStyle name="Number10DecimalStyle_Deadline Tracker" xfId="36276"/>
    <cellStyle name="Number1DecimalStyle" xfId="8352"/>
    <cellStyle name="Number1DecimalStyle 2" xfId="21398"/>
    <cellStyle name="Number1DecimalStyle 3" xfId="21397"/>
    <cellStyle name="Number1DecimalStyle 4" xfId="26971"/>
    <cellStyle name="Number1DecimalStyle_Deadline Tracker" xfId="36277"/>
    <cellStyle name="Number2DecimalStyle" xfId="8353"/>
    <cellStyle name="Number2DecimalStyle 2" xfId="21400"/>
    <cellStyle name="Number2DecimalStyle 3" xfId="21399"/>
    <cellStyle name="Number2DecimalStyle 4" xfId="26972"/>
    <cellStyle name="Number2DecimalStyle_Deadline Tracker" xfId="36278"/>
    <cellStyle name="Number3DecimalStyle" xfId="8354"/>
    <cellStyle name="Number3DecimalStyle 2" xfId="21402"/>
    <cellStyle name="Number3DecimalStyle 3" xfId="21401"/>
    <cellStyle name="Number3DecimalStyle 4" xfId="26973"/>
    <cellStyle name="Number3DecimalStyle_Deadline Tracker" xfId="36279"/>
    <cellStyle name="Number4DecimalStyle" xfId="8355"/>
    <cellStyle name="Number4DecimalStyle 2" xfId="21404"/>
    <cellStyle name="Number4DecimalStyle 3" xfId="21403"/>
    <cellStyle name="Number4DecimalStyle 4" xfId="26974"/>
    <cellStyle name="Number4DecimalStyle_Deadline Tracker" xfId="36280"/>
    <cellStyle name="Number5DecimalStyle" xfId="8356"/>
    <cellStyle name="Number5DecimalStyle 2" xfId="21406"/>
    <cellStyle name="Number5DecimalStyle 3" xfId="21405"/>
    <cellStyle name="Number5DecimalStyle 4" xfId="26975"/>
    <cellStyle name="Number5DecimalStyle_Deadline Tracker" xfId="36281"/>
    <cellStyle name="Number6DecimalStyle" xfId="8357"/>
    <cellStyle name="Number6DecimalStyle 2" xfId="21408"/>
    <cellStyle name="Number6DecimalStyle 3" xfId="21407"/>
    <cellStyle name="Number6DecimalStyle 4" xfId="26976"/>
    <cellStyle name="Number6DecimalStyle_Deadline Tracker" xfId="36282"/>
    <cellStyle name="Number7DecimalStyle" xfId="8358"/>
    <cellStyle name="Number7DecimalStyle 2" xfId="21410"/>
    <cellStyle name="Number7DecimalStyle 3" xfId="21409"/>
    <cellStyle name="Number7DecimalStyle 4" xfId="26977"/>
    <cellStyle name="Number7DecimalStyle_Deadline Tracker" xfId="36283"/>
    <cellStyle name="Number8DecimalStyle" xfId="8359"/>
    <cellStyle name="Number8DecimalStyle 2" xfId="21412"/>
    <cellStyle name="Number8DecimalStyle 3" xfId="21411"/>
    <cellStyle name="Number8DecimalStyle 4" xfId="26978"/>
    <cellStyle name="Number8DecimalStyle_Deadline Tracker" xfId="36284"/>
    <cellStyle name="Number9DecimalStyle" xfId="8360"/>
    <cellStyle name="Number9DecimalStyle 2" xfId="21414"/>
    <cellStyle name="Number9DecimalStyle 3" xfId="21413"/>
    <cellStyle name="Number9DecimalStyle 4" xfId="26979"/>
    <cellStyle name="Number9DecimalStyle_Deadline Tracker" xfId="36285"/>
    <cellStyle name="Œ…‹æØ‚è [0.00]_97telcom" xfId="8361"/>
    <cellStyle name="Œ…‹æØ‚è_97telcom" xfId="8362"/>
    <cellStyle name="Output 10" xfId="8363"/>
    <cellStyle name="Output 10 2" xfId="8364"/>
    <cellStyle name="Output 10 2 2" xfId="21417"/>
    <cellStyle name="Output 10 2 3" xfId="21416"/>
    <cellStyle name="Output 10 2 4" xfId="26981"/>
    <cellStyle name="Output 10 2_Deadline Tracker" xfId="36287"/>
    <cellStyle name="Output 10 3" xfId="21418"/>
    <cellStyle name="Output 10 4" xfId="21415"/>
    <cellStyle name="Output 10 5" xfId="26980"/>
    <cellStyle name="Output 10_Deadline Tracker" xfId="36286"/>
    <cellStyle name="Output 11" xfId="8365"/>
    <cellStyle name="Output 11 2" xfId="8366"/>
    <cellStyle name="Output 11 2 2" xfId="21421"/>
    <cellStyle name="Output 11 2 3" xfId="21420"/>
    <cellStyle name="Output 11 2 4" xfId="26983"/>
    <cellStyle name="Output 11 2_Deadline Tracker" xfId="36289"/>
    <cellStyle name="Output 11 3" xfId="21422"/>
    <cellStyle name="Output 11 4" xfId="21419"/>
    <cellStyle name="Output 11 5" xfId="26982"/>
    <cellStyle name="Output 11_Deadline Tracker" xfId="36288"/>
    <cellStyle name="Output 12" xfId="8367"/>
    <cellStyle name="Output 12 2" xfId="21424"/>
    <cellStyle name="Output 12 3" xfId="21423"/>
    <cellStyle name="Output 12 4" xfId="26984"/>
    <cellStyle name="Output 12_Deadline Tracker" xfId="36290"/>
    <cellStyle name="Output 13" xfId="8368"/>
    <cellStyle name="Output 13 2" xfId="21426"/>
    <cellStyle name="Output 13 3" xfId="21425"/>
    <cellStyle name="Output 13 4" xfId="26985"/>
    <cellStyle name="Output 13_Deadline Tracker" xfId="36291"/>
    <cellStyle name="Output 14" xfId="8369"/>
    <cellStyle name="Output 14 2" xfId="21428"/>
    <cellStyle name="Output 14 3" xfId="21427"/>
    <cellStyle name="Output 14 4" xfId="26986"/>
    <cellStyle name="Output 14_Deadline Tracker" xfId="36292"/>
    <cellStyle name="Output 15" xfId="28414"/>
    <cellStyle name="Output 2" xfId="8370"/>
    <cellStyle name="Output 2 10" xfId="8371"/>
    <cellStyle name="Output 2 10 2" xfId="8372"/>
    <cellStyle name="Output 2 10 2 2" xfId="21432"/>
    <cellStyle name="Output 2 10 2 3" xfId="21431"/>
    <cellStyle name="Output 2 10 2 4" xfId="26989"/>
    <cellStyle name="Output 2 10 2_Deadline Tracker" xfId="36295"/>
    <cellStyle name="Output 2 10 3" xfId="8373"/>
    <cellStyle name="Output 2 10 3 2" xfId="21434"/>
    <cellStyle name="Output 2 10 3 3" xfId="21433"/>
    <cellStyle name="Output 2 10 3 4" xfId="26990"/>
    <cellStyle name="Output 2 10 3_Deadline Tracker" xfId="36296"/>
    <cellStyle name="Output 2 10 4" xfId="8374"/>
    <cellStyle name="Output 2 10 4 2" xfId="21436"/>
    <cellStyle name="Output 2 10 4 3" xfId="21435"/>
    <cellStyle name="Output 2 10 4 4" xfId="26991"/>
    <cellStyle name="Output 2 10 4_Deadline Tracker" xfId="36297"/>
    <cellStyle name="Output 2 10 5" xfId="8375"/>
    <cellStyle name="Output 2 10 5 2" xfId="21438"/>
    <cellStyle name="Output 2 10 5 3" xfId="21437"/>
    <cellStyle name="Output 2 10 5 4" xfId="26992"/>
    <cellStyle name="Output 2 10 5_Deadline Tracker" xfId="36298"/>
    <cellStyle name="Output 2 10 6" xfId="21439"/>
    <cellStyle name="Output 2 10 7" xfId="21430"/>
    <cellStyle name="Output 2 10 8" xfId="26988"/>
    <cellStyle name="Output 2 10_Deadline Tracker" xfId="36294"/>
    <cellStyle name="Output 2 11" xfId="8376"/>
    <cellStyle name="Output 2 11 2" xfId="8377"/>
    <cellStyle name="Output 2 11 2 2" xfId="21442"/>
    <cellStyle name="Output 2 11 2 3" xfId="21441"/>
    <cellStyle name="Output 2 11 2 4" xfId="26994"/>
    <cellStyle name="Output 2 11 2_Deadline Tracker" xfId="36300"/>
    <cellStyle name="Output 2 11 3" xfId="8378"/>
    <cellStyle name="Output 2 11 3 2" xfId="21444"/>
    <cellStyle name="Output 2 11 3 3" xfId="21443"/>
    <cellStyle name="Output 2 11 3 4" xfId="26995"/>
    <cellStyle name="Output 2 11 3_Deadline Tracker" xfId="36301"/>
    <cellStyle name="Output 2 11 4" xfId="8379"/>
    <cellStyle name="Output 2 11 4 2" xfId="21446"/>
    <cellStyle name="Output 2 11 4 3" xfId="21445"/>
    <cellStyle name="Output 2 11 4 4" xfId="26996"/>
    <cellStyle name="Output 2 11 4_Deadline Tracker" xfId="36302"/>
    <cellStyle name="Output 2 11 5" xfId="8380"/>
    <cellStyle name="Output 2 11 5 2" xfId="21448"/>
    <cellStyle name="Output 2 11 5 3" xfId="21447"/>
    <cellStyle name="Output 2 11 5 4" xfId="26997"/>
    <cellStyle name="Output 2 11 5_Deadline Tracker" xfId="36303"/>
    <cellStyle name="Output 2 11 6" xfId="21449"/>
    <cellStyle name="Output 2 11 7" xfId="21440"/>
    <cellStyle name="Output 2 11 8" xfId="26993"/>
    <cellStyle name="Output 2 11_Deadline Tracker" xfId="36299"/>
    <cellStyle name="Output 2 12" xfId="8381"/>
    <cellStyle name="Output 2 12 2" xfId="8382"/>
    <cellStyle name="Output 2 12 2 2" xfId="21452"/>
    <cellStyle name="Output 2 12 2 3" xfId="21451"/>
    <cellStyle name="Output 2 12 2 4" xfId="26999"/>
    <cellStyle name="Output 2 12 2_Deadline Tracker" xfId="36305"/>
    <cellStyle name="Output 2 12 3" xfId="8383"/>
    <cellStyle name="Output 2 12 3 2" xfId="21454"/>
    <cellStyle name="Output 2 12 3 3" xfId="21453"/>
    <cellStyle name="Output 2 12 3 4" xfId="27000"/>
    <cellStyle name="Output 2 12 3_Deadline Tracker" xfId="36306"/>
    <cellStyle name="Output 2 12 4" xfId="8384"/>
    <cellStyle name="Output 2 12 4 2" xfId="21456"/>
    <cellStyle name="Output 2 12 4 3" xfId="21455"/>
    <cellStyle name="Output 2 12 4 4" xfId="27001"/>
    <cellStyle name="Output 2 12 4_Deadline Tracker" xfId="36307"/>
    <cellStyle name="Output 2 12 5" xfId="8385"/>
    <cellStyle name="Output 2 12 5 2" xfId="21458"/>
    <cellStyle name="Output 2 12 5 3" xfId="21457"/>
    <cellStyle name="Output 2 12 5 4" xfId="27002"/>
    <cellStyle name="Output 2 12 5_Deadline Tracker" xfId="36308"/>
    <cellStyle name="Output 2 12 6" xfId="21459"/>
    <cellStyle name="Output 2 12 7" xfId="21450"/>
    <cellStyle name="Output 2 12 8" xfId="26998"/>
    <cellStyle name="Output 2 12_Deadline Tracker" xfId="36304"/>
    <cellStyle name="Output 2 13" xfId="8386"/>
    <cellStyle name="Output 2 13 2" xfId="8387"/>
    <cellStyle name="Output 2 13 2 2" xfId="21462"/>
    <cellStyle name="Output 2 13 2 3" xfId="21461"/>
    <cellStyle name="Output 2 13 2 4" xfId="27004"/>
    <cellStyle name="Output 2 13 2_Deadline Tracker" xfId="36310"/>
    <cellStyle name="Output 2 13 3" xfId="8388"/>
    <cellStyle name="Output 2 13 3 2" xfId="21464"/>
    <cellStyle name="Output 2 13 3 3" xfId="21463"/>
    <cellStyle name="Output 2 13 3 4" xfId="27005"/>
    <cellStyle name="Output 2 13 3_Deadline Tracker" xfId="36311"/>
    <cellStyle name="Output 2 13 4" xfId="8389"/>
    <cellStyle name="Output 2 13 4 2" xfId="21466"/>
    <cellStyle name="Output 2 13 4 3" xfId="21465"/>
    <cellStyle name="Output 2 13 4 4" xfId="27006"/>
    <cellStyle name="Output 2 13 4_Deadline Tracker" xfId="36312"/>
    <cellStyle name="Output 2 13 5" xfId="8390"/>
    <cellStyle name="Output 2 13 5 2" xfId="21468"/>
    <cellStyle name="Output 2 13 5 3" xfId="21467"/>
    <cellStyle name="Output 2 13 5 4" xfId="27007"/>
    <cellStyle name="Output 2 13 5_Deadline Tracker" xfId="36313"/>
    <cellStyle name="Output 2 13 6" xfId="21469"/>
    <cellStyle name="Output 2 13 7" xfId="21460"/>
    <cellStyle name="Output 2 13 8" xfId="27003"/>
    <cellStyle name="Output 2 13_Deadline Tracker" xfId="36309"/>
    <cellStyle name="Output 2 14" xfId="8391"/>
    <cellStyle name="Output 2 14 2" xfId="8392"/>
    <cellStyle name="Output 2 14 2 2" xfId="21472"/>
    <cellStyle name="Output 2 14 2 3" xfId="21471"/>
    <cellStyle name="Output 2 14 2 4" xfId="27009"/>
    <cellStyle name="Output 2 14 2_Deadline Tracker" xfId="36315"/>
    <cellStyle name="Output 2 14 3" xfId="8393"/>
    <cellStyle name="Output 2 14 3 2" xfId="21474"/>
    <cellStyle name="Output 2 14 3 3" xfId="21473"/>
    <cellStyle name="Output 2 14 3 4" xfId="27010"/>
    <cellStyle name="Output 2 14 3_Deadline Tracker" xfId="36316"/>
    <cellStyle name="Output 2 14 4" xfId="8394"/>
    <cellStyle name="Output 2 14 4 2" xfId="21476"/>
    <cellStyle name="Output 2 14 4 3" xfId="21475"/>
    <cellStyle name="Output 2 14 4 4" xfId="27011"/>
    <cellStyle name="Output 2 14 4_Deadline Tracker" xfId="36317"/>
    <cellStyle name="Output 2 14 5" xfId="8395"/>
    <cellStyle name="Output 2 14 5 2" xfId="21478"/>
    <cellStyle name="Output 2 14 5 3" xfId="21477"/>
    <cellStyle name="Output 2 14 5 4" xfId="27012"/>
    <cellStyle name="Output 2 14 5_Deadline Tracker" xfId="36318"/>
    <cellStyle name="Output 2 14 6" xfId="21479"/>
    <cellStyle name="Output 2 14 7" xfId="21470"/>
    <cellStyle name="Output 2 14 8" xfId="27008"/>
    <cellStyle name="Output 2 14_Deadline Tracker" xfId="36314"/>
    <cellStyle name="Output 2 15" xfId="8396"/>
    <cellStyle name="Output 2 15 2" xfId="8397"/>
    <cellStyle name="Output 2 15 2 2" xfId="21482"/>
    <cellStyle name="Output 2 15 2 3" xfId="21481"/>
    <cellStyle name="Output 2 15 2 4" xfId="27014"/>
    <cellStyle name="Output 2 15 2_Deadline Tracker" xfId="36320"/>
    <cellStyle name="Output 2 15 3" xfId="8398"/>
    <cellStyle name="Output 2 15 3 2" xfId="21484"/>
    <cellStyle name="Output 2 15 3 3" xfId="21483"/>
    <cellStyle name="Output 2 15 3 4" xfId="27015"/>
    <cellStyle name="Output 2 15 3_Deadline Tracker" xfId="36321"/>
    <cellStyle name="Output 2 15 4" xfId="8399"/>
    <cellStyle name="Output 2 15 4 2" xfId="21486"/>
    <cellStyle name="Output 2 15 4 3" xfId="21485"/>
    <cellStyle name="Output 2 15 4 4" xfId="27016"/>
    <cellStyle name="Output 2 15 4_Deadline Tracker" xfId="36322"/>
    <cellStyle name="Output 2 15 5" xfId="8400"/>
    <cellStyle name="Output 2 15 5 2" xfId="21488"/>
    <cellStyle name="Output 2 15 5 3" xfId="21487"/>
    <cellStyle name="Output 2 15 5 4" xfId="27017"/>
    <cellStyle name="Output 2 15 5_Deadline Tracker" xfId="36323"/>
    <cellStyle name="Output 2 15 6" xfId="21489"/>
    <cellStyle name="Output 2 15 7" xfId="21480"/>
    <cellStyle name="Output 2 15 8" xfId="27013"/>
    <cellStyle name="Output 2 15_Deadline Tracker" xfId="36319"/>
    <cellStyle name="Output 2 16" xfId="8401"/>
    <cellStyle name="Output 2 16 2" xfId="8402"/>
    <cellStyle name="Output 2 16 2 2" xfId="21492"/>
    <cellStyle name="Output 2 16 2 3" xfId="21491"/>
    <cellStyle name="Output 2 16 2 4" xfId="27019"/>
    <cellStyle name="Output 2 16 2_Deadline Tracker" xfId="36325"/>
    <cellStyle name="Output 2 16 3" xfId="8403"/>
    <cellStyle name="Output 2 16 3 2" xfId="21494"/>
    <cellStyle name="Output 2 16 3 3" xfId="21493"/>
    <cellStyle name="Output 2 16 3 4" xfId="27020"/>
    <cellStyle name="Output 2 16 3_Deadline Tracker" xfId="36326"/>
    <cellStyle name="Output 2 16 4" xfId="8404"/>
    <cellStyle name="Output 2 16 4 2" xfId="21496"/>
    <cellStyle name="Output 2 16 4 3" xfId="21495"/>
    <cellStyle name="Output 2 16 4 4" xfId="27021"/>
    <cellStyle name="Output 2 16 4_Deadline Tracker" xfId="36327"/>
    <cellStyle name="Output 2 16 5" xfId="8405"/>
    <cellStyle name="Output 2 16 5 2" xfId="21498"/>
    <cellStyle name="Output 2 16 5 3" xfId="21497"/>
    <cellStyle name="Output 2 16 5 4" xfId="27022"/>
    <cellStyle name="Output 2 16 5_Deadline Tracker" xfId="36328"/>
    <cellStyle name="Output 2 16 6" xfId="21499"/>
    <cellStyle name="Output 2 16 7" xfId="21490"/>
    <cellStyle name="Output 2 16 8" xfId="27018"/>
    <cellStyle name="Output 2 16_Deadline Tracker" xfId="36324"/>
    <cellStyle name="Output 2 17" xfId="8406"/>
    <cellStyle name="Output 2 17 2" xfId="8407"/>
    <cellStyle name="Output 2 17 2 2" xfId="21502"/>
    <cellStyle name="Output 2 17 2 3" xfId="21501"/>
    <cellStyle name="Output 2 17 2 4" xfId="27024"/>
    <cellStyle name="Output 2 17 2_Deadline Tracker" xfId="36330"/>
    <cellStyle name="Output 2 17 3" xfId="8408"/>
    <cellStyle name="Output 2 17 3 2" xfId="21504"/>
    <cellStyle name="Output 2 17 3 3" xfId="21503"/>
    <cellStyle name="Output 2 17 3 4" xfId="27025"/>
    <cellStyle name="Output 2 17 3_Deadline Tracker" xfId="36331"/>
    <cellStyle name="Output 2 17 4" xfId="8409"/>
    <cellStyle name="Output 2 17 4 2" xfId="21506"/>
    <cellStyle name="Output 2 17 4 3" xfId="21505"/>
    <cellStyle name="Output 2 17 4 4" xfId="27026"/>
    <cellStyle name="Output 2 17 4_Deadline Tracker" xfId="36332"/>
    <cellStyle name="Output 2 17 5" xfId="8410"/>
    <cellStyle name="Output 2 17 5 2" xfId="21508"/>
    <cellStyle name="Output 2 17 5 3" xfId="21507"/>
    <cellStyle name="Output 2 17 5 4" xfId="27027"/>
    <cellStyle name="Output 2 17 5_Deadline Tracker" xfId="36333"/>
    <cellStyle name="Output 2 17 6" xfId="21509"/>
    <cellStyle name="Output 2 17 7" xfId="21500"/>
    <cellStyle name="Output 2 17 8" xfId="27023"/>
    <cellStyle name="Output 2 17_Deadline Tracker" xfId="36329"/>
    <cellStyle name="Output 2 18" xfId="8411"/>
    <cellStyle name="Output 2 18 2" xfId="8412"/>
    <cellStyle name="Output 2 18 2 2" xfId="21512"/>
    <cellStyle name="Output 2 18 2 3" xfId="21511"/>
    <cellStyle name="Output 2 18 2 4" xfId="27029"/>
    <cellStyle name="Output 2 18 2_Deadline Tracker" xfId="36335"/>
    <cellStyle name="Output 2 18 3" xfId="8413"/>
    <cellStyle name="Output 2 18 3 2" xfId="21514"/>
    <cellStyle name="Output 2 18 3 3" xfId="21513"/>
    <cellStyle name="Output 2 18 3 4" xfId="27030"/>
    <cellStyle name="Output 2 18 3_Deadline Tracker" xfId="36336"/>
    <cellStyle name="Output 2 18 4" xfId="8414"/>
    <cellStyle name="Output 2 18 4 2" xfId="21516"/>
    <cellStyle name="Output 2 18 4 3" xfId="21515"/>
    <cellStyle name="Output 2 18 4 4" xfId="27031"/>
    <cellStyle name="Output 2 18 4_Deadline Tracker" xfId="36337"/>
    <cellStyle name="Output 2 18 5" xfId="8415"/>
    <cellStyle name="Output 2 18 5 2" xfId="21518"/>
    <cellStyle name="Output 2 18 5 3" xfId="21517"/>
    <cellStyle name="Output 2 18 5 4" xfId="27032"/>
    <cellStyle name="Output 2 18 5_Deadline Tracker" xfId="36338"/>
    <cellStyle name="Output 2 18 6" xfId="21519"/>
    <cellStyle name="Output 2 18 7" xfId="21510"/>
    <cellStyle name="Output 2 18 8" xfId="27028"/>
    <cellStyle name="Output 2 18_Deadline Tracker" xfId="36334"/>
    <cellStyle name="Output 2 19" xfId="8416"/>
    <cellStyle name="Output 2 19 2" xfId="8417"/>
    <cellStyle name="Output 2 19 2 2" xfId="21522"/>
    <cellStyle name="Output 2 19 2 3" xfId="21521"/>
    <cellStyle name="Output 2 19 2 4" xfId="27034"/>
    <cellStyle name="Output 2 19 2_Deadline Tracker" xfId="36340"/>
    <cellStyle name="Output 2 19 3" xfId="8418"/>
    <cellStyle name="Output 2 19 3 2" xfId="21524"/>
    <cellStyle name="Output 2 19 3 3" xfId="21523"/>
    <cellStyle name="Output 2 19 3 4" xfId="27035"/>
    <cellStyle name="Output 2 19 3_Deadline Tracker" xfId="36341"/>
    <cellStyle name="Output 2 19 4" xfId="8419"/>
    <cellStyle name="Output 2 19 4 2" xfId="21526"/>
    <cellStyle name="Output 2 19 4 3" xfId="21525"/>
    <cellStyle name="Output 2 19 4 4" xfId="27036"/>
    <cellStyle name="Output 2 19 4_Deadline Tracker" xfId="36342"/>
    <cellStyle name="Output 2 19 5" xfId="8420"/>
    <cellStyle name="Output 2 19 5 2" xfId="21528"/>
    <cellStyle name="Output 2 19 5 3" xfId="21527"/>
    <cellStyle name="Output 2 19 5 4" xfId="27037"/>
    <cellStyle name="Output 2 19 5_Deadline Tracker" xfId="36343"/>
    <cellStyle name="Output 2 19 6" xfId="21529"/>
    <cellStyle name="Output 2 19 7" xfId="21520"/>
    <cellStyle name="Output 2 19 8" xfId="27033"/>
    <cellStyle name="Output 2 19_Deadline Tracker" xfId="36339"/>
    <cellStyle name="Output 2 2" xfId="8421"/>
    <cellStyle name="Output 2 2 2" xfId="8422"/>
    <cellStyle name="Output 2 2 2 2" xfId="21532"/>
    <cellStyle name="Output 2 2 2 3" xfId="21531"/>
    <cellStyle name="Output 2 2 2 4" xfId="27039"/>
    <cellStyle name="Output 2 2 2_Deadline Tracker" xfId="36345"/>
    <cellStyle name="Output 2 2 3" xfId="8423"/>
    <cellStyle name="Output 2 2 3 2" xfId="21534"/>
    <cellStyle name="Output 2 2 3 3" xfId="21533"/>
    <cellStyle name="Output 2 2 3 4" xfId="27040"/>
    <cellStyle name="Output 2 2 3_Deadline Tracker" xfId="36346"/>
    <cellStyle name="Output 2 2 4" xfId="8424"/>
    <cellStyle name="Output 2 2 4 2" xfId="21536"/>
    <cellStyle name="Output 2 2 4 3" xfId="21535"/>
    <cellStyle name="Output 2 2 4 4" xfId="27041"/>
    <cellStyle name="Output 2 2 4_Deadline Tracker" xfId="36347"/>
    <cellStyle name="Output 2 2 5" xfId="8425"/>
    <cellStyle name="Output 2 2 5 2" xfId="21538"/>
    <cellStyle name="Output 2 2 5 3" xfId="21537"/>
    <cellStyle name="Output 2 2 5 4" xfId="27042"/>
    <cellStyle name="Output 2 2 5_Deadline Tracker" xfId="36348"/>
    <cellStyle name="Output 2 2 6" xfId="21539"/>
    <cellStyle name="Output 2 2 7" xfId="21530"/>
    <cellStyle name="Output 2 2 8" xfId="27038"/>
    <cellStyle name="Output 2 2 9" xfId="32107"/>
    <cellStyle name="Output 2 2_Deadline Tracker" xfId="36344"/>
    <cellStyle name="Output 2 20" xfId="8426"/>
    <cellStyle name="Output 2 20 2" xfId="8427"/>
    <cellStyle name="Output 2 20 2 2" xfId="21542"/>
    <cellStyle name="Output 2 20 2 3" xfId="21541"/>
    <cellStyle name="Output 2 20 2 4" xfId="27044"/>
    <cellStyle name="Output 2 20 2_Deadline Tracker" xfId="36350"/>
    <cellStyle name="Output 2 20 3" xfId="8428"/>
    <cellStyle name="Output 2 20 3 2" xfId="21544"/>
    <cellStyle name="Output 2 20 3 3" xfId="21543"/>
    <cellStyle name="Output 2 20 3 4" xfId="27045"/>
    <cellStyle name="Output 2 20 3_Deadline Tracker" xfId="36351"/>
    <cellStyle name="Output 2 20 4" xfId="8429"/>
    <cellStyle name="Output 2 20 4 2" xfId="21546"/>
    <cellStyle name="Output 2 20 4 3" xfId="21545"/>
    <cellStyle name="Output 2 20 4 4" xfId="27046"/>
    <cellStyle name="Output 2 20 4_Deadline Tracker" xfId="36352"/>
    <cellStyle name="Output 2 20 5" xfId="8430"/>
    <cellStyle name="Output 2 20 5 2" xfId="21548"/>
    <cellStyle name="Output 2 20 5 3" xfId="21547"/>
    <cellStyle name="Output 2 20 5 4" xfId="27047"/>
    <cellStyle name="Output 2 20 5_Deadline Tracker" xfId="36353"/>
    <cellStyle name="Output 2 20 6" xfId="21549"/>
    <cellStyle name="Output 2 20 7" xfId="21540"/>
    <cellStyle name="Output 2 20 8" xfId="27043"/>
    <cellStyle name="Output 2 20_Deadline Tracker" xfId="36349"/>
    <cellStyle name="Output 2 21" xfId="8431"/>
    <cellStyle name="Output 2 21 2" xfId="8432"/>
    <cellStyle name="Output 2 21 2 2" xfId="21552"/>
    <cellStyle name="Output 2 21 2 3" xfId="21551"/>
    <cellStyle name="Output 2 21 2 4" xfId="27049"/>
    <cellStyle name="Output 2 21 2_Deadline Tracker" xfId="36355"/>
    <cellStyle name="Output 2 21 3" xfId="8433"/>
    <cellStyle name="Output 2 21 3 2" xfId="21554"/>
    <cellStyle name="Output 2 21 3 3" xfId="21553"/>
    <cellStyle name="Output 2 21 3 4" xfId="27050"/>
    <cellStyle name="Output 2 21 3_Deadline Tracker" xfId="36356"/>
    <cellStyle name="Output 2 21 4" xfId="8434"/>
    <cellStyle name="Output 2 21 4 2" xfId="21556"/>
    <cellStyle name="Output 2 21 4 3" xfId="21555"/>
    <cellStyle name="Output 2 21 4 4" xfId="27051"/>
    <cellStyle name="Output 2 21 4_Deadline Tracker" xfId="36357"/>
    <cellStyle name="Output 2 21 5" xfId="8435"/>
    <cellStyle name="Output 2 21 5 2" xfId="21558"/>
    <cellStyle name="Output 2 21 5 3" xfId="21557"/>
    <cellStyle name="Output 2 21 5 4" xfId="27052"/>
    <cellStyle name="Output 2 21 5_Deadline Tracker" xfId="36358"/>
    <cellStyle name="Output 2 21 6" xfId="21559"/>
    <cellStyle name="Output 2 21 7" xfId="21550"/>
    <cellStyle name="Output 2 21 8" xfId="27048"/>
    <cellStyle name="Output 2 21_Deadline Tracker" xfId="36354"/>
    <cellStyle name="Output 2 22" xfId="8436"/>
    <cellStyle name="Output 2 22 2" xfId="8437"/>
    <cellStyle name="Output 2 22 2 2" xfId="21562"/>
    <cellStyle name="Output 2 22 2 3" xfId="21561"/>
    <cellStyle name="Output 2 22 2 4" xfId="27054"/>
    <cellStyle name="Output 2 22 2_Deadline Tracker" xfId="36360"/>
    <cellStyle name="Output 2 22 3" xfId="8438"/>
    <cellStyle name="Output 2 22 3 2" xfId="21564"/>
    <cellStyle name="Output 2 22 3 3" xfId="21563"/>
    <cellStyle name="Output 2 22 3 4" xfId="27055"/>
    <cellStyle name="Output 2 22 3_Deadline Tracker" xfId="36361"/>
    <cellStyle name="Output 2 22 4" xfId="8439"/>
    <cellStyle name="Output 2 22 4 2" xfId="21566"/>
    <cellStyle name="Output 2 22 4 3" xfId="21565"/>
    <cellStyle name="Output 2 22 4 4" xfId="27056"/>
    <cellStyle name="Output 2 22 4_Deadline Tracker" xfId="36362"/>
    <cellStyle name="Output 2 22 5" xfId="8440"/>
    <cellStyle name="Output 2 22 5 2" xfId="21568"/>
    <cellStyle name="Output 2 22 5 3" xfId="21567"/>
    <cellStyle name="Output 2 22 5 4" xfId="27057"/>
    <cellStyle name="Output 2 22 5_Deadline Tracker" xfId="36363"/>
    <cellStyle name="Output 2 22 6" xfId="21569"/>
    <cellStyle name="Output 2 22 7" xfId="21560"/>
    <cellStyle name="Output 2 22 8" xfId="27053"/>
    <cellStyle name="Output 2 22_Deadline Tracker" xfId="36359"/>
    <cellStyle name="Output 2 23" xfId="8441"/>
    <cellStyle name="Output 2 23 2" xfId="8442"/>
    <cellStyle name="Output 2 23 2 2" xfId="21572"/>
    <cellStyle name="Output 2 23 2 3" xfId="21571"/>
    <cellStyle name="Output 2 23 2 4" xfId="27059"/>
    <cellStyle name="Output 2 23 2_Deadline Tracker" xfId="36365"/>
    <cellStyle name="Output 2 23 3" xfId="8443"/>
    <cellStyle name="Output 2 23 3 2" xfId="21574"/>
    <cellStyle name="Output 2 23 3 3" xfId="21573"/>
    <cellStyle name="Output 2 23 3 4" xfId="27060"/>
    <cellStyle name="Output 2 23 3_Deadline Tracker" xfId="36366"/>
    <cellStyle name="Output 2 23 4" xfId="8444"/>
    <cellStyle name="Output 2 23 4 2" xfId="21576"/>
    <cellStyle name="Output 2 23 4 3" xfId="21575"/>
    <cellStyle name="Output 2 23 4 4" xfId="27061"/>
    <cellStyle name="Output 2 23 4_Deadline Tracker" xfId="36367"/>
    <cellStyle name="Output 2 23 5" xfId="8445"/>
    <cellStyle name="Output 2 23 5 2" xfId="21578"/>
    <cellStyle name="Output 2 23 5 3" xfId="21577"/>
    <cellStyle name="Output 2 23 5 4" xfId="27062"/>
    <cellStyle name="Output 2 23 5_Deadline Tracker" xfId="36368"/>
    <cellStyle name="Output 2 23 6" xfId="21579"/>
    <cellStyle name="Output 2 23 7" xfId="21570"/>
    <cellStyle name="Output 2 23 8" xfId="27058"/>
    <cellStyle name="Output 2 23_Deadline Tracker" xfId="36364"/>
    <cellStyle name="Output 2 24" xfId="8446"/>
    <cellStyle name="Output 2 24 2" xfId="8447"/>
    <cellStyle name="Output 2 24 2 2" xfId="21582"/>
    <cellStyle name="Output 2 24 2 3" xfId="21581"/>
    <cellStyle name="Output 2 24 2 4" xfId="27064"/>
    <cellStyle name="Output 2 24 2_Deadline Tracker" xfId="36370"/>
    <cellStyle name="Output 2 24 3" xfId="8448"/>
    <cellStyle name="Output 2 24 3 2" xfId="21584"/>
    <cellStyle name="Output 2 24 3 3" xfId="21583"/>
    <cellStyle name="Output 2 24 3 4" xfId="27065"/>
    <cellStyle name="Output 2 24 3_Deadline Tracker" xfId="36371"/>
    <cellStyle name="Output 2 24 4" xfId="8449"/>
    <cellStyle name="Output 2 24 4 2" xfId="21586"/>
    <cellStyle name="Output 2 24 4 3" xfId="21585"/>
    <cellStyle name="Output 2 24 4 4" xfId="27066"/>
    <cellStyle name="Output 2 24 4_Deadline Tracker" xfId="36372"/>
    <cellStyle name="Output 2 24 5" xfId="8450"/>
    <cellStyle name="Output 2 24 5 2" xfId="21588"/>
    <cellStyle name="Output 2 24 5 3" xfId="21587"/>
    <cellStyle name="Output 2 24 5 4" xfId="27067"/>
    <cellStyle name="Output 2 24 5_Deadline Tracker" xfId="36373"/>
    <cellStyle name="Output 2 24 6" xfId="21589"/>
    <cellStyle name="Output 2 24 7" xfId="21580"/>
    <cellStyle name="Output 2 24 8" xfId="27063"/>
    <cellStyle name="Output 2 24_Deadline Tracker" xfId="36369"/>
    <cellStyle name="Output 2 25" xfId="8451"/>
    <cellStyle name="Output 2 25 2" xfId="8452"/>
    <cellStyle name="Output 2 25 2 2" xfId="21592"/>
    <cellStyle name="Output 2 25 2 3" xfId="21591"/>
    <cellStyle name="Output 2 25 2 4" xfId="27069"/>
    <cellStyle name="Output 2 25 2_Deadline Tracker" xfId="36375"/>
    <cellStyle name="Output 2 25 3" xfId="8453"/>
    <cellStyle name="Output 2 25 3 2" xfId="21594"/>
    <cellStyle name="Output 2 25 3 3" xfId="21593"/>
    <cellStyle name="Output 2 25 3 4" xfId="27070"/>
    <cellStyle name="Output 2 25 3_Deadline Tracker" xfId="36376"/>
    <cellStyle name="Output 2 25 4" xfId="8454"/>
    <cellStyle name="Output 2 25 4 2" xfId="21596"/>
    <cellStyle name="Output 2 25 4 3" xfId="21595"/>
    <cellStyle name="Output 2 25 4 4" xfId="27071"/>
    <cellStyle name="Output 2 25 4_Deadline Tracker" xfId="36377"/>
    <cellStyle name="Output 2 25 5" xfId="8455"/>
    <cellStyle name="Output 2 25 5 2" xfId="21598"/>
    <cellStyle name="Output 2 25 5 3" xfId="21597"/>
    <cellStyle name="Output 2 25 5 4" xfId="27072"/>
    <cellStyle name="Output 2 25 5_Deadline Tracker" xfId="36378"/>
    <cellStyle name="Output 2 25 6" xfId="21599"/>
    <cellStyle name="Output 2 25 7" xfId="21590"/>
    <cellStyle name="Output 2 25 8" xfId="27068"/>
    <cellStyle name="Output 2 25_Deadline Tracker" xfId="36374"/>
    <cellStyle name="Output 2 26" xfId="8456"/>
    <cellStyle name="Output 2 26 2" xfId="8457"/>
    <cellStyle name="Output 2 26 2 2" xfId="21602"/>
    <cellStyle name="Output 2 26 2 3" xfId="21601"/>
    <cellStyle name="Output 2 26 2 4" xfId="27074"/>
    <cellStyle name="Output 2 26 2_Deadline Tracker" xfId="36380"/>
    <cellStyle name="Output 2 26 3" xfId="8458"/>
    <cellStyle name="Output 2 26 3 2" xfId="21604"/>
    <cellStyle name="Output 2 26 3 3" xfId="21603"/>
    <cellStyle name="Output 2 26 3 4" xfId="27075"/>
    <cellStyle name="Output 2 26 3_Deadline Tracker" xfId="36381"/>
    <cellStyle name="Output 2 26 4" xfId="8459"/>
    <cellStyle name="Output 2 26 4 2" xfId="21606"/>
    <cellStyle name="Output 2 26 4 3" xfId="21605"/>
    <cellStyle name="Output 2 26 4 4" xfId="27076"/>
    <cellStyle name="Output 2 26 4_Deadline Tracker" xfId="36382"/>
    <cellStyle name="Output 2 26 5" xfId="8460"/>
    <cellStyle name="Output 2 26 5 2" xfId="21608"/>
    <cellStyle name="Output 2 26 5 3" xfId="21607"/>
    <cellStyle name="Output 2 26 5 4" xfId="27077"/>
    <cellStyle name="Output 2 26 5_Deadline Tracker" xfId="36383"/>
    <cellStyle name="Output 2 26 6" xfId="21609"/>
    <cellStyle name="Output 2 26 7" xfId="21600"/>
    <cellStyle name="Output 2 26 8" xfId="27073"/>
    <cellStyle name="Output 2 26_Deadline Tracker" xfId="36379"/>
    <cellStyle name="Output 2 27" xfId="8461"/>
    <cellStyle name="Output 2 27 2" xfId="8462"/>
    <cellStyle name="Output 2 27 2 2" xfId="21612"/>
    <cellStyle name="Output 2 27 2 3" xfId="21611"/>
    <cellStyle name="Output 2 27 2 4" xfId="27079"/>
    <cellStyle name="Output 2 27 2_Deadline Tracker" xfId="36385"/>
    <cellStyle name="Output 2 27 3" xfId="8463"/>
    <cellStyle name="Output 2 27 3 2" xfId="21614"/>
    <cellStyle name="Output 2 27 3 3" xfId="21613"/>
    <cellStyle name="Output 2 27 3 4" xfId="27080"/>
    <cellStyle name="Output 2 27 3_Deadline Tracker" xfId="36386"/>
    <cellStyle name="Output 2 27 4" xfId="8464"/>
    <cellStyle name="Output 2 27 4 2" xfId="21616"/>
    <cellStyle name="Output 2 27 4 3" xfId="21615"/>
    <cellStyle name="Output 2 27 4 4" xfId="27081"/>
    <cellStyle name="Output 2 27 4_Deadline Tracker" xfId="36387"/>
    <cellStyle name="Output 2 27 5" xfId="8465"/>
    <cellStyle name="Output 2 27 5 2" xfId="21618"/>
    <cellStyle name="Output 2 27 5 3" xfId="21617"/>
    <cellStyle name="Output 2 27 5 4" xfId="27082"/>
    <cellStyle name="Output 2 27 5_Deadline Tracker" xfId="36388"/>
    <cellStyle name="Output 2 27 6" xfId="21619"/>
    <cellStyle name="Output 2 27 7" xfId="21610"/>
    <cellStyle name="Output 2 27 8" xfId="27078"/>
    <cellStyle name="Output 2 27_Deadline Tracker" xfId="36384"/>
    <cellStyle name="Output 2 28" xfId="8466"/>
    <cellStyle name="Output 2 28 2" xfId="8467"/>
    <cellStyle name="Output 2 28 2 2" xfId="21622"/>
    <cellStyle name="Output 2 28 2 3" xfId="21621"/>
    <cellStyle name="Output 2 28 2 4" xfId="27084"/>
    <cellStyle name="Output 2 28 2_Deadline Tracker" xfId="36390"/>
    <cellStyle name="Output 2 28 3" xfId="8468"/>
    <cellStyle name="Output 2 28 3 2" xfId="21624"/>
    <cellStyle name="Output 2 28 3 3" xfId="21623"/>
    <cellStyle name="Output 2 28 3 4" xfId="27085"/>
    <cellStyle name="Output 2 28 3_Deadline Tracker" xfId="36391"/>
    <cellStyle name="Output 2 28 4" xfId="8469"/>
    <cellStyle name="Output 2 28 4 2" xfId="21626"/>
    <cellStyle name="Output 2 28 4 3" xfId="21625"/>
    <cellStyle name="Output 2 28 4 4" xfId="27086"/>
    <cellStyle name="Output 2 28 4_Deadline Tracker" xfId="36392"/>
    <cellStyle name="Output 2 28 5" xfId="8470"/>
    <cellStyle name="Output 2 28 5 2" xfId="21628"/>
    <cellStyle name="Output 2 28 5 3" xfId="21627"/>
    <cellStyle name="Output 2 28 5 4" xfId="27087"/>
    <cellStyle name="Output 2 28 5_Deadline Tracker" xfId="36393"/>
    <cellStyle name="Output 2 28 6" xfId="21629"/>
    <cellStyle name="Output 2 28 7" xfId="21620"/>
    <cellStyle name="Output 2 28 8" xfId="27083"/>
    <cellStyle name="Output 2 28_Deadline Tracker" xfId="36389"/>
    <cellStyle name="Output 2 29" xfId="8471"/>
    <cellStyle name="Output 2 29 2" xfId="8472"/>
    <cellStyle name="Output 2 29 2 2" xfId="21632"/>
    <cellStyle name="Output 2 29 2 3" xfId="21631"/>
    <cellStyle name="Output 2 29 2 4" xfId="27089"/>
    <cellStyle name="Output 2 29 2_Deadline Tracker" xfId="36395"/>
    <cellStyle name="Output 2 29 3" xfId="8473"/>
    <cellStyle name="Output 2 29 3 2" xfId="21634"/>
    <cellStyle name="Output 2 29 3 3" xfId="21633"/>
    <cellStyle name="Output 2 29 3 4" xfId="27090"/>
    <cellStyle name="Output 2 29 3_Deadline Tracker" xfId="36396"/>
    <cellStyle name="Output 2 29 4" xfId="8474"/>
    <cellStyle name="Output 2 29 4 2" xfId="21636"/>
    <cellStyle name="Output 2 29 4 3" xfId="21635"/>
    <cellStyle name="Output 2 29 4 4" xfId="27091"/>
    <cellStyle name="Output 2 29 4_Deadline Tracker" xfId="36397"/>
    <cellStyle name="Output 2 29 5" xfId="8475"/>
    <cellStyle name="Output 2 29 5 2" xfId="21638"/>
    <cellStyle name="Output 2 29 5 3" xfId="21637"/>
    <cellStyle name="Output 2 29 5 4" xfId="27092"/>
    <cellStyle name="Output 2 29 5_Deadline Tracker" xfId="36398"/>
    <cellStyle name="Output 2 29 6" xfId="21639"/>
    <cellStyle name="Output 2 29 7" xfId="21630"/>
    <cellStyle name="Output 2 29 8" xfId="27088"/>
    <cellStyle name="Output 2 29_Deadline Tracker" xfId="36394"/>
    <cellStyle name="Output 2 3" xfId="8476"/>
    <cellStyle name="Output 2 3 2" xfId="8477"/>
    <cellStyle name="Output 2 3 2 2" xfId="21642"/>
    <cellStyle name="Output 2 3 2 3" xfId="21641"/>
    <cellStyle name="Output 2 3 2 4" xfId="27094"/>
    <cellStyle name="Output 2 3 2_Deadline Tracker" xfId="36400"/>
    <cellStyle name="Output 2 3 3" xfId="8478"/>
    <cellStyle name="Output 2 3 3 2" xfId="21644"/>
    <cellStyle name="Output 2 3 3 3" xfId="21643"/>
    <cellStyle name="Output 2 3 3 4" xfId="27095"/>
    <cellStyle name="Output 2 3 3_Deadline Tracker" xfId="36401"/>
    <cellStyle name="Output 2 3 4" xfId="8479"/>
    <cellStyle name="Output 2 3 4 2" xfId="21646"/>
    <cellStyle name="Output 2 3 4 3" xfId="21645"/>
    <cellStyle name="Output 2 3 4 4" xfId="27096"/>
    <cellStyle name="Output 2 3 4_Deadline Tracker" xfId="36402"/>
    <cellStyle name="Output 2 3 5" xfId="8480"/>
    <cellStyle name="Output 2 3 5 2" xfId="21648"/>
    <cellStyle name="Output 2 3 5 3" xfId="21647"/>
    <cellStyle name="Output 2 3 5 4" xfId="27097"/>
    <cellStyle name="Output 2 3 5_Deadline Tracker" xfId="36403"/>
    <cellStyle name="Output 2 3 6" xfId="21649"/>
    <cellStyle name="Output 2 3 7" xfId="21640"/>
    <cellStyle name="Output 2 3 8" xfId="27093"/>
    <cellStyle name="Output 2 3_Deadline Tracker" xfId="36399"/>
    <cellStyle name="Output 2 30" xfId="8481"/>
    <cellStyle name="Output 2 30 2" xfId="8482"/>
    <cellStyle name="Output 2 30 2 2" xfId="21652"/>
    <cellStyle name="Output 2 30 2 3" xfId="21651"/>
    <cellStyle name="Output 2 30 2 4" xfId="27099"/>
    <cellStyle name="Output 2 30 2_Deadline Tracker" xfId="36405"/>
    <cellStyle name="Output 2 30 3" xfId="8483"/>
    <cellStyle name="Output 2 30 3 2" xfId="21654"/>
    <cellStyle name="Output 2 30 3 3" xfId="21653"/>
    <cellStyle name="Output 2 30 3 4" xfId="27100"/>
    <cellStyle name="Output 2 30 3_Deadline Tracker" xfId="36406"/>
    <cellStyle name="Output 2 30 4" xfId="8484"/>
    <cellStyle name="Output 2 30 4 2" xfId="21656"/>
    <cellStyle name="Output 2 30 4 3" xfId="21655"/>
    <cellStyle name="Output 2 30 4 4" xfId="27101"/>
    <cellStyle name="Output 2 30 4_Deadline Tracker" xfId="36407"/>
    <cellStyle name="Output 2 30 5" xfId="8485"/>
    <cellStyle name="Output 2 30 5 2" xfId="21658"/>
    <cellStyle name="Output 2 30 5 3" xfId="21657"/>
    <cellStyle name="Output 2 30 5 4" xfId="27102"/>
    <cellStyle name="Output 2 30 5_Deadline Tracker" xfId="36408"/>
    <cellStyle name="Output 2 30 6" xfId="21659"/>
    <cellStyle name="Output 2 30 7" xfId="21650"/>
    <cellStyle name="Output 2 30 8" xfId="27098"/>
    <cellStyle name="Output 2 30_Deadline Tracker" xfId="36404"/>
    <cellStyle name="Output 2 31" xfId="8486"/>
    <cellStyle name="Output 2 31 2" xfId="8487"/>
    <cellStyle name="Output 2 31 2 2" xfId="21662"/>
    <cellStyle name="Output 2 31 2 3" xfId="21661"/>
    <cellStyle name="Output 2 31 2 4" xfId="27104"/>
    <cellStyle name="Output 2 31 2_Deadline Tracker" xfId="36410"/>
    <cellStyle name="Output 2 31 3" xfId="8488"/>
    <cellStyle name="Output 2 31 3 2" xfId="21664"/>
    <cellStyle name="Output 2 31 3 3" xfId="21663"/>
    <cellStyle name="Output 2 31 3 4" xfId="27105"/>
    <cellStyle name="Output 2 31 3_Deadline Tracker" xfId="36411"/>
    <cellStyle name="Output 2 31 4" xfId="8489"/>
    <cellStyle name="Output 2 31 4 2" xfId="21666"/>
    <cellStyle name="Output 2 31 4 3" xfId="21665"/>
    <cellStyle name="Output 2 31 4 4" xfId="27106"/>
    <cellStyle name="Output 2 31 4_Deadline Tracker" xfId="36412"/>
    <cellStyle name="Output 2 31 5" xfId="8490"/>
    <cellStyle name="Output 2 31 5 2" xfId="21668"/>
    <cellStyle name="Output 2 31 5 3" xfId="21667"/>
    <cellStyle name="Output 2 31 5 4" xfId="27107"/>
    <cellStyle name="Output 2 31 5_Deadline Tracker" xfId="36413"/>
    <cellStyle name="Output 2 31 6" xfId="21669"/>
    <cellStyle name="Output 2 31 7" xfId="21660"/>
    <cellStyle name="Output 2 31 8" xfId="27103"/>
    <cellStyle name="Output 2 31_Deadline Tracker" xfId="36409"/>
    <cellStyle name="Output 2 32" xfId="8491"/>
    <cellStyle name="Output 2 32 2" xfId="8492"/>
    <cellStyle name="Output 2 32 2 2" xfId="21672"/>
    <cellStyle name="Output 2 32 2 3" xfId="21671"/>
    <cellStyle name="Output 2 32 2 4" xfId="27109"/>
    <cellStyle name="Output 2 32 2_Deadline Tracker" xfId="36415"/>
    <cellStyle name="Output 2 32 3" xfId="8493"/>
    <cellStyle name="Output 2 32 3 2" xfId="21674"/>
    <cellStyle name="Output 2 32 3 3" xfId="21673"/>
    <cellStyle name="Output 2 32 3 4" xfId="27110"/>
    <cellStyle name="Output 2 32 3_Deadline Tracker" xfId="36416"/>
    <cellStyle name="Output 2 32 4" xfId="8494"/>
    <cellStyle name="Output 2 32 4 2" xfId="21676"/>
    <cellStyle name="Output 2 32 4 3" xfId="21675"/>
    <cellStyle name="Output 2 32 4 4" xfId="27111"/>
    <cellStyle name="Output 2 32 4_Deadline Tracker" xfId="36417"/>
    <cellStyle name="Output 2 32 5" xfId="8495"/>
    <cellStyle name="Output 2 32 5 2" xfId="21678"/>
    <cellStyle name="Output 2 32 5 3" xfId="21677"/>
    <cellStyle name="Output 2 32 5 4" xfId="27112"/>
    <cellStyle name="Output 2 32 5_Deadline Tracker" xfId="36418"/>
    <cellStyle name="Output 2 32 6" xfId="21679"/>
    <cellStyle name="Output 2 32 7" xfId="21670"/>
    <cellStyle name="Output 2 32 8" xfId="27108"/>
    <cellStyle name="Output 2 32_Deadline Tracker" xfId="36414"/>
    <cellStyle name="Output 2 33" xfId="8496"/>
    <cellStyle name="Output 2 33 2" xfId="8497"/>
    <cellStyle name="Output 2 33 2 2" xfId="21682"/>
    <cellStyle name="Output 2 33 2 3" xfId="21681"/>
    <cellStyle name="Output 2 33 2 4" xfId="27114"/>
    <cellStyle name="Output 2 33 2_Deadline Tracker" xfId="36420"/>
    <cellStyle name="Output 2 33 3" xfId="8498"/>
    <cellStyle name="Output 2 33 3 2" xfId="21684"/>
    <cellStyle name="Output 2 33 3 3" xfId="21683"/>
    <cellStyle name="Output 2 33 3 4" xfId="27115"/>
    <cellStyle name="Output 2 33 3_Deadline Tracker" xfId="36421"/>
    <cellStyle name="Output 2 33 4" xfId="8499"/>
    <cellStyle name="Output 2 33 4 2" xfId="21686"/>
    <cellStyle name="Output 2 33 4 3" xfId="21685"/>
    <cellStyle name="Output 2 33 4 4" xfId="27116"/>
    <cellStyle name="Output 2 33 4_Deadline Tracker" xfId="36422"/>
    <cellStyle name="Output 2 33 5" xfId="8500"/>
    <cellStyle name="Output 2 33 5 2" xfId="21688"/>
    <cellStyle name="Output 2 33 5 3" xfId="21687"/>
    <cellStyle name="Output 2 33 5 4" xfId="27117"/>
    <cellStyle name="Output 2 33 5_Deadline Tracker" xfId="36423"/>
    <cellStyle name="Output 2 33 6" xfId="21689"/>
    <cellStyle name="Output 2 33 7" xfId="21680"/>
    <cellStyle name="Output 2 33 8" xfId="27113"/>
    <cellStyle name="Output 2 33_Deadline Tracker" xfId="36419"/>
    <cellStyle name="Output 2 34" xfId="8501"/>
    <cellStyle name="Output 2 34 2" xfId="8502"/>
    <cellStyle name="Output 2 34 2 2" xfId="21692"/>
    <cellStyle name="Output 2 34 2 3" xfId="21691"/>
    <cellStyle name="Output 2 34 2 4" xfId="27119"/>
    <cellStyle name="Output 2 34 2_Deadline Tracker" xfId="36425"/>
    <cellStyle name="Output 2 34 3" xfId="8503"/>
    <cellStyle name="Output 2 34 3 2" xfId="21694"/>
    <cellStyle name="Output 2 34 3 3" xfId="21693"/>
    <cellStyle name="Output 2 34 3 4" xfId="27120"/>
    <cellStyle name="Output 2 34 3_Deadline Tracker" xfId="36426"/>
    <cellStyle name="Output 2 34 4" xfId="8504"/>
    <cellStyle name="Output 2 34 4 2" xfId="21696"/>
    <cellStyle name="Output 2 34 4 3" xfId="21695"/>
    <cellStyle name="Output 2 34 4 4" xfId="27121"/>
    <cellStyle name="Output 2 34 4_Deadline Tracker" xfId="36427"/>
    <cellStyle name="Output 2 34 5" xfId="8505"/>
    <cellStyle name="Output 2 34 5 2" xfId="21698"/>
    <cellStyle name="Output 2 34 5 3" xfId="21697"/>
    <cellStyle name="Output 2 34 5 4" xfId="27122"/>
    <cellStyle name="Output 2 34 5_Deadline Tracker" xfId="36428"/>
    <cellStyle name="Output 2 34 6" xfId="21699"/>
    <cellStyle name="Output 2 34 7" xfId="21690"/>
    <cellStyle name="Output 2 34 8" xfId="27118"/>
    <cellStyle name="Output 2 34_Deadline Tracker" xfId="36424"/>
    <cellStyle name="Output 2 35" xfId="8506"/>
    <cellStyle name="Output 2 35 2" xfId="8507"/>
    <cellStyle name="Output 2 35 2 2" xfId="21702"/>
    <cellStyle name="Output 2 35 2 3" xfId="21701"/>
    <cellStyle name="Output 2 35 2 4" xfId="27124"/>
    <cellStyle name="Output 2 35 2_Deadline Tracker" xfId="36430"/>
    <cellStyle name="Output 2 35 3" xfId="8508"/>
    <cellStyle name="Output 2 35 3 2" xfId="21704"/>
    <cellStyle name="Output 2 35 3 3" xfId="21703"/>
    <cellStyle name="Output 2 35 3 4" xfId="27125"/>
    <cellStyle name="Output 2 35 3_Deadline Tracker" xfId="36431"/>
    <cellStyle name="Output 2 35 4" xfId="8509"/>
    <cellStyle name="Output 2 35 4 2" xfId="21706"/>
    <cellStyle name="Output 2 35 4 3" xfId="21705"/>
    <cellStyle name="Output 2 35 4 4" xfId="27126"/>
    <cellStyle name="Output 2 35 4_Deadline Tracker" xfId="36432"/>
    <cellStyle name="Output 2 35 5" xfId="8510"/>
    <cellStyle name="Output 2 35 5 2" xfId="21708"/>
    <cellStyle name="Output 2 35 5 3" xfId="21707"/>
    <cellStyle name="Output 2 35 5 4" xfId="27127"/>
    <cellStyle name="Output 2 35 5_Deadline Tracker" xfId="36433"/>
    <cellStyle name="Output 2 35 6" xfId="21709"/>
    <cellStyle name="Output 2 35 7" xfId="21700"/>
    <cellStyle name="Output 2 35 8" xfId="27123"/>
    <cellStyle name="Output 2 35_Deadline Tracker" xfId="36429"/>
    <cellStyle name="Output 2 36" xfId="8511"/>
    <cellStyle name="Output 2 36 2" xfId="8512"/>
    <cellStyle name="Output 2 36 2 2" xfId="21712"/>
    <cellStyle name="Output 2 36 2 3" xfId="21711"/>
    <cellStyle name="Output 2 36 2 4" xfId="27129"/>
    <cellStyle name="Output 2 36 2_Deadline Tracker" xfId="36435"/>
    <cellStyle name="Output 2 36 3" xfId="8513"/>
    <cellStyle name="Output 2 36 3 2" xfId="21714"/>
    <cellStyle name="Output 2 36 3 3" xfId="21713"/>
    <cellStyle name="Output 2 36 3 4" xfId="27130"/>
    <cellStyle name="Output 2 36 3_Deadline Tracker" xfId="36436"/>
    <cellStyle name="Output 2 36 4" xfId="8514"/>
    <cellStyle name="Output 2 36 4 2" xfId="21716"/>
    <cellStyle name="Output 2 36 4 3" xfId="21715"/>
    <cellStyle name="Output 2 36 4 4" xfId="27131"/>
    <cellStyle name="Output 2 36 4_Deadline Tracker" xfId="36437"/>
    <cellStyle name="Output 2 36 5" xfId="8515"/>
    <cellStyle name="Output 2 36 5 2" xfId="21718"/>
    <cellStyle name="Output 2 36 5 3" xfId="21717"/>
    <cellStyle name="Output 2 36 5 4" xfId="27132"/>
    <cellStyle name="Output 2 36 5_Deadline Tracker" xfId="36438"/>
    <cellStyle name="Output 2 36 6" xfId="21719"/>
    <cellStyle name="Output 2 36 7" xfId="21710"/>
    <cellStyle name="Output 2 36 8" xfId="27128"/>
    <cellStyle name="Output 2 36_Deadline Tracker" xfId="36434"/>
    <cellStyle name="Output 2 37" xfId="8516"/>
    <cellStyle name="Output 2 37 2" xfId="8517"/>
    <cellStyle name="Output 2 37 2 2" xfId="21722"/>
    <cellStyle name="Output 2 37 2 3" xfId="21721"/>
    <cellStyle name="Output 2 37 2 4" xfId="27134"/>
    <cellStyle name="Output 2 37 2_Deadline Tracker" xfId="36440"/>
    <cellStyle name="Output 2 37 3" xfId="8518"/>
    <cellStyle name="Output 2 37 3 2" xfId="21724"/>
    <cellStyle name="Output 2 37 3 3" xfId="21723"/>
    <cellStyle name="Output 2 37 3 4" xfId="27135"/>
    <cellStyle name="Output 2 37 3_Deadline Tracker" xfId="36441"/>
    <cellStyle name="Output 2 37 4" xfId="8519"/>
    <cellStyle name="Output 2 37 4 2" xfId="21726"/>
    <cellStyle name="Output 2 37 4 3" xfId="21725"/>
    <cellStyle name="Output 2 37 4 4" xfId="27136"/>
    <cellStyle name="Output 2 37 4_Deadline Tracker" xfId="36442"/>
    <cellStyle name="Output 2 37 5" xfId="8520"/>
    <cellStyle name="Output 2 37 5 2" xfId="21728"/>
    <cellStyle name="Output 2 37 5 3" xfId="21727"/>
    <cellStyle name="Output 2 37 5 4" xfId="27137"/>
    <cellStyle name="Output 2 37 5_Deadline Tracker" xfId="36443"/>
    <cellStyle name="Output 2 37 6" xfId="21729"/>
    <cellStyle name="Output 2 37 7" xfId="21720"/>
    <cellStyle name="Output 2 37 8" xfId="27133"/>
    <cellStyle name="Output 2 37_Deadline Tracker" xfId="36439"/>
    <cellStyle name="Output 2 38" xfId="8521"/>
    <cellStyle name="Output 2 38 2" xfId="8522"/>
    <cellStyle name="Output 2 38 2 2" xfId="21732"/>
    <cellStyle name="Output 2 38 2 3" xfId="21731"/>
    <cellStyle name="Output 2 38 2 4" xfId="27139"/>
    <cellStyle name="Output 2 38 2_Deadline Tracker" xfId="36445"/>
    <cellStyle name="Output 2 38 3" xfId="8523"/>
    <cellStyle name="Output 2 38 3 2" xfId="21734"/>
    <cellStyle name="Output 2 38 3 3" xfId="21733"/>
    <cellStyle name="Output 2 38 3 4" xfId="27140"/>
    <cellStyle name="Output 2 38 3_Deadline Tracker" xfId="36446"/>
    <cellStyle name="Output 2 38 4" xfId="8524"/>
    <cellStyle name="Output 2 38 4 2" xfId="21736"/>
    <cellStyle name="Output 2 38 4 3" xfId="21735"/>
    <cellStyle name="Output 2 38 4 4" xfId="27141"/>
    <cellStyle name="Output 2 38 4_Deadline Tracker" xfId="36447"/>
    <cellStyle name="Output 2 38 5" xfId="8525"/>
    <cellStyle name="Output 2 38 5 2" xfId="21738"/>
    <cellStyle name="Output 2 38 5 3" xfId="21737"/>
    <cellStyle name="Output 2 38 5 4" xfId="27142"/>
    <cellStyle name="Output 2 38 5_Deadline Tracker" xfId="36448"/>
    <cellStyle name="Output 2 38 6" xfId="21739"/>
    <cellStyle name="Output 2 38 7" xfId="21730"/>
    <cellStyle name="Output 2 38 8" xfId="27138"/>
    <cellStyle name="Output 2 38_Deadline Tracker" xfId="36444"/>
    <cellStyle name="Output 2 39" xfId="8526"/>
    <cellStyle name="Output 2 39 2" xfId="8527"/>
    <cellStyle name="Output 2 39 2 2" xfId="21742"/>
    <cellStyle name="Output 2 39 2 3" xfId="21741"/>
    <cellStyle name="Output 2 39 2 4" xfId="27144"/>
    <cellStyle name="Output 2 39 2_Deadline Tracker" xfId="36450"/>
    <cellStyle name="Output 2 39 3" xfId="8528"/>
    <cellStyle name="Output 2 39 3 2" xfId="21744"/>
    <cellStyle name="Output 2 39 3 3" xfId="21743"/>
    <cellStyle name="Output 2 39 3 4" xfId="27145"/>
    <cellStyle name="Output 2 39 3_Deadline Tracker" xfId="36451"/>
    <cellStyle name="Output 2 39 4" xfId="8529"/>
    <cellStyle name="Output 2 39 4 2" xfId="21746"/>
    <cellStyle name="Output 2 39 4 3" xfId="21745"/>
    <cellStyle name="Output 2 39 4 4" xfId="27146"/>
    <cellStyle name="Output 2 39 4_Deadline Tracker" xfId="36452"/>
    <cellStyle name="Output 2 39 5" xfId="8530"/>
    <cellStyle name="Output 2 39 5 2" xfId="21748"/>
    <cellStyle name="Output 2 39 5 3" xfId="21747"/>
    <cellStyle name="Output 2 39 5 4" xfId="27147"/>
    <cellStyle name="Output 2 39 5_Deadline Tracker" xfId="36453"/>
    <cellStyle name="Output 2 39 6" xfId="21749"/>
    <cellStyle name="Output 2 39 7" xfId="21740"/>
    <cellStyle name="Output 2 39 8" xfId="27143"/>
    <cellStyle name="Output 2 39_Deadline Tracker" xfId="36449"/>
    <cellStyle name="Output 2 4" xfId="8531"/>
    <cellStyle name="Output 2 4 2" xfId="8532"/>
    <cellStyle name="Output 2 4 2 2" xfId="21752"/>
    <cellStyle name="Output 2 4 2 3" xfId="21751"/>
    <cellStyle name="Output 2 4 2 4" xfId="27149"/>
    <cellStyle name="Output 2 4 2_Deadline Tracker" xfId="36455"/>
    <cellStyle name="Output 2 4 3" xfId="8533"/>
    <cellStyle name="Output 2 4 3 2" xfId="21754"/>
    <cellStyle name="Output 2 4 3 3" xfId="21753"/>
    <cellStyle name="Output 2 4 3 4" xfId="27150"/>
    <cellStyle name="Output 2 4 3_Deadline Tracker" xfId="36456"/>
    <cellStyle name="Output 2 4 4" xfId="8534"/>
    <cellStyle name="Output 2 4 4 2" xfId="21756"/>
    <cellStyle name="Output 2 4 4 3" xfId="21755"/>
    <cellStyle name="Output 2 4 4 4" xfId="27151"/>
    <cellStyle name="Output 2 4 4_Deadline Tracker" xfId="36457"/>
    <cellStyle name="Output 2 4 5" xfId="8535"/>
    <cellStyle name="Output 2 4 5 2" xfId="21758"/>
    <cellStyle name="Output 2 4 5 3" xfId="21757"/>
    <cellStyle name="Output 2 4 5 4" xfId="27152"/>
    <cellStyle name="Output 2 4 5_Deadline Tracker" xfId="36458"/>
    <cellStyle name="Output 2 4 6" xfId="21759"/>
    <cellStyle name="Output 2 4 7" xfId="21750"/>
    <cellStyle name="Output 2 4 8" xfId="27148"/>
    <cellStyle name="Output 2 4_Deadline Tracker" xfId="36454"/>
    <cellStyle name="Output 2 40" xfId="8536"/>
    <cellStyle name="Output 2 40 2" xfId="8537"/>
    <cellStyle name="Output 2 40 2 2" xfId="21762"/>
    <cellStyle name="Output 2 40 2 3" xfId="21761"/>
    <cellStyle name="Output 2 40 2 4" xfId="27154"/>
    <cellStyle name="Output 2 40 2_Deadline Tracker" xfId="36460"/>
    <cellStyle name="Output 2 40 3" xfId="8538"/>
    <cellStyle name="Output 2 40 3 2" xfId="21764"/>
    <cellStyle name="Output 2 40 3 3" xfId="21763"/>
    <cellStyle name="Output 2 40 3 4" xfId="27155"/>
    <cellStyle name="Output 2 40 3_Deadline Tracker" xfId="36461"/>
    <cellStyle name="Output 2 40 4" xfId="8539"/>
    <cellStyle name="Output 2 40 4 2" xfId="21766"/>
    <cellStyle name="Output 2 40 4 3" xfId="21765"/>
    <cellStyle name="Output 2 40 4 4" xfId="27156"/>
    <cellStyle name="Output 2 40 4_Deadline Tracker" xfId="36462"/>
    <cellStyle name="Output 2 40 5" xfId="8540"/>
    <cellStyle name="Output 2 40 5 2" xfId="21768"/>
    <cellStyle name="Output 2 40 5 3" xfId="21767"/>
    <cellStyle name="Output 2 40 5 4" xfId="27157"/>
    <cellStyle name="Output 2 40 5_Deadline Tracker" xfId="36463"/>
    <cellStyle name="Output 2 40 6" xfId="21769"/>
    <cellStyle name="Output 2 40 7" xfId="21760"/>
    <cellStyle name="Output 2 40 8" xfId="27153"/>
    <cellStyle name="Output 2 40_Deadline Tracker" xfId="36459"/>
    <cellStyle name="Output 2 41" xfId="8541"/>
    <cellStyle name="Output 2 41 2" xfId="8542"/>
    <cellStyle name="Output 2 41 2 2" xfId="21772"/>
    <cellStyle name="Output 2 41 2 3" xfId="21771"/>
    <cellStyle name="Output 2 41 2 4" xfId="27159"/>
    <cellStyle name="Output 2 41 2_Deadline Tracker" xfId="36465"/>
    <cellStyle name="Output 2 41 3" xfId="8543"/>
    <cellStyle name="Output 2 41 3 2" xfId="21774"/>
    <cellStyle name="Output 2 41 3 3" xfId="21773"/>
    <cellStyle name="Output 2 41 3 4" xfId="27160"/>
    <cellStyle name="Output 2 41 3_Deadline Tracker" xfId="36466"/>
    <cellStyle name="Output 2 41 4" xfId="8544"/>
    <cellStyle name="Output 2 41 4 2" xfId="21776"/>
    <cellStyle name="Output 2 41 4 3" xfId="21775"/>
    <cellStyle name="Output 2 41 4 4" xfId="27161"/>
    <cellStyle name="Output 2 41 4_Deadline Tracker" xfId="36467"/>
    <cellStyle name="Output 2 41 5" xfId="8545"/>
    <cellStyle name="Output 2 41 5 2" xfId="21778"/>
    <cellStyle name="Output 2 41 5 3" xfId="21777"/>
    <cellStyle name="Output 2 41 5 4" xfId="27162"/>
    <cellStyle name="Output 2 41 5_Deadline Tracker" xfId="36468"/>
    <cellStyle name="Output 2 41 6" xfId="21779"/>
    <cellStyle name="Output 2 41 7" xfId="21770"/>
    <cellStyle name="Output 2 41 8" xfId="27158"/>
    <cellStyle name="Output 2 41_Deadline Tracker" xfId="36464"/>
    <cellStyle name="Output 2 42" xfId="8546"/>
    <cellStyle name="Output 2 42 2" xfId="21781"/>
    <cellStyle name="Output 2 42 3" xfId="21780"/>
    <cellStyle name="Output 2 42 4" xfId="27163"/>
    <cellStyle name="Output 2 42_Deadline Tracker" xfId="36469"/>
    <cellStyle name="Output 2 43" xfId="8547"/>
    <cellStyle name="Output 2 43 2" xfId="21783"/>
    <cellStyle name="Output 2 43 3" xfId="21782"/>
    <cellStyle name="Output 2 43 4" xfId="27164"/>
    <cellStyle name="Output 2 43_Deadline Tracker" xfId="36470"/>
    <cellStyle name="Output 2 44" xfId="21784"/>
    <cellStyle name="Output 2 45" xfId="21785"/>
    <cellStyle name="Output 2 46" xfId="21786"/>
    <cellStyle name="Output 2 47" xfId="21787"/>
    <cellStyle name="Output 2 48" xfId="21788"/>
    <cellStyle name="Output 2 49" xfId="21789"/>
    <cellStyle name="Output 2 5" xfId="8548"/>
    <cellStyle name="Output 2 5 2" xfId="8549"/>
    <cellStyle name="Output 2 5 2 2" xfId="21792"/>
    <cellStyle name="Output 2 5 2 3" xfId="21791"/>
    <cellStyle name="Output 2 5 2 4" xfId="27166"/>
    <cellStyle name="Output 2 5 2_Deadline Tracker" xfId="36472"/>
    <cellStyle name="Output 2 5 3" xfId="8550"/>
    <cellStyle name="Output 2 5 3 2" xfId="21794"/>
    <cellStyle name="Output 2 5 3 3" xfId="21793"/>
    <cellStyle name="Output 2 5 3 4" xfId="27167"/>
    <cellStyle name="Output 2 5 3_Deadline Tracker" xfId="36473"/>
    <cellStyle name="Output 2 5 4" xfId="8551"/>
    <cellStyle name="Output 2 5 4 2" xfId="21796"/>
    <cellStyle name="Output 2 5 4 3" xfId="21795"/>
    <cellStyle name="Output 2 5 4 4" xfId="27168"/>
    <cellStyle name="Output 2 5 4_Deadline Tracker" xfId="36474"/>
    <cellStyle name="Output 2 5 5" xfId="8552"/>
    <cellStyle name="Output 2 5 5 2" xfId="21798"/>
    <cellStyle name="Output 2 5 5 3" xfId="21797"/>
    <cellStyle name="Output 2 5 5 4" xfId="27169"/>
    <cellStyle name="Output 2 5 5_Deadline Tracker" xfId="36475"/>
    <cellStyle name="Output 2 5 6" xfId="21799"/>
    <cellStyle name="Output 2 5 7" xfId="21790"/>
    <cellStyle name="Output 2 5 8" xfId="27165"/>
    <cellStyle name="Output 2 5_Deadline Tracker" xfId="36471"/>
    <cellStyle name="Output 2 50" xfId="21429"/>
    <cellStyle name="Output 2 51" xfId="26987"/>
    <cellStyle name="Output 2 52" xfId="28309"/>
    <cellStyle name="Output 2 53" xfId="28004"/>
    <cellStyle name="Output 2 54" xfId="28367"/>
    <cellStyle name="Output 2 55" xfId="28363"/>
    <cellStyle name="Output 2 56" xfId="28018"/>
    <cellStyle name="Output 2 57" xfId="28333"/>
    <cellStyle name="Output 2 58" xfId="28364"/>
    <cellStyle name="Output 2 59" xfId="28360"/>
    <cellStyle name="Output 2 6" xfId="8553"/>
    <cellStyle name="Output 2 6 2" xfId="8554"/>
    <cellStyle name="Output 2 6 2 2" xfId="21802"/>
    <cellStyle name="Output 2 6 2 3" xfId="21801"/>
    <cellStyle name="Output 2 6 2 4" xfId="27171"/>
    <cellStyle name="Output 2 6 2_Deadline Tracker" xfId="36477"/>
    <cellStyle name="Output 2 6 3" xfId="8555"/>
    <cellStyle name="Output 2 6 3 2" xfId="21804"/>
    <cellStyle name="Output 2 6 3 3" xfId="21803"/>
    <cellStyle name="Output 2 6 3 4" xfId="27172"/>
    <cellStyle name="Output 2 6 3_Deadline Tracker" xfId="36478"/>
    <cellStyle name="Output 2 6 4" xfId="8556"/>
    <cellStyle name="Output 2 6 4 2" xfId="21806"/>
    <cellStyle name="Output 2 6 4 3" xfId="21805"/>
    <cellStyle name="Output 2 6 4 4" xfId="27173"/>
    <cellStyle name="Output 2 6 4_Deadline Tracker" xfId="36479"/>
    <cellStyle name="Output 2 6 5" xfId="8557"/>
    <cellStyle name="Output 2 6 5 2" xfId="21808"/>
    <cellStyle name="Output 2 6 5 3" xfId="21807"/>
    <cellStyle name="Output 2 6 5 4" xfId="27174"/>
    <cellStyle name="Output 2 6 5_Deadline Tracker" xfId="36480"/>
    <cellStyle name="Output 2 6 6" xfId="21809"/>
    <cellStyle name="Output 2 6 7" xfId="21800"/>
    <cellStyle name="Output 2 6 8" xfId="27170"/>
    <cellStyle name="Output 2 6_Deadline Tracker" xfId="36476"/>
    <cellStyle name="Output 2 60" xfId="31996"/>
    <cellStyle name="Output 2 7" xfId="8558"/>
    <cellStyle name="Output 2 7 2" xfId="8559"/>
    <cellStyle name="Output 2 7 2 2" xfId="21812"/>
    <cellStyle name="Output 2 7 2 3" xfId="21811"/>
    <cellStyle name="Output 2 7 2 4" xfId="27176"/>
    <cellStyle name="Output 2 7 2_Deadline Tracker" xfId="36482"/>
    <cellStyle name="Output 2 7 3" xfId="8560"/>
    <cellStyle name="Output 2 7 3 2" xfId="21814"/>
    <cellStyle name="Output 2 7 3 3" xfId="21813"/>
    <cellStyle name="Output 2 7 3 4" xfId="27177"/>
    <cellStyle name="Output 2 7 3_Deadline Tracker" xfId="36483"/>
    <cellStyle name="Output 2 7 4" xfId="8561"/>
    <cellStyle name="Output 2 7 4 2" xfId="21816"/>
    <cellStyle name="Output 2 7 4 3" xfId="21815"/>
    <cellStyle name="Output 2 7 4 4" xfId="27178"/>
    <cellStyle name="Output 2 7 4_Deadline Tracker" xfId="36484"/>
    <cellStyle name="Output 2 7 5" xfId="8562"/>
    <cellStyle name="Output 2 7 5 2" xfId="21818"/>
    <cellStyle name="Output 2 7 5 3" xfId="21817"/>
    <cellStyle name="Output 2 7 5 4" xfId="27179"/>
    <cellStyle name="Output 2 7 5_Deadline Tracker" xfId="36485"/>
    <cellStyle name="Output 2 7 6" xfId="21819"/>
    <cellStyle name="Output 2 7 7" xfId="21810"/>
    <cellStyle name="Output 2 7 8" xfId="27175"/>
    <cellStyle name="Output 2 7_Deadline Tracker" xfId="36481"/>
    <cellStyle name="Output 2 8" xfId="8563"/>
    <cellStyle name="Output 2 8 2" xfId="8564"/>
    <cellStyle name="Output 2 8 2 2" xfId="21822"/>
    <cellStyle name="Output 2 8 2 3" xfId="21821"/>
    <cellStyle name="Output 2 8 2 4" xfId="27181"/>
    <cellStyle name="Output 2 8 2_Deadline Tracker" xfId="36487"/>
    <cellStyle name="Output 2 8 3" xfId="8565"/>
    <cellStyle name="Output 2 8 3 2" xfId="21824"/>
    <cellStyle name="Output 2 8 3 3" xfId="21823"/>
    <cellStyle name="Output 2 8 3 4" xfId="27182"/>
    <cellStyle name="Output 2 8 3_Deadline Tracker" xfId="36488"/>
    <cellStyle name="Output 2 8 4" xfId="8566"/>
    <cellStyle name="Output 2 8 4 2" xfId="21826"/>
    <cellStyle name="Output 2 8 4 3" xfId="21825"/>
    <cellStyle name="Output 2 8 4 4" xfId="27183"/>
    <cellStyle name="Output 2 8 4_Deadline Tracker" xfId="36489"/>
    <cellStyle name="Output 2 8 5" xfId="8567"/>
    <cellStyle name="Output 2 8 5 2" xfId="21828"/>
    <cellStyle name="Output 2 8 5 3" xfId="21827"/>
    <cellStyle name="Output 2 8 5 4" xfId="27184"/>
    <cellStyle name="Output 2 8 5_Deadline Tracker" xfId="36490"/>
    <cellStyle name="Output 2 8 6" xfId="21829"/>
    <cellStyle name="Output 2 8 7" xfId="21820"/>
    <cellStyle name="Output 2 8 8" xfId="27180"/>
    <cellStyle name="Output 2 8_Deadline Tracker" xfId="36486"/>
    <cellStyle name="Output 2 9" xfId="8568"/>
    <cellStyle name="Output 2 9 2" xfId="8569"/>
    <cellStyle name="Output 2 9 2 2" xfId="21832"/>
    <cellStyle name="Output 2 9 2 3" xfId="21831"/>
    <cellStyle name="Output 2 9 2 4" xfId="27186"/>
    <cellStyle name="Output 2 9 2_Deadline Tracker" xfId="36492"/>
    <cellStyle name="Output 2 9 3" xfId="8570"/>
    <cellStyle name="Output 2 9 3 2" xfId="21834"/>
    <cellStyle name="Output 2 9 3 3" xfId="21833"/>
    <cellStyle name="Output 2 9 3 4" xfId="27187"/>
    <cellStyle name="Output 2 9 3_Deadline Tracker" xfId="36493"/>
    <cellStyle name="Output 2 9 4" xfId="8571"/>
    <cellStyle name="Output 2 9 4 2" xfId="21836"/>
    <cellStyle name="Output 2 9 4 3" xfId="21835"/>
    <cellStyle name="Output 2 9 4 4" xfId="27188"/>
    <cellStyle name="Output 2 9 4_Deadline Tracker" xfId="36494"/>
    <cellStyle name="Output 2 9 5" xfId="8572"/>
    <cellStyle name="Output 2 9 5 2" xfId="21838"/>
    <cellStyle name="Output 2 9 5 3" xfId="21837"/>
    <cellStyle name="Output 2 9 5 4" xfId="27189"/>
    <cellStyle name="Output 2 9 5_Deadline Tracker" xfId="36495"/>
    <cellStyle name="Output 2 9 6" xfId="21839"/>
    <cellStyle name="Output 2 9 7" xfId="21830"/>
    <cellStyle name="Output 2 9 8" xfId="27185"/>
    <cellStyle name="Output 2 9_Deadline Tracker" xfId="36491"/>
    <cellStyle name="Output 2_Deadline Tracker" xfId="36293"/>
    <cellStyle name="Output 3" xfId="8573"/>
    <cellStyle name="Output 3 2" xfId="8574"/>
    <cellStyle name="Output 3 2 2" xfId="21842"/>
    <cellStyle name="Output 3 2 3" xfId="21841"/>
    <cellStyle name="Output 3 2 4" xfId="27191"/>
    <cellStyle name="Output 3 2_Deadline Tracker" xfId="36497"/>
    <cellStyle name="Output 3 3" xfId="8575"/>
    <cellStyle name="Output 3 3 2" xfId="21844"/>
    <cellStyle name="Output 3 3 3" xfId="21843"/>
    <cellStyle name="Output 3 3 4" xfId="27192"/>
    <cellStyle name="Output 3 3_Deadline Tracker" xfId="36498"/>
    <cellStyle name="Output 3 4" xfId="21845"/>
    <cellStyle name="Output 3 5" xfId="21840"/>
    <cellStyle name="Output 3 6" xfId="27190"/>
    <cellStyle name="Output 3 7" xfId="28311"/>
    <cellStyle name="Output 3 8" xfId="28005"/>
    <cellStyle name="Output 3_Deadline Tracker" xfId="36496"/>
    <cellStyle name="Output 4" xfId="8576"/>
    <cellStyle name="Output 4 2" xfId="8577"/>
    <cellStyle name="Output 4 2 2" xfId="21848"/>
    <cellStyle name="Output 4 2 3" xfId="21847"/>
    <cellStyle name="Output 4 2 4" xfId="27194"/>
    <cellStyle name="Output 4 2_Deadline Tracker" xfId="36500"/>
    <cellStyle name="Output 4 3" xfId="21849"/>
    <cellStyle name="Output 4 4" xfId="21846"/>
    <cellStyle name="Output 4 5" xfId="27193"/>
    <cellStyle name="Output 4_Deadline Tracker" xfId="36499"/>
    <cellStyle name="Output 5" xfId="8578"/>
    <cellStyle name="Output 5 2" xfId="8579"/>
    <cellStyle name="Output 5 2 2" xfId="21852"/>
    <cellStyle name="Output 5 2 3" xfId="21851"/>
    <cellStyle name="Output 5 2 4" xfId="27196"/>
    <cellStyle name="Output 5 2_Deadline Tracker" xfId="36502"/>
    <cellStyle name="Output 5 3" xfId="21853"/>
    <cellStyle name="Output 5 4" xfId="21850"/>
    <cellStyle name="Output 5 5" xfId="27195"/>
    <cellStyle name="Output 5_Deadline Tracker" xfId="36501"/>
    <cellStyle name="Output 6" xfId="8580"/>
    <cellStyle name="Output 6 2" xfId="8581"/>
    <cellStyle name="Output 6 2 2" xfId="21856"/>
    <cellStyle name="Output 6 2 3" xfId="21855"/>
    <cellStyle name="Output 6 2 4" xfId="27198"/>
    <cellStyle name="Output 6 2_Deadline Tracker" xfId="36504"/>
    <cellStyle name="Output 6 3" xfId="21857"/>
    <cellStyle name="Output 6 4" xfId="21854"/>
    <cellStyle name="Output 6 5" xfId="27197"/>
    <cellStyle name="Output 6_Deadline Tracker" xfId="36503"/>
    <cellStyle name="Output 7" xfId="8582"/>
    <cellStyle name="Output 7 2" xfId="8583"/>
    <cellStyle name="Output 7 2 2" xfId="21860"/>
    <cellStyle name="Output 7 2 3" xfId="21859"/>
    <cellStyle name="Output 7 2 4" xfId="27200"/>
    <cellStyle name="Output 7 2_Deadline Tracker" xfId="36506"/>
    <cellStyle name="Output 7 3" xfId="21861"/>
    <cellStyle name="Output 7 4" xfId="21858"/>
    <cellStyle name="Output 7 5" xfId="27199"/>
    <cellStyle name="Output 7_Deadline Tracker" xfId="36505"/>
    <cellStyle name="Output 8" xfId="8584"/>
    <cellStyle name="Output 8 2" xfId="8585"/>
    <cellStyle name="Output 8 2 2" xfId="21864"/>
    <cellStyle name="Output 8 2 3" xfId="21863"/>
    <cellStyle name="Output 8 2 4" xfId="27202"/>
    <cellStyle name="Output 8 2_Deadline Tracker" xfId="36508"/>
    <cellStyle name="Output 8 3" xfId="21865"/>
    <cellStyle name="Output 8 4" xfId="21862"/>
    <cellStyle name="Output 8 5" xfId="27201"/>
    <cellStyle name="Output 8_Deadline Tracker" xfId="36507"/>
    <cellStyle name="Output 9" xfId="8586"/>
    <cellStyle name="Output 9 2" xfId="8587"/>
    <cellStyle name="Output 9 2 2" xfId="21868"/>
    <cellStyle name="Output 9 2 3" xfId="21867"/>
    <cellStyle name="Output 9 2 4" xfId="27204"/>
    <cellStyle name="Output 9 2_Deadline Tracker" xfId="36510"/>
    <cellStyle name="Output 9 3" xfId="21869"/>
    <cellStyle name="Output 9 4" xfId="21866"/>
    <cellStyle name="Output 9 5" xfId="27203"/>
    <cellStyle name="Output 9_Deadline Tracker" xfId="36509"/>
    <cellStyle name="Percent" xfId="36922" builtinId="5"/>
    <cellStyle name="Percent [2]" xfId="8588"/>
    <cellStyle name="Percent [2] 2" xfId="21871"/>
    <cellStyle name="Percent [2] 3" xfId="21870"/>
    <cellStyle name="Percent [2] 4" xfId="27205"/>
    <cellStyle name="Percent [2]_Deadline Tracker" xfId="36511"/>
    <cellStyle name="Percent 10" xfId="21872"/>
    <cellStyle name="Percent 11" xfId="21873"/>
    <cellStyle name="Percent 12" xfId="21874"/>
    <cellStyle name="Percent 13" xfId="21875"/>
    <cellStyle name="Percent 2" xfId="8589"/>
    <cellStyle name="Percent 2 10" xfId="28312"/>
    <cellStyle name="Percent 2 11" xfId="27724"/>
    <cellStyle name="Percent 2 2" xfId="8590"/>
    <cellStyle name="Percent 2 2 2" xfId="21878"/>
    <cellStyle name="Percent 2 2 3" xfId="21877"/>
    <cellStyle name="Percent 2 2 4" xfId="27207"/>
    <cellStyle name="Percent 2 2_Deadline Tracker" xfId="36512"/>
    <cellStyle name="Percent 2 3" xfId="8591"/>
    <cellStyle name="Percent 2 3 2" xfId="21880"/>
    <cellStyle name="Percent 2 3 3" xfId="21879"/>
    <cellStyle name="Percent 2 3 4" xfId="27208"/>
    <cellStyle name="Percent 2 3_Deadline Tracker" xfId="36513"/>
    <cellStyle name="Percent 2 4" xfId="8592"/>
    <cellStyle name="Percent 2 4 2" xfId="21882"/>
    <cellStyle name="Percent 2 4 3" xfId="21881"/>
    <cellStyle name="Percent 2 4 4" xfId="27209"/>
    <cellStyle name="Percent 2 4_Deadline Tracker" xfId="36514"/>
    <cellStyle name="Percent 2 5" xfId="8593"/>
    <cellStyle name="Percent 2 5 2" xfId="21884"/>
    <cellStyle name="Percent 2 5 3" xfId="21883"/>
    <cellStyle name="Percent 2 5 4" xfId="27210"/>
    <cellStyle name="Percent 2 5_Deadline Tracker" xfId="36515"/>
    <cellStyle name="Percent 2 6" xfId="8594"/>
    <cellStyle name="Percent 2 6 2" xfId="21886"/>
    <cellStyle name="Percent 2 6 3" xfId="21885"/>
    <cellStyle name="Percent 2 6 4" xfId="27211"/>
    <cellStyle name="Percent 2 6_Deadline Tracker" xfId="36516"/>
    <cellStyle name="Percent 2 7" xfId="21887"/>
    <cellStyle name="Percent 2 8" xfId="21876"/>
    <cellStyle name="Percent 2 9" xfId="27206"/>
    <cellStyle name="Percent 2_Activity per Fund Group" xfId="10849"/>
    <cellStyle name="Percent 3" xfId="8595"/>
    <cellStyle name="Percent 3 2" xfId="8596"/>
    <cellStyle name="Percent 3 2 2" xfId="21890"/>
    <cellStyle name="Percent 3 2 3" xfId="21889"/>
    <cellStyle name="Percent 3 2 4" xfId="27213"/>
    <cellStyle name="Percent 3 2_Deadline Tracker" xfId="36518"/>
    <cellStyle name="Percent 3 3" xfId="21891"/>
    <cellStyle name="Percent 3 4" xfId="21888"/>
    <cellStyle name="Percent 3 5" xfId="27212"/>
    <cellStyle name="Percent 3_Deadline Tracker" xfId="36517"/>
    <cellStyle name="Percent 4" xfId="8597"/>
    <cellStyle name="Percent 4 2" xfId="8598"/>
    <cellStyle name="Percent 4 2 2" xfId="21894"/>
    <cellStyle name="Percent 4 2 3" xfId="21893"/>
    <cellStyle name="Percent 4 2 4" xfId="27215"/>
    <cellStyle name="Percent 4 2_Deadline Tracker" xfId="36520"/>
    <cellStyle name="Percent 4 3" xfId="21895"/>
    <cellStyle name="Percent 4 4" xfId="21892"/>
    <cellStyle name="Percent 4 5" xfId="27214"/>
    <cellStyle name="Percent 4_Deadline Tracker" xfId="36519"/>
    <cellStyle name="Percent 5" xfId="8599"/>
    <cellStyle name="Percent 5 2" xfId="8600"/>
    <cellStyle name="Percent 5 2 2" xfId="21898"/>
    <cellStyle name="Percent 5 2 3" xfId="21897"/>
    <cellStyle name="Percent 5 2 4" xfId="27217"/>
    <cellStyle name="Percent 5 2_Deadline Tracker" xfId="36522"/>
    <cellStyle name="Percent 5 3" xfId="21899"/>
    <cellStyle name="Percent 5 4" xfId="21896"/>
    <cellStyle name="Percent 5 5" xfId="27216"/>
    <cellStyle name="Percent 5_Deadline Tracker" xfId="36521"/>
    <cellStyle name="Percent 6" xfId="8601"/>
    <cellStyle name="Percent 6 2" xfId="21901"/>
    <cellStyle name="Percent 6 3" xfId="21900"/>
    <cellStyle name="Percent 6 4" xfId="27218"/>
    <cellStyle name="Percent 6_Deadline Tracker" xfId="36523"/>
    <cellStyle name="Percent 7" xfId="8602"/>
    <cellStyle name="Percent 7 2" xfId="21903"/>
    <cellStyle name="Percent 7 3" xfId="21902"/>
    <cellStyle name="Percent 7 4" xfId="27219"/>
    <cellStyle name="Percent 7_Deadline Tracker" xfId="36524"/>
    <cellStyle name="Percent 8" xfId="21904"/>
    <cellStyle name="Percent 9" xfId="21905"/>
    <cellStyle name="PSChar" xfId="8603"/>
    <cellStyle name="PSChar 2" xfId="21907"/>
    <cellStyle name="PSChar 3" xfId="21906"/>
    <cellStyle name="PSChar 4" xfId="27220"/>
    <cellStyle name="PSChar_Deadline Tracker" xfId="36525"/>
    <cellStyle name="PSDate" xfId="8604"/>
    <cellStyle name="PSDate 2" xfId="21909"/>
    <cellStyle name="PSDate 3" xfId="21908"/>
    <cellStyle name="PSDate 4" xfId="27221"/>
    <cellStyle name="PSDate_Deadline Tracker" xfId="36526"/>
    <cellStyle name="Reset  - Style4" xfId="8605"/>
    <cellStyle name="Reset  - Style4 2" xfId="21911"/>
    <cellStyle name="Reset  - Style4 3" xfId="21910"/>
    <cellStyle name="Reset  - Style4 4" xfId="27222"/>
    <cellStyle name="Reset  - Style4_Deadline Tracker" xfId="36527"/>
    <cellStyle name="Style 1" xfId="8606"/>
    <cellStyle name="Style 1 10" xfId="8607"/>
    <cellStyle name="Style 1 10 2" xfId="8608"/>
    <cellStyle name="Style 1 10 2 2" xfId="21915"/>
    <cellStyle name="Style 1 10 2 3" xfId="21914"/>
    <cellStyle name="Style 1 10 2 4" xfId="27225"/>
    <cellStyle name="Style 1 10 2_Deadline Tracker" xfId="36529"/>
    <cellStyle name="Style 1 10 3" xfId="21916"/>
    <cellStyle name="Style 1 10 4" xfId="21913"/>
    <cellStyle name="Style 1 10 5" xfId="27224"/>
    <cellStyle name="Style 1 10_Deadline Tracker" xfId="36528"/>
    <cellStyle name="Style 1 11" xfId="8609"/>
    <cellStyle name="Style 1 11 2" xfId="21918"/>
    <cellStyle name="Style 1 11 3" xfId="21917"/>
    <cellStyle name="Style 1 11 4" xfId="27226"/>
    <cellStyle name="Style 1 11_Deadline Tracker" xfId="36530"/>
    <cellStyle name="Style 1 12" xfId="8610"/>
    <cellStyle name="Style 1 12 2" xfId="21920"/>
    <cellStyle name="Style 1 12 3" xfId="21919"/>
    <cellStyle name="Style 1 12 4" xfId="27227"/>
    <cellStyle name="Style 1 12_Deadline Tracker" xfId="36531"/>
    <cellStyle name="Style 1 13" xfId="8611"/>
    <cellStyle name="Style 1 13 2" xfId="21922"/>
    <cellStyle name="Style 1 13 3" xfId="21921"/>
    <cellStyle name="Style 1 13 4" xfId="27228"/>
    <cellStyle name="Style 1 13_Deadline Tracker" xfId="36532"/>
    <cellStyle name="Style 1 14" xfId="8612"/>
    <cellStyle name="Style 1 14 2" xfId="8613"/>
    <cellStyle name="Style 1 14 2 2" xfId="21925"/>
    <cellStyle name="Style 1 14 2 3" xfId="21924"/>
    <cellStyle name="Style 1 14 2 4" xfId="27230"/>
    <cellStyle name="Style 1 14 2_Deadline Tracker" xfId="36534"/>
    <cellStyle name="Style 1 14 3" xfId="21926"/>
    <cellStyle name="Style 1 14 4" xfId="21923"/>
    <cellStyle name="Style 1 14 5" xfId="27229"/>
    <cellStyle name="Style 1 14_Deadline Tracker" xfId="36533"/>
    <cellStyle name="Style 1 15" xfId="8614"/>
    <cellStyle name="Style 1 15 2" xfId="21928"/>
    <cellStyle name="Style 1 15 3" xfId="21927"/>
    <cellStyle name="Style 1 15 4" xfId="27231"/>
    <cellStyle name="Style 1 15_Deadline Tracker" xfId="36535"/>
    <cellStyle name="Style 1 16" xfId="21929"/>
    <cellStyle name="Style 1 17" xfId="21930"/>
    <cellStyle name="Style 1 18" xfId="21931"/>
    <cellStyle name="Style 1 19" xfId="21932"/>
    <cellStyle name="Style 1 2" xfId="8615"/>
    <cellStyle name="Style 1 2 10" xfId="21934"/>
    <cellStyle name="Style 1 2 11" xfId="21933"/>
    <cellStyle name="Style 1 2 12" xfId="10867"/>
    <cellStyle name="Style 1 2 13" xfId="27232"/>
    <cellStyle name="Style 1 2 2" xfId="8616"/>
    <cellStyle name="Style 1 2 2 2" xfId="8617"/>
    <cellStyle name="Style 1 2 2 2 2" xfId="21937"/>
    <cellStyle name="Style 1 2 2 2 3" xfId="21936"/>
    <cellStyle name="Style 1 2 2 2 4" xfId="27234"/>
    <cellStyle name="Style 1 2 2 2_Deadline Tracker" xfId="36537"/>
    <cellStyle name="Style 1 2 2 3" xfId="21938"/>
    <cellStyle name="Style 1 2 2 4" xfId="21935"/>
    <cellStyle name="Style 1 2 2 5" xfId="27233"/>
    <cellStyle name="Style 1 2 2_Deadline Tracker" xfId="36536"/>
    <cellStyle name="Style 1 2 3" xfId="8618"/>
    <cellStyle name="Style 1 2 3 2" xfId="21940"/>
    <cellStyle name="Style 1 2 3 3" xfId="21939"/>
    <cellStyle name="Style 1 2 3 4" xfId="27235"/>
    <cellStyle name="Style 1 2 3_Deadline Tracker" xfId="36538"/>
    <cellStyle name="Style 1 2 4" xfId="8619"/>
    <cellStyle name="Style 1 2 4 2" xfId="21942"/>
    <cellStyle name="Style 1 2 4 3" xfId="21941"/>
    <cellStyle name="Style 1 2 4 4" xfId="27236"/>
    <cellStyle name="Style 1 2 4_Deadline Tracker" xfId="36539"/>
    <cellStyle name="Style 1 2 5" xfId="8620"/>
    <cellStyle name="Style 1 2 5 2" xfId="21944"/>
    <cellStyle name="Style 1 2 5 3" xfId="21943"/>
    <cellStyle name="Style 1 2 5 4" xfId="27237"/>
    <cellStyle name="Style 1 2 5_Deadline Tracker" xfId="36540"/>
    <cellStyle name="Style 1 2 6" xfId="8621"/>
    <cellStyle name="Style 1 2 6 2" xfId="21946"/>
    <cellStyle name="Style 1 2 6 3" xfId="21945"/>
    <cellStyle name="Style 1 2 6 4" xfId="27238"/>
    <cellStyle name="Style 1 2 6_Deadline Tracker" xfId="36541"/>
    <cellStyle name="Style 1 2 7" xfId="21947"/>
    <cellStyle name="Style 1 2 8" xfId="21948"/>
    <cellStyle name="Style 1 2 9" xfId="21949"/>
    <cellStyle name="Style 1 2_Access Deletion Tracker" xfId="8622"/>
    <cellStyle name="Style 1 20" xfId="21950"/>
    <cellStyle name="Style 1 21" xfId="21951"/>
    <cellStyle name="Style 1 22" xfId="21912"/>
    <cellStyle name="Style 1 23" xfId="10868"/>
    <cellStyle name="Style 1 24" xfId="27223"/>
    <cellStyle name="Style 1 25" xfId="10864"/>
    <cellStyle name="Style 1 26" xfId="27689"/>
    <cellStyle name="Style 1 27" xfId="27713"/>
    <cellStyle name="Style 1 28" xfId="27686"/>
    <cellStyle name="Style 1 29" xfId="27712"/>
    <cellStyle name="Style 1 3" xfId="8623"/>
    <cellStyle name="Style 1 3 2" xfId="8624"/>
    <cellStyle name="Style 1 3 2 2" xfId="21954"/>
    <cellStyle name="Style 1 3 2 3" xfId="21953"/>
    <cellStyle name="Style 1 3 2 4" xfId="27240"/>
    <cellStyle name="Style 1 3 2_Deadline Tracker" xfId="36543"/>
    <cellStyle name="Style 1 3 3" xfId="8625"/>
    <cellStyle name="Style 1 3 3 2" xfId="21956"/>
    <cellStyle name="Style 1 3 3 3" xfId="21955"/>
    <cellStyle name="Style 1 3 3 4" xfId="27241"/>
    <cellStyle name="Style 1 3 3_Deadline Tracker" xfId="36544"/>
    <cellStyle name="Style 1 3 4" xfId="21957"/>
    <cellStyle name="Style 1 3 5" xfId="21952"/>
    <cellStyle name="Style 1 3 6" xfId="27239"/>
    <cellStyle name="Style 1 3 7" xfId="31989"/>
    <cellStyle name="Style 1 3_Deadline Tracker" xfId="36542"/>
    <cellStyle name="Style 1 30" xfId="27683"/>
    <cellStyle name="Style 1 31" xfId="27635"/>
    <cellStyle name="Style 1 32" xfId="10847"/>
    <cellStyle name="Style 1 33" xfId="27693"/>
    <cellStyle name="Style 1 34" xfId="27670"/>
    <cellStyle name="Style 1 35" xfId="27650"/>
    <cellStyle name="Style 1 36" xfId="27691"/>
    <cellStyle name="Style 1 37" xfId="27651"/>
    <cellStyle name="Style 1 38" xfId="27708"/>
    <cellStyle name="Style 1 39" xfId="27720"/>
    <cellStyle name="Style 1 4" xfId="8626"/>
    <cellStyle name="Style 1 4 2" xfId="8627"/>
    <cellStyle name="Style 1 4 2 2" xfId="21960"/>
    <cellStyle name="Style 1 4 2 3" xfId="21959"/>
    <cellStyle name="Style 1 4 2 4" xfId="27243"/>
    <cellStyle name="Style 1 4 2_Deadline Tracker" xfId="36546"/>
    <cellStyle name="Style 1 4 3" xfId="21961"/>
    <cellStyle name="Style 1 4 4" xfId="21958"/>
    <cellStyle name="Style 1 4 5" xfId="27242"/>
    <cellStyle name="Style 1 4_Deadline Tracker" xfId="36545"/>
    <cellStyle name="Style 1 40" xfId="27639"/>
    <cellStyle name="Style 1 41" xfId="27677"/>
    <cellStyle name="Style 1 42" xfId="22731"/>
    <cellStyle name="Style 1 43" xfId="27710"/>
    <cellStyle name="Style 1 44" xfId="27681"/>
    <cellStyle name="Style 1 45" xfId="27627"/>
    <cellStyle name="Style 1 46" xfId="27641"/>
    <cellStyle name="Style 1 47" xfId="27676"/>
    <cellStyle name="Style 1 48" xfId="10843"/>
    <cellStyle name="Style 1 49" xfId="27656"/>
    <cellStyle name="Style 1 5" xfId="8628"/>
    <cellStyle name="Style 1 5 2" xfId="8629"/>
    <cellStyle name="Style 1 5 2 2" xfId="21964"/>
    <cellStyle name="Style 1 5 2 3" xfId="21963"/>
    <cellStyle name="Style 1 5 2 4" xfId="27245"/>
    <cellStyle name="Style 1 5 2_Deadline Tracker" xfId="36548"/>
    <cellStyle name="Style 1 5 3" xfId="21965"/>
    <cellStyle name="Style 1 5 4" xfId="21962"/>
    <cellStyle name="Style 1 5 5" xfId="27244"/>
    <cellStyle name="Style 1 5_Deadline Tracker" xfId="36547"/>
    <cellStyle name="Style 1 50" xfId="10863"/>
    <cellStyle name="Style 1 51" xfId="27633"/>
    <cellStyle name="Style 1 52" xfId="27625"/>
    <cellStyle name="Style 1 53" xfId="27638"/>
    <cellStyle name="Style 1 54" xfId="28313"/>
    <cellStyle name="Style 1 55" xfId="28006"/>
    <cellStyle name="Style 1 56" xfId="28349"/>
    <cellStyle name="Style 1 57" xfId="28341"/>
    <cellStyle name="Style 1 58" xfId="28332"/>
    <cellStyle name="Style 1 59" xfId="28338"/>
    <cellStyle name="Style 1 6" xfId="8630"/>
    <cellStyle name="Style 1 6 2" xfId="21967"/>
    <cellStyle name="Style 1 6 3" xfId="21966"/>
    <cellStyle name="Style 1 6 4" xfId="27246"/>
    <cellStyle name="Style 1 6_Deadline Tracker" xfId="36549"/>
    <cellStyle name="Style 1 60" xfId="28358"/>
    <cellStyle name="Style 1 61" xfId="28331"/>
    <cellStyle name="Style 1 7" xfId="8631"/>
    <cellStyle name="Style 1 7 2" xfId="8632"/>
    <cellStyle name="Style 1 7 2 2" xfId="21970"/>
    <cellStyle name="Style 1 7 2 3" xfId="21969"/>
    <cellStyle name="Style 1 7 2 4" xfId="27248"/>
    <cellStyle name="Style 1 7 2_Deadline Tracker" xfId="36551"/>
    <cellStyle name="Style 1 7 3" xfId="21971"/>
    <cellStyle name="Style 1 7 4" xfId="21968"/>
    <cellStyle name="Style 1 7 5" xfId="27247"/>
    <cellStyle name="Style 1 7_Deadline Tracker" xfId="36550"/>
    <cellStyle name="Style 1 8" xfId="8633"/>
    <cellStyle name="Style 1 8 2" xfId="8634"/>
    <cellStyle name="Style 1 8 2 2" xfId="21974"/>
    <cellStyle name="Style 1 8 2 3" xfId="21973"/>
    <cellStyle name="Style 1 8 2 4" xfId="27250"/>
    <cellStyle name="Style 1 8 2_Deadline Tracker" xfId="36553"/>
    <cellStyle name="Style 1 8 3" xfId="21975"/>
    <cellStyle name="Style 1 8 4" xfId="21972"/>
    <cellStyle name="Style 1 8 5" xfId="27249"/>
    <cellStyle name="Style 1 8_Deadline Tracker" xfId="36552"/>
    <cellStyle name="Style 1 9" xfId="8635"/>
    <cellStyle name="Style 1 9 2" xfId="8636"/>
    <cellStyle name="Style 1 9 2 2" xfId="21978"/>
    <cellStyle name="Style 1 9 2 3" xfId="21977"/>
    <cellStyle name="Style 1 9 2 4" xfId="27252"/>
    <cellStyle name="Style 1 9 2_Deadline Tracker" xfId="36555"/>
    <cellStyle name="Style 1 9 3" xfId="21979"/>
    <cellStyle name="Style 1 9 4" xfId="21976"/>
    <cellStyle name="Style 1 9 5" xfId="27251"/>
    <cellStyle name="Style 1 9_Deadline Tracker" xfId="36554"/>
    <cellStyle name="Style 1_Access Deletion Tracker" xfId="8637"/>
    <cellStyle name="Style 10" xfId="8638"/>
    <cellStyle name="Style 10 2" xfId="21981"/>
    <cellStyle name="Style 10 3" xfId="21980"/>
    <cellStyle name="Style 10 4" xfId="27253"/>
    <cellStyle name="Style 10_Deadline Tracker" xfId="36556"/>
    <cellStyle name="Style 11" xfId="8639"/>
    <cellStyle name="Style 11 2" xfId="21983"/>
    <cellStyle name="Style 11 3" xfId="21982"/>
    <cellStyle name="Style 11 4" xfId="27254"/>
    <cellStyle name="Style 11_Deadline Tracker" xfId="36557"/>
    <cellStyle name="Style 12" xfId="8640"/>
    <cellStyle name="Style 12 2" xfId="21985"/>
    <cellStyle name="Style 12 3" xfId="21984"/>
    <cellStyle name="Style 12 4" xfId="27255"/>
    <cellStyle name="Style 12_Deadline Tracker" xfId="36558"/>
    <cellStyle name="Style 13" xfId="8641"/>
    <cellStyle name="Style 13 2" xfId="21987"/>
    <cellStyle name="Style 13 3" xfId="21986"/>
    <cellStyle name="Style 13 4" xfId="27256"/>
    <cellStyle name="Style 13_Deadline Tracker" xfId="36559"/>
    <cellStyle name="Style 14" xfId="8642"/>
    <cellStyle name="Style 14 2" xfId="21989"/>
    <cellStyle name="Style 14 3" xfId="21988"/>
    <cellStyle name="Style 14 4" xfId="27257"/>
    <cellStyle name="Style 14_Deadline Tracker" xfId="36560"/>
    <cellStyle name="Style 15" xfId="8643"/>
    <cellStyle name="Style 15 2" xfId="21991"/>
    <cellStyle name="Style 15 3" xfId="21990"/>
    <cellStyle name="Style 15 4" xfId="27258"/>
    <cellStyle name="Style 15_Deadline Tracker" xfId="36561"/>
    <cellStyle name="Style 16" xfId="8644"/>
    <cellStyle name="Style 16 2" xfId="21993"/>
    <cellStyle name="Style 16 3" xfId="21992"/>
    <cellStyle name="Style 16 4" xfId="27259"/>
    <cellStyle name="Style 16_Deadline Tracker" xfId="36562"/>
    <cellStyle name="Style 17" xfId="8645"/>
    <cellStyle name="Style 17 2" xfId="21995"/>
    <cellStyle name="Style 17 3" xfId="21994"/>
    <cellStyle name="Style 17 4" xfId="27260"/>
    <cellStyle name="Style 17_Deadline Tracker" xfId="36563"/>
    <cellStyle name="Style 18" xfId="8646"/>
    <cellStyle name="Style 18 2" xfId="21997"/>
    <cellStyle name="Style 18 3" xfId="21996"/>
    <cellStyle name="Style 18 4" xfId="27261"/>
    <cellStyle name="Style 18_Deadline Tracker" xfId="36564"/>
    <cellStyle name="Style 2" xfId="8647"/>
    <cellStyle name="Style 2 10" xfId="28007"/>
    <cellStyle name="Style 2 11" xfId="31990"/>
    <cellStyle name="Style 2 2" xfId="8648"/>
    <cellStyle name="Style 2 2 2" xfId="22000"/>
    <cellStyle name="Style 2 2 3" xfId="21999"/>
    <cellStyle name="Style 2 2 4" xfId="27263"/>
    <cellStyle name="Style 2 2_Deadline Tracker" xfId="36565"/>
    <cellStyle name="Style 2 3" xfId="8649"/>
    <cellStyle name="Style 2 3 2" xfId="22002"/>
    <cellStyle name="Style 2 3 3" xfId="22001"/>
    <cellStyle name="Style 2 3 4" xfId="27264"/>
    <cellStyle name="Style 2 3_Deadline Tracker" xfId="36566"/>
    <cellStyle name="Style 2 4" xfId="8650"/>
    <cellStyle name="Style 2 4 2" xfId="22004"/>
    <cellStyle name="Style 2 4 3" xfId="22003"/>
    <cellStyle name="Style 2 4 4" xfId="27265"/>
    <cellStyle name="Style 2 4_Deadline Tracker" xfId="36567"/>
    <cellStyle name="Style 2 5" xfId="8651"/>
    <cellStyle name="Style 2 5 2" xfId="22006"/>
    <cellStyle name="Style 2 5 3" xfId="22005"/>
    <cellStyle name="Style 2 5 4" xfId="27266"/>
    <cellStyle name="Style 2 5_Deadline Tracker" xfId="36568"/>
    <cellStyle name="Style 2 6" xfId="22007"/>
    <cellStyle name="Style 2 7" xfId="21998"/>
    <cellStyle name="Style 2 8" xfId="27262"/>
    <cellStyle name="Style 2 9" xfId="28314"/>
    <cellStyle name="Style 2_Access Deletion Tracker" xfId="8652"/>
    <cellStyle name="Style 3" xfId="8653"/>
    <cellStyle name="Style 3 2" xfId="8654"/>
    <cellStyle name="Style 3 2 2" xfId="22010"/>
    <cellStyle name="Style 3 2 3" xfId="22009"/>
    <cellStyle name="Style 3 2 4" xfId="27268"/>
    <cellStyle name="Style 3 2_Deadline Tracker" xfId="36569"/>
    <cellStyle name="Style 3 3" xfId="22011"/>
    <cellStyle name="Style 3 4" xfId="22008"/>
    <cellStyle name="Style 3 5" xfId="27267"/>
    <cellStyle name="Style 3_Access Deletion Tracker" xfId="8655"/>
    <cellStyle name="Style 4" xfId="8656"/>
    <cellStyle name="Style 4 2" xfId="8657"/>
    <cellStyle name="Style 4 2 2" xfId="22014"/>
    <cellStyle name="Style 4 2 3" xfId="22013"/>
    <cellStyle name="Style 4 2 4" xfId="27270"/>
    <cellStyle name="Style 4 2_Deadline Tracker" xfId="36571"/>
    <cellStyle name="Style 4 3" xfId="22015"/>
    <cellStyle name="Style 4 4" xfId="22012"/>
    <cellStyle name="Style 4 5" xfId="27269"/>
    <cellStyle name="Style 4_Deadline Tracker" xfId="36570"/>
    <cellStyle name="Style 5" xfId="8658"/>
    <cellStyle name="Style 5 2" xfId="8659"/>
    <cellStyle name="Style 5 2 2" xfId="22018"/>
    <cellStyle name="Style 5 2 3" xfId="22017"/>
    <cellStyle name="Style 5 2 4" xfId="27272"/>
    <cellStyle name="Style 5 2_Deadline Tracker" xfId="36573"/>
    <cellStyle name="Style 5 3" xfId="22019"/>
    <cellStyle name="Style 5 4" xfId="22016"/>
    <cellStyle name="Style 5 5" xfId="27271"/>
    <cellStyle name="Style 5_Deadline Tracker" xfId="36572"/>
    <cellStyle name="Style 6" xfId="8660"/>
    <cellStyle name="Style 6 2" xfId="8661"/>
    <cellStyle name="Style 6 2 2" xfId="22022"/>
    <cellStyle name="Style 6 2 3" xfId="22021"/>
    <cellStyle name="Style 6 2 4" xfId="27274"/>
    <cellStyle name="Style 6 2_Deadline Tracker" xfId="36575"/>
    <cellStyle name="Style 6 3" xfId="22023"/>
    <cellStyle name="Style 6 4" xfId="22020"/>
    <cellStyle name="Style 6 5" xfId="27273"/>
    <cellStyle name="Style 6_Deadline Tracker" xfId="36574"/>
    <cellStyle name="Style 7" xfId="8662"/>
    <cellStyle name="Style 7 2" xfId="8663"/>
    <cellStyle name="Style 7 2 2" xfId="22026"/>
    <cellStyle name="Style 7 2 3" xfId="22025"/>
    <cellStyle name="Style 7 2 4" xfId="27276"/>
    <cellStyle name="Style 7 2_Deadline Tracker" xfId="36577"/>
    <cellStyle name="Style 7 3" xfId="22027"/>
    <cellStyle name="Style 7 4" xfId="22024"/>
    <cellStyle name="Style 7 5" xfId="27275"/>
    <cellStyle name="Style 7_Deadline Tracker" xfId="36576"/>
    <cellStyle name="Style 8" xfId="8664"/>
    <cellStyle name="Style 8 2" xfId="8665"/>
    <cellStyle name="Style 8 2 2" xfId="22030"/>
    <cellStyle name="Style 8 2 3" xfId="22029"/>
    <cellStyle name="Style 8 2 4" xfId="27278"/>
    <cellStyle name="Style 8 2_Deadline Tracker" xfId="36578"/>
    <cellStyle name="Style 8 3" xfId="22031"/>
    <cellStyle name="Style 8 4" xfId="22028"/>
    <cellStyle name="Style 8 5" xfId="27277"/>
    <cellStyle name="Style 8_Access Deletion Tracker" xfId="8666"/>
    <cellStyle name="Style 9" xfId="8667"/>
    <cellStyle name="Style 9 2" xfId="22033"/>
    <cellStyle name="Style 9 3" xfId="22032"/>
    <cellStyle name="Style 9 4" xfId="27279"/>
    <cellStyle name="Style 9_Deadline Tracker" xfId="36579"/>
    <cellStyle name="STYLE1" xfId="8668"/>
    <cellStyle name="STYLE1 2" xfId="22035"/>
    <cellStyle name="STYLE1 3" xfId="22034"/>
    <cellStyle name="STYLE1 4" xfId="27280"/>
    <cellStyle name="STYLE1_Deadline Tracker" xfId="36580"/>
    <cellStyle name="STYLE2" xfId="8669"/>
    <cellStyle name="STYLE2 2" xfId="22037"/>
    <cellStyle name="STYLE2 3" xfId="22036"/>
    <cellStyle name="STYLE2 4" xfId="27281"/>
    <cellStyle name="STYLE2_Deadline Tracker" xfId="36581"/>
    <cellStyle name="STYLE3" xfId="8670"/>
    <cellStyle name="STYLE3 2" xfId="22039"/>
    <cellStyle name="STYLE3 3" xfId="22038"/>
    <cellStyle name="STYLE3 4" xfId="27282"/>
    <cellStyle name="STYLE3_Deadline Tracker" xfId="36582"/>
    <cellStyle name="STYLE4" xfId="8671"/>
    <cellStyle name="STYLE4 2" xfId="22041"/>
    <cellStyle name="STYLE4 3" xfId="22040"/>
    <cellStyle name="STYLE4 4" xfId="27283"/>
    <cellStyle name="STYLE4_Deadline Tracker" xfId="36583"/>
    <cellStyle name="STYLE5" xfId="8672"/>
    <cellStyle name="STYLE5 2" xfId="22043"/>
    <cellStyle name="STYLE5 3" xfId="22042"/>
    <cellStyle name="STYLE5 4" xfId="27284"/>
    <cellStyle name="STYLE5_Deadline Tracker" xfId="36584"/>
    <cellStyle name="STYLE6" xfId="8673"/>
    <cellStyle name="STYLE6 2" xfId="22045"/>
    <cellStyle name="STYLE6 3" xfId="22044"/>
    <cellStyle name="STYLE6 4" xfId="27285"/>
    <cellStyle name="STYLE6_Deadline Tracker" xfId="36585"/>
    <cellStyle name="Table  - Style5" xfId="8674"/>
    <cellStyle name="Table  - Style5 2" xfId="22047"/>
    <cellStyle name="Table  - Style5 3" xfId="22046"/>
    <cellStyle name="Table  - Style5 4" xfId="27286"/>
    <cellStyle name="Table  - Style5_Deadline Tracker" xfId="36586"/>
    <cellStyle name="Text" xfId="8675"/>
    <cellStyle name="Text 2" xfId="22049"/>
    <cellStyle name="Text 3" xfId="22048"/>
    <cellStyle name="Text 4" xfId="27287"/>
    <cellStyle name="Text_Deadline Tracker" xfId="36587"/>
    <cellStyle name="TextStyle" xfId="8676"/>
    <cellStyle name="TextStyle 2" xfId="22051"/>
    <cellStyle name="TextStyle 3" xfId="22050"/>
    <cellStyle name="TextStyle 4" xfId="27288"/>
    <cellStyle name="TextStyle_Deadline Tracker" xfId="36588"/>
    <cellStyle name="Title  - Style6" xfId="8677"/>
    <cellStyle name="Title  - Style6 2" xfId="22053"/>
    <cellStyle name="Title  - Style6 3" xfId="22052"/>
    <cellStyle name="Title  - Style6 4" xfId="27289"/>
    <cellStyle name="Title  - Style6_Deadline Tracker" xfId="36589"/>
    <cellStyle name="Title 10" xfId="8678"/>
    <cellStyle name="Title 10 2" xfId="8679"/>
    <cellStyle name="Title 10 2 2" xfId="22056"/>
    <cellStyle name="Title 10 2 3" xfId="22055"/>
    <cellStyle name="Title 10 2 4" xfId="27291"/>
    <cellStyle name="Title 10 2_Deadline Tracker" xfId="36591"/>
    <cellStyle name="Title 10 3" xfId="22057"/>
    <cellStyle name="Title 10 4" xfId="22054"/>
    <cellStyle name="Title 10 5" xfId="27290"/>
    <cellStyle name="Title 10_Deadline Tracker" xfId="36590"/>
    <cellStyle name="Title 11" xfId="8680"/>
    <cellStyle name="Title 11 2" xfId="8681"/>
    <cellStyle name="Title 11 2 2" xfId="22060"/>
    <cellStyle name="Title 11 2 3" xfId="22059"/>
    <cellStyle name="Title 11 2 4" xfId="27293"/>
    <cellStyle name="Title 11 2_Deadline Tracker" xfId="36593"/>
    <cellStyle name="Title 11 3" xfId="22061"/>
    <cellStyle name="Title 11 4" xfId="22058"/>
    <cellStyle name="Title 11 5" xfId="27292"/>
    <cellStyle name="Title 11_Deadline Tracker" xfId="36592"/>
    <cellStyle name="Title 12" xfId="8682"/>
    <cellStyle name="Title 12 2" xfId="8683"/>
    <cellStyle name="Title 12 2 2" xfId="22064"/>
    <cellStyle name="Title 12 2 3" xfId="22063"/>
    <cellStyle name="Title 12 2 4" xfId="27295"/>
    <cellStyle name="Title 12 2_Deadline Tracker" xfId="36595"/>
    <cellStyle name="Title 12 3" xfId="22065"/>
    <cellStyle name="Title 12 4" xfId="22062"/>
    <cellStyle name="Title 12 5" xfId="27294"/>
    <cellStyle name="Title 12_Deadline Tracker" xfId="36594"/>
    <cellStyle name="Title 13" xfId="8684"/>
    <cellStyle name="Title 13 2" xfId="8685"/>
    <cellStyle name="Title 13 2 2" xfId="22068"/>
    <cellStyle name="Title 13 2 3" xfId="22067"/>
    <cellStyle name="Title 13 2 4" xfId="27297"/>
    <cellStyle name="Title 13 2_Deadline Tracker" xfId="36597"/>
    <cellStyle name="Title 13 3" xfId="22069"/>
    <cellStyle name="Title 13 4" xfId="22066"/>
    <cellStyle name="Title 13 5" xfId="27296"/>
    <cellStyle name="Title 13_Deadline Tracker" xfId="36596"/>
    <cellStyle name="Title 14" xfId="8686"/>
    <cellStyle name="Title 14 2" xfId="8687"/>
    <cellStyle name="Title 14 2 2" xfId="22072"/>
    <cellStyle name="Title 14 2 3" xfId="22071"/>
    <cellStyle name="Title 14 2 4" xfId="27299"/>
    <cellStyle name="Title 14 2_Deadline Tracker" xfId="36599"/>
    <cellStyle name="Title 14 3" xfId="22073"/>
    <cellStyle name="Title 14 4" xfId="22070"/>
    <cellStyle name="Title 14 5" xfId="27298"/>
    <cellStyle name="Title 14_Deadline Tracker" xfId="36598"/>
    <cellStyle name="Title 15" xfId="8688"/>
    <cellStyle name="Title 15 2" xfId="22075"/>
    <cellStyle name="Title 15 3" xfId="22074"/>
    <cellStyle name="Title 15 4" xfId="27300"/>
    <cellStyle name="Title 15_Deadline Tracker" xfId="36600"/>
    <cellStyle name="Title 16" xfId="8689"/>
    <cellStyle name="Title 16 2" xfId="22077"/>
    <cellStyle name="Title 16 3" xfId="22076"/>
    <cellStyle name="Title 16 4" xfId="27301"/>
    <cellStyle name="Title 16_Deadline Tracker" xfId="36601"/>
    <cellStyle name="Title 17" xfId="8690"/>
    <cellStyle name="Title 17 2" xfId="22079"/>
    <cellStyle name="Title 17 3" xfId="22078"/>
    <cellStyle name="Title 17 4" xfId="27302"/>
    <cellStyle name="Title 17_Deadline Tracker" xfId="36602"/>
    <cellStyle name="Title 18" xfId="8691"/>
    <cellStyle name="Title 18 2" xfId="22081"/>
    <cellStyle name="Title 18 3" xfId="22080"/>
    <cellStyle name="Title 18 4" xfId="27303"/>
    <cellStyle name="Title 18_Deadline Tracker" xfId="36603"/>
    <cellStyle name="Title 19" xfId="8692"/>
    <cellStyle name="Title 19 2" xfId="22083"/>
    <cellStyle name="Title 19 3" xfId="22082"/>
    <cellStyle name="Title 19 4" xfId="27304"/>
    <cellStyle name="Title 19_Deadline Tracker" xfId="36604"/>
    <cellStyle name="Title 2" xfId="8693"/>
    <cellStyle name="Title 2 2" xfId="8694"/>
    <cellStyle name="Title 2 2 2" xfId="22086"/>
    <cellStyle name="Title 2 2 3" xfId="22085"/>
    <cellStyle name="Title 2 2 4" xfId="27306"/>
    <cellStyle name="Title 2 2 5" xfId="32109"/>
    <cellStyle name="Title 2 2_Deadline Tracker" xfId="36606"/>
    <cellStyle name="Title 2 3" xfId="22087"/>
    <cellStyle name="Title 2 4" xfId="22084"/>
    <cellStyle name="Title 2 5" xfId="27305"/>
    <cellStyle name="Title 2 6" xfId="28315"/>
    <cellStyle name="Title 2 7" xfId="28008"/>
    <cellStyle name="Title 2 8" xfId="32108"/>
    <cellStyle name="Title 2_Deadline Tracker" xfId="36605"/>
    <cellStyle name="Title 20" xfId="8695"/>
    <cellStyle name="Title 20 2" xfId="22089"/>
    <cellStyle name="Title 20 3" xfId="22088"/>
    <cellStyle name="Title 20 4" xfId="27307"/>
    <cellStyle name="Title 20_Deadline Tracker" xfId="36607"/>
    <cellStyle name="Title 21" xfId="8696"/>
    <cellStyle name="Title 21 2" xfId="22091"/>
    <cellStyle name="Title 21 3" xfId="22090"/>
    <cellStyle name="Title 21 4" xfId="27308"/>
    <cellStyle name="Title 21_Deadline Tracker" xfId="36608"/>
    <cellStyle name="Title 22" xfId="8697"/>
    <cellStyle name="Title 22 2" xfId="22093"/>
    <cellStyle name="Title 22 3" xfId="22092"/>
    <cellStyle name="Title 22 4" xfId="27309"/>
    <cellStyle name="Title 22_Deadline Tracker" xfId="36609"/>
    <cellStyle name="Title 23" xfId="8698"/>
    <cellStyle name="Title 23 2" xfId="22095"/>
    <cellStyle name="Title 23 3" xfId="22094"/>
    <cellStyle name="Title 23 4" xfId="27310"/>
    <cellStyle name="Title 23_Deadline Tracker" xfId="36610"/>
    <cellStyle name="Title 24" xfId="8699"/>
    <cellStyle name="Title 24 2" xfId="22097"/>
    <cellStyle name="Title 24 3" xfId="22096"/>
    <cellStyle name="Title 24 4" xfId="27311"/>
    <cellStyle name="Title 24_Deadline Tracker" xfId="36611"/>
    <cellStyle name="Title 25" xfId="8700"/>
    <cellStyle name="Title 25 2" xfId="22099"/>
    <cellStyle name="Title 25 3" xfId="22098"/>
    <cellStyle name="Title 25 4" xfId="27312"/>
    <cellStyle name="Title 25_Deadline Tracker" xfId="36612"/>
    <cellStyle name="Title 26" xfId="8701"/>
    <cellStyle name="Title 26 2" xfId="22101"/>
    <cellStyle name="Title 26 3" xfId="22100"/>
    <cellStyle name="Title 26 4" xfId="27313"/>
    <cellStyle name="Title 26_Deadline Tracker" xfId="36613"/>
    <cellStyle name="Title 27" xfId="8702"/>
    <cellStyle name="Title 27 2" xfId="22103"/>
    <cellStyle name="Title 27 3" xfId="22102"/>
    <cellStyle name="Title 27 4" xfId="27314"/>
    <cellStyle name="Title 27_Deadline Tracker" xfId="36614"/>
    <cellStyle name="Title 28" xfId="8703"/>
    <cellStyle name="Title 28 2" xfId="22105"/>
    <cellStyle name="Title 28 3" xfId="22104"/>
    <cellStyle name="Title 28 4" xfId="27315"/>
    <cellStyle name="Title 28_Deadline Tracker" xfId="36615"/>
    <cellStyle name="Title 29" xfId="8704"/>
    <cellStyle name="Title 29 2" xfId="22107"/>
    <cellStyle name="Title 29 3" xfId="22106"/>
    <cellStyle name="Title 29 4" xfId="27316"/>
    <cellStyle name="Title 29_Deadline Tracker" xfId="36616"/>
    <cellStyle name="Title 3" xfId="8705"/>
    <cellStyle name="Title 3 2" xfId="8706"/>
    <cellStyle name="Title 3 2 2" xfId="22110"/>
    <cellStyle name="Title 3 2 3" xfId="22109"/>
    <cellStyle name="Title 3 2 4" xfId="27318"/>
    <cellStyle name="Title 3 2_Deadline Tracker" xfId="36618"/>
    <cellStyle name="Title 3 3" xfId="22111"/>
    <cellStyle name="Title 3 4" xfId="22108"/>
    <cellStyle name="Title 3 5" xfId="27317"/>
    <cellStyle name="Title 3 6" xfId="28316"/>
    <cellStyle name="Title 3 7" xfId="28009"/>
    <cellStyle name="Title 3_Deadline Tracker" xfId="36617"/>
    <cellStyle name="Title 30" xfId="8707"/>
    <cellStyle name="Title 30 2" xfId="22113"/>
    <cellStyle name="Title 30 3" xfId="22112"/>
    <cellStyle name="Title 30 4" xfId="27319"/>
    <cellStyle name="Title 30_Deadline Tracker" xfId="36619"/>
    <cellStyle name="Title 31" xfId="8708"/>
    <cellStyle name="Title 31 2" xfId="22115"/>
    <cellStyle name="Title 31 3" xfId="22114"/>
    <cellStyle name="Title 31 4" xfId="27320"/>
    <cellStyle name="Title 31_Deadline Tracker" xfId="36620"/>
    <cellStyle name="Title 32" xfId="8709"/>
    <cellStyle name="Title 32 2" xfId="22117"/>
    <cellStyle name="Title 32 3" xfId="22116"/>
    <cellStyle name="Title 32 4" xfId="27321"/>
    <cellStyle name="Title 32_Deadline Tracker" xfId="36621"/>
    <cellStyle name="Title 33" xfId="8710"/>
    <cellStyle name="Title 33 2" xfId="22119"/>
    <cellStyle name="Title 33 3" xfId="22118"/>
    <cellStyle name="Title 33 4" xfId="27322"/>
    <cellStyle name="Title 33_Deadline Tracker" xfId="36622"/>
    <cellStyle name="Title 34" xfId="8711"/>
    <cellStyle name="Title 34 2" xfId="22121"/>
    <cellStyle name="Title 34 3" xfId="22120"/>
    <cellStyle name="Title 34 4" xfId="27323"/>
    <cellStyle name="Title 34_Deadline Tracker" xfId="36623"/>
    <cellStyle name="Title 35" xfId="8712"/>
    <cellStyle name="Title 35 2" xfId="22123"/>
    <cellStyle name="Title 35 3" xfId="22122"/>
    <cellStyle name="Title 35 4" xfId="27324"/>
    <cellStyle name="Title 35_Deadline Tracker" xfId="36624"/>
    <cellStyle name="Title 36" xfId="8713"/>
    <cellStyle name="Title 36 2" xfId="22125"/>
    <cellStyle name="Title 36 3" xfId="22124"/>
    <cellStyle name="Title 36 4" xfId="27325"/>
    <cellStyle name="Title 36_Deadline Tracker" xfId="36625"/>
    <cellStyle name="Title 37" xfId="8714"/>
    <cellStyle name="Title 37 2" xfId="22127"/>
    <cellStyle name="Title 37 3" xfId="22126"/>
    <cellStyle name="Title 37 4" xfId="27326"/>
    <cellStyle name="Title 37_Deadline Tracker" xfId="36626"/>
    <cellStyle name="Title 38" xfId="8715"/>
    <cellStyle name="Title 38 2" xfId="22129"/>
    <cellStyle name="Title 38 3" xfId="22128"/>
    <cellStyle name="Title 38 4" xfId="27327"/>
    <cellStyle name="Title 38_Deadline Tracker" xfId="36627"/>
    <cellStyle name="Title 39" xfId="8716"/>
    <cellStyle name="Title 39 2" xfId="22131"/>
    <cellStyle name="Title 39 3" xfId="22130"/>
    <cellStyle name="Title 39 4" xfId="27328"/>
    <cellStyle name="Title 39_Deadline Tracker" xfId="36628"/>
    <cellStyle name="Title 4" xfId="8717"/>
    <cellStyle name="Title 4 2" xfId="8718"/>
    <cellStyle name="Title 4 2 2" xfId="22134"/>
    <cellStyle name="Title 4 2 3" xfId="22133"/>
    <cellStyle name="Title 4 2 4" xfId="27330"/>
    <cellStyle name="Title 4 2_Deadline Tracker" xfId="36630"/>
    <cellStyle name="Title 4 3" xfId="22135"/>
    <cellStyle name="Title 4 4" xfId="22132"/>
    <cellStyle name="Title 4 5" xfId="27329"/>
    <cellStyle name="Title 4_Deadline Tracker" xfId="36629"/>
    <cellStyle name="Title 40" xfId="8719"/>
    <cellStyle name="Title 40 2" xfId="22137"/>
    <cellStyle name="Title 40 3" xfId="22136"/>
    <cellStyle name="Title 40 4" xfId="27331"/>
    <cellStyle name="Title 40_Deadline Tracker" xfId="36631"/>
    <cellStyle name="Title 41" xfId="8720"/>
    <cellStyle name="Title 41 2" xfId="22139"/>
    <cellStyle name="Title 41 3" xfId="22138"/>
    <cellStyle name="Title 41 4" xfId="27332"/>
    <cellStyle name="Title 41_Deadline Tracker" xfId="36632"/>
    <cellStyle name="Title 42" xfId="8721"/>
    <cellStyle name="Title 42 2" xfId="22141"/>
    <cellStyle name="Title 42 3" xfId="22140"/>
    <cellStyle name="Title 42 4" xfId="27333"/>
    <cellStyle name="Title 42_Deadline Tracker" xfId="36633"/>
    <cellStyle name="Title 43" xfId="8722"/>
    <cellStyle name="Title 43 2" xfId="22143"/>
    <cellStyle name="Title 43 3" xfId="22142"/>
    <cellStyle name="Title 43 4" xfId="27334"/>
    <cellStyle name="Title 43_Deadline Tracker" xfId="36634"/>
    <cellStyle name="Title 44" xfId="8723"/>
    <cellStyle name="Title 44 2" xfId="22145"/>
    <cellStyle name="Title 44 3" xfId="22144"/>
    <cellStyle name="Title 44 4" xfId="27335"/>
    <cellStyle name="Title 44_Deadline Tracker" xfId="36635"/>
    <cellStyle name="Title 45" xfId="8724"/>
    <cellStyle name="Title 45 2" xfId="22147"/>
    <cellStyle name="Title 45 3" xfId="22146"/>
    <cellStyle name="Title 45 4" xfId="27336"/>
    <cellStyle name="Title 45_Deadline Tracker" xfId="36636"/>
    <cellStyle name="Title 46" xfId="8725"/>
    <cellStyle name="Title 46 2" xfId="22149"/>
    <cellStyle name="Title 46 3" xfId="22148"/>
    <cellStyle name="Title 46 4" xfId="27337"/>
    <cellStyle name="Title 46_Deadline Tracker" xfId="36637"/>
    <cellStyle name="Title 47" xfId="8726"/>
    <cellStyle name="Title 47 2" xfId="22151"/>
    <cellStyle name="Title 47 3" xfId="22150"/>
    <cellStyle name="Title 47 4" xfId="27338"/>
    <cellStyle name="Title 47_Deadline Tracker" xfId="36638"/>
    <cellStyle name="Title 48" xfId="8727"/>
    <cellStyle name="Title 48 2" xfId="22153"/>
    <cellStyle name="Title 48 3" xfId="22152"/>
    <cellStyle name="Title 48 4" xfId="27339"/>
    <cellStyle name="Title 48_Deadline Tracker" xfId="36639"/>
    <cellStyle name="Title 49" xfId="8728"/>
    <cellStyle name="Title 49 2" xfId="22155"/>
    <cellStyle name="Title 49 3" xfId="22154"/>
    <cellStyle name="Title 49 4" xfId="27340"/>
    <cellStyle name="Title 49_Deadline Tracker" xfId="36640"/>
    <cellStyle name="Title 5" xfId="8729"/>
    <cellStyle name="Title 5 2" xfId="8730"/>
    <cellStyle name="Title 5 2 2" xfId="22158"/>
    <cellStyle name="Title 5 2 3" xfId="22157"/>
    <cellStyle name="Title 5 2 4" xfId="27342"/>
    <cellStyle name="Title 5 2_Deadline Tracker" xfId="36642"/>
    <cellStyle name="Title 5 3" xfId="22159"/>
    <cellStyle name="Title 5 4" xfId="22156"/>
    <cellStyle name="Title 5 5" xfId="27341"/>
    <cellStyle name="Title 5_Deadline Tracker" xfId="36641"/>
    <cellStyle name="Title 50" xfId="8731"/>
    <cellStyle name="Title 50 2" xfId="22161"/>
    <cellStyle name="Title 50 3" xfId="22160"/>
    <cellStyle name="Title 50 4" xfId="27343"/>
    <cellStyle name="Title 50_Deadline Tracker" xfId="36643"/>
    <cellStyle name="Title 51" xfId="8732"/>
    <cellStyle name="Title 51 2" xfId="22163"/>
    <cellStyle name="Title 51 3" xfId="22162"/>
    <cellStyle name="Title 51 4" xfId="27344"/>
    <cellStyle name="Title 51_Deadline Tracker" xfId="36644"/>
    <cellStyle name="Title 52" xfId="8733"/>
    <cellStyle name="Title 52 2" xfId="22165"/>
    <cellStyle name="Title 52 3" xfId="22164"/>
    <cellStyle name="Title 52 4" xfId="27345"/>
    <cellStyle name="Title 52_Deadline Tracker" xfId="36645"/>
    <cellStyle name="Title 53" xfId="8734"/>
    <cellStyle name="Title 53 2" xfId="22167"/>
    <cellStyle name="Title 53 3" xfId="22166"/>
    <cellStyle name="Title 53 4" xfId="27346"/>
    <cellStyle name="Title 53_Deadline Tracker" xfId="36646"/>
    <cellStyle name="Title 54" xfId="8735"/>
    <cellStyle name="Title 54 2" xfId="22169"/>
    <cellStyle name="Title 54 3" xfId="22168"/>
    <cellStyle name="Title 54 4" xfId="27347"/>
    <cellStyle name="Title 54_Deadline Tracker" xfId="36647"/>
    <cellStyle name="Title 55" xfId="8736"/>
    <cellStyle name="Title 55 2" xfId="22171"/>
    <cellStyle name="Title 55 3" xfId="22170"/>
    <cellStyle name="Title 55 4" xfId="27348"/>
    <cellStyle name="Title 55_Deadline Tracker" xfId="36648"/>
    <cellStyle name="Title 56" xfId="8737"/>
    <cellStyle name="Title 56 2" xfId="22173"/>
    <cellStyle name="Title 56 3" xfId="22172"/>
    <cellStyle name="Title 56 4" xfId="27349"/>
    <cellStyle name="Title 56_Deadline Tracker" xfId="36649"/>
    <cellStyle name="Title 57" xfId="8738"/>
    <cellStyle name="Title 57 2" xfId="22175"/>
    <cellStyle name="Title 57 3" xfId="22174"/>
    <cellStyle name="Title 57 4" xfId="27350"/>
    <cellStyle name="Title 57_Deadline Tracker" xfId="36650"/>
    <cellStyle name="Title 58" xfId="8739"/>
    <cellStyle name="Title 58 2" xfId="22177"/>
    <cellStyle name="Title 58 3" xfId="22176"/>
    <cellStyle name="Title 58 4" xfId="27351"/>
    <cellStyle name="Title 58_Deadline Tracker" xfId="36651"/>
    <cellStyle name="Title 59" xfId="8740"/>
    <cellStyle name="Title 59 2" xfId="22179"/>
    <cellStyle name="Title 59 3" xfId="22178"/>
    <cellStyle name="Title 59 4" xfId="27352"/>
    <cellStyle name="Title 59_Deadline Tracker" xfId="36652"/>
    <cellStyle name="Title 6" xfId="8741"/>
    <cellStyle name="Title 6 2" xfId="8742"/>
    <cellStyle name="Title 6 2 2" xfId="22182"/>
    <cellStyle name="Title 6 2 3" xfId="22181"/>
    <cellStyle name="Title 6 2 4" xfId="27354"/>
    <cellStyle name="Title 6 2_Deadline Tracker" xfId="36654"/>
    <cellStyle name="Title 6 3" xfId="22183"/>
    <cellStyle name="Title 6 4" xfId="22180"/>
    <cellStyle name="Title 6 5" xfId="27353"/>
    <cellStyle name="Title 6_Deadline Tracker" xfId="36653"/>
    <cellStyle name="Title 60" xfId="8743"/>
    <cellStyle name="Title 60 2" xfId="22185"/>
    <cellStyle name="Title 60 3" xfId="22184"/>
    <cellStyle name="Title 60 4" xfId="27355"/>
    <cellStyle name="Title 60_Deadline Tracker" xfId="36655"/>
    <cellStyle name="Title 61" xfId="8744"/>
    <cellStyle name="Title 61 2" xfId="22187"/>
    <cellStyle name="Title 61 3" xfId="22186"/>
    <cellStyle name="Title 61 4" xfId="27356"/>
    <cellStyle name="Title 61_Deadline Tracker" xfId="36656"/>
    <cellStyle name="Title 62" xfId="8745"/>
    <cellStyle name="Title 62 2" xfId="22189"/>
    <cellStyle name="Title 62 3" xfId="22188"/>
    <cellStyle name="Title 62 4" xfId="27357"/>
    <cellStyle name="Title 62_Deadline Tracker" xfId="36657"/>
    <cellStyle name="Title 63" xfId="8746"/>
    <cellStyle name="Title 63 2" xfId="22191"/>
    <cellStyle name="Title 63 3" xfId="22190"/>
    <cellStyle name="Title 63 4" xfId="27358"/>
    <cellStyle name="Title 63_Deadline Tracker" xfId="36658"/>
    <cellStyle name="Title 64" xfId="8747"/>
    <cellStyle name="Title 64 2" xfId="22193"/>
    <cellStyle name="Title 64 3" xfId="22192"/>
    <cellStyle name="Title 64 4" xfId="27359"/>
    <cellStyle name="Title 64_Deadline Tracker" xfId="36659"/>
    <cellStyle name="Title 65" xfId="8748"/>
    <cellStyle name="Title 65 2" xfId="22195"/>
    <cellStyle name="Title 65 3" xfId="22194"/>
    <cellStyle name="Title 65 4" xfId="27360"/>
    <cellStyle name="Title 65_Deadline Tracker" xfId="36660"/>
    <cellStyle name="Title 66" xfId="8749"/>
    <cellStyle name="Title 66 2" xfId="22197"/>
    <cellStyle name="Title 66 3" xfId="22196"/>
    <cellStyle name="Title 66 4" xfId="27361"/>
    <cellStyle name="Title 66_Deadline Tracker" xfId="36661"/>
    <cellStyle name="Title 67" xfId="8750"/>
    <cellStyle name="Title 67 2" xfId="22199"/>
    <cellStyle name="Title 67 3" xfId="22198"/>
    <cellStyle name="Title 67 4" xfId="27362"/>
    <cellStyle name="Title 67_Deadline Tracker" xfId="36662"/>
    <cellStyle name="Title 68" xfId="8751"/>
    <cellStyle name="Title 68 2" xfId="22201"/>
    <cellStyle name="Title 68 3" xfId="22200"/>
    <cellStyle name="Title 68 4" xfId="27363"/>
    <cellStyle name="Title 68_Deadline Tracker" xfId="36663"/>
    <cellStyle name="Title 69" xfId="8752"/>
    <cellStyle name="Title 69 2" xfId="22203"/>
    <cellStyle name="Title 69 3" xfId="22202"/>
    <cellStyle name="Title 69 4" xfId="27364"/>
    <cellStyle name="Title 69_Deadline Tracker" xfId="36664"/>
    <cellStyle name="Title 7" xfId="8753"/>
    <cellStyle name="Title 7 2" xfId="8754"/>
    <cellStyle name="Title 7 2 2" xfId="22206"/>
    <cellStyle name="Title 7 2 3" xfId="22205"/>
    <cellStyle name="Title 7 2 4" xfId="27366"/>
    <cellStyle name="Title 7 2_Deadline Tracker" xfId="36666"/>
    <cellStyle name="Title 7 3" xfId="22207"/>
    <cellStyle name="Title 7 4" xfId="22204"/>
    <cellStyle name="Title 7 5" xfId="27365"/>
    <cellStyle name="Title 7_Deadline Tracker" xfId="36665"/>
    <cellStyle name="Title 70" xfId="8755"/>
    <cellStyle name="Title 70 2" xfId="22209"/>
    <cellStyle name="Title 70 3" xfId="22208"/>
    <cellStyle name="Title 70 4" xfId="27367"/>
    <cellStyle name="Title 70_Deadline Tracker" xfId="36667"/>
    <cellStyle name="Title 71" xfId="8756"/>
    <cellStyle name="Title 71 2" xfId="22211"/>
    <cellStyle name="Title 71 3" xfId="22210"/>
    <cellStyle name="Title 71 4" xfId="27368"/>
    <cellStyle name="Title 71_Deadline Tracker" xfId="36668"/>
    <cellStyle name="Title 72" xfId="8757"/>
    <cellStyle name="Title 72 2" xfId="22213"/>
    <cellStyle name="Title 72 3" xfId="22212"/>
    <cellStyle name="Title 72 4" xfId="27369"/>
    <cellStyle name="Title 72_Deadline Tracker" xfId="36669"/>
    <cellStyle name="Title 73" xfId="8758"/>
    <cellStyle name="Title 73 2" xfId="22215"/>
    <cellStyle name="Title 73 3" xfId="22214"/>
    <cellStyle name="Title 73 4" xfId="27370"/>
    <cellStyle name="Title 73_Deadline Tracker" xfId="36670"/>
    <cellStyle name="Title 74" xfId="8759"/>
    <cellStyle name="Title 74 2" xfId="22217"/>
    <cellStyle name="Title 74 3" xfId="22216"/>
    <cellStyle name="Title 74 4" xfId="27371"/>
    <cellStyle name="Title 74_Deadline Tracker" xfId="36671"/>
    <cellStyle name="Title 75" xfId="28415"/>
    <cellStyle name="Title 8" xfId="8760"/>
    <cellStyle name="Title 8 2" xfId="8761"/>
    <cellStyle name="Title 8 2 2" xfId="22220"/>
    <cellStyle name="Title 8 2 3" xfId="22219"/>
    <cellStyle name="Title 8 2 4" xfId="27373"/>
    <cellStyle name="Title 8 2_Deadline Tracker" xfId="36673"/>
    <cellStyle name="Title 8 3" xfId="22221"/>
    <cellStyle name="Title 8 4" xfId="22218"/>
    <cellStyle name="Title 8 5" xfId="27372"/>
    <cellStyle name="Title 8_Deadline Tracker" xfId="36672"/>
    <cellStyle name="Title 9" xfId="8762"/>
    <cellStyle name="Title 9 2" xfId="8763"/>
    <cellStyle name="Title 9 2 2" xfId="22224"/>
    <cellStyle name="Title 9 2 3" xfId="22223"/>
    <cellStyle name="Title 9 2 4" xfId="27375"/>
    <cellStyle name="Title 9 2_Deadline Tracker" xfId="36675"/>
    <cellStyle name="Title 9 3" xfId="22225"/>
    <cellStyle name="Title 9 4" xfId="22222"/>
    <cellStyle name="Title 9 5" xfId="27374"/>
    <cellStyle name="Title 9_Deadline Tracker" xfId="36674"/>
    <cellStyle name="Total 10" xfId="8764"/>
    <cellStyle name="Total 10 2" xfId="8765"/>
    <cellStyle name="Total 10 2 2" xfId="22228"/>
    <cellStyle name="Total 10 2 3" xfId="22227"/>
    <cellStyle name="Total 10 2 4" xfId="27377"/>
    <cellStyle name="Total 10 2_Deadline Tracker" xfId="36677"/>
    <cellStyle name="Total 10 3" xfId="22229"/>
    <cellStyle name="Total 10 4" xfId="22226"/>
    <cellStyle name="Total 10 5" xfId="27376"/>
    <cellStyle name="Total 10_Deadline Tracker" xfId="36676"/>
    <cellStyle name="Total 11" xfId="8766"/>
    <cellStyle name="Total 11 2" xfId="8767"/>
    <cellStyle name="Total 11 2 2" xfId="22232"/>
    <cellStyle name="Total 11 2 3" xfId="22231"/>
    <cellStyle name="Total 11 2 4" xfId="27379"/>
    <cellStyle name="Total 11 2_Deadline Tracker" xfId="36679"/>
    <cellStyle name="Total 11 3" xfId="22233"/>
    <cellStyle name="Total 11 4" xfId="22230"/>
    <cellStyle name="Total 11 5" xfId="27378"/>
    <cellStyle name="Total 11_Deadline Tracker" xfId="36678"/>
    <cellStyle name="Total 12" xfId="8768"/>
    <cellStyle name="Total 12 2" xfId="22235"/>
    <cellStyle name="Total 12 3" xfId="22234"/>
    <cellStyle name="Total 12 4" xfId="27380"/>
    <cellStyle name="Total 12_Deadline Tracker" xfId="36680"/>
    <cellStyle name="Total 13" xfId="8769"/>
    <cellStyle name="Total 13 2" xfId="22237"/>
    <cellStyle name="Total 13 3" xfId="22236"/>
    <cellStyle name="Total 13 4" xfId="27381"/>
    <cellStyle name="Total 13_Deadline Tracker" xfId="36681"/>
    <cellStyle name="Total 14" xfId="8770"/>
    <cellStyle name="Total 14 2" xfId="22239"/>
    <cellStyle name="Total 14 3" xfId="22238"/>
    <cellStyle name="Total 14 4" xfId="27382"/>
    <cellStyle name="Total 14_Deadline Tracker" xfId="36682"/>
    <cellStyle name="Total 15" xfId="28416"/>
    <cellStyle name="Total 2" xfId="8771"/>
    <cellStyle name="Total 2 10" xfId="8772"/>
    <cellStyle name="Total 2 10 2" xfId="8773"/>
    <cellStyle name="Total 2 10 2 2" xfId="22243"/>
    <cellStyle name="Total 2 10 2 3" xfId="22242"/>
    <cellStyle name="Total 2 10 2 4" xfId="27385"/>
    <cellStyle name="Total 2 10 2_Deadline Tracker" xfId="36684"/>
    <cellStyle name="Total 2 10 3" xfId="8774"/>
    <cellStyle name="Total 2 10 3 2" xfId="22245"/>
    <cellStyle name="Total 2 10 3 3" xfId="22244"/>
    <cellStyle name="Total 2 10 3 4" xfId="27386"/>
    <cellStyle name="Total 2 10 3_Deadline Tracker" xfId="36685"/>
    <cellStyle name="Total 2 10 4" xfId="8775"/>
    <cellStyle name="Total 2 10 4 2" xfId="22247"/>
    <cellStyle name="Total 2 10 4 3" xfId="22246"/>
    <cellStyle name="Total 2 10 4 4" xfId="27387"/>
    <cellStyle name="Total 2 10 4_Deadline Tracker" xfId="36686"/>
    <cellStyle name="Total 2 10 5" xfId="8776"/>
    <cellStyle name="Total 2 10 5 2" xfId="22249"/>
    <cellStyle name="Total 2 10 5 3" xfId="22248"/>
    <cellStyle name="Total 2 10 5 4" xfId="27388"/>
    <cellStyle name="Total 2 10 5_Deadline Tracker" xfId="36687"/>
    <cellStyle name="Total 2 10 6" xfId="22250"/>
    <cellStyle name="Total 2 10 7" xfId="22241"/>
    <cellStyle name="Total 2 10 8" xfId="27384"/>
    <cellStyle name="Total 2 10_Deadline Tracker" xfId="36683"/>
    <cellStyle name="Total 2 11" xfId="8777"/>
    <cellStyle name="Total 2 11 2" xfId="8778"/>
    <cellStyle name="Total 2 11 2 2" xfId="22253"/>
    <cellStyle name="Total 2 11 2 3" xfId="22252"/>
    <cellStyle name="Total 2 11 2 4" xfId="27390"/>
    <cellStyle name="Total 2 11 2_Deadline Tracker" xfId="36689"/>
    <cellStyle name="Total 2 11 3" xfId="8779"/>
    <cellStyle name="Total 2 11 3 2" xfId="22255"/>
    <cellStyle name="Total 2 11 3 3" xfId="22254"/>
    <cellStyle name="Total 2 11 3 4" xfId="27391"/>
    <cellStyle name="Total 2 11 3_Deadline Tracker" xfId="36690"/>
    <cellStyle name="Total 2 11 4" xfId="8780"/>
    <cellStyle name="Total 2 11 4 2" xfId="22257"/>
    <cellStyle name="Total 2 11 4 3" xfId="22256"/>
    <cellStyle name="Total 2 11 4 4" xfId="27392"/>
    <cellStyle name="Total 2 11 4_Deadline Tracker" xfId="36691"/>
    <cellStyle name="Total 2 11 5" xfId="8781"/>
    <cellStyle name="Total 2 11 5 2" xfId="22259"/>
    <cellStyle name="Total 2 11 5 3" xfId="22258"/>
    <cellStyle name="Total 2 11 5 4" xfId="27393"/>
    <cellStyle name="Total 2 11 5_Deadline Tracker" xfId="36692"/>
    <cellStyle name="Total 2 11 6" xfId="22260"/>
    <cellStyle name="Total 2 11 7" xfId="22251"/>
    <cellStyle name="Total 2 11 8" xfId="27389"/>
    <cellStyle name="Total 2 11_Deadline Tracker" xfId="36688"/>
    <cellStyle name="Total 2 12" xfId="8782"/>
    <cellStyle name="Total 2 12 2" xfId="8783"/>
    <cellStyle name="Total 2 12 2 2" xfId="22263"/>
    <cellStyle name="Total 2 12 2 3" xfId="22262"/>
    <cellStyle name="Total 2 12 2 4" xfId="27395"/>
    <cellStyle name="Total 2 12 2_Deadline Tracker" xfId="36694"/>
    <cellStyle name="Total 2 12 3" xfId="8784"/>
    <cellStyle name="Total 2 12 3 2" xfId="22265"/>
    <cellStyle name="Total 2 12 3 3" xfId="22264"/>
    <cellStyle name="Total 2 12 3 4" xfId="27396"/>
    <cellStyle name="Total 2 12 3_Deadline Tracker" xfId="36695"/>
    <cellStyle name="Total 2 12 4" xfId="8785"/>
    <cellStyle name="Total 2 12 4 2" xfId="22267"/>
    <cellStyle name="Total 2 12 4 3" xfId="22266"/>
    <cellStyle name="Total 2 12 4 4" xfId="27397"/>
    <cellStyle name="Total 2 12 4_Deadline Tracker" xfId="36696"/>
    <cellStyle name="Total 2 12 5" xfId="8786"/>
    <cellStyle name="Total 2 12 5 2" xfId="22269"/>
    <cellStyle name="Total 2 12 5 3" xfId="22268"/>
    <cellStyle name="Total 2 12 5 4" xfId="27398"/>
    <cellStyle name="Total 2 12 5_Deadline Tracker" xfId="36697"/>
    <cellStyle name="Total 2 12 6" xfId="22270"/>
    <cellStyle name="Total 2 12 7" xfId="22261"/>
    <cellStyle name="Total 2 12 8" xfId="27394"/>
    <cellStyle name="Total 2 12_Deadline Tracker" xfId="36693"/>
    <cellStyle name="Total 2 13" xfId="8787"/>
    <cellStyle name="Total 2 13 2" xfId="8788"/>
    <cellStyle name="Total 2 13 2 2" xfId="22273"/>
    <cellStyle name="Total 2 13 2 3" xfId="22272"/>
    <cellStyle name="Total 2 13 2 4" xfId="27400"/>
    <cellStyle name="Total 2 13 2_Deadline Tracker" xfId="36699"/>
    <cellStyle name="Total 2 13 3" xfId="8789"/>
    <cellStyle name="Total 2 13 3 2" xfId="22275"/>
    <cellStyle name="Total 2 13 3 3" xfId="22274"/>
    <cellStyle name="Total 2 13 3 4" xfId="27401"/>
    <cellStyle name="Total 2 13 3_Deadline Tracker" xfId="36700"/>
    <cellStyle name="Total 2 13 4" xfId="8790"/>
    <cellStyle name="Total 2 13 4 2" xfId="22277"/>
    <cellStyle name="Total 2 13 4 3" xfId="22276"/>
    <cellStyle name="Total 2 13 4 4" xfId="27402"/>
    <cellStyle name="Total 2 13 4_Deadline Tracker" xfId="36701"/>
    <cellStyle name="Total 2 13 5" xfId="8791"/>
    <cellStyle name="Total 2 13 5 2" xfId="22279"/>
    <cellStyle name="Total 2 13 5 3" xfId="22278"/>
    <cellStyle name="Total 2 13 5 4" xfId="27403"/>
    <cellStyle name="Total 2 13 5_Deadline Tracker" xfId="36702"/>
    <cellStyle name="Total 2 13 6" xfId="22280"/>
    <cellStyle name="Total 2 13 7" xfId="22271"/>
    <cellStyle name="Total 2 13 8" xfId="27399"/>
    <cellStyle name="Total 2 13_Deadline Tracker" xfId="36698"/>
    <cellStyle name="Total 2 14" xfId="8792"/>
    <cellStyle name="Total 2 14 2" xfId="8793"/>
    <cellStyle name="Total 2 14 2 2" xfId="22283"/>
    <cellStyle name="Total 2 14 2 3" xfId="22282"/>
    <cellStyle name="Total 2 14 2 4" xfId="27405"/>
    <cellStyle name="Total 2 14 2_Deadline Tracker" xfId="36704"/>
    <cellStyle name="Total 2 14 3" xfId="8794"/>
    <cellStyle name="Total 2 14 3 2" xfId="22285"/>
    <cellStyle name="Total 2 14 3 3" xfId="22284"/>
    <cellStyle name="Total 2 14 3 4" xfId="27406"/>
    <cellStyle name="Total 2 14 3_Deadline Tracker" xfId="36705"/>
    <cellStyle name="Total 2 14 4" xfId="8795"/>
    <cellStyle name="Total 2 14 4 2" xfId="22287"/>
    <cellStyle name="Total 2 14 4 3" xfId="22286"/>
    <cellStyle name="Total 2 14 4 4" xfId="27407"/>
    <cellStyle name="Total 2 14 4_Deadline Tracker" xfId="36706"/>
    <cellStyle name="Total 2 14 5" xfId="8796"/>
    <cellStyle name="Total 2 14 5 2" xfId="22289"/>
    <cellStyle name="Total 2 14 5 3" xfId="22288"/>
    <cellStyle name="Total 2 14 5 4" xfId="27408"/>
    <cellStyle name="Total 2 14 5_Deadline Tracker" xfId="36707"/>
    <cellStyle name="Total 2 14 6" xfId="22290"/>
    <cellStyle name="Total 2 14 7" xfId="22281"/>
    <cellStyle name="Total 2 14 8" xfId="27404"/>
    <cellStyle name="Total 2 14_Deadline Tracker" xfId="36703"/>
    <cellStyle name="Total 2 15" xfId="8797"/>
    <cellStyle name="Total 2 15 2" xfId="8798"/>
    <cellStyle name="Total 2 15 2 2" xfId="22293"/>
    <cellStyle name="Total 2 15 2 3" xfId="22292"/>
    <cellStyle name="Total 2 15 2 4" xfId="27410"/>
    <cellStyle name="Total 2 15 2_Deadline Tracker" xfId="36709"/>
    <cellStyle name="Total 2 15 3" xfId="8799"/>
    <cellStyle name="Total 2 15 3 2" xfId="22295"/>
    <cellStyle name="Total 2 15 3 3" xfId="22294"/>
    <cellStyle name="Total 2 15 3 4" xfId="27411"/>
    <cellStyle name="Total 2 15 3_Deadline Tracker" xfId="36710"/>
    <cellStyle name="Total 2 15 4" xfId="8800"/>
    <cellStyle name="Total 2 15 4 2" xfId="22297"/>
    <cellStyle name="Total 2 15 4 3" xfId="22296"/>
    <cellStyle name="Total 2 15 4 4" xfId="27412"/>
    <cellStyle name="Total 2 15 4_Deadline Tracker" xfId="36711"/>
    <cellStyle name="Total 2 15 5" xfId="8801"/>
    <cellStyle name="Total 2 15 5 2" xfId="22299"/>
    <cellStyle name="Total 2 15 5 3" xfId="22298"/>
    <cellStyle name="Total 2 15 5 4" xfId="27413"/>
    <cellStyle name="Total 2 15 5_Deadline Tracker" xfId="36712"/>
    <cellStyle name="Total 2 15 6" xfId="22300"/>
    <cellStyle name="Total 2 15 7" xfId="22291"/>
    <cellStyle name="Total 2 15 8" xfId="27409"/>
    <cellStyle name="Total 2 15_Deadline Tracker" xfId="36708"/>
    <cellStyle name="Total 2 16" xfId="8802"/>
    <cellStyle name="Total 2 16 2" xfId="8803"/>
    <cellStyle name="Total 2 16 2 2" xfId="22303"/>
    <cellStyle name="Total 2 16 2 3" xfId="22302"/>
    <cellStyle name="Total 2 16 2 4" xfId="27415"/>
    <cellStyle name="Total 2 16 2_Deadline Tracker" xfId="36714"/>
    <cellStyle name="Total 2 16 3" xfId="8804"/>
    <cellStyle name="Total 2 16 3 2" xfId="22305"/>
    <cellStyle name="Total 2 16 3 3" xfId="22304"/>
    <cellStyle name="Total 2 16 3 4" xfId="27416"/>
    <cellStyle name="Total 2 16 3_Deadline Tracker" xfId="36715"/>
    <cellStyle name="Total 2 16 4" xfId="8805"/>
    <cellStyle name="Total 2 16 4 2" xfId="22307"/>
    <cellStyle name="Total 2 16 4 3" xfId="22306"/>
    <cellStyle name="Total 2 16 4 4" xfId="27417"/>
    <cellStyle name="Total 2 16 4_Deadline Tracker" xfId="36716"/>
    <cellStyle name="Total 2 16 5" xfId="8806"/>
    <cellStyle name="Total 2 16 5 2" xfId="22309"/>
    <cellStyle name="Total 2 16 5 3" xfId="22308"/>
    <cellStyle name="Total 2 16 5 4" xfId="27418"/>
    <cellStyle name="Total 2 16 5_Deadline Tracker" xfId="36717"/>
    <cellStyle name="Total 2 16 6" xfId="22310"/>
    <cellStyle name="Total 2 16 7" xfId="22301"/>
    <cellStyle name="Total 2 16 8" xfId="27414"/>
    <cellStyle name="Total 2 16_Deadline Tracker" xfId="36713"/>
    <cellStyle name="Total 2 17" xfId="8807"/>
    <cellStyle name="Total 2 17 2" xfId="8808"/>
    <cellStyle name="Total 2 17 2 2" xfId="22313"/>
    <cellStyle name="Total 2 17 2 3" xfId="22312"/>
    <cellStyle name="Total 2 17 2 4" xfId="27420"/>
    <cellStyle name="Total 2 17 2_Deadline Tracker" xfId="36719"/>
    <cellStyle name="Total 2 17 3" xfId="8809"/>
    <cellStyle name="Total 2 17 3 2" xfId="22315"/>
    <cellStyle name="Total 2 17 3 3" xfId="22314"/>
    <cellStyle name="Total 2 17 3 4" xfId="27421"/>
    <cellStyle name="Total 2 17 3_Deadline Tracker" xfId="36720"/>
    <cellStyle name="Total 2 17 4" xfId="8810"/>
    <cellStyle name="Total 2 17 4 2" xfId="22317"/>
    <cellStyle name="Total 2 17 4 3" xfId="22316"/>
    <cellStyle name="Total 2 17 4 4" xfId="27422"/>
    <cellStyle name="Total 2 17 4_Deadline Tracker" xfId="36721"/>
    <cellStyle name="Total 2 17 5" xfId="8811"/>
    <cellStyle name="Total 2 17 5 2" xfId="22319"/>
    <cellStyle name="Total 2 17 5 3" xfId="22318"/>
    <cellStyle name="Total 2 17 5 4" xfId="27423"/>
    <cellStyle name="Total 2 17 5_Deadline Tracker" xfId="36722"/>
    <cellStyle name="Total 2 17 6" xfId="22320"/>
    <cellStyle name="Total 2 17 7" xfId="22311"/>
    <cellStyle name="Total 2 17 8" xfId="27419"/>
    <cellStyle name="Total 2 17_Deadline Tracker" xfId="36718"/>
    <cellStyle name="Total 2 18" xfId="8812"/>
    <cellStyle name="Total 2 18 2" xfId="8813"/>
    <cellStyle name="Total 2 18 2 2" xfId="22323"/>
    <cellStyle name="Total 2 18 2 3" xfId="22322"/>
    <cellStyle name="Total 2 18 2 4" xfId="27425"/>
    <cellStyle name="Total 2 18 2_Deadline Tracker" xfId="36724"/>
    <cellStyle name="Total 2 18 3" xfId="8814"/>
    <cellStyle name="Total 2 18 3 2" xfId="22325"/>
    <cellStyle name="Total 2 18 3 3" xfId="22324"/>
    <cellStyle name="Total 2 18 3 4" xfId="27426"/>
    <cellStyle name="Total 2 18 3_Deadline Tracker" xfId="36725"/>
    <cellStyle name="Total 2 18 4" xfId="8815"/>
    <cellStyle name="Total 2 18 4 2" xfId="22327"/>
    <cellStyle name="Total 2 18 4 3" xfId="22326"/>
    <cellStyle name="Total 2 18 4 4" xfId="27427"/>
    <cellStyle name="Total 2 18 4_Deadline Tracker" xfId="36726"/>
    <cellStyle name="Total 2 18 5" xfId="8816"/>
    <cellStyle name="Total 2 18 5 2" xfId="22329"/>
    <cellStyle name="Total 2 18 5 3" xfId="22328"/>
    <cellStyle name="Total 2 18 5 4" xfId="27428"/>
    <cellStyle name="Total 2 18 5_Deadline Tracker" xfId="36727"/>
    <cellStyle name="Total 2 18 6" xfId="22330"/>
    <cellStyle name="Total 2 18 7" xfId="22321"/>
    <cellStyle name="Total 2 18 8" xfId="27424"/>
    <cellStyle name="Total 2 18_Deadline Tracker" xfId="36723"/>
    <cellStyle name="Total 2 19" xfId="8817"/>
    <cellStyle name="Total 2 19 2" xfId="8818"/>
    <cellStyle name="Total 2 19 2 2" xfId="22333"/>
    <cellStyle name="Total 2 19 2 3" xfId="22332"/>
    <cellStyle name="Total 2 19 2 4" xfId="27430"/>
    <cellStyle name="Total 2 19 2_Deadline Tracker" xfId="36729"/>
    <cellStyle name="Total 2 19 3" xfId="8819"/>
    <cellStyle name="Total 2 19 3 2" xfId="22335"/>
    <cellStyle name="Total 2 19 3 3" xfId="22334"/>
    <cellStyle name="Total 2 19 3 4" xfId="27431"/>
    <cellStyle name="Total 2 19 3_Deadline Tracker" xfId="36730"/>
    <cellStyle name="Total 2 19 4" xfId="8820"/>
    <cellStyle name="Total 2 19 4 2" xfId="22337"/>
    <cellStyle name="Total 2 19 4 3" xfId="22336"/>
    <cellStyle name="Total 2 19 4 4" xfId="27432"/>
    <cellStyle name="Total 2 19 4_Deadline Tracker" xfId="36731"/>
    <cellStyle name="Total 2 19 5" xfId="8821"/>
    <cellStyle name="Total 2 19 5 2" xfId="22339"/>
    <cellStyle name="Total 2 19 5 3" xfId="22338"/>
    <cellStyle name="Total 2 19 5 4" xfId="27433"/>
    <cellStyle name="Total 2 19 5_Deadline Tracker" xfId="36732"/>
    <cellStyle name="Total 2 19 6" xfId="22340"/>
    <cellStyle name="Total 2 19 7" xfId="22331"/>
    <cellStyle name="Total 2 19 8" xfId="27429"/>
    <cellStyle name="Total 2 19_Deadline Tracker" xfId="36728"/>
    <cellStyle name="Total 2 2" xfId="8822"/>
    <cellStyle name="Total 2 2 2" xfId="8823"/>
    <cellStyle name="Total 2 2 2 2" xfId="22343"/>
    <cellStyle name="Total 2 2 2 3" xfId="22342"/>
    <cellStyle name="Total 2 2 2 4" xfId="27435"/>
    <cellStyle name="Total 2 2 2_Deadline Tracker" xfId="36734"/>
    <cellStyle name="Total 2 2 3" xfId="8824"/>
    <cellStyle name="Total 2 2 3 2" xfId="22345"/>
    <cellStyle name="Total 2 2 3 3" xfId="22344"/>
    <cellStyle name="Total 2 2 3 4" xfId="27436"/>
    <cellStyle name="Total 2 2 3_Deadline Tracker" xfId="36735"/>
    <cellStyle name="Total 2 2 4" xfId="8825"/>
    <cellStyle name="Total 2 2 4 2" xfId="22347"/>
    <cellStyle name="Total 2 2 4 3" xfId="22346"/>
    <cellStyle name="Total 2 2 4 4" xfId="27437"/>
    <cellStyle name="Total 2 2 4_Deadline Tracker" xfId="36736"/>
    <cellStyle name="Total 2 2 5" xfId="8826"/>
    <cellStyle name="Total 2 2 5 2" xfId="22349"/>
    <cellStyle name="Total 2 2 5 3" xfId="22348"/>
    <cellStyle name="Total 2 2 5 4" xfId="27438"/>
    <cellStyle name="Total 2 2 5_Deadline Tracker" xfId="36737"/>
    <cellStyle name="Total 2 2 6" xfId="22350"/>
    <cellStyle name="Total 2 2 7" xfId="22341"/>
    <cellStyle name="Total 2 2 8" xfId="27434"/>
    <cellStyle name="Total 2 2 9" xfId="32110"/>
    <cellStyle name="Total 2 2_Deadline Tracker" xfId="36733"/>
    <cellStyle name="Total 2 20" xfId="8827"/>
    <cellStyle name="Total 2 20 2" xfId="8828"/>
    <cellStyle name="Total 2 20 2 2" xfId="22353"/>
    <cellStyle name="Total 2 20 2 3" xfId="22352"/>
    <cellStyle name="Total 2 20 2 4" xfId="27440"/>
    <cellStyle name="Total 2 20 2_Deadline Tracker" xfId="36739"/>
    <cellStyle name="Total 2 20 3" xfId="8829"/>
    <cellStyle name="Total 2 20 3 2" xfId="22355"/>
    <cellStyle name="Total 2 20 3 3" xfId="22354"/>
    <cellStyle name="Total 2 20 3 4" xfId="27441"/>
    <cellStyle name="Total 2 20 3_Deadline Tracker" xfId="36740"/>
    <cellStyle name="Total 2 20 4" xfId="8830"/>
    <cellStyle name="Total 2 20 4 2" xfId="22357"/>
    <cellStyle name="Total 2 20 4 3" xfId="22356"/>
    <cellStyle name="Total 2 20 4 4" xfId="27442"/>
    <cellStyle name="Total 2 20 4_Deadline Tracker" xfId="36741"/>
    <cellStyle name="Total 2 20 5" xfId="8831"/>
    <cellStyle name="Total 2 20 5 2" xfId="22359"/>
    <cellStyle name="Total 2 20 5 3" xfId="22358"/>
    <cellStyle name="Total 2 20 5 4" xfId="27443"/>
    <cellStyle name="Total 2 20 5_Deadline Tracker" xfId="36742"/>
    <cellStyle name="Total 2 20 6" xfId="22360"/>
    <cellStyle name="Total 2 20 7" xfId="22351"/>
    <cellStyle name="Total 2 20 8" xfId="27439"/>
    <cellStyle name="Total 2 20_Deadline Tracker" xfId="36738"/>
    <cellStyle name="Total 2 21" xfId="8832"/>
    <cellStyle name="Total 2 21 2" xfId="8833"/>
    <cellStyle name="Total 2 21 2 2" xfId="22363"/>
    <cellStyle name="Total 2 21 2 3" xfId="22362"/>
    <cellStyle name="Total 2 21 2 4" xfId="27445"/>
    <cellStyle name="Total 2 21 2_Deadline Tracker" xfId="36744"/>
    <cellStyle name="Total 2 21 3" xfId="8834"/>
    <cellStyle name="Total 2 21 3 2" xfId="22365"/>
    <cellStyle name="Total 2 21 3 3" xfId="22364"/>
    <cellStyle name="Total 2 21 3 4" xfId="27446"/>
    <cellStyle name="Total 2 21 3_Deadline Tracker" xfId="36745"/>
    <cellStyle name="Total 2 21 4" xfId="8835"/>
    <cellStyle name="Total 2 21 4 2" xfId="22367"/>
    <cellStyle name="Total 2 21 4 3" xfId="22366"/>
    <cellStyle name="Total 2 21 4 4" xfId="27447"/>
    <cellStyle name="Total 2 21 4_Deadline Tracker" xfId="36746"/>
    <cellStyle name="Total 2 21 5" xfId="8836"/>
    <cellStyle name="Total 2 21 5 2" xfId="22369"/>
    <cellStyle name="Total 2 21 5 3" xfId="22368"/>
    <cellStyle name="Total 2 21 5 4" xfId="27448"/>
    <cellStyle name="Total 2 21 5_Deadline Tracker" xfId="36747"/>
    <cellStyle name="Total 2 21 6" xfId="22370"/>
    <cellStyle name="Total 2 21 7" xfId="22361"/>
    <cellStyle name="Total 2 21 8" xfId="27444"/>
    <cellStyle name="Total 2 21_Deadline Tracker" xfId="36743"/>
    <cellStyle name="Total 2 22" xfId="8837"/>
    <cellStyle name="Total 2 22 2" xfId="8838"/>
    <cellStyle name="Total 2 22 2 2" xfId="22373"/>
    <cellStyle name="Total 2 22 2 3" xfId="22372"/>
    <cellStyle name="Total 2 22 2 4" xfId="27450"/>
    <cellStyle name="Total 2 22 2_Deadline Tracker" xfId="36749"/>
    <cellStyle name="Total 2 22 3" xfId="8839"/>
    <cellStyle name="Total 2 22 3 2" xfId="22375"/>
    <cellStyle name="Total 2 22 3 3" xfId="22374"/>
    <cellStyle name="Total 2 22 3 4" xfId="27451"/>
    <cellStyle name="Total 2 22 3_Deadline Tracker" xfId="36750"/>
    <cellStyle name="Total 2 22 4" xfId="8840"/>
    <cellStyle name="Total 2 22 4 2" xfId="22377"/>
    <cellStyle name="Total 2 22 4 3" xfId="22376"/>
    <cellStyle name="Total 2 22 4 4" xfId="27452"/>
    <cellStyle name="Total 2 22 4_Deadline Tracker" xfId="36751"/>
    <cellStyle name="Total 2 22 5" xfId="8841"/>
    <cellStyle name="Total 2 22 5 2" xfId="22379"/>
    <cellStyle name="Total 2 22 5 3" xfId="22378"/>
    <cellStyle name="Total 2 22 5 4" xfId="27453"/>
    <cellStyle name="Total 2 22 5_Deadline Tracker" xfId="36752"/>
    <cellStyle name="Total 2 22 6" xfId="22380"/>
    <cellStyle name="Total 2 22 7" xfId="22371"/>
    <cellStyle name="Total 2 22 8" xfId="27449"/>
    <cellStyle name="Total 2 22_Deadline Tracker" xfId="36748"/>
    <cellStyle name="Total 2 23" xfId="8842"/>
    <cellStyle name="Total 2 23 2" xfId="8843"/>
    <cellStyle name="Total 2 23 2 2" xfId="22383"/>
    <cellStyle name="Total 2 23 2 3" xfId="22382"/>
    <cellStyle name="Total 2 23 2 4" xfId="27455"/>
    <cellStyle name="Total 2 23 2_Deadline Tracker" xfId="36754"/>
    <cellStyle name="Total 2 23 3" xfId="8844"/>
    <cellStyle name="Total 2 23 3 2" xfId="22385"/>
    <cellStyle name="Total 2 23 3 3" xfId="22384"/>
    <cellStyle name="Total 2 23 3 4" xfId="27456"/>
    <cellStyle name="Total 2 23 3_Deadline Tracker" xfId="36755"/>
    <cellStyle name="Total 2 23 4" xfId="8845"/>
    <cellStyle name="Total 2 23 4 2" xfId="22387"/>
    <cellStyle name="Total 2 23 4 3" xfId="22386"/>
    <cellStyle name="Total 2 23 4 4" xfId="27457"/>
    <cellStyle name="Total 2 23 4_Deadline Tracker" xfId="36756"/>
    <cellStyle name="Total 2 23 5" xfId="8846"/>
    <cellStyle name="Total 2 23 5 2" xfId="22389"/>
    <cellStyle name="Total 2 23 5 3" xfId="22388"/>
    <cellStyle name="Total 2 23 5 4" xfId="27458"/>
    <cellStyle name="Total 2 23 5_Deadline Tracker" xfId="36757"/>
    <cellStyle name="Total 2 23 6" xfId="22390"/>
    <cellStyle name="Total 2 23 7" xfId="22381"/>
    <cellStyle name="Total 2 23 8" xfId="27454"/>
    <cellStyle name="Total 2 23_Deadline Tracker" xfId="36753"/>
    <cellStyle name="Total 2 24" xfId="8847"/>
    <cellStyle name="Total 2 24 2" xfId="8848"/>
    <cellStyle name="Total 2 24 2 2" xfId="22393"/>
    <cellStyle name="Total 2 24 2 3" xfId="22392"/>
    <cellStyle name="Total 2 24 2 4" xfId="27460"/>
    <cellStyle name="Total 2 24 2_Deadline Tracker" xfId="36759"/>
    <cellStyle name="Total 2 24 3" xfId="8849"/>
    <cellStyle name="Total 2 24 3 2" xfId="22395"/>
    <cellStyle name="Total 2 24 3 3" xfId="22394"/>
    <cellStyle name="Total 2 24 3 4" xfId="27461"/>
    <cellStyle name="Total 2 24 3_Deadline Tracker" xfId="36760"/>
    <cellStyle name="Total 2 24 4" xfId="8850"/>
    <cellStyle name="Total 2 24 4 2" xfId="22397"/>
    <cellStyle name="Total 2 24 4 3" xfId="22396"/>
    <cellStyle name="Total 2 24 4 4" xfId="27462"/>
    <cellStyle name="Total 2 24 4_Deadline Tracker" xfId="36761"/>
    <cellStyle name="Total 2 24 5" xfId="8851"/>
    <cellStyle name="Total 2 24 5 2" xfId="22399"/>
    <cellStyle name="Total 2 24 5 3" xfId="22398"/>
    <cellStyle name="Total 2 24 5 4" xfId="27463"/>
    <cellStyle name="Total 2 24 5_Deadline Tracker" xfId="36762"/>
    <cellStyle name="Total 2 24 6" xfId="22400"/>
    <cellStyle name="Total 2 24 7" xfId="22391"/>
    <cellStyle name="Total 2 24 8" xfId="27459"/>
    <cellStyle name="Total 2 24_Deadline Tracker" xfId="36758"/>
    <cellStyle name="Total 2 25" xfId="8852"/>
    <cellStyle name="Total 2 25 2" xfId="8853"/>
    <cellStyle name="Total 2 25 2 2" xfId="22403"/>
    <cellStyle name="Total 2 25 2 3" xfId="22402"/>
    <cellStyle name="Total 2 25 2 4" xfId="27465"/>
    <cellStyle name="Total 2 25 2_Deadline Tracker" xfId="36764"/>
    <cellStyle name="Total 2 25 3" xfId="8854"/>
    <cellStyle name="Total 2 25 3 2" xfId="22405"/>
    <cellStyle name="Total 2 25 3 3" xfId="22404"/>
    <cellStyle name="Total 2 25 3 4" xfId="27466"/>
    <cellStyle name="Total 2 25 3_Deadline Tracker" xfId="36765"/>
    <cellStyle name="Total 2 25 4" xfId="8855"/>
    <cellStyle name="Total 2 25 4 2" xfId="22407"/>
    <cellStyle name="Total 2 25 4 3" xfId="22406"/>
    <cellStyle name="Total 2 25 4 4" xfId="27467"/>
    <cellStyle name="Total 2 25 4_Deadline Tracker" xfId="36766"/>
    <cellStyle name="Total 2 25 5" xfId="8856"/>
    <cellStyle name="Total 2 25 5 2" xfId="22409"/>
    <cellStyle name="Total 2 25 5 3" xfId="22408"/>
    <cellStyle name="Total 2 25 5 4" xfId="27468"/>
    <cellStyle name="Total 2 25 5_Deadline Tracker" xfId="36767"/>
    <cellStyle name="Total 2 25 6" xfId="22410"/>
    <cellStyle name="Total 2 25 7" xfId="22401"/>
    <cellStyle name="Total 2 25 8" xfId="27464"/>
    <cellStyle name="Total 2 25_Deadline Tracker" xfId="36763"/>
    <cellStyle name="Total 2 26" xfId="8857"/>
    <cellStyle name="Total 2 26 2" xfId="8858"/>
    <cellStyle name="Total 2 26 2 2" xfId="22413"/>
    <cellStyle name="Total 2 26 2 3" xfId="22412"/>
    <cellStyle name="Total 2 26 2 4" xfId="27470"/>
    <cellStyle name="Total 2 26 2_Deadline Tracker" xfId="36769"/>
    <cellStyle name="Total 2 26 3" xfId="8859"/>
    <cellStyle name="Total 2 26 3 2" xfId="22415"/>
    <cellStyle name="Total 2 26 3 3" xfId="22414"/>
    <cellStyle name="Total 2 26 3 4" xfId="27471"/>
    <cellStyle name="Total 2 26 3_Deadline Tracker" xfId="36770"/>
    <cellStyle name="Total 2 26 4" xfId="8860"/>
    <cellStyle name="Total 2 26 4 2" xfId="22417"/>
    <cellStyle name="Total 2 26 4 3" xfId="22416"/>
    <cellStyle name="Total 2 26 4 4" xfId="27472"/>
    <cellStyle name="Total 2 26 4_Deadline Tracker" xfId="36771"/>
    <cellStyle name="Total 2 26 5" xfId="8861"/>
    <cellStyle name="Total 2 26 5 2" xfId="22419"/>
    <cellStyle name="Total 2 26 5 3" xfId="22418"/>
    <cellStyle name="Total 2 26 5 4" xfId="27473"/>
    <cellStyle name="Total 2 26 5_Deadline Tracker" xfId="36772"/>
    <cellStyle name="Total 2 26 6" xfId="22420"/>
    <cellStyle name="Total 2 26 7" xfId="22411"/>
    <cellStyle name="Total 2 26 8" xfId="27469"/>
    <cellStyle name="Total 2 26_Deadline Tracker" xfId="36768"/>
    <cellStyle name="Total 2 27" xfId="8862"/>
    <cellStyle name="Total 2 27 2" xfId="8863"/>
    <cellStyle name="Total 2 27 2 2" xfId="22423"/>
    <cellStyle name="Total 2 27 2 3" xfId="22422"/>
    <cellStyle name="Total 2 27 2 4" xfId="27475"/>
    <cellStyle name="Total 2 27 2_Deadline Tracker" xfId="36774"/>
    <cellStyle name="Total 2 27 3" xfId="8864"/>
    <cellStyle name="Total 2 27 3 2" xfId="22425"/>
    <cellStyle name="Total 2 27 3 3" xfId="22424"/>
    <cellStyle name="Total 2 27 3 4" xfId="27476"/>
    <cellStyle name="Total 2 27 3_Deadline Tracker" xfId="36775"/>
    <cellStyle name="Total 2 27 4" xfId="8865"/>
    <cellStyle name="Total 2 27 4 2" xfId="22427"/>
    <cellStyle name="Total 2 27 4 3" xfId="22426"/>
    <cellStyle name="Total 2 27 4 4" xfId="27477"/>
    <cellStyle name="Total 2 27 4_Deadline Tracker" xfId="36776"/>
    <cellStyle name="Total 2 27 5" xfId="8866"/>
    <cellStyle name="Total 2 27 5 2" xfId="22429"/>
    <cellStyle name="Total 2 27 5 3" xfId="22428"/>
    <cellStyle name="Total 2 27 5 4" xfId="27478"/>
    <cellStyle name="Total 2 27 5_Deadline Tracker" xfId="36777"/>
    <cellStyle name="Total 2 27 6" xfId="22430"/>
    <cellStyle name="Total 2 27 7" xfId="22421"/>
    <cellStyle name="Total 2 27 8" xfId="27474"/>
    <cellStyle name="Total 2 27_Deadline Tracker" xfId="36773"/>
    <cellStyle name="Total 2 28" xfId="8867"/>
    <cellStyle name="Total 2 28 2" xfId="8868"/>
    <cellStyle name="Total 2 28 2 2" xfId="22433"/>
    <cellStyle name="Total 2 28 2 3" xfId="22432"/>
    <cellStyle name="Total 2 28 2 4" xfId="27480"/>
    <cellStyle name="Total 2 28 2_Deadline Tracker" xfId="36779"/>
    <cellStyle name="Total 2 28 3" xfId="8869"/>
    <cellStyle name="Total 2 28 3 2" xfId="22435"/>
    <cellStyle name="Total 2 28 3 3" xfId="22434"/>
    <cellStyle name="Total 2 28 3 4" xfId="27481"/>
    <cellStyle name="Total 2 28 3_Deadline Tracker" xfId="36780"/>
    <cellStyle name="Total 2 28 4" xfId="8870"/>
    <cellStyle name="Total 2 28 4 2" xfId="22437"/>
    <cellStyle name="Total 2 28 4 3" xfId="22436"/>
    <cellStyle name="Total 2 28 4 4" xfId="27482"/>
    <cellStyle name="Total 2 28 4_Deadline Tracker" xfId="36781"/>
    <cellStyle name="Total 2 28 5" xfId="8871"/>
    <cellStyle name="Total 2 28 5 2" xfId="22439"/>
    <cellStyle name="Total 2 28 5 3" xfId="22438"/>
    <cellStyle name="Total 2 28 5 4" xfId="27483"/>
    <cellStyle name="Total 2 28 5_Deadline Tracker" xfId="36782"/>
    <cellStyle name="Total 2 28 6" xfId="22440"/>
    <cellStyle name="Total 2 28 7" xfId="22431"/>
    <cellStyle name="Total 2 28 8" xfId="27479"/>
    <cellStyle name="Total 2 28_Deadline Tracker" xfId="36778"/>
    <cellStyle name="Total 2 29" xfId="8872"/>
    <cellStyle name="Total 2 29 2" xfId="8873"/>
    <cellStyle name="Total 2 29 2 2" xfId="22443"/>
    <cellStyle name="Total 2 29 2 3" xfId="22442"/>
    <cellStyle name="Total 2 29 2 4" xfId="27485"/>
    <cellStyle name="Total 2 29 2_Deadline Tracker" xfId="36784"/>
    <cellStyle name="Total 2 29 3" xfId="8874"/>
    <cellStyle name="Total 2 29 3 2" xfId="22445"/>
    <cellStyle name="Total 2 29 3 3" xfId="22444"/>
    <cellStyle name="Total 2 29 3 4" xfId="27486"/>
    <cellStyle name="Total 2 29 3_Deadline Tracker" xfId="36785"/>
    <cellStyle name="Total 2 29 4" xfId="8875"/>
    <cellStyle name="Total 2 29 4 2" xfId="22447"/>
    <cellStyle name="Total 2 29 4 3" xfId="22446"/>
    <cellStyle name="Total 2 29 4 4" xfId="27487"/>
    <cellStyle name="Total 2 29 4_Deadline Tracker" xfId="36786"/>
    <cellStyle name="Total 2 29 5" xfId="8876"/>
    <cellStyle name="Total 2 29 5 2" xfId="22449"/>
    <cellStyle name="Total 2 29 5 3" xfId="22448"/>
    <cellStyle name="Total 2 29 5 4" xfId="27488"/>
    <cellStyle name="Total 2 29 5_Deadline Tracker" xfId="36787"/>
    <cellStyle name="Total 2 29 6" xfId="22450"/>
    <cellStyle name="Total 2 29 7" xfId="22441"/>
    <cellStyle name="Total 2 29 8" xfId="27484"/>
    <cellStyle name="Total 2 29_Deadline Tracker" xfId="36783"/>
    <cellStyle name="Total 2 3" xfId="8877"/>
    <cellStyle name="Total 2 3 2" xfId="8878"/>
    <cellStyle name="Total 2 3 2 2" xfId="22453"/>
    <cellStyle name="Total 2 3 2 3" xfId="22452"/>
    <cellStyle name="Total 2 3 2 4" xfId="27490"/>
    <cellStyle name="Total 2 3 2_Deadline Tracker" xfId="36789"/>
    <cellStyle name="Total 2 3 3" xfId="8879"/>
    <cellStyle name="Total 2 3 3 2" xfId="22455"/>
    <cellStyle name="Total 2 3 3 3" xfId="22454"/>
    <cellStyle name="Total 2 3 3 4" xfId="27491"/>
    <cellStyle name="Total 2 3 3_Deadline Tracker" xfId="36790"/>
    <cellStyle name="Total 2 3 4" xfId="8880"/>
    <cellStyle name="Total 2 3 4 2" xfId="22457"/>
    <cellStyle name="Total 2 3 4 3" xfId="22456"/>
    <cellStyle name="Total 2 3 4 4" xfId="27492"/>
    <cellStyle name="Total 2 3 4_Deadline Tracker" xfId="36791"/>
    <cellStyle name="Total 2 3 5" xfId="8881"/>
    <cellStyle name="Total 2 3 5 2" xfId="22459"/>
    <cellStyle name="Total 2 3 5 3" xfId="22458"/>
    <cellStyle name="Total 2 3 5 4" xfId="27493"/>
    <cellStyle name="Total 2 3 5_Deadline Tracker" xfId="36792"/>
    <cellStyle name="Total 2 3 6" xfId="22460"/>
    <cellStyle name="Total 2 3 7" xfId="22451"/>
    <cellStyle name="Total 2 3 8" xfId="27489"/>
    <cellStyle name="Total 2 3_Deadline Tracker" xfId="36788"/>
    <cellStyle name="Total 2 30" xfId="8882"/>
    <cellStyle name="Total 2 30 2" xfId="8883"/>
    <cellStyle name="Total 2 30 2 2" xfId="22463"/>
    <cellStyle name="Total 2 30 2 3" xfId="22462"/>
    <cellStyle name="Total 2 30 2 4" xfId="27495"/>
    <cellStyle name="Total 2 30 2_Deadline Tracker" xfId="36794"/>
    <cellStyle name="Total 2 30 3" xfId="8884"/>
    <cellStyle name="Total 2 30 3 2" xfId="22465"/>
    <cellStyle name="Total 2 30 3 3" xfId="22464"/>
    <cellStyle name="Total 2 30 3 4" xfId="27496"/>
    <cellStyle name="Total 2 30 3_Deadline Tracker" xfId="36795"/>
    <cellStyle name="Total 2 30 4" xfId="8885"/>
    <cellStyle name="Total 2 30 4 2" xfId="22467"/>
    <cellStyle name="Total 2 30 4 3" xfId="22466"/>
    <cellStyle name="Total 2 30 4 4" xfId="27497"/>
    <cellStyle name="Total 2 30 4_Deadline Tracker" xfId="36796"/>
    <cellStyle name="Total 2 30 5" xfId="8886"/>
    <cellStyle name="Total 2 30 5 2" xfId="22469"/>
    <cellStyle name="Total 2 30 5 3" xfId="22468"/>
    <cellStyle name="Total 2 30 5 4" xfId="27498"/>
    <cellStyle name="Total 2 30 5_Deadline Tracker" xfId="36797"/>
    <cellStyle name="Total 2 30 6" xfId="22470"/>
    <cellStyle name="Total 2 30 7" xfId="22461"/>
    <cellStyle name="Total 2 30 8" xfId="27494"/>
    <cellStyle name="Total 2 30_Deadline Tracker" xfId="36793"/>
    <cellStyle name="Total 2 31" xfId="8887"/>
    <cellStyle name="Total 2 31 2" xfId="8888"/>
    <cellStyle name="Total 2 31 2 2" xfId="22473"/>
    <cellStyle name="Total 2 31 2 3" xfId="22472"/>
    <cellStyle name="Total 2 31 2 4" xfId="27500"/>
    <cellStyle name="Total 2 31 2_Deadline Tracker" xfId="36799"/>
    <cellStyle name="Total 2 31 3" xfId="8889"/>
    <cellStyle name="Total 2 31 3 2" xfId="22475"/>
    <cellStyle name="Total 2 31 3 3" xfId="22474"/>
    <cellStyle name="Total 2 31 3 4" xfId="27501"/>
    <cellStyle name="Total 2 31 3_Deadline Tracker" xfId="36800"/>
    <cellStyle name="Total 2 31 4" xfId="8890"/>
    <cellStyle name="Total 2 31 4 2" xfId="22477"/>
    <cellStyle name="Total 2 31 4 3" xfId="22476"/>
    <cellStyle name="Total 2 31 4 4" xfId="27502"/>
    <cellStyle name="Total 2 31 4_Deadline Tracker" xfId="36801"/>
    <cellStyle name="Total 2 31 5" xfId="8891"/>
    <cellStyle name="Total 2 31 5 2" xfId="22479"/>
    <cellStyle name="Total 2 31 5 3" xfId="22478"/>
    <cellStyle name="Total 2 31 5 4" xfId="27503"/>
    <cellStyle name="Total 2 31 5_Deadline Tracker" xfId="36802"/>
    <cellStyle name="Total 2 31 6" xfId="22480"/>
    <cellStyle name="Total 2 31 7" xfId="22471"/>
    <cellStyle name="Total 2 31 8" xfId="27499"/>
    <cellStyle name="Total 2 31_Deadline Tracker" xfId="36798"/>
    <cellStyle name="Total 2 32" xfId="8892"/>
    <cellStyle name="Total 2 32 2" xfId="8893"/>
    <cellStyle name="Total 2 32 2 2" xfId="22483"/>
    <cellStyle name="Total 2 32 2 3" xfId="22482"/>
    <cellStyle name="Total 2 32 2 4" xfId="27505"/>
    <cellStyle name="Total 2 32 2_Deadline Tracker" xfId="36804"/>
    <cellStyle name="Total 2 32 3" xfId="8894"/>
    <cellStyle name="Total 2 32 3 2" xfId="22485"/>
    <cellStyle name="Total 2 32 3 3" xfId="22484"/>
    <cellStyle name="Total 2 32 3 4" xfId="27506"/>
    <cellStyle name="Total 2 32 3_Deadline Tracker" xfId="36805"/>
    <cellStyle name="Total 2 32 4" xfId="8895"/>
    <cellStyle name="Total 2 32 4 2" xfId="22487"/>
    <cellStyle name="Total 2 32 4 3" xfId="22486"/>
    <cellStyle name="Total 2 32 4 4" xfId="27507"/>
    <cellStyle name="Total 2 32 4_Deadline Tracker" xfId="36806"/>
    <cellStyle name="Total 2 32 5" xfId="8896"/>
    <cellStyle name="Total 2 32 5 2" xfId="22489"/>
    <cellStyle name="Total 2 32 5 3" xfId="22488"/>
    <cellStyle name="Total 2 32 5 4" xfId="27508"/>
    <cellStyle name="Total 2 32 5_Deadline Tracker" xfId="36807"/>
    <cellStyle name="Total 2 32 6" xfId="22490"/>
    <cellStyle name="Total 2 32 7" xfId="22481"/>
    <cellStyle name="Total 2 32 8" xfId="27504"/>
    <cellStyle name="Total 2 32_Deadline Tracker" xfId="36803"/>
    <cellStyle name="Total 2 33" xfId="8897"/>
    <cellStyle name="Total 2 33 2" xfId="8898"/>
    <cellStyle name="Total 2 33 2 2" xfId="22493"/>
    <cellStyle name="Total 2 33 2 3" xfId="22492"/>
    <cellStyle name="Total 2 33 2 4" xfId="27510"/>
    <cellStyle name="Total 2 33 2_Deadline Tracker" xfId="36809"/>
    <cellStyle name="Total 2 33 3" xfId="8899"/>
    <cellStyle name="Total 2 33 3 2" xfId="22495"/>
    <cellStyle name="Total 2 33 3 3" xfId="22494"/>
    <cellStyle name="Total 2 33 3 4" xfId="27511"/>
    <cellStyle name="Total 2 33 3_Deadline Tracker" xfId="36810"/>
    <cellStyle name="Total 2 33 4" xfId="8900"/>
    <cellStyle name="Total 2 33 4 2" xfId="22497"/>
    <cellStyle name="Total 2 33 4 3" xfId="22496"/>
    <cellStyle name="Total 2 33 4 4" xfId="27512"/>
    <cellStyle name="Total 2 33 4_Deadline Tracker" xfId="36811"/>
    <cellStyle name="Total 2 33 5" xfId="8901"/>
    <cellStyle name="Total 2 33 5 2" xfId="22499"/>
    <cellStyle name="Total 2 33 5 3" xfId="22498"/>
    <cellStyle name="Total 2 33 5 4" xfId="27513"/>
    <cellStyle name="Total 2 33 5_Deadline Tracker" xfId="36812"/>
    <cellStyle name="Total 2 33 6" xfId="22500"/>
    <cellStyle name="Total 2 33 7" xfId="22491"/>
    <cellStyle name="Total 2 33 8" xfId="27509"/>
    <cellStyle name="Total 2 33_Deadline Tracker" xfId="36808"/>
    <cellStyle name="Total 2 34" xfId="8902"/>
    <cellStyle name="Total 2 34 2" xfId="8903"/>
    <cellStyle name="Total 2 34 2 2" xfId="22503"/>
    <cellStyle name="Total 2 34 2 3" xfId="22502"/>
    <cellStyle name="Total 2 34 2 4" xfId="27515"/>
    <cellStyle name="Total 2 34 2_Deadline Tracker" xfId="36814"/>
    <cellStyle name="Total 2 34 3" xfId="8904"/>
    <cellStyle name="Total 2 34 3 2" xfId="22505"/>
    <cellStyle name="Total 2 34 3 3" xfId="22504"/>
    <cellStyle name="Total 2 34 3 4" xfId="27516"/>
    <cellStyle name="Total 2 34 3_Deadline Tracker" xfId="36815"/>
    <cellStyle name="Total 2 34 4" xfId="8905"/>
    <cellStyle name="Total 2 34 4 2" xfId="22507"/>
    <cellStyle name="Total 2 34 4 3" xfId="22506"/>
    <cellStyle name="Total 2 34 4 4" xfId="27517"/>
    <cellStyle name="Total 2 34 4_Deadline Tracker" xfId="36816"/>
    <cellStyle name="Total 2 34 5" xfId="8906"/>
    <cellStyle name="Total 2 34 5 2" xfId="22509"/>
    <cellStyle name="Total 2 34 5 3" xfId="22508"/>
    <cellStyle name="Total 2 34 5 4" xfId="27518"/>
    <cellStyle name="Total 2 34 5_Deadline Tracker" xfId="36817"/>
    <cellStyle name="Total 2 34 6" xfId="22510"/>
    <cellStyle name="Total 2 34 7" xfId="22501"/>
    <cellStyle name="Total 2 34 8" xfId="27514"/>
    <cellStyle name="Total 2 34_Deadline Tracker" xfId="36813"/>
    <cellStyle name="Total 2 35" xfId="8907"/>
    <cellStyle name="Total 2 35 2" xfId="8908"/>
    <cellStyle name="Total 2 35 2 2" xfId="22513"/>
    <cellStyle name="Total 2 35 2 3" xfId="22512"/>
    <cellStyle name="Total 2 35 2 4" xfId="27520"/>
    <cellStyle name="Total 2 35 2_Deadline Tracker" xfId="36819"/>
    <cellStyle name="Total 2 35 3" xfId="8909"/>
    <cellStyle name="Total 2 35 3 2" xfId="22515"/>
    <cellStyle name="Total 2 35 3 3" xfId="22514"/>
    <cellStyle name="Total 2 35 3 4" xfId="27521"/>
    <cellStyle name="Total 2 35 3_Deadline Tracker" xfId="36820"/>
    <cellStyle name="Total 2 35 4" xfId="8910"/>
    <cellStyle name="Total 2 35 4 2" xfId="22517"/>
    <cellStyle name="Total 2 35 4 3" xfId="22516"/>
    <cellStyle name="Total 2 35 4 4" xfId="27522"/>
    <cellStyle name="Total 2 35 4_Deadline Tracker" xfId="36821"/>
    <cellStyle name="Total 2 35 5" xfId="8911"/>
    <cellStyle name="Total 2 35 5 2" xfId="22519"/>
    <cellStyle name="Total 2 35 5 3" xfId="22518"/>
    <cellStyle name="Total 2 35 5 4" xfId="27523"/>
    <cellStyle name="Total 2 35 5_Deadline Tracker" xfId="36822"/>
    <cellStyle name="Total 2 35 6" xfId="22520"/>
    <cellStyle name="Total 2 35 7" xfId="22511"/>
    <cellStyle name="Total 2 35 8" xfId="27519"/>
    <cellStyle name="Total 2 35_Deadline Tracker" xfId="36818"/>
    <cellStyle name="Total 2 36" xfId="8912"/>
    <cellStyle name="Total 2 36 2" xfId="8913"/>
    <cellStyle name="Total 2 36 2 2" xfId="22523"/>
    <cellStyle name="Total 2 36 2 3" xfId="22522"/>
    <cellStyle name="Total 2 36 2 4" xfId="27525"/>
    <cellStyle name="Total 2 36 2_Deadline Tracker" xfId="36824"/>
    <cellStyle name="Total 2 36 3" xfId="8914"/>
    <cellStyle name="Total 2 36 3 2" xfId="22525"/>
    <cellStyle name="Total 2 36 3 3" xfId="22524"/>
    <cellStyle name="Total 2 36 3 4" xfId="27526"/>
    <cellStyle name="Total 2 36 3_Deadline Tracker" xfId="36825"/>
    <cellStyle name="Total 2 36 4" xfId="8915"/>
    <cellStyle name="Total 2 36 4 2" xfId="22527"/>
    <cellStyle name="Total 2 36 4 3" xfId="22526"/>
    <cellStyle name="Total 2 36 4 4" xfId="27527"/>
    <cellStyle name="Total 2 36 4_Deadline Tracker" xfId="36826"/>
    <cellStyle name="Total 2 36 5" xfId="8916"/>
    <cellStyle name="Total 2 36 5 2" xfId="22529"/>
    <cellStyle name="Total 2 36 5 3" xfId="22528"/>
    <cellStyle name="Total 2 36 5 4" xfId="27528"/>
    <cellStyle name="Total 2 36 5_Deadline Tracker" xfId="36827"/>
    <cellStyle name="Total 2 36 6" xfId="22530"/>
    <cellStyle name="Total 2 36 7" xfId="22521"/>
    <cellStyle name="Total 2 36 8" xfId="27524"/>
    <cellStyle name="Total 2 36_Deadline Tracker" xfId="36823"/>
    <cellStyle name="Total 2 37" xfId="8917"/>
    <cellStyle name="Total 2 37 2" xfId="8918"/>
    <cellStyle name="Total 2 37 2 2" xfId="22533"/>
    <cellStyle name="Total 2 37 2 3" xfId="22532"/>
    <cellStyle name="Total 2 37 2 4" xfId="27530"/>
    <cellStyle name="Total 2 37 2_Deadline Tracker" xfId="36829"/>
    <cellStyle name="Total 2 37 3" xfId="8919"/>
    <cellStyle name="Total 2 37 3 2" xfId="22535"/>
    <cellStyle name="Total 2 37 3 3" xfId="22534"/>
    <cellStyle name="Total 2 37 3 4" xfId="27531"/>
    <cellStyle name="Total 2 37 3_Deadline Tracker" xfId="36830"/>
    <cellStyle name="Total 2 37 4" xfId="8920"/>
    <cellStyle name="Total 2 37 4 2" xfId="22537"/>
    <cellStyle name="Total 2 37 4 3" xfId="22536"/>
    <cellStyle name="Total 2 37 4 4" xfId="27532"/>
    <cellStyle name="Total 2 37 4_Deadline Tracker" xfId="36831"/>
    <cellStyle name="Total 2 37 5" xfId="8921"/>
    <cellStyle name="Total 2 37 5 2" xfId="22539"/>
    <cellStyle name="Total 2 37 5 3" xfId="22538"/>
    <cellStyle name="Total 2 37 5 4" xfId="27533"/>
    <cellStyle name="Total 2 37 5_Deadline Tracker" xfId="36832"/>
    <cellStyle name="Total 2 37 6" xfId="22540"/>
    <cellStyle name="Total 2 37 7" xfId="22531"/>
    <cellStyle name="Total 2 37 8" xfId="27529"/>
    <cellStyle name="Total 2 37_Deadline Tracker" xfId="36828"/>
    <cellStyle name="Total 2 38" xfId="8922"/>
    <cellStyle name="Total 2 38 2" xfId="8923"/>
    <cellStyle name="Total 2 38 2 2" xfId="22543"/>
    <cellStyle name="Total 2 38 2 3" xfId="22542"/>
    <cellStyle name="Total 2 38 2 4" xfId="27535"/>
    <cellStyle name="Total 2 38 2_Deadline Tracker" xfId="36834"/>
    <cellStyle name="Total 2 38 3" xfId="8924"/>
    <cellStyle name="Total 2 38 3 2" xfId="22545"/>
    <cellStyle name="Total 2 38 3 3" xfId="22544"/>
    <cellStyle name="Total 2 38 3 4" xfId="27536"/>
    <cellStyle name="Total 2 38 3_Deadline Tracker" xfId="36835"/>
    <cellStyle name="Total 2 38 4" xfId="8925"/>
    <cellStyle name="Total 2 38 4 2" xfId="22547"/>
    <cellStyle name="Total 2 38 4 3" xfId="22546"/>
    <cellStyle name="Total 2 38 4 4" xfId="27537"/>
    <cellStyle name="Total 2 38 4_Deadline Tracker" xfId="36836"/>
    <cellStyle name="Total 2 38 5" xfId="8926"/>
    <cellStyle name="Total 2 38 5 2" xfId="22549"/>
    <cellStyle name="Total 2 38 5 3" xfId="22548"/>
    <cellStyle name="Total 2 38 5 4" xfId="27538"/>
    <cellStyle name="Total 2 38 5_Deadline Tracker" xfId="36837"/>
    <cellStyle name="Total 2 38 6" xfId="22550"/>
    <cellStyle name="Total 2 38 7" xfId="22541"/>
    <cellStyle name="Total 2 38 8" xfId="27534"/>
    <cellStyle name="Total 2 38_Deadline Tracker" xfId="36833"/>
    <cellStyle name="Total 2 39" xfId="8927"/>
    <cellStyle name="Total 2 39 2" xfId="8928"/>
    <cellStyle name="Total 2 39 2 2" xfId="22553"/>
    <cellStyle name="Total 2 39 2 3" xfId="22552"/>
    <cellStyle name="Total 2 39 2 4" xfId="27540"/>
    <cellStyle name="Total 2 39 2_Deadline Tracker" xfId="36839"/>
    <cellStyle name="Total 2 39 3" xfId="8929"/>
    <cellStyle name="Total 2 39 3 2" xfId="22555"/>
    <cellStyle name="Total 2 39 3 3" xfId="22554"/>
    <cellStyle name="Total 2 39 3 4" xfId="27541"/>
    <cellStyle name="Total 2 39 3_Deadline Tracker" xfId="36840"/>
    <cellStyle name="Total 2 39 4" xfId="8930"/>
    <cellStyle name="Total 2 39 4 2" xfId="22557"/>
    <cellStyle name="Total 2 39 4 3" xfId="22556"/>
    <cellStyle name="Total 2 39 4 4" xfId="27542"/>
    <cellStyle name="Total 2 39 4_Deadline Tracker" xfId="36841"/>
    <cellStyle name="Total 2 39 5" xfId="8931"/>
    <cellStyle name="Total 2 39 5 2" xfId="22559"/>
    <cellStyle name="Total 2 39 5 3" xfId="22558"/>
    <cellStyle name="Total 2 39 5 4" xfId="27543"/>
    <cellStyle name="Total 2 39 5_Deadline Tracker" xfId="36842"/>
    <cellStyle name="Total 2 39 6" xfId="22560"/>
    <cellStyle name="Total 2 39 7" xfId="22551"/>
    <cellStyle name="Total 2 39 8" xfId="27539"/>
    <cellStyle name="Total 2 39_Deadline Tracker" xfId="36838"/>
    <cellStyle name="Total 2 4" xfId="8932"/>
    <cellStyle name="Total 2 4 2" xfId="8933"/>
    <cellStyle name="Total 2 4 2 2" xfId="22563"/>
    <cellStyle name="Total 2 4 2 3" xfId="22562"/>
    <cellStyle name="Total 2 4 2 4" xfId="27545"/>
    <cellStyle name="Total 2 4 2_Deadline Tracker" xfId="36844"/>
    <cellStyle name="Total 2 4 3" xfId="8934"/>
    <cellStyle name="Total 2 4 3 2" xfId="22565"/>
    <cellStyle name="Total 2 4 3 3" xfId="22564"/>
    <cellStyle name="Total 2 4 3 4" xfId="27546"/>
    <cellStyle name="Total 2 4 3_Deadline Tracker" xfId="36845"/>
    <cellStyle name="Total 2 4 4" xfId="8935"/>
    <cellStyle name="Total 2 4 4 2" xfId="22567"/>
    <cellStyle name="Total 2 4 4 3" xfId="22566"/>
    <cellStyle name="Total 2 4 4 4" xfId="27547"/>
    <cellStyle name="Total 2 4 4_Deadline Tracker" xfId="36846"/>
    <cellStyle name="Total 2 4 5" xfId="8936"/>
    <cellStyle name="Total 2 4 5 2" xfId="22569"/>
    <cellStyle name="Total 2 4 5 3" xfId="22568"/>
    <cellStyle name="Total 2 4 5 4" xfId="27548"/>
    <cellStyle name="Total 2 4 5_Deadline Tracker" xfId="36847"/>
    <cellStyle name="Total 2 4 6" xfId="22570"/>
    <cellStyle name="Total 2 4 7" xfId="22561"/>
    <cellStyle name="Total 2 4 8" xfId="27544"/>
    <cellStyle name="Total 2 4_Deadline Tracker" xfId="36843"/>
    <cellStyle name="Total 2 40" xfId="8937"/>
    <cellStyle name="Total 2 40 2" xfId="8938"/>
    <cellStyle name="Total 2 40 2 2" xfId="22573"/>
    <cellStyle name="Total 2 40 2 3" xfId="22572"/>
    <cellStyle name="Total 2 40 2 4" xfId="27550"/>
    <cellStyle name="Total 2 40 2_Deadline Tracker" xfId="36849"/>
    <cellStyle name="Total 2 40 3" xfId="8939"/>
    <cellStyle name="Total 2 40 3 2" xfId="22575"/>
    <cellStyle name="Total 2 40 3 3" xfId="22574"/>
    <cellStyle name="Total 2 40 3 4" xfId="27551"/>
    <cellStyle name="Total 2 40 3_Deadline Tracker" xfId="36850"/>
    <cellStyle name="Total 2 40 4" xfId="8940"/>
    <cellStyle name="Total 2 40 4 2" xfId="22577"/>
    <cellStyle name="Total 2 40 4 3" xfId="22576"/>
    <cellStyle name="Total 2 40 4 4" xfId="27552"/>
    <cellStyle name="Total 2 40 4_Deadline Tracker" xfId="36851"/>
    <cellStyle name="Total 2 40 5" xfId="8941"/>
    <cellStyle name="Total 2 40 5 2" xfId="22579"/>
    <cellStyle name="Total 2 40 5 3" xfId="22578"/>
    <cellStyle name="Total 2 40 5 4" xfId="27553"/>
    <cellStyle name="Total 2 40 5_Deadline Tracker" xfId="36852"/>
    <cellStyle name="Total 2 40 6" xfId="22580"/>
    <cellStyle name="Total 2 40 7" xfId="22571"/>
    <cellStyle name="Total 2 40 8" xfId="27549"/>
    <cellStyle name="Total 2 40_Deadline Tracker" xfId="36848"/>
    <cellStyle name="Total 2 41" xfId="8942"/>
    <cellStyle name="Total 2 41 2" xfId="8943"/>
    <cellStyle name="Total 2 41 2 2" xfId="22583"/>
    <cellStyle name="Total 2 41 2 3" xfId="22582"/>
    <cellStyle name="Total 2 41 2 4" xfId="27555"/>
    <cellStyle name="Total 2 41 2_Deadline Tracker" xfId="36854"/>
    <cellStyle name="Total 2 41 3" xfId="8944"/>
    <cellStyle name="Total 2 41 3 2" xfId="22585"/>
    <cellStyle name="Total 2 41 3 3" xfId="22584"/>
    <cellStyle name="Total 2 41 3 4" xfId="27556"/>
    <cellStyle name="Total 2 41 3_Deadline Tracker" xfId="36855"/>
    <cellStyle name="Total 2 41 4" xfId="8945"/>
    <cellStyle name="Total 2 41 4 2" xfId="22587"/>
    <cellStyle name="Total 2 41 4 3" xfId="22586"/>
    <cellStyle name="Total 2 41 4 4" xfId="27557"/>
    <cellStyle name="Total 2 41 4_Deadline Tracker" xfId="36856"/>
    <cellStyle name="Total 2 41 5" xfId="8946"/>
    <cellStyle name="Total 2 41 5 2" xfId="22589"/>
    <cellStyle name="Total 2 41 5 3" xfId="22588"/>
    <cellStyle name="Total 2 41 5 4" xfId="27558"/>
    <cellStyle name="Total 2 41 5_Deadline Tracker" xfId="36857"/>
    <cellStyle name="Total 2 41 6" xfId="22590"/>
    <cellStyle name="Total 2 41 7" xfId="22581"/>
    <cellStyle name="Total 2 41 8" xfId="27554"/>
    <cellStyle name="Total 2 41_Deadline Tracker" xfId="36853"/>
    <cellStyle name="Total 2 42" xfId="8947"/>
    <cellStyle name="Total 2 42 2" xfId="22592"/>
    <cellStyle name="Total 2 42 3" xfId="22591"/>
    <cellStyle name="Total 2 42 4" xfId="27559"/>
    <cellStyle name="Total 2 42_Deadline Tracker" xfId="36858"/>
    <cellStyle name="Total 2 43" xfId="8948"/>
    <cellStyle name="Total 2 43 2" xfId="22594"/>
    <cellStyle name="Total 2 43 3" xfId="22593"/>
    <cellStyle name="Total 2 43 4" xfId="27560"/>
    <cellStyle name="Total 2 43_Deadline Tracker" xfId="36859"/>
    <cellStyle name="Total 2 44" xfId="22595"/>
    <cellStyle name="Total 2 45" xfId="22596"/>
    <cellStyle name="Total 2 46" xfId="22597"/>
    <cellStyle name="Total 2 47" xfId="22598"/>
    <cellStyle name="Total 2 48" xfId="22599"/>
    <cellStyle name="Total 2 49" xfId="22600"/>
    <cellStyle name="Total 2 5" xfId="8949"/>
    <cellStyle name="Total 2 5 2" xfId="8950"/>
    <cellStyle name="Total 2 5 2 2" xfId="22603"/>
    <cellStyle name="Total 2 5 2 3" xfId="22602"/>
    <cellStyle name="Total 2 5 2 4" xfId="27562"/>
    <cellStyle name="Total 2 5 2_Deadline Tracker" xfId="36861"/>
    <cellStyle name="Total 2 5 3" xfId="8951"/>
    <cellStyle name="Total 2 5 3 2" xfId="22605"/>
    <cellStyle name="Total 2 5 3 3" xfId="22604"/>
    <cellStyle name="Total 2 5 3 4" xfId="27563"/>
    <cellStyle name="Total 2 5 3_Deadline Tracker" xfId="36862"/>
    <cellStyle name="Total 2 5 4" xfId="8952"/>
    <cellStyle name="Total 2 5 4 2" xfId="22607"/>
    <cellStyle name="Total 2 5 4 3" xfId="22606"/>
    <cellStyle name="Total 2 5 4 4" xfId="27564"/>
    <cellStyle name="Total 2 5 4_Deadline Tracker" xfId="36863"/>
    <cellStyle name="Total 2 5 5" xfId="8953"/>
    <cellStyle name="Total 2 5 5 2" xfId="22609"/>
    <cellStyle name="Total 2 5 5 3" xfId="22608"/>
    <cellStyle name="Total 2 5 5 4" xfId="27565"/>
    <cellStyle name="Total 2 5 5_Deadline Tracker" xfId="36864"/>
    <cellStyle name="Total 2 5 6" xfId="22610"/>
    <cellStyle name="Total 2 5 7" xfId="22601"/>
    <cellStyle name="Total 2 5 8" xfId="27561"/>
    <cellStyle name="Total 2 5_Deadline Tracker" xfId="36860"/>
    <cellStyle name="Total 2 50" xfId="22240"/>
    <cellStyle name="Total 2 51" xfId="27383"/>
    <cellStyle name="Total 2 52" xfId="28317"/>
    <cellStyle name="Total 2 53" xfId="28010"/>
    <cellStyle name="Total 2 54" xfId="28348"/>
    <cellStyle name="Total 2 55" xfId="28371"/>
    <cellStyle name="Total 2 56" xfId="28359"/>
    <cellStyle name="Total 2 57" xfId="28340"/>
    <cellStyle name="Total 2 58" xfId="27743"/>
    <cellStyle name="Total 2 59" xfId="28336"/>
    <cellStyle name="Total 2 6" xfId="8954"/>
    <cellStyle name="Total 2 6 2" xfId="8955"/>
    <cellStyle name="Total 2 6 2 2" xfId="22613"/>
    <cellStyle name="Total 2 6 2 3" xfId="22612"/>
    <cellStyle name="Total 2 6 2 4" xfId="27567"/>
    <cellStyle name="Total 2 6 2_Deadline Tracker" xfId="36866"/>
    <cellStyle name="Total 2 6 3" xfId="8956"/>
    <cellStyle name="Total 2 6 3 2" xfId="22615"/>
    <cellStyle name="Total 2 6 3 3" xfId="22614"/>
    <cellStyle name="Total 2 6 3 4" xfId="27568"/>
    <cellStyle name="Total 2 6 3_Deadline Tracker" xfId="36867"/>
    <cellStyle name="Total 2 6 4" xfId="8957"/>
    <cellStyle name="Total 2 6 4 2" xfId="22617"/>
    <cellStyle name="Total 2 6 4 3" xfId="22616"/>
    <cellStyle name="Total 2 6 4 4" xfId="27569"/>
    <cellStyle name="Total 2 6 4_Deadline Tracker" xfId="36868"/>
    <cellStyle name="Total 2 6 5" xfId="8958"/>
    <cellStyle name="Total 2 6 5 2" xfId="22619"/>
    <cellStyle name="Total 2 6 5 3" xfId="22618"/>
    <cellStyle name="Total 2 6 5 4" xfId="27570"/>
    <cellStyle name="Total 2 6 5_Deadline Tracker" xfId="36869"/>
    <cellStyle name="Total 2 6 6" xfId="22620"/>
    <cellStyle name="Total 2 6 7" xfId="22611"/>
    <cellStyle name="Total 2 6 8" xfId="27566"/>
    <cellStyle name="Total 2 6_Deadline Tracker" xfId="36865"/>
    <cellStyle name="Total 2 60" xfId="31997"/>
    <cellStyle name="Total 2 7" xfId="8959"/>
    <cellStyle name="Total 2 7 2" xfId="8960"/>
    <cellStyle name="Total 2 7 2 2" xfId="22623"/>
    <cellStyle name="Total 2 7 2 3" xfId="22622"/>
    <cellStyle name="Total 2 7 2 4" xfId="27572"/>
    <cellStyle name="Total 2 7 2_Deadline Tracker" xfId="36871"/>
    <cellStyle name="Total 2 7 3" xfId="8961"/>
    <cellStyle name="Total 2 7 3 2" xfId="22625"/>
    <cellStyle name="Total 2 7 3 3" xfId="22624"/>
    <cellStyle name="Total 2 7 3 4" xfId="27573"/>
    <cellStyle name="Total 2 7 3_Deadline Tracker" xfId="36872"/>
    <cellStyle name="Total 2 7 4" xfId="8962"/>
    <cellStyle name="Total 2 7 4 2" xfId="22627"/>
    <cellStyle name="Total 2 7 4 3" xfId="22626"/>
    <cellStyle name="Total 2 7 4 4" xfId="27574"/>
    <cellStyle name="Total 2 7 4_Deadline Tracker" xfId="36873"/>
    <cellStyle name="Total 2 7 5" xfId="8963"/>
    <cellStyle name="Total 2 7 5 2" xfId="22629"/>
    <cellStyle name="Total 2 7 5 3" xfId="22628"/>
    <cellStyle name="Total 2 7 5 4" xfId="27575"/>
    <cellStyle name="Total 2 7 5_Deadline Tracker" xfId="36874"/>
    <cellStyle name="Total 2 7 6" xfId="22630"/>
    <cellStyle name="Total 2 7 7" xfId="22621"/>
    <cellStyle name="Total 2 7 8" xfId="27571"/>
    <cellStyle name="Total 2 7_Deadline Tracker" xfId="36870"/>
    <cellStyle name="Total 2 8" xfId="8964"/>
    <cellStyle name="Total 2 8 2" xfId="8965"/>
    <cellStyle name="Total 2 8 2 2" xfId="22633"/>
    <cellStyle name="Total 2 8 2 3" xfId="22632"/>
    <cellStyle name="Total 2 8 2 4" xfId="27577"/>
    <cellStyle name="Total 2 8 2_Deadline Tracker" xfId="36876"/>
    <cellStyle name="Total 2 8 3" xfId="8966"/>
    <cellStyle name="Total 2 8 3 2" xfId="22635"/>
    <cellStyle name="Total 2 8 3 3" xfId="22634"/>
    <cellStyle name="Total 2 8 3 4" xfId="27578"/>
    <cellStyle name="Total 2 8 3_Deadline Tracker" xfId="36877"/>
    <cellStyle name="Total 2 8 4" xfId="8967"/>
    <cellStyle name="Total 2 8 4 2" xfId="22637"/>
    <cellStyle name="Total 2 8 4 3" xfId="22636"/>
    <cellStyle name="Total 2 8 4 4" xfId="27579"/>
    <cellStyle name="Total 2 8 4_Deadline Tracker" xfId="36878"/>
    <cellStyle name="Total 2 8 5" xfId="8968"/>
    <cellStyle name="Total 2 8 5 2" xfId="22639"/>
    <cellStyle name="Total 2 8 5 3" xfId="22638"/>
    <cellStyle name="Total 2 8 5 4" xfId="27580"/>
    <cellStyle name="Total 2 8 5_Deadline Tracker" xfId="36879"/>
    <cellStyle name="Total 2 8 6" xfId="22640"/>
    <cellStyle name="Total 2 8 7" xfId="22631"/>
    <cellStyle name="Total 2 8 8" xfId="27576"/>
    <cellStyle name="Total 2 8_Deadline Tracker" xfId="36875"/>
    <cellStyle name="Total 2 9" xfId="8969"/>
    <cellStyle name="Total 2 9 2" xfId="8970"/>
    <cellStyle name="Total 2 9 2 2" xfId="22643"/>
    <cellStyle name="Total 2 9 2 3" xfId="22642"/>
    <cellStyle name="Total 2 9 2 4" xfId="27582"/>
    <cellStyle name="Total 2 9 2_Deadline Tracker" xfId="36881"/>
    <cellStyle name="Total 2 9 3" xfId="8971"/>
    <cellStyle name="Total 2 9 3 2" xfId="22645"/>
    <cellStyle name="Total 2 9 3 3" xfId="22644"/>
    <cellStyle name="Total 2 9 3 4" xfId="27583"/>
    <cellStyle name="Total 2 9 3_Deadline Tracker" xfId="36882"/>
    <cellStyle name="Total 2 9 4" xfId="8972"/>
    <cellStyle name="Total 2 9 4 2" xfId="22647"/>
    <cellStyle name="Total 2 9 4 3" xfId="22646"/>
    <cellStyle name="Total 2 9 4 4" xfId="27584"/>
    <cellStyle name="Total 2 9 4_Deadline Tracker" xfId="36883"/>
    <cellStyle name="Total 2 9 5" xfId="8973"/>
    <cellStyle name="Total 2 9 5 2" xfId="22649"/>
    <cellStyle name="Total 2 9 5 3" xfId="22648"/>
    <cellStyle name="Total 2 9 5 4" xfId="27585"/>
    <cellStyle name="Total 2 9 5_Deadline Tracker" xfId="36884"/>
    <cellStyle name="Total 2 9 6" xfId="22650"/>
    <cellStyle name="Total 2 9 7" xfId="22641"/>
    <cellStyle name="Total 2 9 8" xfId="27581"/>
    <cellStyle name="Total 2 9_Deadline Tracker" xfId="36880"/>
    <cellStyle name="Total 2_CMS Toronto &amp; UK CMS" xfId="8974"/>
    <cellStyle name="Total 3" xfId="8975"/>
    <cellStyle name="Total 3 2" xfId="8976"/>
    <cellStyle name="Total 3 2 2" xfId="22653"/>
    <cellStyle name="Total 3 2 3" xfId="22652"/>
    <cellStyle name="Total 3 2 4" xfId="27587"/>
    <cellStyle name="Total 3 2_Deadline Tracker" xfId="36886"/>
    <cellStyle name="Total 3 3" xfId="8977"/>
    <cellStyle name="Total 3 3 2" xfId="22655"/>
    <cellStyle name="Total 3 3 3" xfId="22654"/>
    <cellStyle name="Total 3 3 4" xfId="27588"/>
    <cellStyle name="Total 3 3_Deadline Tracker" xfId="36887"/>
    <cellStyle name="Total 3 4" xfId="22656"/>
    <cellStyle name="Total 3 5" xfId="22651"/>
    <cellStyle name="Total 3 6" xfId="27586"/>
    <cellStyle name="Total 3 7" xfId="28319"/>
    <cellStyle name="Total 3 8" xfId="28011"/>
    <cellStyle name="Total 3_Deadline Tracker" xfId="36885"/>
    <cellStyle name="Total 4" xfId="8978"/>
    <cellStyle name="Total 4 2" xfId="8979"/>
    <cellStyle name="Total 4 2 2" xfId="22659"/>
    <cellStyle name="Total 4 2 3" xfId="22658"/>
    <cellStyle name="Total 4 2 4" xfId="27590"/>
    <cellStyle name="Total 4 2_Deadline Tracker" xfId="36889"/>
    <cellStyle name="Total 4 3" xfId="22660"/>
    <cellStyle name="Total 4 4" xfId="22657"/>
    <cellStyle name="Total 4 5" xfId="27589"/>
    <cellStyle name="Total 4_Deadline Tracker" xfId="36888"/>
    <cellStyle name="Total 5" xfId="8980"/>
    <cellStyle name="Total 5 2" xfId="8981"/>
    <cellStyle name="Total 5 2 2" xfId="22663"/>
    <cellStyle name="Total 5 2 3" xfId="22662"/>
    <cellStyle name="Total 5 2 4" xfId="27592"/>
    <cellStyle name="Total 5 2_Deadline Tracker" xfId="36891"/>
    <cellStyle name="Total 5 3" xfId="22664"/>
    <cellStyle name="Total 5 4" xfId="22661"/>
    <cellStyle name="Total 5 5" xfId="27591"/>
    <cellStyle name="Total 5_Deadline Tracker" xfId="36890"/>
    <cellStyle name="Total 6" xfId="8982"/>
    <cellStyle name="Total 6 2" xfId="8983"/>
    <cellStyle name="Total 6 2 2" xfId="22667"/>
    <cellStyle name="Total 6 2 3" xfId="22666"/>
    <cellStyle name="Total 6 2 4" xfId="27594"/>
    <cellStyle name="Total 6 2_Deadline Tracker" xfId="36893"/>
    <cellStyle name="Total 6 3" xfId="22668"/>
    <cellStyle name="Total 6 4" xfId="22665"/>
    <cellStyle name="Total 6 5" xfId="27593"/>
    <cellStyle name="Total 6_Deadline Tracker" xfId="36892"/>
    <cellStyle name="Total 7" xfId="8984"/>
    <cellStyle name="Total 7 2" xfId="8985"/>
    <cellStyle name="Total 7 2 2" xfId="22671"/>
    <cellStyle name="Total 7 2 3" xfId="22670"/>
    <cellStyle name="Total 7 2 4" xfId="27596"/>
    <cellStyle name="Total 7 2_Deadline Tracker" xfId="36895"/>
    <cellStyle name="Total 7 3" xfId="22672"/>
    <cellStyle name="Total 7 4" xfId="22669"/>
    <cellStyle name="Total 7 5" xfId="27595"/>
    <cellStyle name="Total 7_Deadline Tracker" xfId="36894"/>
    <cellStyle name="Total 8" xfId="8986"/>
    <cellStyle name="Total 8 2" xfId="8987"/>
    <cellStyle name="Total 8 2 2" xfId="22675"/>
    <cellStyle name="Total 8 2 3" xfId="22674"/>
    <cellStyle name="Total 8 2 4" xfId="27598"/>
    <cellStyle name="Total 8 2_Deadline Tracker" xfId="36897"/>
    <cellStyle name="Total 8 3" xfId="22676"/>
    <cellStyle name="Total 8 4" xfId="22673"/>
    <cellStyle name="Total 8 5" xfId="27597"/>
    <cellStyle name="Total 8_Deadline Tracker" xfId="36896"/>
    <cellStyle name="Total 9" xfId="8988"/>
    <cellStyle name="Total 9 2" xfId="8989"/>
    <cellStyle name="Total 9 2 2" xfId="22679"/>
    <cellStyle name="Total 9 2 3" xfId="22678"/>
    <cellStyle name="Total 9 2 4" xfId="27600"/>
    <cellStyle name="Total 9 2_Deadline Tracker" xfId="36899"/>
    <cellStyle name="Total 9 3" xfId="22680"/>
    <cellStyle name="Total 9 4" xfId="22677"/>
    <cellStyle name="Total 9 5" xfId="27599"/>
    <cellStyle name="Total 9_Deadline Tracker" xfId="36898"/>
    <cellStyle name="TotCol - Style7" xfId="8990"/>
    <cellStyle name="TotCol - Style7 2" xfId="22682"/>
    <cellStyle name="TotCol - Style7 3" xfId="22681"/>
    <cellStyle name="TotCol - Style7 4" xfId="27601"/>
    <cellStyle name="TotCol - Style7_Deadline Tracker" xfId="36900"/>
    <cellStyle name="TotRow - Style8" xfId="8991"/>
    <cellStyle name="TotRow - Style8 2" xfId="22684"/>
    <cellStyle name="TotRow - Style8 3" xfId="22683"/>
    <cellStyle name="TotRow - Style8 4" xfId="27602"/>
    <cellStyle name="TotRow - Style8_Deadline Tracker" xfId="36901"/>
    <cellStyle name="Warning Text 10" xfId="8992"/>
    <cellStyle name="Warning Text 10 2" xfId="22686"/>
    <cellStyle name="Warning Text 10 3" xfId="22685"/>
    <cellStyle name="Warning Text 10 4" xfId="27603"/>
    <cellStyle name="Warning Text 10_Deadline Tracker" xfId="36902"/>
    <cellStyle name="Warning Text 11" xfId="8993"/>
    <cellStyle name="Warning Text 11 2" xfId="22688"/>
    <cellStyle name="Warning Text 11 3" xfId="22687"/>
    <cellStyle name="Warning Text 11 4" xfId="27604"/>
    <cellStyle name="Warning Text 11_Deadline Tracker" xfId="36903"/>
    <cellStyle name="Warning Text 12" xfId="8994"/>
    <cellStyle name="Warning Text 12 2" xfId="22690"/>
    <cellStyle name="Warning Text 12 3" xfId="22689"/>
    <cellStyle name="Warning Text 12 4" xfId="27605"/>
    <cellStyle name="Warning Text 12_Deadline Tracker" xfId="36904"/>
    <cellStyle name="Warning Text 13" xfId="8995"/>
    <cellStyle name="Warning Text 13 2" xfId="22692"/>
    <cellStyle name="Warning Text 13 3" xfId="22691"/>
    <cellStyle name="Warning Text 13 4" xfId="27606"/>
    <cellStyle name="Warning Text 13_Deadline Tracker" xfId="36905"/>
    <cellStyle name="Warning Text 14" xfId="8996"/>
    <cellStyle name="Warning Text 14 2" xfId="22694"/>
    <cellStyle name="Warning Text 14 3" xfId="22693"/>
    <cellStyle name="Warning Text 14 4" xfId="27607"/>
    <cellStyle name="Warning Text 14_Deadline Tracker" xfId="36906"/>
    <cellStyle name="Warning Text 15" xfId="28417"/>
    <cellStyle name="Warning Text 2" xfId="8997"/>
    <cellStyle name="Warning Text 2 2" xfId="8998"/>
    <cellStyle name="Warning Text 2 2 2" xfId="22697"/>
    <cellStyle name="Warning Text 2 2 3" xfId="22696"/>
    <cellStyle name="Warning Text 2 2 4" xfId="27609"/>
    <cellStyle name="Warning Text 2 2 5" xfId="32112"/>
    <cellStyle name="Warning Text 2 2_Deadline Tracker" xfId="36908"/>
    <cellStyle name="Warning Text 2 3" xfId="22698"/>
    <cellStyle name="Warning Text 2 4" xfId="22695"/>
    <cellStyle name="Warning Text 2 5" xfId="27608"/>
    <cellStyle name="Warning Text 2 6" xfId="28320"/>
    <cellStyle name="Warning Text 2 7" xfId="28012"/>
    <cellStyle name="Warning Text 2 8" xfId="32111"/>
    <cellStyle name="Warning Text 2_Deadline Tracker" xfId="36907"/>
    <cellStyle name="Warning Text 3" xfId="8999"/>
    <cellStyle name="Warning Text 3 2" xfId="9000"/>
    <cellStyle name="Warning Text 3 2 2" xfId="22701"/>
    <cellStyle name="Warning Text 3 2 3" xfId="22700"/>
    <cellStyle name="Warning Text 3 2 4" xfId="27611"/>
    <cellStyle name="Warning Text 3 2_Deadline Tracker" xfId="36910"/>
    <cellStyle name="Warning Text 3 3" xfId="22702"/>
    <cellStyle name="Warning Text 3 4" xfId="22699"/>
    <cellStyle name="Warning Text 3 5" xfId="27610"/>
    <cellStyle name="Warning Text 3 6" xfId="28321"/>
    <cellStyle name="Warning Text 3 7" xfId="28013"/>
    <cellStyle name="Warning Text 3_Deadline Tracker" xfId="36909"/>
    <cellStyle name="Warning Text 4" xfId="9001"/>
    <cellStyle name="Warning Text 4 2" xfId="22704"/>
    <cellStyle name="Warning Text 4 3" xfId="22703"/>
    <cellStyle name="Warning Text 4 4" xfId="27612"/>
    <cellStyle name="Warning Text 4_Deadline Tracker" xfId="36911"/>
    <cellStyle name="Warning Text 5" xfId="9002"/>
    <cellStyle name="Warning Text 5 2" xfId="22706"/>
    <cellStyle name="Warning Text 5 3" xfId="22705"/>
    <cellStyle name="Warning Text 5 4" xfId="27613"/>
    <cellStyle name="Warning Text 5_Deadline Tracker" xfId="36912"/>
    <cellStyle name="Warning Text 6" xfId="9003"/>
    <cellStyle name="Warning Text 6 2" xfId="22708"/>
    <cellStyle name="Warning Text 6 3" xfId="22707"/>
    <cellStyle name="Warning Text 6 4" xfId="27614"/>
    <cellStyle name="Warning Text 6_Deadline Tracker" xfId="36913"/>
    <cellStyle name="Warning Text 7" xfId="9004"/>
    <cellStyle name="Warning Text 7 2" xfId="22710"/>
    <cellStyle name="Warning Text 7 3" xfId="22709"/>
    <cellStyle name="Warning Text 7 4" xfId="27615"/>
    <cellStyle name="Warning Text 7_Deadline Tracker" xfId="36914"/>
    <cellStyle name="Warning Text 8" xfId="9005"/>
    <cellStyle name="Warning Text 8 2" xfId="22712"/>
    <cellStyle name="Warning Text 8 3" xfId="22711"/>
    <cellStyle name="Warning Text 8 4" xfId="27616"/>
    <cellStyle name="Warning Text 8_Deadline Tracker" xfId="36915"/>
    <cellStyle name="Warning Text 9" xfId="9006"/>
    <cellStyle name="Warning Text 9 2" xfId="22714"/>
    <cellStyle name="Warning Text 9 3" xfId="22713"/>
    <cellStyle name="Warning Text 9 4" xfId="27617"/>
    <cellStyle name="Warning Text 9_Deadline Tracker" xfId="36916"/>
    <cellStyle name="Work in progress" xfId="9007"/>
    <cellStyle name="Work in progress 2" xfId="22716"/>
    <cellStyle name="Work in progress 3" xfId="22717"/>
    <cellStyle name="Work in progress 4" xfId="22715"/>
    <cellStyle name="Work in progress 5" xfId="27618"/>
    <cellStyle name="Work in progress_Deadline Tracker" xfId="36917"/>
    <cellStyle name="Year" xfId="9008"/>
    <cellStyle name="Year 2" xfId="22719"/>
    <cellStyle name="Year 3" xfId="22718"/>
    <cellStyle name="Year 4" xfId="27619"/>
    <cellStyle name="Year_Deadline Tracker" xfId="36918"/>
    <cellStyle name="Yellow" xfId="9009"/>
    <cellStyle name="Yellow 10" xfId="27719"/>
    <cellStyle name="Yellow 11" xfId="28322"/>
    <cellStyle name="Yellow 2" xfId="9010"/>
    <cellStyle name="Yellow 2 2" xfId="22722"/>
    <cellStyle name="Yellow 2 3" xfId="22721"/>
    <cellStyle name="Yellow 2 4" xfId="27621"/>
    <cellStyle name="Yellow 2 5" xfId="28323"/>
    <cellStyle name="Yellow 2 6" xfId="28014"/>
    <cellStyle name="Yellow 2_Activity per Fund Group" xfId="27682"/>
    <cellStyle name="Yellow 3" xfId="9011"/>
    <cellStyle name="Yellow 3 2" xfId="22724"/>
    <cellStyle name="Yellow 3 3" xfId="22723"/>
    <cellStyle name="Yellow 3 4" xfId="27622"/>
    <cellStyle name="Yellow 3 5" xfId="28324"/>
    <cellStyle name="Yellow 3 6" xfId="28015"/>
    <cellStyle name="Yellow 3_Deadline Tracker" xfId="36919"/>
    <cellStyle name="Yellow 4" xfId="9012"/>
    <cellStyle name="Yellow 4 2" xfId="22726"/>
    <cellStyle name="Yellow 4 3" xfId="22725"/>
    <cellStyle name="Yellow 4 4" xfId="27623"/>
    <cellStyle name="Yellow 4_Deadline Tracker" xfId="36920"/>
    <cellStyle name="Yellow 5" xfId="22727"/>
    <cellStyle name="Yellow 6" xfId="22720"/>
    <cellStyle name="Yellow 7" xfId="10866"/>
    <cellStyle name="Yellow 8" xfId="27620"/>
    <cellStyle name="Yellow 9" xfId="27663"/>
    <cellStyle name="Yellow_Activity per Fund Group" xfId="10879"/>
  </cellStyles>
  <dxfs count="277">
    <dxf>
      <font>
        <b/>
        <i val="0"/>
        <color rgb="FF002060"/>
      </font>
      <fill>
        <patternFill>
          <bgColor rgb="FF92D050"/>
        </patternFill>
      </fill>
    </dxf>
    <dxf>
      <font>
        <b/>
        <i val="0"/>
        <color theme="0"/>
      </font>
      <fill>
        <patternFill>
          <bgColor theme="1" tint="4.9989318521683403E-2"/>
        </patternFill>
      </fill>
    </dxf>
    <dxf>
      <font>
        <b/>
        <i val="0"/>
        <color theme="0"/>
      </font>
      <fill>
        <patternFill>
          <bgColor rgb="FF002060"/>
        </patternFill>
      </fill>
    </dxf>
    <dxf>
      <font>
        <b val="0"/>
        <i val="0"/>
      </font>
      <fill>
        <patternFill>
          <bgColor theme="4" tint="0.79998168889431442"/>
        </patternFill>
      </fill>
    </dxf>
    <dxf>
      <font>
        <b/>
        <i val="0"/>
        <color theme="7" tint="-0.499984740745262"/>
      </font>
      <fill>
        <patternFill>
          <bgColor rgb="FF92D050"/>
        </patternFill>
      </fill>
    </dxf>
    <dxf>
      <font>
        <b/>
        <i val="0"/>
        <color theme="0"/>
      </font>
      <fill>
        <patternFill>
          <bgColor rgb="FFC00000"/>
        </patternFill>
      </fill>
      <border>
        <left style="thin">
          <color auto="1"/>
        </left>
        <right style="thin">
          <color auto="1"/>
        </right>
        <top style="thin">
          <color auto="1"/>
        </top>
        <bottom style="thin">
          <color auto="1"/>
        </bottom>
        <vertical/>
        <horizontal/>
      </border>
    </dxf>
    <dxf>
      <font>
        <b/>
        <i val="0"/>
        <color theme="0"/>
      </font>
      <fill>
        <patternFill>
          <bgColor theme="1" tint="4.9989318521683403E-2"/>
        </patternFill>
      </fill>
    </dxf>
    <dxf>
      <font>
        <b/>
        <i val="0"/>
        <color theme="0"/>
      </font>
      <fill>
        <patternFill>
          <bgColor rgb="FF002060"/>
        </patternFill>
      </fill>
    </dxf>
    <dxf>
      <font>
        <b val="0"/>
        <i val="0"/>
      </font>
      <fill>
        <patternFill>
          <bgColor theme="4" tint="0.79998168889431442"/>
        </patternFill>
      </fill>
    </dxf>
    <dxf>
      <font>
        <b/>
        <i val="0"/>
        <color theme="7" tint="-0.499984740745262"/>
      </font>
      <fill>
        <patternFill>
          <bgColor rgb="FF92D050"/>
        </patternFill>
      </fill>
    </dxf>
    <dxf>
      <font>
        <b/>
        <i val="0"/>
        <color theme="0"/>
      </font>
      <fill>
        <patternFill>
          <bgColor rgb="FFC00000"/>
        </patternFill>
      </fill>
      <border>
        <left style="thin">
          <color auto="1"/>
        </left>
        <right style="thin">
          <color auto="1"/>
        </right>
        <top style="thin">
          <color auto="1"/>
        </top>
        <bottom style="thin">
          <color auto="1"/>
        </bottom>
        <vertical/>
        <horizontal/>
      </border>
    </dxf>
    <dxf>
      <font>
        <b/>
        <i val="0"/>
        <color theme="0"/>
      </font>
      <fill>
        <patternFill>
          <bgColor theme="1" tint="4.9989318521683403E-2"/>
        </patternFill>
      </fill>
    </dxf>
    <dxf>
      <font>
        <b/>
        <i val="0"/>
        <color theme="0"/>
      </font>
      <fill>
        <patternFill>
          <bgColor theme="1" tint="4.9989318521683403E-2"/>
        </patternFill>
      </fill>
    </dxf>
    <dxf>
      <font>
        <b/>
        <i val="0"/>
        <color theme="0"/>
      </font>
      <fill>
        <patternFill>
          <bgColor rgb="FF002060"/>
        </patternFill>
      </fill>
    </dxf>
    <dxf>
      <font>
        <b val="0"/>
        <i val="0"/>
      </font>
      <fill>
        <patternFill>
          <bgColor theme="4" tint="0.79998168889431442"/>
        </patternFill>
      </fill>
    </dxf>
    <dxf>
      <font>
        <b/>
        <i val="0"/>
        <color theme="7" tint="-0.499984740745262"/>
      </font>
      <fill>
        <patternFill>
          <bgColor rgb="FF92D050"/>
        </patternFill>
      </fill>
    </dxf>
    <dxf>
      <font>
        <b/>
        <i val="0"/>
        <color theme="0"/>
      </font>
      <fill>
        <patternFill>
          <bgColor rgb="FFC00000"/>
        </patternFill>
      </fill>
      <border>
        <left style="thin">
          <color auto="1"/>
        </left>
        <right style="thin">
          <color auto="1"/>
        </right>
        <top style="thin">
          <color auto="1"/>
        </top>
        <bottom style="thin">
          <color auto="1"/>
        </bottom>
        <vertical/>
        <horizontal/>
      </border>
    </dxf>
    <dxf>
      <font>
        <b/>
        <i val="0"/>
        <color theme="0"/>
      </font>
      <fill>
        <patternFill>
          <bgColor rgb="FF002060"/>
        </patternFill>
      </fill>
    </dxf>
    <dxf>
      <font>
        <b val="0"/>
        <i val="0"/>
      </font>
      <fill>
        <patternFill>
          <bgColor theme="4" tint="0.79998168889431442"/>
        </patternFill>
      </fill>
    </dxf>
    <dxf>
      <font>
        <b/>
        <i val="0"/>
        <color theme="7" tint="-0.499984740745262"/>
      </font>
      <fill>
        <patternFill>
          <bgColor rgb="FF92D050"/>
        </patternFill>
      </fill>
    </dxf>
    <dxf>
      <font>
        <b/>
        <i val="0"/>
        <color theme="0"/>
      </font>
      <fill>
        <patternFill>
          <bgColor rgb="FFC00000"/>
        </patternFill>
      </fill>
      <border>
        <left style="thin">
          <color auto="1"/>
        </left>
        <right style="thin">
          <color auto="1"/>
        </right>
        <top style="thin">
          <color auto="1"/>
        </top>
        <bottom style="thin">
          <color auto="1"/>
        </bottom>
        <vertical/>
        <horizontal/>
      </border>
    </dxf>
    <dxf>
      <font>
        <b/>
        <i val="0"/>
        <color theme="0"/>
      </font>
      <fill>
        <patternFill>
          <bgColor theme="1" tint="4.9989318521683403E-2"/>
        </patternFill>
      </fill>
    </dxf>
    <dxf>
      <font>
        <b/>
        <i val="0"/>
        <color theme="0"/>
      </font>
      <fill>
        <patternFill>
          <bgColor theme="1" tint="4.9989318521683403E-2"/>
        </patternFill>
      </fill>
    </dxf>
    <dxf>
      <font>
        <b/>
        <i val="0"/>
        <color theme="0"/>
      </font>
      <fill>
        <patternFill>
          <bgColor rgb="FF002060"/>
        </patternFill>
      </fill>
    </dxf>
    <dxf>
      <font>
        <b val="0"/>
        <i val="0"/>
      </font>
      <fill>
        <patternFill>
          <bgColor theme="4" tint="0.79998168889431442"/>
        </patternFill>
      </fill>
    </dxf>
    <dxf>
      <font>
        <b/>
        <i val="0"/>
        <color theme="7" tint="-0.499984740745262"/>
      </font>
      <fill>
        <patternFill>
          <bgColor rgb="FF92D050"/>
        </patternFill>
      </fill>
    </dxf>
    <dxf>
      <font>
        <b/>
        <i val="0"/>
        <color theme="0"/>
      </font>
      <fill>
        <patternFill>
          <bgColor rgb="FFC00000"/>
        </patternFill>
      </fill>
      <border>
        <left style="thin">
          <color auto="1"/>
        </left>
        <right style="thin">
          <color auto="1"/>
        </right>
        <top style="thin">
          <color auto="1"/>
        </top>
        <bottom style="thin">
          <color auto="1"/>
        </bottom>
        <vertical/>
        <horizontal/>
      </border>
    </dxf>
    <dxf>
      <font>
        <b/>
        <i val="0"/>
        <color theme="0"/>
      </font>
      <fill>
        <patternFill>
          <bgColor theme="1" tint="4.9989318521683403E-2"/>
        </patternFill>
      </fill>
    </dxf>
    <dxf>
      <font>
        <b/>
        <i val="0"/>
        <color theme="0"/>
      </font>
      <fill>
        <patternFill>
          <bgColor rgb="FF002060"/>
        </patternFill>
      </fill>
    </dxf>
    <dxf>
      <font>
        <b val="0"/>
        <i val="0"/>
      </font>
      <fill>
        <patternFill>
          <bgColor theme="4" tint="0.79998168889431442"/>
        </patternFill>
      </fill>
    </dxf>
    <dxf>
      <font>
        <b/>
        <i val="0"/>
        <color theme="7" tint="-0.499984740745262"/>
      </font>
      <fill>
        <patternFill>
          <bgColor rgb="FF92D050"/>
        </patternFill>
      </fill>
    </dxf>
    <dxf>
      <font>
        <b/>
        <i val="0"/>
        <color theme="0"/>
      </font>
      <fill>
        <patternFill>
          <bgColor rgb="FFC00000"/>
        </patternFill>
      </fill>
      <border>
        <left style="thin">
          <color auto="1"/>
        </left>
        <right style="thin">
          <color auto="1"/>
        </right>
        <top style="thin">
          <color auto="1"/>
        </top>
        <bottom style="thin">
          <color auto="1"/>
        </bottom>
        <vertical/>
        <horizontal/>
      </border>
    </dxf>
    <dxf>
      <font>
        <b/>
        <i val="0"/>
        <color theme="0"/>
      </font>
      <fill>
        <patternFill>
          <bgColor rgb="FF002060"/>
        </patternFill>
      </fill>
    </dxf>
    <dxf>
      <font>
        <b val="0"/>
        <i val="0"/>
      </font>
      <fill>
        <patternFill>
          <bgColor theme="4" tint="0.79998168889431442"/>
        </patternFill>
      </fill>
    </dxf>
    <dxf>
      <font>
        <b/>
        <i val="0"/>
        <color theme="7" tint="-0.499984740745262"/>
      </font>
      <fill>
        <patternFill>
          <bgColor rgb="FF92D050"/>
        </patternFill>
      </fill>
    </dxf>
    <dxf>
      <font>
        <b/>
        <i val="0"/>
        <color theme="0"/>
      </font>
      <fill>
        <patternFill>
          <bgColor rgb="FFC00000"/>
        </patternFill>
      </fill>
      <border>
        <left style="thin">
          <color auto="1"/>
        </left>
        <right style="thin">
          <color auto="1"/>
        </right>
        <top style="thin">
          <color auto="1"/>
        </top>
        <bottom style="thin">
          <color auto="1"/>
        </bottom>
        <vertical/>
        <horizontal/>
      </border>
    </dxf>
    <dxf>
      <font>
        <b/>
        <i val="0"/>
        <color theme="0"/>
      </font>
      <fill>
        <patternFill>
          <bgColor theme="1" tint="4.9989318521683403E-2"/>
        </patternFill>
      </fill>
    </dxf>
    <dxf>
      <font>
        <b/>
        <i val="0"/>
        <color theme="0"/>
      </font>
      <fill>
        <patternFill>
          <bgColor theme="1" tint="4.9989318521683403E-2"/>
        </patternFill>
      </fill>
    </dxf>
    <dxf>
      <font>
        <b/>
        <i val="0"/>
        <color theme="0"/>
      </font>
      <fill>
        <patternFill>
          <bgColor rgb="FF002060"/>
        </patternFill>
      </fill>
    </dxf>
    <dxf>
      <font>
        <b val="0"/>
        <i val="0"/>
      </font>
      <fill>
        <patternFill>
          <bgColor theme="4" tint="0.79998168889431442"/>
        </patternFill>
      </fill>
    </dxf>
    <dxf>
      <font>
        <b/>
        <i val="0"/>
        <color theme="7" tint="-0.499984740745262"/>
      </font>
      <fill>
        <patternFill>
          <bgColor rgb="FF92D050"/>
        </patternFill>
      </fill>
    </dxf>
    <dxf>
      <font>
        <b/>
        <i val="0"/>
        <color theme="0"/>
      </font>
      <fill>
        <patternFill>
          <bgColor rgb="FFC00000"/>
        </patternFill>
      </fill>
      <border>
        <left style="thin">
          <color auto="1"/>
        </left>
        <right style="thin">
          <color auto="1"/>
        </right>
        <top style="thin">
          <color auto="1"/>
        </top>
        <bottom style="thin">
          <color auto="1"/>
        </bottom>
        <vertical/>
        <horizontal/>
      </border>
    </dxf>
    <dxf>
      <font>
        <b/>
        <i val="0"/>
        <color theme="0"/>
      </font>
      <fill>
        <patternFill>
          <bgColor theme="1" tint="4.9989318521683403E-2"/>
        </patternFill>
      </fill>
    </dxf>
    <dxf>
      <font>
        <b/>
        <i val="0"/>
        <color theme="0"/>
      </font>
      <fill>
        <patternFill>
          <bgColor theme="1" tint="4.9989318521683403E-2"/>
        </patternFill>
      </fill>
    </dxf>
    <dxf>
      <font>
        <b/>
        <i val="0"/>
        <color theme="0"/>
      </font>
      <fill>
        <patternFill>
          <bgColor rgb="FF002060"/>
        </patternFill>
      </fill>
    </dxf>
    <dxf>
      <font>
        <b val="0"/>
        <i val="0"/>
      </font>
      <fill>
        <patternFill>
          <bgColor theme="4" tint="0.79998168889431442"/>
        </patternFill>
      </fill>
    </dxf>
    <dxf>
      <font>
        <b/>
        <i val="0"/>
        <color theme="7" tint="-0.499984740745262"/>
      </font>
      <fill>
        <patternFill>
          <bgColor rgb="FF92D050"/>
        </patternFill>
      </fill>
    </dxf>
    <dxf>
      <font>
        <b/>
        <i val="0"/>
        <color theme="0"/>
      </font>
      <fill>
        <patternFill>
          <bgColor rgb="FFC00000"/>
        </patternFill>
      </fill>
      <border>
        <left style="thin">
          <color auto="1"/>
        </left>
        <right style="thin">
          <color auto="1"/>
        </right>
        <top style="thin">
          <color auto="1"/>
        </top>
        <bottom style="thin">
          <color auto="1"/>
        </bottom>
        <vertical/>
        <horizontal/>
      </border>
    </dxf>
    <dxf>
      <font>
        <b/>
        <i val="0"/>
        <color theme="0"/>
      </font>
      <fill>
        <patternFill>
          <bgColor theme="1" tint="4.9989318521683403E-2"/>
        </patternFill>
      </fill>
    </dxf>
    <dxf>
      <font>
        <b/>
        <i val="0"/>
        <color theme="0"/>
      </font>
      <fill>
        <patternFill>
          <bgColor rgb="FF002060"/>
        </patternFill>
      </fill>
    </dxf>
    <dxf>
      <font>
        <b val="0"/>
        <i val="0"/>
      </font>
      <fill>
        <patternFill>
          <bgColor theme="4" tint="0.79998168889431442"/>
        </patternFill>
      </fill>
    </dxf>
    <dxf>
      <font>
        <b/>
        <i val="0"/>
        <color theme="7" tint="-0.499984740745262"/>
      </font>
      <fill>
        <patternFill>
          <bgColor rgb="FF92D050"/>
        </patternFill>
      </fill>
    </dxf>
    <dxf>
      <font>
        <b/>
        <i val="0"/>
        <color theme="0"/>
      </font>
      <fill>
        <patternFill>
          <bgColor rgb="FFC00000"/>
        </patternFill>
      </fill>
      <border>
        <left style="thin">
          <color auto="1"/>
        </left>
        <right style="thin">
          <color auto="1"/>
        </right>
        <top style="thin">
          <color auto="1"/>
        </top>
        <bottom style="thin">
          <color auto="1"/>
        </bottom>
        <vertical/>
        <horizontal/>
      </border>
    </dxf>
    <dxf>
      <font>
        <b/>
        <i val="0"/>
        <color theme="0"/>
      </font>
      <fill>
        <patternFill>
          <bgColor theme="1" tint="4.9989318521683403E-2"/>
        </patternFill>
      </fill>
    </dxf>
    <dxf>
      <font>
        <b/>
        <i val="0"/>
        <color theme="0"/>
      </font>
      <fill>
        <patternFill>
          <bgColor theme="1" tint="4.9989318521683403E-2"/>
        </patternFill>
      </fill>
    </dxf>
    <dxf>
      <font>
        <b/>
        <i val="0"/>
        <color theme="0"/>
      </font>
      <fill>
        <patternFill>
          <bgColor rgb="FF002060"/>
        </patternFill>
      </fill>
    </dxf>
    <dxf>
      <font>
        <b val="0"/>
        <i val="0"/>
      </font>
      <fill>
        <patternFill>
          <bgColor theme="4" tint="0.79998168889431442"/>
        </patternFill>
      </fill>
    </dxf>
    <dxf>
      <font>
        <b/>
        <i val="0"/>
        <color theme="7" tint="-0.499984740745262"/>
      </font>
      <fill>
        <patternFill>
          <bgColor rgb="FF92D050"/>
        </patternFill>
      </fill>
    </dxf>
    <dxf>
      <font>
        <b/>
        <i val="0"/>
        <color theme="0"/>
      </font>
      <fill>
        <patternFill>
          <bgColor rgb="FFC00000"/>
        </patternFill>
      </fill>
      <border>
        <left style="thin">
          <color auto="1"/>
        </left>
        <right style="thin">
          <color auto="1"/>
        </right>
        <top style="thin">
          <color auto="1"/>
        </top>
        <bottom style="thin">
          <color auto="1"/>
        </bottom>
        <vertical/>
        <horizontal/>
      </border>
    </dxf>
    <dxf>
      <font>
        <b/>
        <i val="0"/>
        <color theme="0"/>
      </font>
      <fill>
        <patternFill>
          <bgColor theme="1" tint="4.9989318521683403E-2"/>
        </patternFill>
      </fill>
    </dxf>
    <dxf>
      <font>
        <b/>
        <i val="0"/>
        <color theme="0"/>
      </font>
      <fill>
        <patternFill>
          <bgColor theme="1" tint="4.9989318521683403E-2"/>
        </patternFill>
      </fill>
    </dxf>
    <dxf>
      <font>
        <b/>
        <i val="0"/>
        <color theme="0"/>
      </font>
      <fill>
        <patternFill>
          <bgColor rgb="FF002060"/>
        </patternFill>
      </fill>
    </dxf>
    <dxf>
      <font>
        <b val="0"/>
        <i val="0"/>
      </font>
      <fill>
        <patternFill>
          <bgColor theme="4" tint="0.79998168889431442"/>
        </patternFill>
      </fill>
    </dxf>
    <dxf>
      <font>
        <b/>
        <i val="0"/>
        <color theme="7" tint="-0.499984740745262"/>
      </font>
      <fill>
        <patternFill>
          <bgColor rgb="FF92D050"/>
        </patternFill>
      </fill>
    </dxf>
    <dxf>
      <font>
        <b/>
        <i val="0"/>
        <color theme="0"/>
      </font>
      <fill>
        <patternFill>
          <bgColor rgb="FFC00000"/>
        </patternFill>
      </fill>
      <border>
        <left style="thin">
          <color auto="1"/>
        </left>
        <right style="thin">
          <color auto="1"/>
        </right>
        <top style="thin">
          <color auto="1"/>
        </top>
        <bottom style="thin">
          <color auto="1"/>
        </bottom>
        <vertical/>
        <horizontal/>
      </border>
    </dxf>
    <dxf>
      <font>
        <b/>
        <i val="0"/>
        <color theme="0"/>
      </font>
      <fill>
        <patternFill>
          <bgColor theme="1" tint="4.9989318521683403E-2"/>
        </patternFill>
      </fill>
    </dxf>
    <dxf>
      <font>
        <b/>
        <i val="0"/>
        <color theme="0"/>
      </font>
      <fill>
        <patternFill>
          <bgColor theme="1" tint="4.9989318521683403E-2"/>
        </patternFill>
      </fill>
    </dxf>
    <dxf>
      <font>
        <b/>
        <i val="0"/>
        <color theme="0"/>
      </font>
      <fill>
        <patternFill>
          <bgColor rgb="FF002060"/>
        </patternFill>
      </fill>
    </dxf>
    <dxf>
      <font>
        <b val="0"/>
        <i val="0"/>
      </font>
      <fill>
        <patternFill>
          <bgColor theme="4" tint="0.79998168889431442"/>
        </patternFill>
      </fill>
    </dxf>
    <dxf>
      <font>
        <b/>
        <i val="0"/>
        <color theme="7" tint="-0.499984740745262"/>
      </font>
      <fill>
        <patternFill>
          <bgColor rgb="FF92D050"/>
        </patternFill>
      </fill>
    </dxf>
    <dxf>
      <font>
        <b/>
        <i val="0"/>
        <color theme="0"/>
      </font>
      <fill>
        <patternFill>
          <bgColor rgb="FFC00000"/>
        </patternFill>
      </fill>
      <border>
        <left style="thin">
          <color auto="1"/>
        </left>
        <right style="thin">
          <color auto="1"/>
        </right>
        <top style="thin">
          <color auto="1"/>
        </top>
        <bottom style="thin">
          <color auto="1"/>
        </bottom>
        <vertical/>
        <horizontal/>
      </border>
    </dxf>
    <dxf>
      <font>
        <b/>
        <i val="0"/>
        <color theme="0"/>
      </font>
      <fill>
        <patternFill>
          <bgColor rgb="FF002060"/>
        </patternFill>
      </fill>
    </dxf>
    <dxf>
      <font>
        <b val="0"/>
        <i val="0"/>
      </font>
      <fill>
        <patternFill>
          <bgColor theme="4" tint="0.79998168889431442"/>
        </patternFill>
      </fill>
    </dxf>
    <dxf>
      <font>
        <b/>
        <i val="0"/>
        <color theme="7" tint="-0.499984740745262"/>
      </font>
      <fill>
        <patternFill>
          <bgColor rgb="FF92D050"/>
        </patternFill>
      </fill>
    </dxf>
    <dxf>
      <font>
        <b/>
        <i val="0"/>
        <color theme="0"/>
      </font>
      <fill>
        <patternFill>
          <bgColor rgb="FFC00000"/>
        </patternFill>
      </fill>
      <border>
        <left style="thin">
          <color auto="1"/>
        </left>
        <right style="thin">
          <color auto="1"/>
        </right>
        <top style="thin">
          <color auto="1"/>
        </top>
        <bottom style="thin">
          <color auto="1"/>
        </bottom>
        <vertical/>
        <horizontal/>
      </border>
    </dxf>
    <dxf>
      <font>
        <b/>
        <i val="0"/>
        <color theme="0"/>
      </font>
      <fill>
        <patternFill>
          <bgColor theme="1" tint="4.9989318521683403E-2"/>
        </patternFill>
      </fill>
    </dxf>
    <dxf>
      <font>
        <b/>
        <i val="0"/>
        <color theme="0"/>
      </font>
      <fill>
        <patternFill>
          <bgColor theme="1" tint="4.9989318521683403E-2"/>
        </patternFill>
      </fill>
    </dxf>
    <dxf>
      <font>
        <b/>
        <i val="0"/>
        <color theme="0"/>
      </font>
      <fill>
        <patternFill>
          <bgColor rgb="FF002060"/>
        </patternFill>
      </fill>
    </dxf>
    <dxf>
      <font>
        <b val="0"/>
        <i val="0"/>
      </font>
      <fill>
        <patternFill>
          <bgColor theme="4" tint="0.79998168889431442"/>
        </patternFill>
      </fill>
    </dxf>
    <dxf>
      <font>
        <b/>
        <i val="0"/>
        <color theme="7" tint="-0.499984740745262"/>
      </font>
      <fill>
        <patternFill>
          <bgColor rgb="FF92D050"/>
        </patternFill>
      </fill>
    </dxf>
    <dxf>
      <font>
        <b/>
        <i val="0"/>
        <color theme="0"/>
      </font>
      <fill>
        <patternFill>
          <bgColor rgb="FFC00000"/>
        </patternFill>
      </fill>
      <border>
        <left style="thin">
          <color auto="1"/>
        </left>
        <right style="thin">
          <color auto="1"/>
        </right>
        <top style="thin">
          <color auto="1"/>
        </top>
        <bottom style="thin">
          <color auto="1"/>
        </bottom>
        <vertical/>
        <horizontal/>
      </border>
    </dxf>
    <dxf>
      <font>
        <b/>
        <i val="0"/>
        <color theme="0"/>
      </font>
      <fill>
        <patternFill>
          <bgColor rgb="FF002060"/>
        </patternFill>
      </fill>
    </dxf>
    <dxf>
      <font>
        <b val="0"/>
        <i val="0"/>
      </font>
      <fill>
        <patternFill>
          <bgColor theme="4" tint="0.79998168889431442"/>
        </patternFill>
      </fill>
    </dxf>
    <dxf>
      <font>
        <b/>
        <i val="0"/>
        <color theme="7" tint="-0.499984740745262"/>
      </font>
      <fill>
        <patternFill>
          <bgColor rgb="FF92D050"/>
        </patternFill>
      </fill>
    </dxf>
    <dxf>
      <font>
        <b/>
        <i val="0"/>
        <color theme="0"/>
      </font>
      <fill>
        <patternFill>
          <bgColor rgb="FFC00000"/>
        </patternFill>
      </fill>
      <border>
        <left style="thin">
          <color auto="1"/>
        </left>
        <right style="thin">
          <color auto="1"/>
        </right>
        <top style="thin">
          <color auto="1"/>
        </top>
        <bottom style="thin">
          <color auto="1"/>
        </bottom>
        <vertical/>
        <horizontal/>
      </border>
    </dxf>
    <dxf>
      <font>
        <b/>
        <i val="0"/>
        <color theme="0"/>
      </font>
      <fill>
        <patternFill>
          <bgColor theme="1" tint="4.9989318521683403E-2"/>
        </patternFill>
      </fill>
    </dxf>
    <dxf>
      <font>
        <b/>
        <i val="0"/>
        <color theme="0"/>
      </font>
      <fill>
        <patternFill>
          <bgColor theme="1" tint="4.9989318521683403E-2"/>
        </patternFill>
      </fill>
    </dxf>
    <dxf>
      <font>
        <b/>
        <i val="0"/>
        <color theme="0"/>
      </font>
      <fill>
        <patternFill>
          <bgColor rgb="FF002060"/>
        </patternFill>
      </fill>
    </dxf>
    <dxf>
      <font>
        <b val="0"/>
        <i val="0"/>
      </font>
      <fill>
        <patternFill>
          <bgColor theme="4" tint="0.79998168889431442"/>
        </patternFill>
      </fill>
    </dxf>
    <dxf>
      <font>
        <b/>
        <i val="0"/>
        <color theme="7" tint="-0.499984740745262"/>
      </font>
      <fill>
        <patternFill>
          <bgColor rgb="FF92D050"/>
        </patternFill>
      </fill>
    </dxf>
    <dxf>
      <font>
        <b/>
        <i val="0"/>
        <color theme="0"/>
      </font>
      <fill>
        <patternFill>
          <bgColor rgb="FFC00000"/>
        </patternFill>
      </fill>
      <border>
        <left style="thin">
          <color auto="1"/>
        </left>
        <right style="thin">
          <color auto="1"/>
        </right>
        <top style="thin">
          <color auto="1"/>
        </top>
        <bottom style="thin">
          <color auto="1"/>
        </bottom>
        <vertical/>
        <horizontal/>
      </border>
    </dxf>
    <dxf>
      <font>
        <b/>
        <i val="0"/>
        <color theme="0"/>
      </font>
      <fill>
        <patternFill>
          <bgColor rgb="FF002060"/>
        </patternFill>
      </fill>
    </dxf>
    <dxf>
      <font>
        <b val="0"/>
        <i val="0"/>
      </font>
      <fill>
        <patternFill>
          <bgColor theme="4" tint="0.79998168889431442"/>
        </patternFill>
      </fill>
    </dxf>
    <dxf>
      <font>
        <b/>
        <i val="0"/>
        <color theme="7" tint="-0.499984740745262"/>
      </font>
      <fill>
        <patternFill>
          <bgColor rgb="FF92D050"/>
        </patternFill>
      </fill>
    </dxf>
    <dxf>
      <font>
        <b/>
        <i val="0"/>
        <color theme="0"/>
      </font>
      <fill>
        <patternFill>
          <bgColor rgb="FFC00000"/>
        </patternFill>
      </fill>
      <border>
        <left style="thin">
          <color auto="1"/>
        </left>
        <right style="thin">
          <color auto="1"/>
        </right>
        <top style="thin">
          <color auto="1"/>
        </top>
        <bottom style="thin">
          <color auto="1"/>
        </bottom>
        <vertical/>
        <horizontal/>
      </border>
    </dxf>
    <dxf>
      <font>
        <b/>
        <i val="0"/>
        <color theme="0"/>
      </font>
      <fill>
        <patternFill>
          <bgColor theme="1" tint="4.9989318521683403E-2"/>
        </patternFill>
      </fill>
    </dxf>
    <dxf>
      <font>
        <b/>
        <i val="0"/>
        <color theme="0"/>
      </font>
      <fill>
        <patternFill>
          <bgColor theme="1" tint="4.9989318521683403E-2"/>
        </patternFill>
      </fill>
    </dxf>
    <dxf>
      <font>
        <b/>
        <i val="0"/>
        <color theme="0"/>
      </font>
      <fill>
        <patternFill>
          <bgColor rgb="FF002060"/>
        </patternFill>
      </fill>
    </dxf>
    <dxf>
      <font>
        <b val="0"/>
        <i val="0"/>
      </font>
      <fill>
        <patternFill>
          <bgColor theme="4" tint="0.79998168889431442"/>
        </patternFill>
      </fill>
    </dxf>
    <dxf>
      <font>
        <b/>
        <i val="0"/>
        <color theme="7" tint="-0.499984740745262"/>
      </font>
      <fill>
        <patternFill>
          <bgColor rgb="FF92D050"/>
        </patternFill>
      </fill>
    </dxf>
    <dxf>
      <font>
        <b/>
        <i val="0"/>
        <color theme="0"/>
      </font>
      <fill>
        <patternFill>
          <bgColor rgb="FFC00000"/>
        </patternFill>
      </fill>
      <border>
        <left style="thin">
          <color auto="1"/>
        </left>
        <right style="thin">
          <color auto="1"/>
        </right>
        <top style="thin">
          <color auto="1"/>
        </top>
        <bottom style="thin">
          <color auto="1"/>
        </bottom>
        <vertical/>
        <horizontal/>
      </border>
    </dxf>
    <dxf>
      <font>
        <b/>
        <i val="0"/>
        <color theme="0"/>
      </font>
      <fill>
        <patternFill>
          <bgColor rgb="FF002060"/>
        </patternFill>
      </fill>
    </dxf>
    <dxf>
      <font>
        <b val="0"/>
        <i val="0"/>
      </font>
      <fill>
        <patternFill>
          <bgColor theme="4" tint="0.79998168889431442"/>
        </patternFill>
      </fill>
    </dxf>
    <dxf>
      <font>
        <b/>
        <i val="0"/>
        <color theme="7" tint="-0.499984740745262"/>
      </font>
      <fill>
        <patternFill>
          <bgColor rgb="FF92D050"/>
        </patternFill>
      </fill>
    </dxf>
    <dxf>
      <font>
        <b/>
        <i val="0"/>
        <color theme="0"/>
      </font>
      <fill>
        <patternFill>
          <bgColor rgb="FFC00000"/>
        </patternFill>
      </fill>
      <border>
        <left style="thin">
          <color auto="1"/>
        </left>
        <right style="thin">
          <color auto="1"/>
        </right>
        <top style="thin">
          <color auto="1"/>
        </top>
        <bottom style="thin">
          <color auto="1"/>
        </bottom>
        <vertical/>
        <horizontal/>
      </border>
    </dxf>
    <dxf>
      <font>
        <b/>
        <i val="0"/>
        <color theme="0"/>
      </font>
      <fill>
        <patternFill>
          <bgColor theme="1" tint="4.9989318521683403E-2"/>
        </patternFill>
      </fill>
    </dxf>
    <dxf>
      <font>
        <b/>
        <i val="0"/>
        <color theme="0"/>
      </font>
      <fill>
        <patternFill>
          <bgColor theme="1" tint="4.9989318521683403E-2"/>
        </patternFill>
      </fill>
    </dxf>
    <dxf>
      <font>
        <b/>
        <i val="0"/>
        <color theme="0"/>
      </font>
      <fill>
        <patternFill>
          <bgColor rgb="FF002060"/>
        </patternFill>
      </fill>
    </dxf>
    <dxf>
      <font>
        <b val="0"/>
        <i val="0"/>
      </font>
      <fill>
        <patternFill>
          <bgColor theme="4" tint="0.79998168889431442"/>
        </patternFill>
      </fill>
    </dxf>
    <dxf>
      <font>
        <b/>
        <i val="0"/>
        <color theme="7" tint="-0.499984740745262"/>
      </font>
      <fill>
        <patternFill>
          <bgColor rgb="FF92D050"/>
        </patternFill>
      </fill>
    </dxf>
    <dxf>
      <font>
        <b/>
        <i val="0"/>
        <color theme="0"/>
      </font>
      <fill>
        <patternFill>
          <bgColor rgb="FFC00000"/>
        </patternFill>
      </fill>
      <border>
        <left style="thin">
          <color auto="1"/>
        </left>
        <right style="thin">
          <color auto="1"/>
        </right>
        <top style="thin">
          <color auto="1"/>
        </top>
        <bottom style="thin">
          <color auto="1"/>
        </bottom>
        <vertical/>
        <horizontal/>
      </border>
    </dxf>
    <dxf>
      <font>
        <b/>
        <i val="0"/>
        <color theme="0"/>
      </font>
      <fill>
        <patternFill>
          <bgColor rgb="FF002060"/>
        </patternFill>
      </fill>
    </dxf>
    <dxf>
      <font>
        <b val="0"/>
        <i val="0"/>
      </font>
      <fill>
        <patternFill>
          <bgColor theme="4" tint="0.79998168889431442"/>
        </patternFill>
      </fill>
    </dxf>
    <dxf>
      <font>
        <b/>
        <i val="0"/>
        <color theme="7" tint="-0.499984740745262"/>
      </font>
      <fill>
        <patternFill>
          <bgColor rgb="FF92D050"/>
        </patternFill>
      </fill>
    </dxf>
    <dxf>
      <font>
        <b/>
        <i val="0"/>
        <color theme="0"/>
      </font>
      <fill>
        <patternFill>
          <bgColor rgb="FFC00000"/>
        </patternFill>
      </fill>
      <border>
        <left style="thin">
          <color auto="1"/>
        </left>
        <right style="thin">
          <color auto="1"/>
        </right>
        <top style="thin">
          <color auto="1"/>
        </top>
        <bottom style="thin">
          <color auto="1"/>
        </bottom>
        <vertical/>
        <horizontal/>
      </border>
    </dxf>
    <dxf>
      <font>
        <b/>
        <i val="0"/>
        <color theme="0"/>
      </font>
      <fill>
        <patternFill>
          <bgColor theme="1" tint="4.9989318521683403E-2"/>
        </patternFill>
      </fill>
    </dxf>
    <dxf>
      <font>
        <b/>
        <i val="0"/>
        <color theme="0"/>
      </font>
      <fill>
        <patternFill>
          <bgColor theme="1" tint="4.9989318521683403E-2"/>
        </patternFill>
      </fill>
    </dxf>
    <dxf>
      <font>
        <b/>
        <i val="0"/>
        <color theme="0"/>
      </font>
      <fill>
        <patternFill>
          <bgColor rgb="FF002060"/>
        </patternFill>
      </fill>
    </dxf>
    <dxf>
      <font>
        <b val="0"/>
        <i val="0"/>
      </font>
      <fill>
        <patternFill>
          <bgColor theme="4" tint="0.79998168889431442"/>
        </patternFill>
      </fill>
    </dxf>
    <dxf>
      <font>
        <b/>
        <i val="0"/>
        <color theme="7" tint="-0.499984740745262"/>
      </font>
      <fill>
        <patternFill>
          <bgColor rgb="FF92D050"/>
        </patternFill>
      </fill>
    </dxf>
    <dxf>
      <font>
        <b/>
        <i val="0"/>
        <color theme="0"/>
      </font>
      <fill>
        <patternFill>
          <bgColor rgb="FFC00000"/>
        </patternFill>
      </fill>
      <border>
        <left style="thin">
          <color auto="1"/>
        </left>
        <right style="thin">
          <color auto="1"/>
        </right>
        <top style="thin">
          <color auto="1"/>
        </top>
        <bottom style="thin">
          <color auto="1"/>
        </bottom>
        <vertical/>
        <horizontal/>
      </border>
    </dxf>
    <dxf>
      <font>
        <b/>
        <i val="0"/>
        <color theme="0"/>
      </font>
      <fill>
        <patternFill>
          <bgColor rgb="FF002060"/>
        </patternFill>
      </fill>
    </dxf>
    <dxf>
      <font>
        <b val="0"/>
        <i val="0"/>
      </font>
      <fill>
        <patternFill>
          <bgColor theme="4" tint="0.79998168889431442"/>
        </patternFill>
      </fill>
    </dxf>
    <dxf>
      <font>
        <b/>
        <i val="0"/>
        <color theme="7" tint="-0.499984740745262"/>
      </font>
      <fill>
        <patternFill>
          <bgColor rgb="FF92D050"/>
        </patternFill>
      </fill>
    </dxf>
    <dxf>
      <font>
        <b/>
        <i val="0"/>
        <color theme="0"/>
      </font>
      <fill>
        <patternFill>
          <bgColor rgb="FFC00000"/>
        </patternFill>
      </fill>
      <border>
        <left style="thin">
          <color auto="1"/>
        </left>
        <right style="thin">
          <color auto="1"/>
        </right>
        <top style="thin">
          <color auto="1"/>
        </top>
        <bottom style="thin">
          <color auto="1"/>
        </bottom>
        <vertical/>
        <horizontal/>
      </border>
    </dxf>
    <dxf>
      <font>
        <b/>
        <i val="0"/>
        <color theme="0"/>
      </font>
      <fill>
        <patternFill>
          <bgColor theme="1" tint="4.9989318521683403E-2"/>
        </patternFill>
      </fill>
    </dxf>
    <dxf>
      <font>
        <b/>
        <i val="0"/>
        <color theme="0"/>
      </font>
      <fill>
        <patternFill>
          <bgColor theme="1" tint="4.9989318521683403E-2"/>
        </patternFill>
      </fill>
    </dxf>
    <dxf>
      <font>
        <b/>
        <i val="0"/>
        <color theme="0"/>
      </font>
      <fill>
        <patternFill>
          <bgColor rgb="FF002060"/>
        </patternFill>
      </fill>
    </dxf>
    <dxf>
      <font>
        <b val="0"/>
        <i val="0"/>
      </font>
      <fill>
        <patternFill>
          <bgColor theme="4" tint="0.79998168889431442"/>
        </patternFill>
      </fill>
    </dxf>
    <dxf>
      <font>
        <b/>
        <i val="0"/>
        <color theme="7" tint="-0.499984740745262"/>
      </font>
      <fill>
        <patternFill>
          <bgColor rgb="FF92D050"/>
        </patternFill>
      </fill>
    </dxf>
    <dxf>
      <font>
        <b/>
        <i val="0"/>
        <color theme="0"/>
      </font>
      <fill>
        <patternFill>
          <bgColor rgb="FFC00000"/>
        </patternFill>
      </fill>
      <border>
        <left style="thin">
          <color auto="1"/>
        </left>
        <right style="thin">
          <color auto="1"/>
        </right>
        <top style="thin">
          <color auto="1"/>
        </top>
        <bottom style="thin">
          <color auto="1"/>
        </bottom>
        <vertical/>
        <horizontal/>
      </border>
    </dxf>
    <dxf>
      <font>
        <b/>
        <i val="0"/>
        <color theme="0"/>
      </font>
      <fill>
        <patternFill>
          <bgColor rgb="FF002060"/>
        </patternFill>
      </fill>
    </dxf>
    <dxf>
      <font>
        <b val="0"/>
        <i val="0"/>
      </font>
      <fill>
        <patternFill>
          <bgColor theme="4" tint="0.79998168889431442"/>
        </patternFill>
      </fill>
    </dxf>
    <dxf>
      <font>
        <b/>
        <i val="0"/>
        <color theme="7" tint="-0.499984740745262"/>
      </font>
      <fill>
        <patternFill>
          <bgColor rgb="FF92D050"/>
        </patternFill>
      </fill>
    </dxf>
    <dxf>
      <font>
        <b/>
        <i val="0"/>
        <color theme="0"/>
      </font>
      <fill>
        <patternFill>
          <bgColor rgb="FFC00000"/>
        </patternFill>
      </fill>
      <border>
        <left style="thin">
          <color auto="1"/>
        </left>
        <right style="thin">
          <color auto="1"/>
        </right>
        <top style="thin">
          <color auto="1"/>
        </top>
        <bottom style="thin">
          <color auto="1"/>
        </bottom>
        <vertical/>
        <horizontal/>
      </border>
    </dxf>
    <dxf>
      <font>
        <b/>
        <i val="0"/>
        <color theme="0"/>
      </font>
      <fill>
        <patternFill>
          <bgColor theme="1" tint="4.9989318521683403E-2"/>
        </patternFill>
      </fill>
    </dxf>
    <dxf>
      <font>
        <b/>
        <i val="0"/>
        <color theme="0"/>
      </font>
      <fill>
        <patternFill>
          <bgColor theme="1" tint="4.9989318521683403E-2"/>
        </patternFill>
      </fill>
    </dxf>
    <dxf>
      <font>
        <b/>
        <i val="0"/>
        <color theme="0"/>
      </font>
      <fill>
        <patternFill>
          <bgColor rgb="FF002060"/>
        </patternFill>
      </fill>
    </dxf>
    <dxf>
      <font>
        <b val="0"/>
        <i val="0"/>
      </font>
      <fill>
        <patternFill>
          <bgColor theme="4" tint="0.79998168889431442"/>
        </patternFill>
      </fill>
    </dxf>
    <dxf>
      <font>
        <b/>
        <i val="0"/>
        <color theme="7" tint="-0.499984740745262"/>
      </font>
      <fill>
        <patternFill>
          <bgColor rgb="FF92D050"/>
        </patternFill>
      </fill>
    </dxf>
    <dxf>
      <font>
        <b/>
        <i val="0"/>
        <color theme="0"/>
      </font>
      <fill>
        <patternFill>
          <bgColor rgb="FFC00000"/>
        </patternFill>
      </fill>
      <border>
        <left style="thin">
          <color auto="1"/>
        </left>
        <right style="thin">
          <color auto="1"/>
        </right>
        <top style="thin">
          <color auto="1"/>
        </top>
        <bottom style="thin">
          <color auto="1"/>
        </bottom>
        <vertical/>
        <horizontal/>
      </border>
    </dxf>
    <dxf>
      <font>
        <b/>
        <i val="0"/>
        <color theme="0"/>
      </font>
      <fill>
        <patternFill>
          <bgColor rgb="FF002060"/>
        </patternFill>
      </fill>
    </dxf>
    <dxf>
      <font>
        <b val="0"/>
        <i val="0"/>
      </font>
      <fill>
        <patternFill>
          <bgColor theme="4" tint="0.79998168889431442"/>
        </patternFill>
      </fill>
    </dxf>
    <dxf>
      <font>
        <b/>
        <i val="0"/>
        <color theme="7" tint="-0.499984740745262"/>
      </font>
      <fill>
        <patternFill>
          <bgColor rgb="FF92D050"/>
        </patternFill>
      </fill>
    </dxf>
    <dxf>
      <font>
        <b/>
        <i val="0"/>
        <color theme="0"/>
      </font>
      <fill>
        <patternFill>
          <bgColor rgb="FFC00000"/>
        </patternFill>
      </fill>
      <border>
        <left style="thin">
          <color auto="1"/>
        </left>
        <right style="thin">
          <color auto="1"/>
        </right>
        <top style="thin">
          <color auto="1"/>
        </top>
        <bottom style="thin">
          <color auto="1"/>
        </bottom>
        <vertical/>
        <horizontal/>
      </border>
    </dxf>
    <dxf>
      <font>
        <b/>
        <i val="0"/>
        <color theme="0"/>
      </font>
      <fill>
        <patternFill>
          <bgColor theme="1" tint="4.9989318521683403E-2"/>
        </patternFill>
      </fill>
    </dxf>
    <dxf>
      <font>
        <b/>
        <i val="0"/>
        <color theme="0"/>
      </font>
      <fill>
        <patternFill>
          <bgColor theme="1" tint="4.9989318521683403E-2"/>
        </patternFill>
      </fill>
    </dxf>
    <dxf>
      <font>
        <b/>
        <i val="0"/>
        <color theme="0"/>
      </font>
      <fill>
        <patternFill>
          <bgColor rgb="FF002060"/>
        </patternFill>
      </fill>
    </dxf>
    <dxf>
      <font>
        <b val="0"/>
        <i val="0"/>
      </font>
      <fill>
        <patternFill>
          <bgColor theme="4" tint="0.79998168889431442"/>
        </patternFill>
      </fill>
    </dxf>
    <dxf>
      <font>
        <b/>
        <i val="0"/>
        <color theme="7" tint="-0.499984740745262"/>
      </font>
      <fill>
        <patternFill>
          <bgColor rgb="FF92D050"/>
        </patternFill>
      </fill>
    </dxf>
    <dxf>
      <font>
        <b/>
        <i val="0"/>
        <color theme="0"/>
      </font>
      <fill>
        <patternFill>
          <bgColor rgb="FFC00000"/>
        </patternFill>
      </fill>
      <border>
        <left style="thin">
          <color auto="1"/>
        </left>
        <right style="thin">
          <color auto="1"/>
        </right>
        <top style="thin">
          <color auto="1"/>
        </top>
        <bottom style="thin">
          <color auto="1"/>
        </bottom>
        <vertical/>
        <horizontal/>
      </border>
    </dxf>
    <dxf>
      <font>
        <b/>
        <i val="0"/>
        <color theme="0"/>
      </font>
      <fill>
        <patternFill>
          <bgColor rgb="FF002060"/>
        </patternFill>
      </fill>
    </dxf>
    <dxf>
      <font>
        <b val="0"/>
        <i val="0"/>
      </font>
      <fill>
        <patternFill>
          <bgColor theme="4" tint="0.79998168889431442"/>
        </patternFill>
      </fill>
    </dxf>
    <dxf>
      <font>
        <b/>
        <i val="0"/>
        <color theme="7" tint="-0.499984740745262"/>
      </font>
      <fill>
        <patternFill>
          <bgColor rgb="FF92D050"/>
        </patternFill>
      </fill>
    </dxf>
    <dxf>
      <font>
        <b/>
        <i val="0"/>
        <color theme="0"/>
      </font>
      <fill>
        <patternFill>
          <bgColor rgb="FFC00000"/>
        </patternFill>
      </fill>
      <border>
        <left style="thin">
          <color auto="1"/>
        </left>
        <right style="thin">
          <color auto="1"/>
        </right>
        <top style="thin">
          <color auto="1"/>
        </top>
        <bottom style="thin">
          <color auto="1"/>
        </bottom>
        <vertical/>
        <horizontal/>
      </border>
    </dxf>
    <dxf>
      <font>
        <b/>
        <i val="0"/>
        <color theme="0"/>
      </font>
      <fill>
        <patternFill>
          <bgColor theme="1" tint="4.9989318521683403E-2"/>
        </patternFill>
      </fill>
    </dxf>
    <dxf>
      <font>
        <b/>
        <i val="0"/>
        <color theme="0"/>
      </font>
      <fill>
        <patternFill>
          <bgColor theme="1" tint="4.9989318521683403E-2"/>
        </patternFill>
      </fill>
    </dxf>
    <dxf>
      <font>
        <b/>
        <i val="0"/>
        <color theme="0"/>
      </font>
      <fill>
        <patternFill>
          <bgColor rgb="FF002060"/>
        </patternFill>
      </fill>
    </dxf>
    <dxf>
      <font>
        <b val="0"/>
        <i val="0"/>
      </font>
      <fill>
        <patternFill>
          <bgColor theme="4" tint="0.79998168889431442"/>
        </patternFill>
      </fill>
    </dxf>
    <dxf>
      <font>
        <b/>
        <i val="0"/>
        <color theme="7" tint="-0.499984740745262"/>
      </font>
      <fill>
        <patternFill>
          <bgColor rgb="FF92D050"/>
        </patternFill>
      </fill>
    </dxf>
    <dxf>
      <font>
        <b/>
        <i val="0"/>
        <color theme="0"/>
      </font>
      <fill>
        <patternFill>
          <bgColor rgb="FFC00000"/>
        </patternFill>
      </fill>
      <border>
        <left style="thin">
          <color auto="1"/>
        </left>
        <right style="thin">
          <color auto="1"/>
        </right>
        <top style="thin">
          <color auto="1"/>
        </top>
        <bottom style="thin">
          <color auto="1"/>
        </bottom>
        <vertical/>
        <horizontal/>
      </border>
    </dxf>
    <dxf>
      <font>
        <b/>
        <i val="0"/>
        <color theme="0"/>
      </font>
      <fill>
        <patternFill>
          <bgColor rgb="FF002060"/>
        </patternFill>
      </fill>
    </dxf>
    <dxf>
      <font>
        <b val="0"/>
        <i val="0"/>
      </font>
      <fill>
        <patternFill>
          <bgColor theme="4" tint="0.79998168889431442"/>
        </patternFill>
      </fill>
    </dxf>
    <dxf>
      <font>
        <b/>
        <i val="0"/>
        <color theme="7" tint="-0.499984740745262"/>
      </font>
      <fill>
        <patternFill>
          <bgColor rgb="FF92D050"/>
        </patternFill>
      </fill>
    </dxf>
    <dxf>
      <font>
        <b/>
        <i val="0"/>
        <color theme="0"/>
      </font>
      <fill>
        <patternFill>
          <bgColor rgb="FFC00000"/>
        </patternFill>
      </fill>
      <border>
        <left style="thin">
          <color auto="1"/>
        </left>
        <right style="thin">
          <color auto="1"/>
        </right>
        <top style="thin">
          <color auto="1"/>
        </top>
        <bottom style="thin">
          <color auto="1"/>
        </bottom>
        <vertical/>
        <horizontal/>
      </border>
    </dxf>
    <dxf>
      <font>
        <b/>
        <i val="0"/>
        <color theme="0"/>
      </font>
      <fill>
        <patternFill>
          <bgColor theme="1" tint="4.9989318521683403E-2"/>
        </patternFill>
      </fill>
    </dxf>
    <dxf>
      <font>
        <b/>
        <i val="0"/>
        <color theme="0"/>
      </font>
      <fill>
        <patternFill>
          <bgColor theme="1" tint="4.9989318521683403E-2"/>
        </patternFill>
      </fill>
    </dxf>
    <dxf>
      <font>
        <b/>
        <i val="0"/>
        <color theme="0"/>
      </font>
      <fill>
        <patternFill>
          <bgColor rgb="FF002060"/>
        </patternFill>
      </fill>
    </dxf>
    <dxf>
      <font>
        <b val="0"/>
        <i val="0"/>
      </font>
      <fill>
        <patternFill>
          <bgColor theme="4" tint="0.79998168889431442"/>
        </patternFill>
      </fill>
    </dxf>
    <dxf>
      <font>
        <b/>
        <i val="0"/>
        <color theme="7" tint="-0.499984740745262"/>
      </font>
      <fill>
        <patternFill>
          <bgColor rgb="FF92D050"/>
        </patternFill>
      </fill>
    </dxf>
    <dxf>
      <font>
        <b/>
        <i val="0"/>
        <color theme="0"/>
      </font>
      <fill>
        <patternFill>
          <bgColor rgb="FFC00000"/>
        </patternFill>
      </fill>
      <border>
        <left style="thin">
          <color auto="1"/>
        </left>
        <right style="thin">
          <color auto="1"/>
        </right>
        <top style="thin">
          <color auto="1"/>
        </top>
        <bottom style="thin">
          <color auto="1"/>
        </bottom>
        <vertical/>
        <horizontal/>
      </border>
    </dxf>
    <dxf>
      <font>
        <b/>
        <i val="0"/>
        <color theme="0"/>
      </font>
      <fill>
        <patternFill>
          <bgColor rgb="FF002060"/>
        </patternFill>
      </fill>
    </dxf>
    <dxf>
      <font>
        <b val="0"/>
        <i val="0"/>
      </font>
      <fill>
        <patternFill>
          <bgColor theme="4" tint="0.79998168889431442"/>
        </patternFill>
      </fill>
    </dxf>
    <dxf>
      <font>
        <b/>
        <i val="0"/>
        <color theme="7" tint="-0.499984740745262"/>
      </font>
      <fill>
        <patternFill>
          <bgColor rgb="FF92D050"/>
        </patternFill>
      </fill>
    </dxf>
    <dxf>
      <font>
        <b/>
        <i val="0"/>
        <color theme="0"/>
      </font>
      <fill>
        <patternFill>
          <bgColor rgb="FFC00000"/>
        </patternFill>
      </fill>
      <border>
        <left style="thin">
          <color auto="1"/>
        </left>
        <right style="thin">
          <color auto="1"/>
        </right>
        <top style="thin">
          <color auto="1"/>
        </top>
        <bottom style="thin">
          <color auto="1"/>
        </bottom>
        <vertical/>
        <horizontal/>
      </border>
    </dxf>
    <dxf>
      <font>
        <b/>
        <i val="0"/>
        <color theme="0"/>
      </font>
      <fill>
        <patternFill>
          <bgColor theme="1" tint="4.9989318521683403E-2"/>
        </patternFill>
      </fill>
    </dxf>
    <dxf>
      <font>
        <b/>
        <i val="0"/>
        <color theme="0"/>
      </font>
      <fill>
        <patternFill>
          <bgColor theme="1" tint="4.9989318521683403E-2"/>
        </patternFill>
      </fill>
    </dxf>
    <dxf>
      <font>
        <b/>
        <i val="0"/>
        <color theme="0"/>
      </font>
      <fill>
        <patternFill>
          <bgColor rgb="FF002060"/>
        </patternFill>
      </fill>
    </dxf>
    <dxf>
      <font>
        <b val="0"/>
        <i val="0"/>
      </font>
      <fill>
        <patternFill>
          <bgColor theme="4" tint="0.79998168889431442"/>
        </patternFill>
      </fill>
    </dxf>
    <dxf>
      <font>
        <b/>
        <i val="0"/>
        <color theme="7" tint="-0.499984740745262"/>
      </font>
      <fill>
        <patternFill>
          <bgColor rgb="FF92D050"/>
        </patternFill>
      </fill>
    </dxf>
    <dxf>
      <font>
        <b/>
        <i val="0"/>
        <color theme="0"/>
      </font>
      <fill>
        <patternFill>
          <bgColor rgb="FFC00000"/>
        </patternFill>
      </fill>
      <border>
        <left style="thin">
          <color auto="1"/>
        </left>
        <right style="thin">
          <color auto="1"/>
        </right>
        <top style="thin">
          <color auto="1"/>
        </top>
        <bottom style="thin">
          <color auto="1"/>
        </bottom>
        <vertical/>
        <horizontal/>
      </border>
    </dxf>
    <dxf>
      <font>
        <b/>
        <i val="0"/>
        <color theme="0"/>
      </font>
      <fill>
        <patternFill>
          <bgColor rgb="FF002060"/>
        </patternFill>
      </fill>
    </dxf>
    <dxf>
      <font>
        <b val="0"/>
        <i val="0"/>
      </font>
      <fill>
        <patternFill>
          <bgColor theme="4" tint="0.79998168889431442"/>
        </patternFill>
      </fill>
    </dxf>
    <dxf>
      <font>
        <b/>
        <i val="0"/>
        <color theme="7" tint="-0.499984740745262"/>
      </font>
      <fill>
        <patternFill>
          <bgColor rgb="FF92D050"/>
        </patternFill>
      </fill>
    </dxf>
    <dxf>
      <font>
        <b/>
        <i val="0"/>
        <color theme="0"/>
      </font>
      <fill>
        <patternFill>
          <bgColor rgb="FFC00000"/>
        </patternFill>
      </fill>
      <border>
        <left style="thin">
          <color auto="1"/>
        </left>
        <right style="thin">
          <color auto="1"/>
        </right>
        <top style="thin">
          <color auto="1"/>
        </top>
        <bottom style="thin">
          <color auto="1"/>
        </bottom>
        <vertical/>
        <horizontal/>
      </border>
    </dxf>
    <dxf>
      <font>
        <b/>
        <i val="0"/>
        <color theme="0"/>
      </font>
      <fill>
        <patternFill>
          <bgColor theme="1" tint="4.9989318521683403E-2"/>
        </patternFill>
      </fill>
    </dxf>
    <dxf>
      <font>
        <b/>
        <i val="0"/>
        <color theme="0"/>
      </font>
      <fill>
        <patternFill>
          <bgColor theme="1" tint="4.9989318521683403E-2"/>
        </patternFill>
      </fill>
    </dxf>
    <dxf>
      <font>
        <b/>
        <i val="0"/>
        <color theme="0"/>
      </font>
      <fill>
        <patternFill>
          <bgColor rgb="FF002060"/>
        </patternFill>
      </fill>
    </dxf>
    <dxf>
      <font>
        <b val="0"/>
        <i val="0"/>
      </font>
      <fill>
        <patternFill>
          <bgColor theme="4" tint="0.79998168889431442"/>
        </patternFill>
      </fill>
    </dxf>
    <dxf>
      <font>
        <b/>
        <i val="0"/>
        <color theme="7" tint="-0.499984740745262"/>
      </font>
      <fill>
        <patternFill>
          <bgColor rgb="FF92D050"/>
        </patternFill>
      </fill>
    </dxf>
    <dxf>
      <font>
        <b/>
        <i val="0"/>
        <color theme="0"/>
      </font>
      <fill>
        <patternFill>
          <bgColor rgb="FFC00000"/>
        </patternFill>
      </fill>
      <border>
        <left style="thin">
          <color auto="1"/>
        </left>
        <right style="thin">
          <color auto="1"/>
        </right>
        <top style="thin">
          <color auto="1"/>
        </top>
        <bottom style="thin">
          <color auto="1"/>
        </bottom>
        <vertical/>
        <horizontal/>
      </border>
    </dxf>
    <dxf>
      <font>
        <b/>
        <i val="0"/>
        <color theme="0"/>
      </font>
      <fill>
        <patternFill>
          <bgColor theme="1" tint="4.9989318521683403E-2"/>
        </patternFill>
      </fill>
    </dxf>
    <dxf>
      <font>
        <b/>
        <i val="0"/>
        <color theme="0"/>
      </font>
      <fill>
        <patternFill>
          <bgColor rgb="FF002060"/>
        </patternFill>
      </fill>
    </dxf>
    <dxf>
      <font>
        <b val="0"/>
        <i val="0"/>
      </font>
      <fill>
        <patternFill>
          <bgColor theme="4" tint="0.79998168889431442"/>
        </patternFill>
      </fill>
    </dxf>
    <dxf>
      <font>
        <b/>
        <i val="0"/>
        <color theme="7" tint="-0.499984740745262"/>
      </font>
      <fill>
        <patternFill>
          <bgColor rgb="FF92D050"/>
        </patternFill>
      </fill>
    </dxf>
    <dxf>
      <font>
        <b/>
        <i val="0"/>
      </font>
      <fill>
        <patternFill>
          <bgColor theme="0" tint="-0.34998626667073579"/>
        </patternFill>
      </fill>
    </dxf>
    <dxf>
      <font>
        <b/>
        <i val="0"/>
        <color theme="0"/>
      </font>
      <fill>
        <patternFill>
          <bgColor rgb="FFC00000"/>
        </patternFill>
      </fill>
      <border>
        <left style="thin">
          <color auto="1"/>
        </left>
        <right style="thin">
          <color auto="1"/>
        </right>
        <top style="thin">
          <color auto="1"/>
        </top>
        <bottom style="thin">
          <color auto="1"/>
        </bottom>
        <vertical/>
        <horizontal/>
      </border>
    </dxf>
    <dxf>
      <font>
        <b/>
        <i val="0"/>
        <color theme="0"/>
      </font>
      <fill>
        <patternFill>
          <bgColor theme="1" tint="4.9989318521683403E-2"/>
        </patternFill>
      </fill>
    </dxf>
    <dxf>
      <font>
        <b/>
        <i val="0"/>
        <color theme="0"/>
      </font>
      <fill>
        <patternFill>
          <bgColor rgb="FF002060"/>
        </patternFill>
      </fill>
    </dxf>
    <dxf>
      <font>
        <b val="0"/>
        <i val="0"/>
      </font>
      <fill>
        <patternFill>
          <bgColor theme="4" tint="0.79998168889431442"/>
        </patternFill>
      </fill>
    </dxf>
    <dxf>
      <font>
        <b/>
        <i val="0"/>
        <color theme="7" tint="-0.499984740745262"/>
      </font>
      <fill>
        <patternFill>
          <bgColor rgb="FF92D050"/>
        </patternFill>
      </fill>
    </dxf>
    <dxf>
      <font>
        <b/>
        <i val="0"/>
        <color theme="0"/>
      </font>
      <fill>
        <patternFill>
          <bgColor rgb="FFC00000"/>
        </patternFill>
      </fill>
      <border>
        <left style="thin">
          <color auto="1"/>
        </left>
        <right style="thin">
          <color auto="1"/>
        </right>
        <top style="thin">
          <color auto="1"/>
        </top>
        <bottom style="thin">
          <color auto="1"/>
        </bottom>
        <vertical/>
        <horizontal/>
      </border>
    </dxf>
    <dxf>
      <font>
        <b/>
        <i val="0"/>
        <color theme="0"/>
      </font>
      <fill>
        <patternFill>
          <bgColor rgb="FF002060"/>
        </patternFill>
      </fill>
    </dxf>
    <dxf>
      <font>
        <b val="0"/>
        <i val="0"/>
      </font>
      <fill>
        <patternFill>
          <bgColor theme="4" tint="0.79998168889431442"/>
        </patternFill>
      </fill>
    </dxf>
    <dxf>
      <font>
        <b/>
        <i val="0"/>
        <color theme="7" tint="-0.499984740745262"/>
      </font>
      <fill>
        <patternFill>
          <bgColor rgb="FF92D050"/>
        </patternFill>
      </fill>
    </dxf>
    <dxf>
      <font>
        <b/>
        <i val="0"/>
        <color theme="0"/>
      </font>
      <fill>
        <patternFill>
          <bgColor rgb="FFC00000"/>
        </patternFill>
      </fill>
      <border>
        <left style="thin">
          <color auto="1"/>
        </left>
        <right style="thin">
          <color auto="1"/>
        </right>
        <top style="thin">
          <color auto="1"/>
        </top>
        <bottom style="thin">
          <color auto="1"/>
        </bottom>
        <vertical/>
        <horizontal/>
      </border>
    </dxf>
    <dxf>
      <font>
        <b/>
        <i val="0"/>
        <color theme="0"/>
      </font>
      <fill>
        <patternFill>
          <bgColor rgb="FF002060"/>
        </patternFill>
      </fill>
    </dxf>
    <dxf>
      <font>
        <b val="0"/>
        <i val="0"/>
      </font>
      <fill>
        <patternFill>
          <bgColor theme="4" tint="0.79998168889431442"/>
        </patternFill>
      </fill>
    </dxf>
    <dxf>
      <font>
        <b/>
        <i val="0"/>
        <color theme="7" tint="-0.499984740745262"/>
      </font>
      <fill>
        <patternFill>
          <bgColor rgb="FF92D050"/>
        </patternFill>
      </fill>
    </dxf>
    <dxf>
      <font>
        <b/>
        <i val="0"/>
        <color theme="0"/>
      </font>
      <fill>
        <patternFill>
          <bgColor rgb="FFC00000"/>
        </patternFill>
      </fill>
      <border>
        <left style="thin">
          <color auto="1"/>
        </left>
        <right style="thin">
          <color auto="1"/>
        </right>
        <top style="thin">
          <color auto="1"/>
        </top>
        <bottom style="thin">
          <color auto="1"/>
        </bottom>
        <vertical/>
        <horizontal/>
      </border>
    </dxf>
    <dxf>
      <font>
        <b/>
        <i val="0"/>
        <color theme="0"/>
      </font>
      <fill>
        <patternFill>
          <bgColor rgb="FF002060"/>
        </patternFill>
      </fill>
    </dxf>
    <dxf>
      <font>
        <b val="0"/>
        <i val="0"/>
      </font>
      <fill>
        <patternFill>
          <bgColor theme="4" tint="0.79998168889431442"/>
        </patternFill>
      </fill>
    </dxf>
    <dxf>
      <font>
        <b/>
        <i val="0"/>
        <color theme="7" tint="-0.499984740745262"/>
      </font>
      <fill>
        <patternFill>
          <bgColor rgb="FF92D050"/>
        </patternFill>
      </fill>
    </dxf>
    <dxf>
      <font>
        <b/>
        <i val="0"/>
        <color theme="0"/>
      </font>
      <fill>
        <patternFill>
          <bgColor rgb="FFC00000"/>
        </patternFill>
      </fill>
      <border>
        <left style="thin">
          <color auto="1"/>
        </left>
        <right style="thin">
          <color auto="1"/>
        </right>
        <top style="thin">
          <color auto="1"/>
        </top>
        <bottom style="thin">
          <color auto="1"/>
        </bottom>
        <vertical/>
        <horizontal/>
      </border>
    </dxf>
    <dxf>
      <font>
        <b/>
        <i val="0"/>
      </font>
      <fill>
        <patternFill>
          <bgColor theme="0" tint="-0.34998626667073579"/>
        </patternFill>
      </fill>
    </dxf>
    <dxf>
      <font>
        <b/>
        <i val="0"/>
        <color theme="0"/>
      </font>
      <fill>
        <patternFill>
          <bgColor rgb="FFC00000"/>
        </patternFill>
      </fill>
      <border>
        <left style="thin">
          <color auto="1"/>
        </left>
        <right style="thin">
          <color auto="1"/>
        </right>
        <top style="thin">
          <color auto="1"/>
        </top>
        <bottom style="thin">
          <color auto="1"/>
        </bottom>
        <vertical/>
        <horizontal/>
      </border>
    </dxf>
    <dxf>
      <font>
        <b/>
        <i val="0"/>
        <color theme="0"/>
      </font>
      <fill>
        <patternFill>
          <bgColor theme="1" tint="4.9989318521683403E-2"/>
        </patternFill>
      </fill>
    </dxf>
    <dxf>
      <font>
        <b/>
        <i val="0"/>
        <color theme="0"/>
      </font>
      <fill>
        <patternFill>
          <bgColor rgb="FF002060"/>
        </patternFill>
      </fill>
    </dxf>
    <dxf>
      <font>
        <b val="0"/>
        <i val="0"/>
      </font>
      <fill>
        <patternFill>
          <bgColor theme="4" tint="0.79998168889431442"/>
        </patternFill>
      </fill>
    </dxf>
    <dxf>
      <font>
        <b/>
        <i val="0"/>
        <color theme="7" tint="-0.499984740745262"/>
      </font>
      <fill>
        <patternFill>
          <bgColor rgb="FF92D050"/>
        </patternFill>
      </fill>
    </dxf>
    <dxf>
      <font>
        <b/>
        <i val="0"/>
        <color theme="0"/>
      </font>
      <fill>
        <patternFill>
          <bgColor rgb="FFC00000"/>
        </patternFill>
      </fill>
      <border>
        <left style="thin">
          <color auto="1"/>
        </left>
        <right style="thin">
          <color auto="1"/>
        </right>
        <top style="thin">
          <color auto="1"/>
        </top>
        <bottom style="thin">
          <color auto="1"/>
        </bottom>
        <vertical/>
        <horizontal/>
      </border>
    </dxf>
    <dxf>
      <font>
        <b/>
        <i val="0"/>
        <color theme="0"/>
      </font>
      <fill>
        <patternFill>
          <bgColor rgb="FF002060"/>
        </patternFill>
      </fill>
    </dxf>
    <dxf>
      <font>
        <b val="0"/>
        <i val="0"/>
      </font>
      <fill>
        <patternFill>
          <bgColor theme="4" tint="0.79998168889431442"/>
        </patternFill>
      </fill>
    </dxf>
    <dxf>
      <font>
        <b/>
        <i val="0"/>
        <color theme="7" tint="-0.499984740745262"/>
      </font>
      <fill>
        <patternFill>
          <bgColor rgb="FF92D050"/>
        </patternFill>
      </fill>
    </dxf>
    <dxf>
      <font>
        <b/>
        <i val="0"/>
        <color theme="0"/>
      </font>
      <fill>
        <patternFill>
          <bgColor rgb="FFC00000"/>
        </patternFill>
      </fill>
      <border>
        <left style="thin">
          <color auto="1"/>
        </left>
        <right style="thin">
          <color auto="1"/>
        </right>
        <top style="thin">
          <color auto="1"/>
        </top>
        <bottom style="thin">
          <color auto="1"/>
        </bottom>
        <vertical/>
        <horizontal/>
      </border>
    </dxf>
    <dxf>
      <font>
        <b/>
        <i val="0"/>
        <color theme="0"/>
      </font>
      <fill>
        <patternFill>
          <bgColor rgb="FF002060"/>
        </patternFill>
      </fill>
    </dxf>
    <dxf>
      <font>
        <b val="0"/>
        <i val="0"/>
      </font>
      <fill>
        <patternFill>
          <bgColor theme="4" tint="0.79998168889431442"/>
        </patternFill>
      </fill>
    </dxf>
    <dxf>
      <font>
        <b/>
        <i val="0"/>
        <color theme="7" tint="-0.499984740745262"/>
      </font>
      <fill>
        <patternFill>
          <bgColor rgb="FF92D050"/>
        </patternFill>
      </fill>
    </dxf>
    <dxf>
      <font>
        <b/>
        <i val="0"/>
      </font>
      <fill>
        <patternFill>
          <bgColor theme="0" tint="-0.34998626667073579"/>
        </patternFill>
      </fill>
    </dxf>
    <dxf>
      <font>
        <b/>
        <i val="0"/>
        <color theme="0"/>
      </font>
      <fill>
        <patternFill>
          <bgColor rgb="FFC00000"/>
        </patternFill>
      </fill>
      <border>
        <left style="thin">
          <color auto="1"/>
        </left>
        <right style="thin">
          <color auto="1"/>
        </right>
        <top style="thin">
          <color auto="1"/>
        </top>
        <bottom style="thin">
          <color auto="1"/>
        </bottom>
        <vertical/>
        <horizontal/>
      </border>
    </dxf>
    <dxf>
      <font>
        <b/>
        <i val="0"/>
        <color theme="0"/>
      </font>
      <fill>
        <patternFill>
          <bgColor theme="1" tint="4.9989318521683403E-2"/>
        </patternFill>
      </fill>
    </dxf>
    <dxf>
      <font>
        <b/>
        <i val="0"/>
        <color theme="0"/>
      </font>
      <fill>
        <patternFill>
          <bgColor theme="1" tint="4.9989318521683403E-2"/>
        </patternFill>
      </fill>
    </dxf>
    <dxf>
      <font>
        <b/>
        <i val="0"/>
        <color theme="0"/>
      </font>
      <fill>
        <patternFill>
          <bgColor rgb="FF002060"/>
        </patternFill>
      </fill>
    </dxf>
    <dxf>
      <font>
        <b val="0"/>
        <i val="0"/>
      </font>
      <fill>
        <patternFill>
          <bgColor theme="4" tint="0.79998168889431442"/>
        </patternFill>
      </fill>
    </dxf>
    <dxf>
      <font>
        <b/>
        <i val="0"/>
        <color theme="7" tint="-0.499984740745262"/>
      </font>
      <fill>
        <patternFill>
          <bgColor rgb="FF92D050"/>
        </patternFill>
      </fill>
    </dxf>
    <dxf>
      <font>
        <b/>
        <i val="0"/>
      </font>
      <fill>
        <patternFill>
          <bgColor theme="0" tint="-0.34998626667073579"/>
        </patternFill>
      </fill>
    </dxf>
    <dxf>
      <font>
        <b/>
        <i val="0"/>
        <color theme="0"/>
      </font>
      <fill>
        <patternFill>
          <bgColor rgb="FFC00000"/>
        </patternFill>
      </fill>
      <border>
        <left style="thin">
          <color auto="1"/>
        </left>
        <right style="thin">
          <color auto="1"/>
        </right>
        <top style="thin">
          <color auto="1"/>
        </top>
        <bottom style="thin">
          <color auto="1"/>
        </bottom>
        <vertical/>
        <horizontal/>
      </border>
    </dxf>
    <dxf>
      <font>
        <b/>
        <i val="0"/>
        <color theme="0"/>
      </font>
      <fill>
        <patternFill>
          <bgColor theme="1" tint="4.9989318521683403E-2"/>
        </patternFill>
      </fill>
    </dxf>
    <dxf>
      <font>
        <b/>
        <i val="0"/>
        <color theme="0"/>
      </font>
      <fill>
        <patternFill>
          <bgColor rgb="FF002060"/>
        </patternFill>
      </fill>
    </dxf>
    <dxf>
      <font>
        <b val="0"/>
        <i val="0"/>
      </font>
      <fill>
        <patternFill>
          <bgColor theme="4" tint="0.79998168889431442"/>
        </patternFill>
      </fill>
    </dxf>
    <dxf>
      <font>
        <b/>
        <i val="0"/>
        <color theme="7" tint="-0.499984740745262"/>
      </font>
      <fill>
        <patternFill>
          <bgColor rgb="FF92D050"/>
        </patternFill>
      </fill>
    </dxf>
    <dxf>
      <font>
        <b/>
        <i val="0"/>
        <color theme="0"/>
      </font>
      <fill>
        <patternFill>
          <bgColor rgb="FFC00000"/>
        </patternFill>
      </fill>
      <border>
        <left style="thin">
          <color auto="1"/>
        </left>
        <right style="thin">
          <color auto="1"/>
        </right>
        <top style="thin">
          <color auto="1"/>
        </top>
        <bottom style="thin">
          <color auto="1"/>
        </bottom>
        <vertical/>
        <horizontal/>
      </border>
    </dxf>
    <dxf>
      <font>
        <b/>
        <i val="0"/>
        <color theme="0"/>
      </font>
      <fill>
        <patternFill>
          <bgColor theme="1" tint="4.9989318521683403E-2"/>
        </patternFill>
      </fill>
    </dxf>
    <dxf>
      <font>
        <b/>
        <i val="0"/>
        <color theme="0"/>
      </font>
      <fill>
        <patternFill>
          <bgColor rgb="FF002060"/>
        </patternFill>
      </fill>
    </dxf>
    <dxf>
      <font>
        <b val="0"/>
        <i val="0"/>
      </font>
      <fill>
        <patternFill>
          <bgColor theme="4" tint="0.79998168889431442"/>
        </patternFill>
      </fill>
    </dxf>
    <dxf>
      <font>
        <b/>
        <i val="0"/>
        <color theme="7" tint="-0.499984740745262"/>
      </font>
      <fill>
        <patternFill>
          <bgColor rgb="FF92D050"/>
        </patternFill>
      </fill>
    </dxf>
    <dxf>
      <font>
        <b/>
        <i val="0"/>
        <color theme="0"/>
      </font>
      <fill>
        <patternFill>
          <bgColor rgb="FFC00000"/>
        </patternFill>
      </fill>
      <border>
        <left style="thin">
          <color auto="1"/>
        </left>
        <right style="thin">
          <color auto="1"/>
        </right>
        <top style="thin">
          <color auto="1"/>
        </top>
        <bottom style="thin">
          <color auto="1"/>
        </bottom>
        <vertical/>
        <horizontal/>
      </border>
    </dxf>
    <dxf>
      <font>
        <b/>
        <i val="0"/>
        <color theme="0"/>
      </font>
      <fill>
        <patternFill>
          <bgColor rgb="FF002060"/>
        </patternFill>
      </fill>
    </dxf>
    <dxf>
      <font>
        <b val="0"/>
        <i val="0"/>
      </font>
      <fill>
        <patternFill>
          <bgColor theme="4" tint="0.79998168889431442"/>
        </patternFill>
      </fill>
    </dxf>
    <dxf>
      <font>
        <b/>
        <i val="0"/>
        <color theme="7" tint="-0.499984740745262"/>
      </font>
      <fill>
        <patternFill>
          <bgColor rgb="FF92D050"/>
        </patternFill>
      </fill>
    </dxf>
    <dxf>
      <font>
        <b/>
        <i val="0"/>
        <color theme="0"/>
      </font>
      <fill>
        <patternFill>
          <bgColor rgb="FFC00000"/>
        </patternFill>
      </fill>
      <border>
        <left style="thin">
          <color auto="1"/>
        </left>
        <right style="thin">
          <color auto="1"/>
        </right>
        <top style="thin">
          <color auto="1"/>
        </top>
        <bottom style="thin">
          <color auto="1"/>
        </bottom>
        <vertical/>
        <horizontal/>
      </border>
    </dxf>
    <dxf>
      <font>
        <b/>
        <i val="0"/>
        <color theme="0"/>
      </font>
      <fill>
        <patternFill>
          <bgColor rgb="FF002060"/>
        </patternFill>
      </fill>
    </dxf>
    <dxf>
      <font>
        <b val="0"/>
        <i val="0"/>
      </font>
      <fill>
        <patternFill>
          <bgColor theme="4" tint="0.79998168889431442"/>
        </patternFill>
      </fill>
    </dxf>
    <dxf>
      <font>
        <b/>
        <i val="0"/>
        <color theme="7" tint="-0.499984740745262"/>
      </font>
      <fill>
        <patternFill>
          <bgColor rgb="FF92D050"/>
        </patternFill>
      </fill>
    </dxf>
    <dxf>
      <font>
        <b/>
        <i val="0"/>
        <color theme="0"/>
      </font>
      <fill>
        <patternFill>
          <bgColor rgb="FFC00000"/>
        </patternFill>
      </fill>
      <border>
        <left style="thin">
          <color auto="1"/>
        </left>
        <right style="thin">
          <color auto="1"/>
        </right>
        <top style="thin">
          <color auto="1"/>
        </top>
        <bottom style="thin">
          <color auto="1"/>
        </bottom>
        <vertical/>
        <horizontal/>
      </border>
    </dxf>
    <dxf>
      <font>
        <b/>
        <i val="0"/>
      </font>
      <fill>
        <patternFill>
          <bgColor theme="0" tint="-0.34998626667073579"/>
        </patternFill>
      </fill>
    </dxf>
    <dxf>
      <font>
        <b/>
        <i val="0"/>
        <color theme="0"/>
      </font>
      <fill>
        <patternFill>
          <bgColor rgb="FFC00000"/>
        </patternFill>
      </fill>
      <border>
        <left style="thin">
          <color auto="1"/>
        </left>
        <right style="thin">
          <color auto="1"/>
        </right>
        <top style="thin">
          <color auto="1"/>
        </top>
        <bottom style="thin">
          <color auto="1"/>
        </bottom>
        <vertical/>
        <horizontal/>
      </border>
    </dxf>
    <dxf>
      <font>
        <b/>
        <i val="0"/>
        <color theme="0"/>
      </font>
      <fill>
        <patternFill>
          <bgColor theme="1" tint="4.9989318521683403E-2"/>
        </patternFill>
      </fill>
    </dxf>
    <dxf>
      <font>
        <b/>
        <i val="0"/>
        <color theme="0"/>
      </font>
      <fill>
        <patternFill>
          <bgColor rgb="FF002060"/>
        </patternFill>
      </fill>
    </dxf>
    <dxf>
      <font>
        <b val="0"/>
        <i val="0"/>
      </font>
      <fill>
        <patternFill>
          <bgColor theme="4" tint="0.79998168889431442"/>
        </patternFill>
      </fill>
    </dxf>
    <dxf>
      <font>
        <b/>
        <i val="0"/>
        <color theme="7" tint="-0.499984740745262"/>
      </font>
      <fill>
        <patternFill>
          <bgColor rgb="FF92D050"/>
        </patternFill>
      </fill>
    </dxf>
    <dxf>
      <font>
        <b/>
        <i val="0"/>
        <color theme="0"/>
      </font>
      <fill>
        <patternFill>
          <bgColor rgb="FFC00000"/>
        </patternFill>
      </fill>
      <border>
        <left style="thin">
          <color auto="1"/>
        </left>
        <right style="thin">
          <color auto="1"/>
        </right>
        <top style="thin">
          <color auto="1"/>
        </top>
        <bottom style="thin">
          <color auto="1"/>
        </bottom>
        <vertical/>
        <horizontal/>
      </border>
    </dxf>
    <dxf>
      <font>
        <b/>
        <i val="0"/>
        <color theme="0"/>
      </font>
      <fill>
        <patternFill>
          <bgColor rgb="FF002060"/>
        </patternFill>
      </fill>
    </dxf>
    <dxf>
      <font>
        <b val="0"/>
        <i val="0"/>
      </font>
      <fill>
        <patternFill>
          <bgColor theme="4" tint="0.79998168889431442"/>
        </patternFill>
      </fill>
    </dxf>
    <dxf>
      <font>
        <b/>
        <i val="0"/>
        <color theme="7" tint="-0.499984740745262"/>
      </font>
      <fill>
        <patternFill>
          <bgColor rgb="FF92D050"/>
        </patternFill>
      </fill>
    </dxf>
    <dxf>
      <font>
        <b/>
        <i val="0"/>
        <color theme="0"/>
      </font>
      <fill>
        <patternFill>
          <bgColor rgb="FFC00000"/>
        </patternFill>
      </fill>
      <border>
        <left style="thin">
          <color auto="1"/>
        </left>
        <right style="thin">
          <color auto="1"/>
        </right>
        <top style="thin">
          <color auto="1"/>
        </top>
        <bottom style="thin">
          <color auto="1"/>
        </bottom>
        <vertical/>
        <horizontal/>
      </border>
    </dxf>
    <dxf>
      <font>
        <b/>
        <i val="0"/>
        <color rgb="FF002060"/>
      </font>
      <fill>
        <patternFill>
          <bgColor rgb="FF92D050"/>
        </patternFill>
      </fill>
    </dxf>
    <dxf>
      <font>
        <b/>
        <i val="0"/>
        <color theme="0"/>
      </font>
      <fill>
        <patternFill>
          <bgColor rgb="FF002060"/>
        </patternFill>
      </fill>
    </dxf>
    <dxf>
      <font>
        <b val="0"/>
        <i val="0"/>
      </font>
      <fill>
        <patternFill>
          <bgColor theme="4" tint="0.79998168889431442"/>
        </patternFill>
      </fill>
    </dxf>
    <dxf>
      <font>
        <b/>
        <i val="0"/>
        <color theme="7" tint="-0.499984740745262"/>
      </font>
      <fill>
        <patternFill>
          <bgColor rgb="FF92D050"/>
        </patternFill>
      </fill>
    </dxf>
    <dxf>
      <font>
        <b/>
        <i val="0"/>
      </font>
      <fill>
        <patternFill>
          <bgColor theme="0" tint="-0.34998626667073579"/>
        </patternFill>
      </fill>
    </dxf>
    <dxf>
      <font>
        <b/>
        <i val="0"/>
        <color theme="0"/>
      </font>
      <fill>
        <patternFill>
          <bgColor rgb="FFC00000"/>
        </patternFill>
      </fill>
      <border>
        <left style="thin">
          <color auto="1"/>
        </left>
        <right style="thin">
          <color auto="1"/>
        </right>
        <top style="thin">
          <color auto="1"/>
        </top>
        <bottom style="thin">
          <color auto="1"/>
        </bottom>
        <vertical/>
        <horizontal/>
      </border>
    </dxf>
    <dxf>
      <font>
        <b/>
        <i val="0"/>
        <color theme="0"/>
      </font>
      <fill>
        <patternFill>
          <bgColor rgb="FF000000"/>
        </patternFill>
      </fill>
    </dxf>
    <dxf>
      <font>
        <b/>
        <i val="0"/>
        <color theme="0"/>
      </font>
      <fill>
        <patternFill>
          <bgColor rgb="FF002060"/>
        </patternFill>
      </fill>
    </dxf>
    <dxf>
      <font>
        <b val="0"/>
        <i val="0"/>
      </font>
      <fill>
        <patternFill>
          <bgColor theme="4" tint="0.79998168889431442"/>
        </patternFill>
      </fill>
    </dxf>
    <dxf>
      <font>
        <b/>
        <i val="0"/>
        <color theme="7" tint="-0.499984740745262"/>
      </font>
      <fill>
        <patternFill>
          <bgColor rgb="FF92D050"/>
        </patternFill>
      </fill>
    </dxf>
    <dxf>
      <font>
        <b/>
        <i val="0"/>
        <color theme="0"/>
      </font>
      <fill>
        <patternFill>
          <bgColor rgb="FFC00000"/>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colors>
    <mruColors>
      <color rgb="FF3333FF"/>
      <color rgb="FFDDF648"/>
      <color rgb="FF0099FF"/>
      <color rgb="FF160652"/>
      <color rgb="FF230981"/>
      <color rgb="FFFFFFCC"/>
      <color rgb="FF09894C"/>
      <color rgb="FF000000"/>
      <color rgb="FF008000"/>
      <color rgb="FFB3C004"/>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7</xdr:col>
      <xdr:colOff>742950</xdr:colOff>
      <xdr:row>0</xdr:row>
      <xdr:rowOff>180975</xdr:rowOff>
    </xdr:from>
    <xdr:to>
      <xdr:col>7</xdr:col>
      <xdr:colOff>742950</xdr:colOff>
      <xdr:row>1</xdr:row>
      <xdr:rowOff>180976</xdr:rowOff>
    </xdr:to>
    <xdr:cxnSp macro="">
      <xdr:nvCxnSpPr>
        <xdr:cNvPr id="2" name="Straight Arrow Connector 1"/>
        <xdr:cNvCxnSpPr/>
      </xdr:nvCxnSpPr>
      <xdr:spPr>
        <a:xfrm>
          <a:off x="12630150" y="180975"/>
          <a:ext cx="0" cy="361951"/>
        </a:xfrm>
        <a:prstGeom prst="straightConnector1">
          <a:avLst/>
        </a:prstGeom>
        <a:ln>
          <a:tailEnd type="arrow"/>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8</xdr:col>
      <xdr:colOff>1009650</xdr:colOff>
      <xdr:row>0</xdr:row>
      <xdr:rowOff>133350</xdr:rowOff>
    </xdr:from>
    <xdr:to>
      <xdr:col>8</xdr:col>
      <xdr:colOff>1019175</xdr:colOff>
      <xdr:row>1</xdr:row>
      <xdr:rowOff>123825</xdr:rowOff>
    </xdr:to>
    <xdr:cxnSp macro="">
      <xdr:nvCxnSpPr>
        <xdr:cNvPr id="7" name="Straight Arrow Connector 6"/>
        <xdr:cNvCxnSpPr/>
      </xdr:nvCxnSpPr>
      <xdr:spPr>
        <a:xfrm>
          <a:off x="14297025" y="133350"/>
          <a:ext cx="9525" cy="352425"/>
        </a:xfrm>
        <a:prstGeom prst="straightConnector1">
          <a:avLst/>
        </a:prstGeom>
        <a:ln>
          <a:tailEnd type="arrow"/>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12</xdr:col>
      <xdr:colOff>838200</xdr:colOff>
      <xdr:row>0</xdr:row>
      <xdr:rowOff>38100</xdr:rowOff>
    </xdr:from>
    <xdr:to>
      <xdr:col>12</xdr:col>
      <xdr:colOff>847725</xdr:colOff>
      <xdr:row>1</xdr:row>
      <xdr:rowOff>28575</xdr:rowOff>
    </xdr:to>
    <xdr:cxnSp macro="">
      <xdr:nvCxnSpPr>
        <xdr:cNvPr id="8" name="Straight Arrow Connector 7"/>
        <xdr:cNvCxnSpPr/>
      </xdr:nvCxnSpPr>
      <xdr:spPr>
        <a:xfrm>
          <a:off x="14325600" y="38100"/>
          <a:ext cx="9525" cy="352425"/>
        </a:xfrm>
        <a:prstGeom prst="straightConnector1">
          <a:avLst/>
        </a:prstGeom>
        <a:ln>
          <a:tailEnd type="arrow"/>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9</xdr:col>
      <xdr:colOff>838200</xdr:colOff>
      <xdr:row>0</xdr:row>
      <xdr:rowOff>38100</xdr:rowOff>
    </xdr:from>
    <xdr:to>
      <xdr:col>9</xdr:col>
      <xdr:colOff>847725</xdr:colOff>
      <xdr:row>1</xdr:row>
      <xdr:rowOff>28575</xdr:rowOff>
    </xdr:to>
    <xdr:cxnSp macro="">
      <xdr:nvCxnSpPr>
        <xdr:cNvPr id="9" name="Straight Arrow Connector 8"/>
        <xdr:cNvCxnSpPr/>
      </xdr:nvCxnSpPr>
      <xdr:spPr>
        <a:xfrm>
          <a:off x="14344650" y="38100"/>
          <a:ext cx="9525" cy="352425"/>
        </a:xfrm>
        <a:prstGeom prst="straightConnector1">
          <a:avLst/>
        </a:prstGeom>
        <a:ln>
          <a:tailEnd type="arrow"/>
        </a:ln>
      </xdr:spPr>
      <xdr:style>
        <a:lnRef idx="3">
          <a:schemeClr val="accent6"/>
        </a:lnRef>
        <a:fillRef idx="0">
          <a:schemeClr val="accent6"/>
        </a:fillRef>
        <a:effectRef idx="2">
          <a:schemeClr val="accent6"/>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mailto:GSSingh@Statestreet.com" TargetMode="Externa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22"/>
  <sheetViews>
    <sheetView showGridLines="0" workbookViewId="0">
      <selection activeCell="A2" sqref="A2:A5"/>
    </sheetView>
  </sheetViews>
  <sheetFormatPr defaultColWidth="39.42578125" defaultRowHeight="28.5" customHeight="1"/>
  <cols>
    <col min="1" max="1" width="70.140625" style="132" customWidth="1"/>
    <col min="2" max="2" width="27.140625" style="132" customWidth="1"/>
    <col min="3" max="3" width="25.140625" style="132" customWidth="1"/>
    <col min="4" max="4" width="34.7109375" style="132" customWidth="1"/>
    <col min="5" max="5" width="41.42578125" style="132" customWidth="1"/>
    <col min="6" max="16384" width="39.42578125" style="132"/>
  </cols>
  <sheetData>
    <row r="1" spans="1:5" ht="28.5" customHeight="1" thickBot="1">
      <c r="A1" s="143" t="s">
        <v>109</v>
      </c>
      <c r="D1" s="215" t="s">
        <v>122</v>
      </c>
      <c r="E1" s="216"/>
    </row>
    <row r="2" spans="1:5" ht="28.5" customHeight="1" thickBot="1">
      <c r="A2" s="223" t="s">
        <v>143</v>
      </c>
      <c r="B2" s="133"/>
      <c r="D2" s="217" t="s">
        <v>142</v>
      </c>
      <c r="E2" s="217"/>
    </row>
    <row r="3" spans="1:5" ht="28.5" customHeight="1" thickBot="1">
      <c r="A3" s="224"/>
      <c r="D3" s="217" t="s">
        <v>125</v>
      </c>
      <c r="E3" s="217"/>
    </row>
    <row r="4" spans="1:5" ht="28.5" customHeight="1" thickBot="1">
      <c r="A4" s="224"/>
      <c r="D4" s="217" t="s">
        <v>130</v>
      </c>
      <c r="E4" s="217"/>
    </row>
    <row r="5" spans="1:5" ht="28.5" customHeight="1" thickBot="1">
      <c r="A5" s="225"/>
      <c r="D5" s="217" t="s">
        <v>123</v>
      </c>
      <c r="E5" s="217"/>
    </row>
    <row r="6" spans="1:5" ht="28.5" customHeight="1" thickBot="1">
      <c r="A6" s="144" t="s">
        <v>119</v>
      </c>
      <c r="B6" s="138" t="s">
        <v>90</v>
      </c>
      <c r="D6" s="217" t="s">
        <v>124</v>
      </c>
      <c r="E6" s="217"/>
    </row>
    <row r="7" spans="1:5" ht="28.5" customHeight="1" thickBot="1">
      <c r="A7" s="213" t="s">
        <v>120</v>
      </c>
      <c r="B7" s="142" t="s">
        <v>89</v>
      </c>
      <c r="D7" s="217" t="s">
        <v>127</v>
      </c>
      <c r="E7" s="217"/>
    </row>
    <row r="8" spans="1:5" ht="28.5" customHeight="1" thickBot="1">
      <c r="A8" s="221"/>
      <c r="B8" s="139" t="s">
        <v>88</v>
      </c>
      <c r="D8" s="217"/>
      <c r="E8" s="217"/>
    </row>
    <row r="9" spans="1:5" ht="28.5" customHeight="1">
      <c r="A9" s="221"/>
      <c r="B9" s="140" t="s">
        <v>113</v>
      </c>
    </row>
    <row r="10" spans="1:5" ht="28.5" customHeight="1" thickBot="1">
      <c r="A10" s="222"/>
      <c r="B10" s="141" t="s">
        <v>114</v>
      </c>
      <c r="C10" s="163"/>
    </row>
    <row r="11" spans="1:5" ht="28.5" customHeight="1" thickBot="1">
      <c r="A11" s="218" t="s">
        <v>147</v>
      </c>
      <c r="B11" s="164" t="s">
        <v>115</v>
      </c>
      <c r="C11" s="164" t="s">
        <v>117</v>
      </c>
    </row>
    <row r="12" spans="1:5" ht="28.5" customHeight="1" thickBot="1">
      <c r="A12" s="219"/>
      <c r="B12" s="164" t="s">
        <v>116</v>
      </c>
      <c r="C12" s="164" t="s">
        <v>146</v>
      </c>
    </row>
    <row r="13" spans="1:5" ht="28.5" customHeight="1" thickBot="1">
      <c r="A13" s="220"/>
      <c r="B13" s="164" t="s">
        <v>118</v>
      </c>
      <c r="C13" s="164" t="s">
        <v>145</v>
      </c>
    </row>
    <row r="14" spans="1:5" ht="28.5" customHeight="1" thickBot="1">
      <c r="A14" s="218" t="s">
        <v>128</v>
      </c>
      <c r="B14" s="226" t="s">
        <v>144</v>
      </c>
      <c r="C14" s="226"/>
    </row>
    <row r="15" spans="1:5" ht="28.5" customHeight="1">
      <c r="A15" s="213"/>
    </row>
    <row r="16" spans="1:5" ht="28.5" customHeight="1" thickBot="1">
      <c r="A16" s="214"/>
    </row>
    <row r="17" spans="1:1" ht="28.5" customHeight="1">
      <c r="A17" s="212" t="s">
        <v>129</v>
      </c>
    </row>
    <row r="18" spans="1:1" ht="28.5" customHeight="1">
      <c r="A18" s="213"/>
    </row>
    <row r="19" spans="1:1" ht="28.5" customHeight="1" thickBot="1">
      <c r="A19" s="214"/>
    </row>
    <row r="20" spans="1:1" ht="28.5" customHeight="1">
      <c r="A20" s="212" t="s">
        <v>121</v>
      </c>
    </row>
    <row r="21" spans="1:1" ht="28.5" customHeight="1">
      <c r="A21" s="213"/>
    </row>
    <row r="22" spans="1:1" ht="28.5" customHeight="1" thickBot="1">
      <c r="A22" s="214"/>
    </row>
  </sheetData>
  <sheetProtection password="E4F4" sheet="1" objects="1" scenarios="1"/>
  <mergeCells count="15">
    <mergeCell ref="A20:A22"/>
    <mergeCell ref="D1:E1"/>
    <mergeCell ref="D2:E2"/>
    <mergeCell ref="D3:E3"/>
    <mergeCell ref="D4:E4"/>
    <mergeCell ref="D5:E5"/>
    <mergeCell ref="D6:E6"/>
    <mergeCell ref="D7:E7"/>
    <mergeCell ref="D8:E8"/>
    <mergeCell ref="A11:A13"/>
    <mergeCell ref="A14:A16"/>
    <mergeCell ref="A17:A19"/>
    <mergeCell ref="A7:A10"/>
    <mergeCell ref="A2:A5"/>
    <mergeCell ref="B14:C14"/>
  </mergeCells>
  <conditionalFormatting sqref="B6">
    <cfRule type="expression" dxfId="276" priority="5">
      <formula>$G6="Missed"</formula>
    </cfRule>
  </conditionalFormatting>
  <conditionalFormatting sqref="B6">
    <cfRule type="expression" dxfId="275" priority="3">
      <formula>$G6="Achieved"</formula>
    </cfRule>
    <cfRule type="expression" dxfId="274" priority="4">
      <formula>$G6="Pending"</formula>
    </cfRule>
  </conditionalFormatting>
  <conditionalFormatting sqref="B6">
    <cfRule type="expression" dxfId="273" priority="2">
      <formula>$L6="Critical"</formula>
    </cfRule>
  </conditionalFormatting>
  <conditionalFormatting sqref="B6">
    <cfRule type="expression" dxfId="272" priority="1">
      <formula>$G6="Deadline Passed"</formula>
    </cfRule>
  </conditionalFormatting>
  <pageMargins left="0.7" right="0.7" top="0.75" bottom="0.75" header="0.3" footer="0.3"/>
  <pageSetup orientation="portrait" r:id="rId1"/>
  <headerFooter differentOddEven="1">
    <oddFooter>&amp;L&amp;"Arial,Regular"&amp;9Information Classification: General</oddFooter>
    <evenFooter>&amp;L&amp;"Arial,Regular"&amp;9Information Classification: General</even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B1601"/>
  <sheetViews>
    <sheetView showGridLines="0" topLeftCell="O1" zoomScaleNormal="100" workbookViewId="0">
      <pane ySplit="2" topLeftCell="A6" activePane="bottomLeft" state="frozen"/>
      <selection activeCell="C1" sqref="C1"/>
      <selection pane="bottomLeft" activeCell="W6" sqref="W6"/>
    </sheetView>
  </sheetViews>
  <sheetFormatPr defaultRowHeight="15"/>
  <cols>
    <col min="1" max="1" width="23.7109375" style="78" customWidth="1"/>
    <col min="2" max="2" width="18.140625" style="21" bestFit="1" customWidth="1"/>
    <col min="3" max="3" width="50.5703125" style="21" customWidth="1"/>
    <col min="4" max="4" width="15.7109375" style="21" customWidth="1"/>
    <col min="5" max="5" width="21.42578125" style="21" customWidth="1"/>
    <col min="6" max="6" width="25.7109375" style="158" customWidth="1"/>
    <col min="7" max="7" width="17.7109375" style="21" customWidth="1"/>
    <col min="8" max="8" width="21" style="21" customWidth="1"/>
    <col min="9" max="9" width="23.85546875" style="78" customWidth="1"/>
    <col min="10" max="10" width="25.140625" style="21" customWidth="1"/>
    <col min="11" max="11" width="19.5703125" style="161" customWidth="1"/>
    <col min="12" max="12" width="19.5703125" style="21" customWidth="1"/>
    <col min="13" max="13" width="25.140625" style="21" hidden="1" customWidth="1"/>
    <col min="14" max="14" width="23.140625" style="21" hidden="1" customWidth="1"/>
    <col min="15" max="15" width="19.7109375" style="2" bestFit="1" customWidth="1"/>
    <col min="16" max="19" width="17.7109375" style="29" hidden="1" customWidth="1"/>
    <col min="20" max="20" width="17.7109375" style="28" customWidth="1"/>
    <col min="21" max="21" width="15.85546875" style="27" hidden="1" customWidth="1"/>
    <col min="22" max="22" width="24.7109375" style="23" customWidth="1"/>
    <col min="23" max="24" width="24.7109375" style="21" customWidth="1"/>
    <col min="25" max="28" width="24.5703125" style="21" customWidth="1"/>
    <col min="29" max="29" width="12.42578125" style="21" customWidth="1"/>
    <col min="30" max="30" width="35.85546875" style="78" bestFit="1" customWidth="1"/>
    <col min="31" max="31" width="10.42578125" style="78" bestFit="1" customWidth="1"/>
    <col min="32" max="32" width="14.5703125" style="78" customWidth="1"/>
    <col min="33" max="34" width="27.5703125" style="78" bestFit="1" customWidth="1"/>
    <col min="35" max="35" width="28.85546875" style="14" customWidth="1"/>
    <col min="36" max="36" width="41.85546875" style="14" customWidth="1"/>
    <col min="37" max="37" width="19.5703125" style="14" customWidth="1"/>
    <col min="38" max="38" width="16.5703125" style="14" customWidth="1"/>
    <col min="39" max="39" width="19.7109375" style="14" customWidth="1"/>
    <col min="40" max="40" width="22.28515625" style="14" customWidth="1"/>
    <col min="41" max="41" width="9.140625" style="21"/>
    <col min="42" max="47" width="9.140625" style="118"/>
    <col min="48" max="48" width="21.140625" style="119" hidden="1" customWidth="1"/>
    <col min="49" max="50" width="9.140625" style="16"/>
    <col min="51" max="51" width="8.85546875" style="16" bestFit="1" customWidth="1"/>
    <col min="52" max="52" width="15.140625" style="64" customWidth="1"/>
    <col min="53" max="54" width="9.140625" style="16"/>
    <col min="55" max="16384" width="9.140625" style="78"/>
  </cols>
  <sheetData>
    <row r="1" spans="1:54" ht="28.5" customHeight="1" thickTop="1" thickBot="1">
      <c r="A1" s="198" t="s">
        <v>184</v>
      </c>
      <c r="B1" s="198"/>
      <c r="C1" s="199"/>
      <c r="D1" s="198" t="s">
        <v>185</v>
      </c>
      <c r="E1" s="198"/>
      <c r="F1" s="200"/>
      <c r="G1" s="201"/>
      <c r="H1" s="201"/>
      <c r="I1" s="201"/>
      <c r="J1" s="106"/>
      <c r="K1" s="159"/>
      <c r="L1" s="106"/>
      <c r="M1" s="106"/>
      <c r="N1" s="106"/>
      <c r="O1" s="184">
        <f ca="1">NOW()</f>
        <v>43446.401882060185</v>
      </c>
      <c r="P1" s="185">
        <f ca="1">IFERROR(HOUR($O$1),"")</f>
        <v>9</v>
      </c>
      <c r="Q1" s="185">
        <f ca="1">IFERROR(MINUTE($O$1),"")</f>
        <v>38</v>
      </c>
      <c r="R1" s="186">
        <f ca="1">IFERROR($P$1*60,"")</f>
        <v>540</v>
      </c>
      <c r="S1" s="186">
        <f ca="1">IFERROR(SUM($R$1,$Q$1),"")</f>
        <v>578</v>
      </c>
      <c r="T1" s="69"/>
      <c r="U1" s="67"/>
      <c r="V1" s="67"/>
      <c r="W1" s="70"/>
      <c r="X1" s="68"/>
      <c r="Y1" s="68"/>
      <c r="Z1" s="68"/>
      <c r="AA1" s="68"/>
      <c r="AB1" s="68"/>
      <c r="AC1" s="68"/>
      <c r="AJ1" s="117"/>
      <c r="AK1" s="117"/>
      <c r="AL1" s="117"/>
      <c r="AM1" s="117"/>
      <c r="AN1" s="117"/>
    </row>
    <row r="2" spans="1:54" s="3" customFormat="1" ht="31.5" thickTop="1" thickBot="1">
      <c r="A2" s="183" t="s">
        <v>54</v>
      </c>
      <c r="B2" s="187" t="s">
        <v>87</v>
      </c>
      <c r="C2" s="187" t="s">
        <v>141</v>
      </c>
      <c r="D2" s="187" t="s">
        <v>136</v>
      </c>
      <c r="E2" s="187" t="s">
        <v>132</v>
      </c>
      <c r="F2" s="188" t="s">
        <v>135</v>
      </c>
      <c r="G2" s="189" t="s">
        <v>138</v>
      </c>
      <c r="H2" s="189" t="s">
        <v>111</v>
      </c>
      <c r="I2" s="189" t="s">
        <v>110</v>
      </c>
      <c r="J2" s="190" t="s">
        <v>108</v>
      </c>
      <c r="K2" s="191" t="s">
        <v>139</v>
      </c>
      <c r="L2" s="191" t="s">
        <v>140</v>
      </c>
      <c r="M2" s="191" t="s">
        <v>108</v>
      </c>
      <c r="N2" s="192" t="s">
        <v>86</v>
      </c>
      <c r="O2" s="193" t="s">
        <v>45</v>
      </c>
      <c r="P2" s="194" t="s">
        <v>46</v>
      </c>
      <c r="Q2" s="194" t="s">
        <v>47</v>
      </c>
      <c r="R2" s="194" t="s">
        <v>47</v>
      </c>
      <c r="S2" s="194" t="s">
        <v>48</v>
      </c>
      <c r="T2" s="195" t="s">
        <v>35</v>
      </c>
      <c r="U2" s="196" t="s">
        <v>38</v>
      </c>
      <c r="V2" s="187" t="s">
        <v>38</v>
      </c>
      <c r="W2" s="187" t="s">
        <v>39</v>
      </c>
      <c r="X2" s="187" t="s">
        <v>36</v>
      </c>
      <c r="Y2" s="187" t="s">
        <v>37</v>
      </c>
      <c r="Z2" s="187" t="s">
        <v>133</v>
      </c>
      <c r="AA2" s="187" t="s">
        <v>134</v>
      </c>
      <c r="AB2" s="187" t="s">
        <v>137</v>
      </c>
      <c r="AC2" s="197" t="s">
        <v>49</v>
      </c>
      <c r="AD2" s="5"/>
      <c r="AE2" s="5" t="str">
        <f ca="1">OFFSET('Staff Details'!$C2,0,0,COUNTA('Staff Details'!$C$2:$C$50)-1,)</f>
        <v>Gyan Sagar</v>
      </c>
      <c r="AF2" s="5"/>
      <c r="AG2" s="30"/>
      <c r="AH2" s="31"/>
      <c r="AI2" s="11"/>
      <c r="AJ2" s="122" t="s">
        <v>94</v>
      </c>
      <c r="AK2" s="167" t="s">
        <v>88</v>
      </c>
      <c r="AL2" s="168" t="s">
        <v>89</v>
      </c>
      <c r="AM2" s="167" t="s">
        <v>90</v>
      </c>
      <c r="AN2" s="165" t="s">
        <v>92</v>
      </c>
      <c r="AO2" s="31"/>
      <c r="AP2" s="32"/>
      <c r="AQ2" s="32"/>
      <c r="AR2" s="32"/>
      <c r="AS2" s="32"/>
      <c r="AT2" s="32"/>
      <c r="AU2" s="32"/>
      <c r="AV2" s="120"/>
      <c r="AW2" s="15"/>
      <c r="AX2" s="15"/>
      <c r="AY2" s="15"/>
      <c r="AZ2" s="63"/>
      <c r="BA2" s="15"/>
      <c r="BB2" s="15"/>
    </row>
    <row r="3" spans="1:54" ht="15.75" customHeight="1" thickTop="1" thickBot="1">
      <c r="A3" s="17" t="s">
        <v>151</v>
      </c>
      <c r="B3" s="18" t="s">
        <v>160</v>
      </c>
      <c r="C3" s="18" t="s">
        <v>168</v>
      </c>
      <c r="D3" s="17" t="s">
        <v>165</v>
      </c>
      <c r="E3" s="17" t="s">
        <v>148</v>
      </c>
      <c r="F3" s="157">
        <v>43416</v>
      </c>
      <c r="G3" s="136">
        <v>0.99930555555555556</v>
      </c>
      <c r="H3" s="136" t="s">
        <v>57</v>
      </c>
      <c r="I3" s="137">
        <f>IFERROR(IF(ISBLANK($G3),"",IF(ISTEXT($G3),$G3,IF(SIGN(INDEX('Time Zones'!$D$12:$J$18,MATCH($H3,ZoneA,0),MATCH($J3,ZoneB,0)))=(-1),INDEX('Time Zones'!$D$12:$J$18,MATCH($H3,ZoneA,0),MATCH($J3,ZoneB,0))+$G3+5,INDEX('Time Zones'!$D$12:$J$18,MATCH($H3,ZoneA,0),MATCH($J3,ZoneB,0))+$G3))),"Select Time Zones")</f>
        <v>1.0409722222222222</v>
      </c>
      <c r="J3" s="19" t="s">
        <v>131</v>
      </c>
      <c r="K3" s="160">
        <v>43411</v>
      </c>
      <c r="L3" s="134">
        <v>0.14305555555555557</v>
      </c>
      <c r="M3" s="134" t="s">
        <v>131</v>
      </c>
      <c r="N3" s="135">
        <f>IFERROR(IF(ISBLANK($G3),"",IF(ISBLANK($L3),"",IF(ISTEXT($L3),$L3,IF(SIGN(INDEX('Time Zones'!$D$12:$J$18,MATCH($H3,ZoneA,0),MATCH($M3,ZoneB,0)))=(-1),INDEX('Time Zones'!$D$12:$J$18,MATCH($H3,ZoneA,0),MATCH($M3,ZoneB,0))+$L3+5,INDEX('Time Zones'!$D$12:$J$18,MATCH($H3,ZoneA,0),MATCH($M3,ZoneB,0))+$L3)))),"Select Time Zones")</f>
        <v>0.1847222222222222</v>
      </c>
      <c r="O3" s="162" t="str">
        <f ca="1">IFERROR(IF(AND(ISBLANK(F3),ISBLANK(G3)),"",IF(AND(F3&gt;TODAY(),OR(ISBLANK(K3),ISBLANK(L3))),"",IF(AND(F3=TODAY(),G3&gt;=NOW()-TODAY(),OR(ISBLANK(K3), ISBLANK(L3))),"Pending",IF(AND((F3=K3), G3&gt;=NOW()-TODAY(),ISBLANK(L3)),"Pending",IF(AND(F3=K3, ISBLANK(L3),G3&lt;(NOW()-TODAY())),"Deadline Elapsed",IF(AND(F3=TODAY(),G3&lt;(NOW()-TODAY()),AND(ISBLANK(K3), ISBLANK(L3))),"Deadline Elapsed",IF(AND(TODAY()&gt;F3,OR(ISBLANK(K3),ISBLANK(L3))),"Deadline Elapsed",IF(AND((F3=K3),(G3&lt;L3)),"Missed",IF(AND((F3&lt;K3),OR(G3&lt;=L3,G3&gt;=L3)),"Missed",IF(AND((F3=K3),(G3&gt;=L3)),"Achieved",IF(AND((F3&gt;K3),OR((G3&gt;=L3),(G3&lt;L3))),"Achieved",))))))))))),"")</f>
        <v>Achieved</v>
      </c>
      <c r="P3" s="25">
        <f t="shared" ref="P3:P66" si="0">IFERROR(HOUR(G3),"")</f>
        <v>23</v>
      </c>
      <c r="Q3" s="25">
        <f>IFERROR(P3*60,"")</f>
        <v>1380</v>
      </c>
      <c r="R3" s="25">
        <f t="shared" ref="R3:R66" si="1">IFERROR(MINUTE(G3),"")</f>
        <v>59</v>
      </c>
      <c r="S3" s="25">
        <f ca="1">IFERROR(IF(OR(ISBLANK(F3),ISBLANK(G3)),"",IF($F3&lt;TODAY(),-$S$1-(TODAY()-F3)*24*60+SUM(Q3:R3),IF($F3=TODAY(),SUM(Q3:R3)-$S$1,IF($F3=TODAY()+1,SUM(Q3:R3)+24*60-$S$1,"")))),"GS")</f>
        <v>-42339</v>
      </c>
      <c r="T3" s="20" t="str">
        <f ca="1">IFERROR(IF($U3=1,IF($S3&lt;=$AC3,IF(OR(F3=TODAY()+1,$O3="Pending"),"Critical",""),""),""),"")</f>
        <v/>
      </c>
      <c r="U3" s="26">
        <f t="shared" ref="U3:U66" ca="1" si="2">IFERROR(SIGN(S3),"")</f>
        <v>-1</v>
      </c>
      <c r="V3" s="22" t="s">
        <v>207</v>
      </c>
      <c r="W3" s="22"/>
      <c r="X3" s="22"/>
      <c r="Y3" s="22"/>
      <c r="Z3" s="156"/>
      <c r="AA3" s="156"/>
      <c r="AB3" s="156"/>
      <c r="AC3" s="22">
        <v>20</v>
      </c>
      <c r="AE3" s="5"/>
      <c r="AF3" s="170" t="s">
        <v>126</v>
      </c>
      <c r="AG3" s="170" t="s">
        <v>91</v>
      </c>
      <c r="AH3" s="175"/>
      <c r="AI3" s="11"/>
      <c r="AJ3" s="108"/>
      <c r="AK3" s="109" t="str">
        <f>IFERROR(IF(ISTEXT($AJ2),COUNTIFS($A$3:$A$1600,$AJ2,$O$3:$O$1600,$AK$2)/SUM(COUNTIFS($A$3:$A$1600,$AJ2,$O$3:$O$1600,"Missed"),COUNTIFS($A$3:$A$1600,$AJ2,$O$3:$O$1600,"Deadline Elapsed"),COUNTIFS($A$3:$A$1600,$AJ2,$O$3:$O$1600,"Pending"),COUNTIFS($A$3:$A$1600,$AJ2,$O$3:$O$1600,"Achieved")),""),"")</f>
        <v/>
      </c>
      <c r="AL3" s="109" t="str">
        <f>IFERROR(IF(ISTEXT($AJ2),COUNTIFS($A$3:$A$1600,$AJ2,$O$3:$O$1600,$AL$2)/SUM(COUNTIFS($A$3:$A$1600,$AJ2,$O$3:$O$1600,"Missed"),COUNTIFS($A$3:$A$1600,$AJ2,$O$3:$O$1600,"Deadline Elapsed"),COUNTIFS($A$3:$A$1600,$AJ2,$O$3:$O$1600,"Pending"),COUNTIFS($A$3:$A$1600,$AJ2,$O$3:$O$1600,"Achieved")),""),"")</f>
        <v/>
      </c>
      <c r="AM3" s="109" t="str">
        <f>IFERROR(IF(ISTEXT($AJ2),SUM(COUNTIFS($A$3:$A$1600,$AJ2,$O$3:$O$1600,$AM$2),COUNTIFS($A$3:$A$1600,$AJ2,$O$3:$O$1600,"Deadline Elapsed"))/SUM(COUNTIFS($A$3:$A$1600,$AJ2,$O$3:$O$1600,"Missed"),COUNTIFS($A$3:$A$1600,$AJ2,$O$3:$O$1600,"Deadline Elapsed"),COUNTIFS($A$3:$A$1600,$AJ2,$O$3:$O$1600,"Pending"),COUNTIFS($A$3:$A$1600,$AJ2,$O$3:$O$1600,"Achieved")),""),"")</f>
        <v/>
      </c>
      <c r="AN3" s="166"/>
      <c r="AV3" s="121"/>
    </row>
    <row r="4" spans="1:54" ht="15.75" customHeight="1" thickBot="1">
      <c r="A4" s="17" t="s">
        <v>152</v>
      </c>
      <c r="B4" s="18" t="s">
        <v>161</v>
      </c>
      <c r="C4" s="18" t="s">
        <v>168</v>
      </c>
      <c r="D4" s="17" t="s">
        <v>161</v>
      </c>
      <c r="E4" s="17" t="s">
        <v>150</v>
      </c>
      <c r="F4" s="157">
        <v>43416</v>
      </c>
      <c r="G4" s="136">
        <v>0.66597222222222219</v>
      </c>
      <c r="H4" s="136" t="s">
        <v>131</v>
      </c>
      <c r="I4" s="137">
        <f>IFERROR(IF(ISBLANK($G4),"",IF(ISTEXT($G4),$G4,IF(SIGN(INDEX('Time Zones'!$D$12:$J$18,MATCH($H4,ZoneA,0),MATCH($J4,ZoneB,0)))=(-1),INDEX('Time Zones'!$D$12:$J$18,MATCH($H4,ZoneA,0),MATCH($J4,ZoneB,0))+$G4+5,INDEX('Time Zones'!$D$12:$J$18,MATCH($H4,ZoneA,0),MATCH($J4,ZoneB,0))+$G4))),"Select Time Zones")</f>
        <v>0.66597222222222219</v>
      </c>
      <c r="J4" s="19" t="s">
        <v>131</v>
      </c>
      <c r="K4" s="160">
        <v>43413</v>
      </c>
      <c r="L4" s="134">
        <v>0.14305555555555557</v>
      </c>
      <c r="M4" s="134" t="s">
        <v>131</v>
      </c>
      <c r="N4" s="135">
        <f>IFERROR(IF(ISBLANK($G4),"",IF(ISBLANK($L4),"",IF(ISTEXT($L4),$L4,IF(SIGN(INDEX('Time Zones'!$D$12:$J$18,MATCH($H4,ZoneA,0),MATCH($M4,ZoneB,0)))=(-1),INDEX('Time Zones'!$D$12:$J$18,MATCH($H4,ZoneA,0),MATCH($M4,ZoneB,0))+$L4+5,INDEX('Time Zones'!$D$12:$J$18,MATCH($H4,ZoneA,0),MATCH($M4,ZoneB,0))+$L4)))),"Select Time Zones")</f>
        <v>0.14305555555555557</v>
      </c>
      <c r="O4" s="162" t="str">
        <f t="shared" ref="O4:O67" ca="1" si="3">IFERROR(IF(AND(ISBLANK(F4),ISBLANK(G4)),"",IF(AND(F4&gt;TODAY(),OR(ISBLANK(K4),ISBLANK(L4))),"",IF(AND(F4=TODAY(),G4&gt;=NOW()-TODAY(),OR(ISBLANK(K4), ISBLANK(L4))),"Pending",IF(AND((F4=K4), G4&gt;=NOW()-TODAY(),ISBLANK(L4)),"Pending",IF(AND(F4=K4, ISBLANK(L4),G4&lt;(NOW()-TODAY())),"Deadline Elapsed",IF(AND(F4=TODAY(),G4&lt;(NOW()-TODAY()),AND(ISBLANK(K4), ISBLANK(L4))),"Deadline Elapsed",IF(AND(TODAY()&gt;F4,OR(ISBLANK(K4),ISBLANK(L4))),"Deadline Elapsed",IF(AND((F4=K4),(G4&lt;L4)),"Missed",IF(AND((F4&lt;K4),OR(G4&lt;=L4,G4&gt;=L4)),"Missed",IF(AND((F4=K4),(G4&gt;=L4)),"Achieved",IF(AND((F4&gt;K4),OR((G4&gt;=L4),(G4&lt;L4))),"Achieved",))))))))))),"")</f>
        <v>Achieved</v>
      </c>
      <c r="P4" s="25">
        <f t="shared" si="0"/>
        <v>15</v>
      </c>
      <c r="Q4" s="25">
        <f t="shared" ref="Q4:Q67" si="4">IFERROR(P4*60,"")</f>
        <v>900</v>
      </c>
      <c r="R4" s="25">
        <f t="shared" si="1"/>
        <v>59</v>
      </c>
      <c r="S4" s="25">
        <f t="shared" ref="S4:S67" ca="1" si="5">IFERROR(IF(OR(ISBLANK(F4),ISBLANK(G4)),"",IF($F4&lt;TODAY(),-$S$1-(TODAY()-F4)*24*60+SUM(Q4:R4),IF($F4=TODAY(),SUM(Q4:R4)-$S$1,IF($F4=TODAY()+1,SUM(Q4:R4)+24*60-$S$1,"")))),"GS")</f>
        <v>-42819</v>
      </c>
      <c r="T4" s="20" t="str">
        <f t="shared" ref="T4:T67" ca="1" si="6">IFERROR(IF($U4=1,IF($S4&lt;=$AC4,IF(OR(F4=TODAY()+1,$O4="Pending"),"Critical",""),""),""),"")</f>
        <v/>
      </c>
      <c r="U4" s="26">
        <f t="shared" ca="1" si="2"/>
        <v>-1</v>
      </c>
      <c r="V4" s="22"/>
      <c r="W4" s="22"/>
      <c r="X4" s="22"/>
      <c r="Y4" s="22"/>
      <c r="Z4" s="156"/>
      <c r="AA4" s="156"/>
      <c r="AB4" s="156"/>
      <c r="AC4" s="22">
        <v>20</v>
      </c>
      <c r="AD4" s="7"/>
      <c r="AE4" s="5"/>
      <c r="AF4" s="5"/>
      <c r="AG4" s="5"/>
      <c r="AH4" s="175"/>
      <c r="AI4" s="11"/>
      <c r="AJ4" s="171" t="str">
        <f t="array" ref="AJ4">IFERROR(INDEX($A$3:$A$1600,MATCH(0,COUNTIF($AJ$2:AJ3, $A$3:$A$1600),0)),"")</f>
        <v>Gyan Sagar</v>
      </c>
      <c r="AK4" s="109">
        <f ca="1">IFERROR(IF(ISTEXT($AJ4),COUNTIFS($A$3:$A$1600,$AJ4,$O$3:$O$1600,$AK$2)/SUM(COUNTIFS($A$3:$A$1600,$AJ4,$O$3:$O$1600,"Missed"),COUNTIFS($A$3:$A$1600,$AJ4,$O$3:$O$1600,"Deadline Elapsed"),COUNTIFS($A$3:$A$1600,$AJ4,$O$3:$O$1600,"Pending"),COUNTIFS($A$3:$A$1600,$AJ4,$O$3:$O$1600,"Achieved")),""),"")</f>
        <v>0</v>
      </c>
      <c r="AL4" s="109">
        <f ca="1">IFERROR(IF(ISTEXT($AJ4),COUNTIFS($A$3:$A$1600,$AJ4,$O$3:$O$1600,$AL$2)/SUM(COUNTIFS($A$3:$A$1600,$AJ4,$O$3:$O$1600,"Missed"),COUNTIFS($A$3:$A$1600,$AJ4,$O$3:$O$1600,"Deadline Elapsed"),COUNTIFS($A$3:$A$1600,$AJ4,$O$3:$O$1600,"Pending"),COUNTIFS($A$3:$A$1600,$AJ4,$O$3:$O$1600,"Achieved")),""),"")</f>
        <v>0.27272727272727271</v>
      </c>
      <c r="AM4" s="109">
        <f ca="1">IFERROR(IF(ISTEXT($AJ4),SUM(COUNTIFS($A$3:$A$1600,$AJ4,$O$3:$O$1600,$AM$2),COUNTIFS($A$3:$A$1600,$AJ4,$O$3:$O$1600,"Deadline Elapsed"))/SUM(COUNTIFS($A$3:$A$1600,$AJ4,$O$3:$O$1600,"Missed"),COUNTIFS($A$3:$A$1600,$AJ4,$O$3:$O$1600,"Deadline Elapsed"),COUNTIFS($A$3:$A$1600,$AJ4,$O$3:$O$1600,"Pending"),COUNTIFS($A$3:$A$1600,$AJ4,$O$3:$O$1600,"Achieved")),""),"")</f>
        <v>0.72727272727272729</v>
      </c>
      <c r="AN4" s="110">
        <f ca="1">IFERROR(IF(SUM(COUNTIFS($A$3:$A$1600,$AJ4,$O$3:$O$1600,"Missed"),COUNTIFS($A$3:$A$1600,$AJ4,$O$3:$O$1600,"Deadline Elapsed"),COUNTIFS($A$3:$A$1600,$AJ4,$O$3:$O$1600,"Pending"),COUNTIFS($A$3:$A$1600,$AJ4,$O$3:$O$1600,"Achieved"))=0,"",SUM(COUNTIFS($A$3:$A$1600,$AJ4,$O$3:$O$1600,"Missed"),COUNTIFS($A$3:$A$1600,$AJ4,$O$3:$O$1600,"Deadline Elapsed"),COUNTIFS($A$3:$A$1600,$AJ4,$O$3:$O$1600,"Pending"),COUNTIFS($A$3:$A$1600,$AJ4,$O$3:$O$1600,"Achieved"))),"")</f>
        <v>11</v>
      </c>
      <c r="AV4" s="121">
        <v>4.1666666666666699E-2</v>
      </c>
    </row>
    <row r="5" spans="1:54" ht="15.75" customHeight="1" thickTop="1" thickBot="1">
      <c r="A5" s="17" t="s">
        <v>151</v>
      </c>
      <c r="B5" s="18" t="s">
        <v>162</v>
      </c>
      <c r="C5" s="18" t="s">
        <v>168</v>
      </c>
      <c r="D5" s="17" t="s">
        <v>161</v>
      </c>
      <c r="E5" s="17" t="s">
        <v>149</v>
      </c>
      <c r="F5" s="157">
        <v>43416</v>
      </c>
      <c r="G5" s="136">
        <v>0.41597222222222219</v>
      </c>
      <c r="H5" s="136" t="s">
        <v>131</v>
      </c>
      <c r="I5" s="137">
        <f>IFERROR(IF(ISBLANK($G5),"",IF(ISTEXT($G5),$G5,IF(SIGN(INDEX('Time Zones'!$D$12:$J$18,MATCH($H5,ZoneA,0),MATCH($J5,ZoneB,0)))=(-1),INDEX('Time Zones'!$D$12:$J$18,MATCH($H5,ZoneA,0),MATCH($J5,ZoneB,0))+$G5+5,INDEX('Time Zones'!$D$12:$J$18,MATCH($H5,ZoneA,0),MATCH($J5,ZoneB,0))+$G5))),"Select Time Zones")</f>
        <v>4.8326388888888889</v>
      </c>
      <c r="J5" s="19" t="s">
        <v>58</v>
      </c>
      <c r="K5" s="160">
        <v>43413</v>
      </c>
      <c r="L5" s="134">
        <v>0.14305555555555557</v>
      </c>
      <c r="M5" s="134" t="s">
        <v>131</v>
      </c>
      <c r="N5" s="135">
        <f>IFERROR(IF(ISBLANK($G5),"",IF(ISBLANK($L5),"",IF(ISTEXT($L5),$L5,IF(SIGN(INDEX('Time Zones'!$D$12:$J$18,MATCH($H5,ZoneA,0),MATCH($M5,ZoneB,0)))=(-1),INDEX('Time Zones'!$D$12:$J$18,MATCH($H5,ZoneA,0),MATCH($M5,ZoneB,0))+$L5+5,INDEX('Time Zones'!$D$12:$J$18,MATCH($H5,ZoneA,0),MATCH($M5,ZoneB,0))+$L5)))),"Select Time Zones")</f>
        <v>0.14305555555555557</v>
      </c>
      <c r="O5" s="162" t="str">
        <f t="shared" ca="1" si="3"/>
        <v>Achieved</v>
      </c>
      <c r="P5" s="25">
        <f t="shared" si="0"/>
        <v>9</v>
      </c>
      <c r="Q5" s="25">
        <f t="shared" si="4"/>
        <v>540</v>
      </c>
      <c r="R5" s="25">
        <f t="shared" si="1"/>
        <v>59</v>
      </c>
      <c r="S5" s="25">
        <f t="shared" ca="1" si="5"/>
        <v>-43179</v>
      </c>
      <c r="T5" s="20" t="str">
        <f t="shared" ca="1" si="6"/>
        <v/>
      </c>
      <c r="U5" s="26">
        <f t="shared" ca="1" si="2"/>
        <v>-1</v>
      </c>
      <c r="V5" s="22"/>
      <c r="W5" s="22"/>
      <c r="X5" s="22"/>
      <c r="Y5" s="22"/>
      <c r="Z5" s="156"/>
      <c r="AA5" s="156"/>
      <c r="AB5" s="156"/>
      <c r="AC5" s="22">
        <v>20</v>
      </c>
      <c r="AD5" s="227" t="s">
        <v>197</v>
      </c>
      <c r="AE5" s="8"/>
      <c r="AF5" s="230">
        <f ca="1">COUNTIF(O3:O1600,"Pending")</f>
        <v>0</v>
      </c>
      <c r="AG5" s="233">
        <f ca="1">IFERROR(COUNTIF($O$3:$O$1600,"Pending")/(SUM(COUNTIF($O$3:$O$1600,"Pending"),COUNTIF($O$3:$O$1600,"Deadline Elapsed"),COUNTIF($O$3:$O$1600,"Missed"),COUNTIF($O$3:$O$1600,"Achieved"))),"")</f>
        <v>0</v>
      </c>
      <c r="AH5" s="107"/>
      <c r="AI5" s="11"/>
      <c r="AJ5" s="171" t="str">
        <f t="array" ref="AJ5">IFERROR(INDEX($A$3:$A$1600,MATCH(0,COUNTIF($AJ$2:AJ4, $A$3:$A$1600),0)),"")</f>
        <v>Gyan Deep</v>
      </c>
      <c r="AK5" s="109">
        <f t="shared" ref="AK5:AK27" ca="1" si="7">IFERROR(IF(ISTEXT($AJ5),COUNTIFS($A$3:$A$1600,$AJ5,$O$3:$O$1600,$AK$2)/SUM(COUNTIFS($A$3:$A$1600,$AJ5,$O$3:$O$1600,"Missed"),COUNTIFS($A$3:$A$1600,$AJ5,$O$3:$O$1600,"Deadline Elapsed"),COUNTIFS($A$3:$A$1600,$AJ5,$O$3:$O$1600,"Pending"),COUNTIFS($A$3:$A$1600,$AJ5,$O$3:$O$1600,"Achieved")),""),"")</f>
        <v>0</v>
      </c>
      <c r="AL5" s="109">
        <f t="shared" ref="AL5:AL27" ca="1" si="8">IFERROR(IF(ISTEXT($AJ5),COUNTIFS($A$3:$A$1600,$AJ5,$O$3:$O$1600,$AL$2)/SUM(COUNTIFS($A$3:$A$1600,$AJ5,$O$3:$O$1600,"Missed"),COUNTIFS($A$3:$A$1600,$AJ5,$O$3:$O$1600,"Deadline Elapsed"),COUNTIFS($A$3:$A$1600,$AJ5,$O$3:$O$1600,"Pending"),COUNTIFS($A$3:$A$1600,$AJ5,$O$3:$O$1600,"Achieved")),""),"")</f>
        <v>0.2</v>
      </c>
      <c r="AM5" s="109">
        <f t="shared" ref="AM5:AM27" ca="1" si="9">IFERROR(IF(ISTEXT($AJ5),SUM(COUNTIFS($A$3:$A$1600,$AJ5,$O$3:$O$1600,$AM$2),COUNTIFS($A$3:$A$1600,$AJ5,$O$3:$O$1600,"Deadline Elapsed"))/SUM(COUNTIFS($A$3:$A$1600,$AJ5,$O$3:$O$1600,"Missed"),COUNTIFS($A$3:$A$1600,$AJ5,$O$3:$O$1600,"Deadline Elapsed"),COUNTIFS($A$3:$A$1600,$AJ5,$O$3:$O$1600,"Pending"),COUNTIFS($A$3:$A$1600,$AJ5,$O$3:$O$1600,"Achieved")),""),"")</f>
        <v>0.8</v>
      </c>
      <c r="AN5" s="110">
        <f t="shared" ref="AN5:AN27" ca="1" si="10">IFERROR(IF(SUM(COUNTIFS($A$3:$A$1600,$AJ5,$O$3:$O$1600,"Missed"),COUNTIFS($A$3:$A$1600,$AJ5,$O$3:$O$1600,"Deadline Elapsed"),COUNTIFS($A$3:$A$1600,$AJ5,$O$3:$O$1600,"Pending"),COUNTIFS($A$3:$A$1600,$AJ5,$O$3:$O$1600,"Achieved"))=0,"",SUM(COUNTIFS($A$3:$A$1600,$AJ5,$O$3:$O$1600,"Missed"),COUNTIFS($A$3:$A$1600,$AJ5,$O$3:$O$1600,"Deadline Elapsed"),COUNTIFS($A$3:$A$1600,$AJ5,$O$3:$O$1600,"Pending"),COUNTIFS($A$3:$A$1600,$AJ5,$O$3:$O$1600,"Achieved"))),"")</f>
        <v>5</v>
      </c>
      <c r="AO5" s="118"/>
      <c r="AV5" s="121">
        <v>0.4375</v>
      </c>
    </row>
    <row r="6" spans="1:54" ht="15.75" customHeight="1" thickBot="1">
      <c r="A6" s="17" t="s">
        <v>153</v>
      </c>
      <c r="B6" s="18" t="s">
        <v>163</v>
      </c>
      <c r="C6" s="18" t="s">
        <v>168</v>
      </c>
      <c r="D6" s="17" t="s">
        <v>165</v>
      </c>
      <c r="E6" s="17" t="s">
        <v>148</v>
      </c>
      <c r="F6" s="157">
        <v>43416</v>
      </c>
      <c r="G6" s="136">
        <v>0.54097222222222219</v>
      </c>
      <c r="H6" s="136" t="s">
        <v>131</v>
      </c>
      <c r="I6" s="137">
        <f>IFERROR(IF(ISBLANK($G6),"",IF(ISTEXT($G6),$G6,IF(SIGN(INDEX('Time Zones'!$D$12:$J$18,MATCH($H6,ZoneA,0),MATCH($J6,ZoneB,0)))=(-1),INDEX('Time Zones'!$D$12:$J$18,MATCH($H6,ZoneA,0),MATCH($J6,ZoneB,0))+$G6+5,INDEX('Time Zones'!$D$12:$J$18,MATCH($H6,ZoneA,0),MATCH($J6,ZoneB,0))+$G6))),"Select Time Zones")</f>
        <v>0.54097222222222219</v>
      </c>
      <c r="J6" s="19" t="s">
        <v>131</v>
      </c>
      <c r="K6" s="160">
        <v>43413</v>
      </c>
      <c r="L6" s="134">
        <v>0.14375000000000002</v>
      </c>
      <c r="M6" s="134" t="s">
        <v>131</v>
      </c>
      <c r="N6" s="135">
        <f>IFERROR(IF(ISBLANK($G6),"",IF(ISBLANK($L6),"",IF(ISTEXT($L6),$L6,IF(SIGN(INDEX('Time Zones'!$D$12:$J$18,MATCH($H6,ZoneA,0),MATCH($M6,ZoneB,0)))=(-1),INDEX('Time Zones'!$D$12:$J$18,MATCH($H6,ZoneA,0),MATCH($M6,ZoneB,0))+$L6+5,INDEX('Time Zones'!$D$12:$J$18,MATCH($H6,ZoneA,0),MATCH($M6,ZoneB,0))+$L6)))),"Select Time Zones")</f>
        <v>0.14375000000000002</v>
      </c>
      <c r="O6" s="162" t="str">
        <f t="shared" ca="1" si="3"/>
        <v>Achieved</v>
      </c>
      <c r="P6" s="25">
        <f t="shared" si="0"/>
        <v>12</v>
      </c>
      <c r="Q6" s="25">
        <f t="shared" si="4"/>
        <v>720</v>
      </c>
      <c r="R6" s="25">
        <f t="shared" si="1"/>
        <v>59</v>
      </c>
      <c r="S6" s="25">
        <f t="shared" ca="1" si="5"/>
        <v>-42999</v>
      </c>
      <c r="T6" s="20" t="str">
        <f t="shared" ca="1" si="6"/>
        <v/>
      </c>
      <c r="U6" s="26">
        <f t="shared" ca="1" si="2"/>
        <v>-1</v>
      </c>
      <c r="V6" s="22"/>
      <c r="W6" s="22"/>
      <c r="X6" s="22"/>
      <c r="Y6" s="22"/>
      <c r="Z6" s="156"/>
      <c r="AA6" s="156"/>
      <c r="AB6" s="156" t="s">
        <v>194</v>
      </c>
      <c r="AC6" s="22">
        <v>120</v>
      </c>
      <c r="AD6" s="228"/>
      <c r="AE6" s="8"/>
      <c r="AF6" s="231"/>
      <c r="AG6" s="234"/>
      <c r="AH6" s="5"/>
      <c r="AI6" s="11"/>
      <c r="AJ6" s="171" t="str">
        <f t="array" ref="AJ6">IFERROR(INDEX($A$3:$A$1600,MATCH(0,COUNTIF($AJ$2:AJ5, $A$3:$A$1600),0)),"")</f>
        <v>Ravi</v>
      </c>
      <c r="AK6" s="109">
        <f t="shared" ca="1" si="7"/>
        <v>0</v>
      </c>
      <c r="AL6" s="109">
        <f t="shared" ca="1" si="8"/>
        <v>0.2</v>
      </c>
      <c r="AM6" s="109">
        <f t="shared" ca="1" si="9"/>
        <v>0.8</v>
      </c>
      <c r="AN6" s="110">
        <f t="shared" ca="1" si="10"/>
        <v>5</v>
      </c>
      <c r="AO6" s="118"/>
      <c r="AV6" s="121">
        <v>0.47916666666666663</v>
      </c>
    </row>
    <row r="7" spans="1:54" ht="15.75" customHeight="1" thickBot="1">
      <c r="A7" s="17" t="s">
        <v>154</v>
      </c>
      <c r="B7" s="18" t="s">
        <v>162</v>
      </c>
      <c r="C7" s="18" t="s">
        <v>169</v>
      </c>
      <c r="D7" s="17" t="s">
        <v>166</v>
      </c>
      <c r="E7" s="17" t="s">
        <v>148</v>
      </c>
      <c r="F7" s="157">
        <v>43431</v>
      </c>
      <c r="G7" s="136">
        <v>0.74930555555555556</v>
      </c>
      <c r="H7" s="136" t="s">
        <v>131</v>
      </c>
      <c r="I7" s="137">
        <f>IFERROR(IF(ISBLANK($G7),"",IF(ISTEXT($G7),$G7,IF(SIGN(INDEX('Time Zones'!$D$12:$J$18,MATCH($H7,ZoneA,0),MATCH($J7,ZoneB,0)))=(-1),INDEX('Time Zones'!$D$12:$J$18,MATCH($H7,ZoneA,0),MATCH($J7,ZoneB,0))+$G7+5,INDEX('Time Zones'!$D$12:$J$18,MATCH($H7,ZoneA,0),MATCH($J7,ZoneB,0))+$G7))),"Select Time Zones")</f>
        <v>0.74930555555555556</v>
      </c>
      <c r="J7" s="19" t="s">
        <v>131</v>
      </c>
      <c r="K7" s="160"/>
      <c r="L7" s="134"/>
      <c r="M7" s="134" t="s">
        <v>131</v>
      </c>
      <c r="N7" s="135" t="str">
        <f>IFERROR(IF(ISBLANK($G7),"",IF(ISBLANK($L7),"",IF(ISTEXT($L7),$L7,IF(SIGN(INDEX('Time Zones'!$D$12:$J$18,MATCH($H7,ZoneA,0),MATCH($M7,ZoneB,0)))=(-1),INDEX('Time Zones'!$D$12:$J$18,MATCH($H7,ZoneA,0),MATCH($M7,ZoneB,0))+$L7+5,INDEX('Time Zones'!$D$12:$J$18,MATCH($H7,ZoneA,0),MATCH($M7,ZoneB,0))+$L7)))),"Select Time Zones")</f>
        <v/>
      </c>
      <c r="O7" s="162" t="str">
        <f t="shared" ca="1" si="3"/>
        <v>Deadline Elapsed</v>
      </c>
      <c r="P7" s="25">
        <f t="shared" si="0"/>
        <v>17</v>
      </c>
      <c r="Q7" s="25">
        <f t="shared" si="4"/>
        <v>1020</v>
      </c>
      <c r="R7" s="25">
        <f t="shared" si="1"/>
        <v>59</v>
      </c>
      <c r="S7" s="25">
        <f t="shared" ca="1" si="5"/>
        <v>-21099</v>
      </c>
      <c r="T7" s="20" t="str">
        <f t="shared" ca="1" si="6"/>
        <v/>
      </c>
      <c r="U7" s="26">
        <f t="shared" ca="1" si="2"/>
        <v>-1</v>
      </c>
      <c r="V7" s="22"/>
      <c r="W7" s="22"/>
      <c r="X7" s="22"/>
      <c r="Y7" s="22"/>
      <c r="Z7" s="156"/>
      <c r="AA7" s="156"/>
      <c r="AB7" s="156">
        <v>8</v>
      </c>
      <c r="AC7" s="22">
        <v>120</v>
      </c>
      <c r="AD7" s="228"/>
      <c r="AE7" s="8"/>
      <c r="AF7" s="231"/>
      <c r="AG7" s="234"/>
      <c r="AH7" s="5"/>
      <c r="AI7" s="11"/>
      <c r="AJ7" s="171" t="str">
        <f t="array" ref="AJ7">IFERROR(INDEX($A$3:$A$1600,MATCH(0,COUNTIF($AJ$2:AJ6, $A$3:$A$1600),0)),"")</f>
        <v>Sunny</v>
      </c>
      <c r="AK7" s="109">
        <f t="shared" ca="1" si="7"/>
        <v>0</v>
      </c>
      <c r="AL7" s="109">
        <f t="shared" ca="1" si="8"/>
        <v>0</v>
      </c>
      <c r="AM7" s="109">
        <f t="shared" ca="1" si="9"/>
        <v>1</v>
      </c>
      <c r="AN7" s="110">
        <f t="shared" ca="1" si="10"/>
        <v>6</v>
      </c>
      <c r="AO7" s="118"/>
      <c r="AV7" s="121"/>
    </row>
    <row r="8" spans="1:54" ht="15.75" customHeight="1" thickBot="1">
      <c r="A8" s="17" t="s">
        <v>155</v>
      </c>
      <c r="B8" s="18" t="s">
        <v>164</v>
      </c>
      <c r="C8" s="18" t="s">
        <v>169</v>
      </c>
      <c r="D8" s="17" t="s">
        <v>161</v>
      </c>
      <c r="E8" s="17" t="s">
        <v>149</v>
      </c>
      <c r="F8" s="157">
        <v>43431</v>
      </c>
      <c r="G8" s="136">
        <v>0.74930555555555556</v>
      </c>
      <c r="H8" s="136" t="s">
        <v>131</v>
      </c>
      <c r="I8" s="137">
        <f>IFERROR(IF(ISBLANK($G8),"",IF(ISTEXT($G8),$G8,IF(SIGN(INDEX('Time Zones'!$D$12:$J$18,MATCH($H8,ZoneA,0),MATCH($J8,ZoneB,0)))=(-1),INDEX('Time Zones'!$D$12:$J$18,MATCH($H8,ZoneA,0),MATCH($J8,ZoneB,0))+$G8+5,INDEX('Time Zones'!$D$12:$J$18,MATCH($H8,ZoneA,0),MATCH($J8,ZoneB,0))+$G8))),"Select Time Zones")</f>
        <v>0.74930555555555556</v>
      </c>
      <c r="J8" s="19" t="s">
        <v>131</v>
      </c>
      <c r="K8" s="160"/>
      <c r="L8" s="134"/>
      <c r="M8" s="134" t="s">
        <v>131</v>
      </c>
      <c r="N8" s="135" t="str">
        <f>IFERROR(IF(ISBLANK($G8),"",IF(ISBLANK($L8),"",IF(ISTEXT($L8),$L8,IF(SIGN(INDEX('Time Zones'!$D$12:$J$18,MATCH($H8,ZoneA,0),MATCH($M8,ZoneB,0)))=(-1),INDEX('Time Zones'!$D$12:$J$18,MATCH($H8,ZoneA,0),MATCH($M8,ZoneB,0))+$L8+5,INDEX('Time Zones'!$D$12:$J$18,MATCH($H8,ZoneA,0),MATCH($M8,ZoneB,0))+$L8)))),"Select Time Zones")</f>
        <v/>
      </c>
      <c r="O8" s="162" t="str">
        <f t="shared" ca="1" si="3"/>
        <v>Deadline Elapsed</v>
      </c>
      <c r="P8" s="25">
        <f t="shared" si="0"/>
        <v>17</v>
      </c>
      <c r="Q8" s="25">
        <f t="shared" si="4"/>
        <v>1020</v>
      </c>
      <c r="R8" s="25">
        <f t="shared" si="1"/>
        <v>59</v>
      </c>
      <c r="S8" s="25">
        <f t="shared" ca="1" si="5"/>
        <v>-21099</v>
      </c>
      <c r="T8" s="20" t="str">
        <f t="shared" ca="1" si="6"/>
        <v/>
      </c>
      <c r="U8" s="26">
        <f t="shared" ca="1" si="2"/>
        <v>-1</v>
      </c>
      <c r="V8" s="22"/>
      <c r="W8" s="22"/>
      <c r="X8" s="22"/>
      <c r="Y8" s="22"/>
      <c r="Z8" s="156"/>
      <c r="AA8" s="156"/>
      <c r="AB8" s="156" t="s">
        <v>193</v>
      </c>
      <c r="AC8" s="22">
        <v>20</v>
      </c>
      <c r="AD8" s="229"/>
      <c r="AE8" s="8"/>
      <c r="AF8" s="232"/>
      <c r="AG8" s="234"/>
      <c r="AH8" s="5"/>
      <c r="AI8" s="11"/>
      <c r="AJ8" s="171" t="str">
        <f t="array" ref="AJ8">IFERROR(INDEX($A$3:$A$1600,MATCH(0,COUNTIF($AJ$2:AJ7, $A$3:$A$1600),0)),"")</f>
        <v>Shalu</v>
      </c>
      <c r="AK8" s="109">
        <f t="shared" ca="1" si="7"/>
        <v>0</v>
      </c>
      <c r="AL8" s="109">
        <f t="shared" ca="1" si="8"/>
        <v>0</v>
      </c>
      <c r="AM8" s="109">
        <f t="shared" ca="1" si="9"/>
        <v>1</v>
      </c>
      <c r="AN8" s="110">
        <f t="shared" ca="1" si="10"/>
        <v>6</v>
      </c>
      <c r="AO8" s="118"/>
      <c r="AV8" s="121"/>
    </row>
    <row r="9" spans="1:54" ht="30" thickTop="1" thickBot="1">
      <c r="A9" s="17" t="s">
        <v>156</v>
      </c>
      <c r="B9" s="18" t="s">
        <v>162</v>
      </c>
      <c r="C9" s="18" t="s">
        <v>170</v>
      </c>
      <c r="D9" s="17" t="s">
        <v>165</v>
      </c>
      <c r="E9" s="17" t="s">
        <v>148</v>
      </c>
      <c r="F9" s="157">
        <v>43431</v>
      </c>
      <c r="G9" s="136">
        <v>8.2638888888888887E-2</v>
      </c>
      <c r="H9" s="136" t="s">
        <v>131</v>
      </c>
      <c r="I9" s="137">
        <f>IFERROR(IF(ISBLANK($G9),"",IF(ISTEXT($G9),$G9,IF(SIGN(INDEX('Time Zones'!$D$12:$J$18,MATCH($H9,ZoneA,0),MATCH($J9,ZoneB,0)))=(-1),INDEX('Time Zones'!$D$12:$J$18,MATCH($H9,ZoneA,0),MATCH($J9,ZoneB,0))+$G9+5,INDEX('Time Zones'!$D$12:$J$18,MATCH($H9,ZoneA,0),MATCH($J9,ZoneB,0))+$G9))),"Select Time Zones")</f>
        <v>8.2638888888888887E-2</v>
      </c>
      <c r="J9" s="19" t="s">
        <v>131</v>
      </c>
      <c r="K9" s="160"/>
      <c r="L9" s="134"/>
      <c r="M9" s="134" t="s">
        <v>131</v>
      </c>
      <c r="N9" s="135" t="str">
        <f>IFERROR(IF(ISBLANK($G9),"",IF(ISBLANK($L9),"",IF(ISTEXT($L9),$L9,IF(SIGN(INDEX('Time Zones'!$D$12:$J$18,MATCH($H9,ZoneA,0),MATCH($M9,ZoneB,0)))=(-1),INDEX('Time Zones'!$D$12:$J$18,MATCH($H9,ZoneA,0),MATCH($M9,ZoneB,0))+$L9+5,INDEX('Time Zones'!$D$12:$J$18,MATCH($H9,ZoneA,0),MATCH($M9,ZoneB,0))+$L9)))),"Select Time Zones")</f>
        <v/>
      </c>
      <c r="O9" s="162" t="str">
        <f t="shared" ca="1" si="3"/>
        <v>Deadline Elapsed</v>
      </c>
      <c r="P9" s="25">
        <f t="shared" si="0"/>
        <v>1</v>
      </c>
      <c r="Q9" s="25">
        <f t="shared" si="4"/>
        <v>60</v>
      </c>
      <c r="R9" s="25">
        <f t="shared" si="1"/>
        <v>59</v>
      </c>
      <c r="S9" s="25">
        <f t="shared" ca="1" si="5"/>
        <v>-22059</v>
      </c>
      <c r="T9" s="20" t="str">
        <f t="shared" ca="1" si="6"/>
        <v/>
      </c>
      <c r="U9" s="26">
        <f t="shared" ca="1" si="2"/>
        <v>-1</v>
      </c>
      <c r="V9" s="22"/>
      <c r="W9" s="22"/>
      <c r="X9" s="22"/>
      <c r="Y9" s="22"/>
      <c r="Z9" s="156"/>
      <c r="AA9" s="156"/>
      <c r="AB9" s="156"/>
      <c r="AC9" s="176">
        <v>20</v>
      </c>
      <c r="AD9" s="182" t="s">
        <v>198</v>
      </c>
      <c r="AE9" s="177"/>
      <c r="AF9" s="178">
        <f ca="1">COUNTIF(O3:O1600,"Deadline Elapsed")</f>
        <v>48</v>
      </c>
      <c r="AG9" s="181">
        <f ca="1">IFERROR(COUNTIF($O$3:$O$1600,"Deadline Elapsed")/(SUM(COUNTIF($O$3:$O$1600,"Pending"),COUNTIF($O$3:$O$1600,"Deadline Elapsed"),COUNTIF($O$3:$O$1600,"Missed"),COUNTIF($O$3:$O$1600,"Achieved"))),"")</f>
        <v>0.87272727272727268</v>
      </c>
      <c r="AH9" s="180"/>
      <c r="AI9" s="11"/>
      <c r="AJ9" s="171" t="str">
        <f t="array" ref="AJ9">IFERROR(INDEX($A$3:$A$1600,MATCH(0,COUNTIF($AJ$2:AJ8, $A$3:$A$1600),0)),"")</f>
        <v>Gaurav</v>
      </c>
      <c r="AK9" s="109">
        <f t="shared" ca="1" si="7"/>
        <v>0</v>
      </c>
      <c r="AL9" s="109">
        <f t="shared" ca="1" si="8"/>
        <v>0.16666666666666666</v>
      </c>
      <c r="AM9" s="109">
        <f t="shared" ca="1" si="9"/>
        <v>0.83333333333333337</v>
      </c>
      <c r="AN9" s="110">
        <f t="shared" ca="1" si="10"/>
        <v>6</v>
      </c>
      <c r="AO9" s="118"/>
      <c r="AV9" s="121"/>
    </row>
    <row r="10" spans="1:54" ht="16.5" thickTop="1" thickBot="1">
      <c r="A10" s="17" t="s">
        <v>157</v>
      </c>
      <c r="B10" s="18" t="s">
        <v>165</v>
      </c>
      <c r="C10" s="18" t="s">
        <v>169</v>
      </c>
      <c r="D10" s="17" t="s">
        <v>165</v>
      </c>
      <c r="E10" s="17" t="s">
        <v>150</v>
      </c>
      <c r="F10" s="157">
        <v>43431</v>
      </c>
      <c r="G10" s="136">
        <v>0.38819444444444445</v>
      </c>
      <c r="H10" s="136" t="s">
        <v>131</v>
      </c>
      <c r="I10" s="137">
        <f>IFERROR(IF(ISBLANK($G10),"",IF(ISTEXT($G10),$G10,IF(SIGN(INDEX('Time Zones'!$D$12:$J$18,MATCH($H10,ZoneA,0),MATCH($J10,ZoneB,0)))=(-1),INDEX('Time Zones'!$D$12:$J$18,MATCH($H10,ZoneA,0),MATCH($J10,ZoneB,0))+$G10+5,INDEX('Time Zones'!$D$12:$J$18,MATCH($H10,ZoneA,0),MATCH($J10,ZoneB,0))+$G10))),"Select Time Zones")</f>
        <v>0.38819444444444445</v>
      </c>
      <c r="J10" s="19" t="s">
        <v>131</v>
      </c>
      <c r="K10" s="160"/>
      <c r="L10" s="134"/>
      <c r="M10" s="134" t="s">
        <v>131</v>
      </c>
      <c r="N10" s="135" t="str">
        <f>IFERROR(IF(ISBLANK($G10),"",IF(ISBLANK($L10),"",IF(ISTEXT($L10),$L10,IF(SIGN(INDEX('Time Zones'!$D$12:$J$18,MATCH($H10,ZoneA,0),MATCH($M10,ZoneB,0)))=(-1),INDEX('Time Zones'!$D$12:$J$18,MATCH($H10,ZoneA,0),MATCH($M10,ZoneB,0))+$L10+5,INDEX('Time Zones'!$D$12:$J$18,MATCH($H10,ZoneA,0),MATCH($M10,ZoneB,0))+$L10)))),"Select Time Zones")</f>
        <v/>
      </c>
      <c r="O10" s="162" t="str">
        <f t="shared" ca="1" si="3"/>
        <v>Deadline Elapsed</v>
      </c>
      <c r="P10" s="25">
        <f t="shared" si="0"/>
        <v>9</v>
      </c>
      <c r="Q10" s="25">
        <f t="shared" si="4"/>
        <v>540</v>
      </c>
      <c r="R10" s="25">
        <f t="shared" si="1"/>
        <v>19</v>
      </c>
      <c r="S10" s="25">
        <f t="shared" ca="1" si="5"/>
        <v>-21619</v>
      </c>
      <c r="T10" s="20" t="str">
        <f t="shared" ca="1" si="6"/>
        <v/>
      </c>
      <c r="U10" s="26">
        <f t="shared" ca="1" si="2"/>
        <v>-1</v>
      </c>
      <c r="V10" s="22"/>
      <c r="W10" s="22"/>
      <c r="X10" s="22"/>
      <c r="Y10" s="22"/>
      <c r="Z10" s="156"/>
      <c r="AA10" s="156"/>
      <c r="AB10" s="156"/>
      <c r="AC10" s="22">
        <v>20</v>
      </c>
      <c r="AD10" s="5"/>
      <c r="AE10" s="5"/>
      <c r="AF10" s="179"/>
      <c r="AG10" s="5"/>
      <c r="AH10" s="5"/>
      <c r="AI10" s="11"/>
      <c r="AJ10" s="171" t="str">
        <f t="array" ref="AJ10">IFERROR(INDEX($A$3:$A$1600,MATCH(0,COUNTIF($AJ$2:AJ9, $A$3:$A$1600),0)),"")</f>
        <v>Dhruv</v>
      </c>
      <c r="AK10" s="109">
        <f t="shared" ca="1" si="7"/>
        <v>0</v>
      </c>
      <c r="AL10" s="109">
        <f t="shared" ca="1" si="8"/>
        <v>0.2</v>
      </c>
      <c r="AM10" s="109">
        <f t="shared" ca="1" si="9"/>
        <v>0.8</v>
      </c>
      <c r="AN10" s="110">
        <f t="shared" ca="1" si="10"/>
        <v>5</v>
      </c>
      <c r="AO10" s="118"/>
      <c r="AV10" s="121"/>
    </row>
    <row r="11" spans="1:54" ht="15.75" customHeight="1" thickTop="1" thickBot="1">
      <c r="A11" s="17" t="s">
        <v>158</v>
      </c>
      <c r="B11" s="18" t="s">
        <v>166</v>
      </c>
      <c r="C11" s="18" t="s">
        <v>168</v>
      </c>
      <c r="D11" s="17" t="s">
        <v>166</v>
      </c>
      <c r="E11" s="17" t="s">
        <v>149</v>
      </c>
      <c r="F11" s="157">
        <v>43431</v>
      </c>
      <c r="G11" s="136">
        <v>0.24930555555555556</v>
      </c>
      <c r="H11" s="136" t="s">
        <v>131</v>
      </c>
      <c r="I11" s="137">
        <f>IFERROR(IF(ISBLANK($G11),"",IF(ISTEXT($G11),$G11,IF(SIGN(INDEX('Time Zones'!$D$12:$J$18,MATCH($H11,ZoneA,0),MATCH($J11,ZoneB,0)))=(-1),INDEX('Time Zones'!$D$12:$J$18,MATCH($H11,ZoneA,0),MATCH($J11,ZoneB,0))+$G11+5,INDEX('Time Zones'!$D$12:$J$18,MATCH($H11,ZoneA,0),MATCH($J11,ZoneB,0))+$G11))),"Select Time Zones")</f>
        <v>0.24930555555555556</v>
      </c>
      <c r="J11" s="19" t="s">
        <v>131</v>
      </c>
      <c r="K11" s="160"/>
      <c r="L11" s="134"/>
      <c r="M11" s="134" t="s">
        <v>131</v>
      </c>
      <c r="N11" s="135" t="str">
        <f>IFERROR(IF(ISBLANK($G11),"",IF(ISBLANK($L11),"",IF(ISTEXT($L11),$L11,IF(SIGN(INDEX('Time Zones'!$D$12:$J$18,MATCH($H11,ZoneA,0),MATCH($M11,ZoneB,0)))=(-1),INDEX('Time Zones'!$D$12:$J$18,MATCH($H11,ZoneA,0),MATCH($M11,ZoneB,0))+$L11+5,INDEX('Time Zones'!$D$12:$J$18,MATCH($H11,ZoneA,0),MATCH($M11,ZoneB,0))+$L11)))),"Select Time Zones")</f>
        <v/>
      </c>
      <c r="O11" s="162" t="str">
        <f t="shared" ca="1" si="3"/>
        <v>Deadline Elapsed</v>
      </c>
      <c r="P11" s="25">
        <f t="shared" si="0"/>
        <v>5</v>
      </c>
      <c r="Q11" s="25">
        <f t="shared" si="4"/>
        <v>300</v>
      </c>
      <c r="R11" s="25">
        <f t="shared" si="1"/>
        <v>59</v>
      </c>
      <c r="S11" s="25">
        <f t="shared" ca="1" si="5"/>
        <v>-21819</v>
      </c>
      <c r="T11" s="20" t="str">
        <f t="shared" ca="1" si="6"/>
        <v/>
      </c>
      <c r="U11" s="26">
        <f t="shared" ca="1" si="2"/>
        <v>-1</v>
      </c>
      <c r="V11" s="22"/>
      <c r="W11" s="22"/>
      <c r="X11" s="22"/>
      <c r="Y11" s="22"/>
      <c r="Z11" s="156"/>
      <c r="AA11" s="156"/>
      <c r="AB11" s="156"/>
      <c r="AC11" s="22">
        <v>20</v>
      </c>
      <c r="AD11" s="227" t="s">
        <v>195</v>
      </c>
      <c r="AE11" s="6"/>
      <c r="AF11" s="244">
        <f ca="1">COUNTIF(O3:O1600,"Achieved")</f>
        <v>7</v>
      </c>
      <c r="AG11" s="247">
        <f ca="1">IFERROR(COUNTIF($O$3:$O$1600,"Achieved")/(SUM(COUNTIF($O$3:$O$1600,"Pending"),COUNTIF($O$3:$O$1600,"Deadline Elapsed"),COUNTIF($O$3:$O$1600,"Missed"),COUNTIF($O$3:$O$1600,"Achieved"))),"")</f>
        <v>0.12727272727272726</v>
      </c>
      <c r="AH11" s="5"/>
      <c r="AI11" s="11"/>
      <c r="AJ11" s="171" t="str">
        <f t="array" ref="AJ11">IFERROR(INDEX($A$3:$A$1600,MATCH(0,COUNTIF($AJ$2:AJ10, $A$3:$A$1600),0)),"")</f>
        <v>Manish</v>
      </c>
      <c r="AK11" s="109">
        <f t="shared" ca="1" si="7"/>
        <v>0</v>
      </c>
      <c r="AL11" s="109">
        <f t="shared" ca="1" si="8"/>
        <v>0</v>
      </c>
      <c r="AM11" s="109">
        <f t="shared" ca="1" si="9"/>
        <v>1</v>
      </c>
      <c r="AN11" s="110">
        <f t="shared" ca="1" si="10"/>
        <v>5</v>
      </c>
      <c r="AO11" s="118"/>
      <c r="AV11" s="121"/>
    </row>
    <row r="12" spans="1:54" ht="15.75" customHeight="1" thickBot="1">
      <c r="A12" s="17" t="s">
        <v>159</v>
      </c>
      <c r="B12" s="18" t="s">
        <v>166</v>
      </c>
      <c r="C12" s="18" t="s">
        <v>169</v>
      </c>
      <c r="D12" s="17" t="s">
        <v>166</v>
      </c>
      <c r="E12" s="17" t="s">
        <v>148</v>
      </c>
      <c r="F12" s="157">
        <v>43431</v>
      </c>
      <c r="G12" s="136">
        <v>0.2076388888888889</v>
      </c>
      <c r="H12" s="136" t="s">
        <v>131</v>
      </c>
      <c r="I12" s="137">
        <f>IFERROR(IF(ISBLANK($G12),"",IF(ISTEXT($G12),$G12,IF(SIGN(INDEX('Time Zones'!$D$12:$J$18,MATCH($H12,ZoneA,0),MATCH($J12,ZoneB,0)))=(-1),INDEX('Time Zones'!$D$12:$J$18,MATCH($H12,ZoneA,0),MATCH($J12,ZoneB,0))+$G12+5,INDEX('Time Zones'!$D$12:$J$18,MATCH($H12,ZoneA,0),MATCH($J12,ZoneB,0))+$G12))),"Select Time Zones")</f>
        <v>0.2076388888888889</v>
      </c>
      <c r="J12" s="19" t="s">
        <v>131</v>
      </c>
      <c r="K12" s="160"/>
      <c r="L12" s="134"/>
      <c r="M12" s="134" t="s">
        <v>131</v>
      </c>
      <c r="N12" s="135" t="str">
        <f>IFERROR(IF(ISBLANK($G12),"",IF(ISBLANK($L12),"",IF(ISTEXT($L12),$L12,IF(SIGN(INDEX('Time Zones'!$D$12:$J$18,MATCH($H12,ZoneA,0),MATCH($M12,ZoneB,0)))=(-1),INDEX('Time Zones'!$D$12:$J$18,MATCH($H12,ZoneA,0),MATCH($M12,ZoneB,0))+$L12+5,INDEX('Time Zones'!$D$12:$J$18,MATCH($H12,ZoneA,0),MATCH($M12,ZoneB,0))+$L12)))),"Select Time Zones")</f>
        <v/>
      </c>
      <c r="O12" s="162" t="str">
        <f t="shared" ca="1" si="3"/>
        <v>Deadline Elapsed</v>
      </c>
      <c r="P12" s="25">
        <f t="shared" si="0"/>
        <v>4</v>
      </c>
      <c r="Q12" s="25">
        <f t="shared" si="4"/>
        <v>240</v>
      </c>
      <c r="R12" s="25">
        <f t="shared" si="1"/>
        <v>59</v>
      </c>
      <c r="S12" s="25">
        <f t="shared" ca="1" si="5"/>
        <v>-21879</v>
      </c>
      <c r="T12" s="20" t="str">
        <f t="shared" ca="1" si="6"/>
        <v/>
      </c>
      <c r="U12" s="26">
        <f t="shared" ca="1" si="2"/>
        <v>-1</v>
      </c>
      <c r="V12" s="22"/>
      <c r="W12" s="22"/>
      <c r="X12" s="22"/>
      <c r="Y12" s="22"/>
      <c r="Z12" s="156"/>
      <c r="AA12" s="156"/>
      <c r="AB12" s="156"/>
      <c r="AC12" s="22">
        <v>20</v>
      </c>
      <c r="AD12" s="228"/>
      <c r="AE12" s="6"/>
      <c r="AF12" s="245"/>
      <c r="AG12" s="248"/>
      <c r="AH12" s="5"/>
      <c r="AI12" s="11"/>
      <c r="AJ12" s="171" t="str">
        <f t="array" ref="AJ12">IFERROR(INDEX($A$3:$A$1600,MATCH(0,COUNTIF($AJ$2:AJ11, $A$3:$A$1600),0)),"")</f>
        <v>Raunak</v>
      </c>
      <c r="AK12" s="109">
        <f t="shared" ca="1" si="7"/>
        <v>0</v>
      </c>
      <c r="AL12" s="109">
        <f t="shared" ca="1" si="8"/>
        <v>0</v>
      </c>
      <c r="AM12" s="109">
        <f t="shared" ca="1" si="9"/>
        <v>1</v>
      </c>
      <c r="AN12" s="110">
        <f t="shared" ca="1" si="10"/>
        <v>6</v>
      </c>
      <c r="AO12" s="118"/>
      <c r="AV12" s="121"/>
    </row>
    <row r="13" spans="1:54" ht="15.75" customHeight="1" thickBot="1">
      <c r="A13" s="17" t="s">
        <v>151</v>
      </c>
      <c r="B13" s="18" t="s">
        <v>166</v>
      </c>
      <c r="C13" s="18" t="s">
        <v>171</v>
      </c>
      <c r="D13" s="17" t="s">
        <v>166</v>
      </c>
      <c r="E13" s="17" t="s">
        <v>150</v>
      </c>
      <c r="F13" s="157">
        <v>43431</v>
      </c>
      <c r="G13" s="136">
        <v>0.29097222222222224</v>
      </c>
      <c r="H13" s="136" t="s">
        <v>131</v>
      </c>
      <c r="I13" s="137">
        <f>IFERROR(IF(ISBLANK($G13),"",IF(ISTEXT($G13),$G13,IF(SIGN(INDEX('Time Zones'!$D$12:$J$18,MATCH($H13,ZoneA,0),MATCH($J13,ZoneB,0)))=(-1),INDEX('Time Zones'!$D$12:$J$18,MATCH($H13,ZoneA,0),MATCH($J13,ZoneB,0))+$G13+5,INDEX('Time Zones'!$D$12:$J$18,MATCH($H13,ZoneA,0),MATCH($J13,ZoneB,0))+$G13))),"Select Time Zones")</f>
        <v>0.29097222222222224</v>
      </c>
      <c r="J13" s="19" t="s">
        <v>131</v>
      </c>
      <c r="K13" s="160"/>
      <c r="L13" s="134"/>
      <c r="M13" s="134" t="s">
        <v>131</v>
      </c>
      <c r="N13" s="135" t="str">
        <f>IFERROR(IF(ISBLANK($G13),"",IF(ISBLANK($L13),"",IF(ISTEXT($L13),$L13,IF(SIGN(INDEX('Time Zones'!$D$12:$J$18,MATCH($H13,ZoneA,0),MATCH($M13,ZoneB,0)))=(-1),INDEX('Time Zones'!$D$12:$J$18,MATCH($H13,ZoneA,0),MATCH($M13,ZoneB,0))+$L13+5,INDEX('Time Zones'!$D$12:$J$18,MATCH($H13,ZoneA,0),MATCH($M13,ZoneB,0))+$L13)))),"Select Time Zones")</f>
        <v/>
      </c>
      <c r="O13" s="162" t="str">
        <f t="shared" ca="1" si="3"/>
        <v>Deadline Elapsed</v>
      </c>
      <c r="P13" s="25">
        <f t="shared" si="0"/>
        <v>6</v>
      </c>
      <c r="Q13" s="25">
        <f t="shared" si="4"/>
        <v>360</v>
      </c>
      <c r="R13" s="25">
        <f t="shared" si="1"/>
        <v>59</v>
      </c>
      <c r="S13" s="25">
        <f t="shared" ca="1" si="5"/>
        <v>-21759</v>
      </c>
      <c r="T13" s="20" t="str">
        <f t="shared" ca="1" si="6"/>
        <v/>
      </c>
      <c r="U13" s="26">
        <f t="shared" ca="1" si="2"/>
        <v>-1</v>
      </c>
      <c r="V13" s="22"/>
      <c r="W13" s="22"/>
      <c r="X13" s="22"/>
      <c r="Y13" s="22"/>
      <c r="Z13" s="156"/>
      <c r="AA13" s="156"/>
      <c r="AB13" s="156"/>
      <c r="AC13" s="22">
        <v>20</v>
      </c>
      <c r="AD13" s="228"/>
      <c r="AE13" s="6"/>
      <c r="AF13" s="245"/>
      <c r="AG13" s="248"/>
      <c r="AH13" s="5"/>
      <c r="AI13" s="11"/>
      <c r="AJ13" s="171">
        <f t="array" ref="AJ13">IFERROR(INDEX($A$3:$A$1600,MATCH(0,COUNTIF($AJ$2:AJ12, $A$3:$A$1600),0)),"")</f>
        <v>0</v>
      </c>
      <c r="AK13" s="109" t="str">
        <f t="shared" si="7"/>
        <v/>
      </c>
      <c r="AL13" s="109" t="str">
        <f t="shared" si="8"/>
        <v/>
      </c>
      <c r="AM13" s="109" t="str">
        <f t="shared" si="9"/>
        <v/>
      </c>
      <c r="AN13" s="110" t="str">
        <f t="shared" si="10"/>
        <v/>
      </c>
      <c r="AO13" s="118"/>
      <c r="AV13" s="121"/>
    </row>
    <row r="14" spans="1:54" ht="15.75" customHeight="1" thickBot="1">
      <c r="A14" s="17" t="s">
        <v>152</v>
      </c>
      <c r="B14" s="18" t="s">
        <v>166</v>
      </c>
      <c r="C14" s="18" t="s">
        <v>172</v>
      </c>
      <c r="D14" s="17" t="s">
        <v>166</v>
      </c>
      <c r="E14" s="17" t="s">
        <v>149</v>
      </c>
      <c r="F14" s="157">
        <v>43431</v>
      </c>
      <c r="G14" s="136">
        <v>0.3666666666666667</v>
      </c>
      <c r="H14" s="136" t="s">
        <v>131</v>
      </c>
      <c r="I14" s="137">
        <f>IFERROR(IF(ISBLANK($G14),"",IF(ISTEXT($G14),$G14,IF(SIGN(INDEX('Time Zones'!$D$12:$J$18,MATCH($H14,ZoneA,0),MATCH($J14,ZoneB,0)))=(-1),INDEX('Time Zones'!$D$12:$J$18,MATCH($H14,ZoneA,0),MATCH($J14,ZoneB,0))+$G14+5,INDEX('Time Zones'!$D$12:$J$18,MATCH($H14,ZoneA,0),MATCH($J14,ZoneB,0))+$G14))),"Select Time Zones")</f>
        <v>0.3666666666666667</v>
      </c>
      <c r="J14" s="19" t="s">
        <v>131</v>
      </c>
      <c r="K14" s="160"/>
      <c r="L14" s="134"/>
      <c r="M14" s="134" t="s">
        <v>131</v>
      </c>
      <c r="N14" s="135" t="str">
        <f>IFERROR(IF(ISBLANK($G14),"",IF(ISBLANK($L14),"",IF(ISTEXT($L14),$L14,IF(SIGN(INDEX('Time Zones'!$D$12:$J$18,MATCH($H14,ZoneA,0),MATCH($M14,ZoneB,0)))=(-1),INDEX('Time Zones'!$D$12:$J$18,MATCH($H14,ZoneA,0),MATCH($M14,ZoneB,0))+$L14+5,INDEX('Time Zones'!$D$12:$J$18,MATCH($H14,ZoneA,0),MATCH($M14,ZoneB,0))+$L14)))),"Select Time Zones")</f>
        <v/>
      </c>
      <c r="O14" s="162" t="str">
        <f t="shared" ca="1" si="3"/>
        <v>Deadline Elapsed</v>
      </c>
      <c r="P14" s="25">
        <f t="shared" si="0"/>
        <v>8</v>
      </c>
      <c r="Q14" s="25">
        <f t="shared" si="4"/>
        <v>480</v>
      </c>
      <c r="R14" s="25">
        <f t="shared" si="1"/>
        <v>48</v>
      </c>
      <c r="S14" s="25">
        <f t="shared" ca="1" si="5"/>
        <v>-21650</v>
      </c>
      <c r="T14" s="20" t="str">
        <f t="shared" ca="1" si="6"/>
        <v/>
      </c>
      <c r="U14" s="26">
        <f t="shared" ca="1" si="2"/>
        <v>-1</v>
      </c>
      <c r="V14" s="22"/>
      <c r="W14" s="22"/>
      <c r="X14" s="22"/>
      <c r="Y14" s="22"/>
      <c r="Z14" s="156"/>
      <c r="AA14" s="156"/>
      <c r="AB14" s="156"/>
      <c r="AC14" s="22">
        <v>20</v>
      </c>
      <c r="AD14" s="229"/>
      <c r="AE14" s="6"/>
      <c r="AF14" s="246"/>
      <c r="AG14" s="249"/>
      <c r="AH14" s="5"/>
      <c r="AI14" s="11"/>
      <c r="AJ14" s="171" t="str">
        <f t="array" ref="AJ14">IFERROR(INDEX($A$3:$A$1600,MATCH(0,COUNTIF($AJ$2:AJ13, $A$3:$A$1600),0)),"")</f>
        <v/>
      </c>
      <c r="AK14" s="109" t="str">
        <f t="shared" ca="1" si="7"/>
        <v/>
      </c>
      <c r="AL14" s="109" t="str">
        <f t="shared" ca="1" si="8"/>
        <v/>
      </c>
      <c r="AM14" s="109" t="str">
        <f t="shared" ca="1" si="9"/>
        <v/>
      </c>
      <c r="AN14" s="110" t="str">
        <f t="shared" ca="1" si="10"/>
        <v/>
      </c>
      <c r="AO14" s="118"/>
      <c r="AV14" s="121"/>
    </row>
    <row r="15" spans="1:54" ht="16.5" thickTop="1" thickBot="1">
      <c r="A15" s="17" t="s">
        <v>151</v>
      </c>
      <c r="B15" s="18" t="s">
        <v>162</v>
      </c>
      <c r="C15" s="18" t="s">
        <v>170</v>
      </c>
      <c r="D15" s="17" t="s">
        <v>165</v>
      </c>
      <c r="E15" s="17" t="s">
        <v>148</v>
      </c>
      <c r="F15" s="157">
        <v>43431</v>
      </c>
      <c r="G15" s="136">
        <v>0.4055555555555555</v>
      </c>
      <c r="H15" s="136" t="s">
        <v>131</v>
      </c>
      <c r="I15" s="137">
        <f>IFERROR(IF(ISBLANK($G15),"",IF(ISTEXT($G15),$G15,IF(SIGN(INDEX('Time Zones'!$D$12:$J$18,MATCH($H15,ZoneA,0),MATCH($J15,ZoneB,0)))=(-1),INDEX('Time Zones'!$D$12:$J$18,MATCH($H15,ZoneA,0),MATCH($J15,ZoneB,0))+$G15+5,INDEX('Time Zones'!$D$12:$J$18,MATCH($H15,ZoneA,0),MATCH($J15,ZoneB,0))+$G15))),"Select Time Zones")</f>
        <v>0.4055555555555555</v>
      </c>
      <c r="J15" s="19" t="s">
        <v>131</v>
      </c>
      <c r="K15" s="160"/>
      <c r="L15" s="134"/>
      <c r="M15" s="134" t="s">
        <v>131</v>
      </c>
      <c r="N15" s="135" t="str">
        <f>IFERROR(IF(ISBLANK($G15),"",IF(ISBLANK($L15),"",IF(ISTEXT($L15),$L15,IF(SIGN(INDEX('Time Zones'!$D$12:$J$18,MATCH($H15,ZoneA,0),MATCH($M15,ZoneB,0)))=(-1),INDEX('Time Zones'!$D$12:$J$18,MATCH($H15,ZoneA,0),MATCH($M15,ZoneB,0))+$L15+5,INDEX('Time Zones'!$D$12:$J$18,MATCH($H15,ZoneA,0),MATCH($M15,ZoneB,0))+$L15)))),"Select Time Zones")</f>
        <v/>
      </c>
      <c r="O15" s="162" t="str">
        <f t="shared" ca="1" si="3"/>
        <v>Deadline Elapsed</v>
      </c>
      <c r="P15" s="25">
        <f t="shared" si="0"/>
        <v>9</v>
      </c>
      <c r="Q15" s="25">
        <f t="shared" si="4"/>
        <v>540</v>
      </c>
      <c r="R15" s="25">
        <f t="shared" si="1"/>
        <v>44</v>
      </c>
      <c r="S15" s="25">
        <f t="shared" ca="1" si="5"/>
        <v>-21594</v>
      </c>
      <c r="T15" s="20" t="str">
        <f t="shared" ca="1" si="6"/>
        <v/>
      </c>
      <c r="U15" s="26">
        <f t="shared" ca="1" si="2"/>
        <v>-1</v>
      </c>
      <c r="V15" s="22"/>
      <c r="W15" s="22"/>
      <c r="X15" s="22"/>
      <c r="Y15" s="22"/>
      <c r="Z15" s="156"/>
      <c r="AA15" s="156"/>
      <c r="AB15" s="156"/>
      <c r="AC15" s="22">
        <v>20</v>
      </c>
      <c r="AD15" s="5"/>
      <c r="AE15" s="5"/>
      <c r="AF15" s="5"/>
      <c r="AG15" s="5"/>
      <c r="AH15" s="5"/>
      <c r="AI15" s="11"/>
      <c r="AJ15" s="171" t="str">
        <f t="array" ref="AJ15">IFERROR(INDEX($A$3:$A$1600,MATCH(0,COUNTIF($AJ$2:AJ14, $A$3:$A$1600),0)),"")</f>
        <v/>
      </c>
      <c r="AK15" s="109" t="str">
        <f t="shared" ca="1" si="7"/>
        <v/>
      </c>
      <c r="AL15" s="109" t="str">
        <f t="shared" ca="1" si="8"/>
        <v/>
      </c>
      <c r="AM15" s="109" t="str">
        <f t="shared" ca="1" si="9"/>
        <v/>
      </c>
      <c r="AN15" s="110" t="str">
        <f t="shared" ca="1" si="10"/>
        <v/>
      </c>
      <c r="AO15" s="118"/>
      <c r="AV15" s="121"/>
    </row>
    <row r="16" spans="1:54" ht="18.75" customHeight="1" thickTop="1" thickBot="1">
      <c r="A16" s="17" t="s">
        <v>153</v>
      </c>
      <c r="B16" s="18" t="s">
        <v>162</v>
      </c>
      <c r="C16" s="18" t="s">
        <v>173</v>
      </c>
      <c r="D16" s="17" t="s">
        <v>166</v>
      </c>
      <c r="E16" s="17" t="s">
        <v>150</v>
      </c>
      <c r="F16" s="157">
        <v>43431</v>
      </c>
      <c r="G16" s="136">
        <v>0.45763888888888887</v>
      </c>
      <c r="H16" s="136" t="s">
        <v>131</v>
      </c>
      <c r="I16" s="137">
        <f>IFERROR(IF(ISBLANK($G16),"",IF(ISTEXT($G16),$G16,IF(SIGN(INDEX('Time Zones'!$D$12:$J$18,MATCH($H16,ZoneA,0),MATCH($J16,ZoneB,0)))=(-1),INDEX('Time Zones'!$D$12:$J$18,MATCH($H16,ZoneA,0),MATCH($J16,ZoneB,0))+$G16+5,INDEX('Time Zones'!$D$12:$J$18,MATCH($H16,ZoneA,0),MATCH($J16,ZoneB,0))+$G16))),"Select Time Zones")</f>
        <v>0.45763888888888887</v>
      </c>
      <c r="J16" s="19" t="s">
        <v>131</v>
      </c>
      <c r="K16" s="160"/>
      <c r="L16" s="134"/>
      <c r="M16" s="134" t="s">
        <v>131</v>
      </c>
      <c r="N16" s="135" t="str">
        <f>IFERROR(IF(ISBLANK($G16),"",IF(ISBLANK($L16),"",IF(ISTEXT($L16),$L16,IF(SIGN(INDEX('Time Zones'!$D$12:$J$18,MATCH($H16,ZoneA,0),MATCH($M16,ZoneB,0)))=(-1),INDEX('Time Zones'!$D$12:$J$18,MATCH($H16,ZoneA,0),MATCH($M16,ZoneB,0))+$L16+5,INDEX('Time Zones'!$D$12:$J$18,MATCH($H16,ZoneA,0),MATCH($M16,ZoneB,0))+$L16)))),"Select Time Zones")</f>
        <v/>
      </c>
      <c r="O16" s="162" t="str">
        <f t="shared" ca="1" si="3"/>
        <v>Deadline Elapsed</v>
      </c>
      <c r="P16" s="25">
        <f t="shared" si="0"/>
        <v>10</v>
      </c>
      <c r="Q16" s="25">
        <f t="shared" si="4"/>
        <v>600</v>
      </c>
      <c r="R16" s="25">
        <f t="shared" si="1"/>
        <v>59</v>
      </c>
      <c r="S16" s="25">
        <f t="shared" ca="1" si="5"/>
        <v>-21519</v>
      </c>
      <c r="T16" s="20" t="str">
        <f t="shared" ca="1" si="6"/>
        <v/>
      </c>
      <c r="U16" s="26">
        <f t="shared" ca="1" si="2"/>
        <v>-1</v>
      </c>
      <c r="V16" s="22"/>
      <c r="W16" s="22"/>
      <c r="X16" s="22"/>
      <c r="Y16" s="22"/>
      <c r="Z16" s="156"/>
      <c r="AA16" s="156"/>
      <c r="AB16" s="156"/>
      <c r="AC16" s="22">
        <v>20</v>
      </c>
      <c r="AD16" s="227" t="s">
        <v>196</v>
      </c>
      <c r="AE16" s="6"/>
      <c r="AF16" s="250">
        <f ca="1">COUNTIF(O3:O1600,"Missed")</f>
        <v>0</v>
      </c>
      <c r="AG16" s="253">
        <f ca="1">IFERROR(COUNTIF($O$3:$O$1600,"Missed")/(SUM(COUNTIF($O$3:$O$1600,"Pending"),COUNTIF($O$3:$O$1600,"Deadline Elapsed"),COUNTIF($O$3:$O$1600,"Missed"),COUNTIF($O$3:$O$1600,"Achieved"))),"")</f>
        <v>0</v>
      </c>
      <c r="AH16" s="5"/>
      <c r="AI16" s="11"/>
      <c r="AJ16" s="171" t="str">
        <f t="array" ref="AJ16">IFERROR(INDEX($A$3:$A$1600,MATCH(0,COUNTIF($AJ$2:AJ15, $A$3:$A$1600),0)),"")</f>
        <v/>
      </c>
      <c r="AK16" s="109" t="str">
        <f t="shared" ca="1" si="7"/>
        <v/>
      </c>
      <c r="AL16" s="109" t="str">
        <f t="shared" ca="1" si="8"/>
        <v/>
      </c>
      <c r="AM16" s="109" t="str">
        <f t="shared" ca="1" si="9"/>
        <v/>
      </c>
      <c r="AN16" s="110" t="str">
        <f t="shared" ca="1" si="10"/>
        <v/>
      </c>
      <c r="AO16" s="118"/>
      <c r="AX16" s="62"/>
      <c r="AY16" s="62"/>
      <c r="AZ16" s="65"/>
    </row>
    <row r="17" spans="1:41" ht="18" customHeight="1" thickBot="1">
      <c r="A17" s="17" t="s">
        <v>154</v>
      </c>
      <c r="B17" s="18" t="s">
        <v>162</v>
      </c>
      <c r="C17" s="18" t="s">
        <v>174</v>
      </c>
      <c r="D17" s="17" t="s">
        <v>161</v>
      </c>
      <c r="E17" s="17" t="s">
        <v>149</v>
      </c>
      <c r="F17" s="157">
        <v>43431</v>
      </c>
      <c r="G17" s="136">
        <v>0.99930555555555556</v>
      </c>
      <c r="H17" s="136" t="s">
        <v>131</v>
      </c>
      <c r="I17" s="137">
        <f>IFERROR(IF(ISBLANK($G17),"",IF(ISTEXT($G17),$G17,IF(SIGN(INDEX('Time Zones'!$D$12:$J$18,MATCH($H17,ZoneA,0),MATCH($J17,ZoneB,0)))=(-1),INDEX('Time Zones'!$D$12:$J$18,MATCH($H17,ZoneA,0),MATCH($J17,ZoneB,0))+$G17+5,INDEX('Time Zones'!$D$12:$J$18,MATCH($H17,ZoneA,0),MATCH($J17,ZoneB,0))+$G17))),"Select Time Zones")</f>
        <v>0.99930555555555556</v>
      </c>
      <c r="J17" s="19" t="s">
        <v>131</v>
      </c>
      <c r="K17" s="160"/>
      <c r="L17" s="169"/>
      <c r="M17" s="134" t="s">
        <v>131</v>
      </c>
      <c r="N17" s="135" t="str">
        <f>IFERROR(IF(ISBLANK($G17),"",IF(ISBLANK($L17),"",IF(ISTEXT($L17),$L17,IF(SIGN(INDEX('Time Zones'!$D$12:$J$18,MATCH($H17,ZoneA,0),MATCH($M17,ZoneB,0)))=(-1),INDEX('Time Zones'!$D$12:$J$18,MATCH($H17,ZoneA,0),MATCH($M17,ZoneB,0))+$L17+5,INDEX('Time Zones'!$D$12:$J$18,MATCH($H17,ZoneA,0),MATCH($M17,ZoneB,0))+$L17)))),"Select Time Zones")</f>
        <v/>
      </c>
      <c r="O17" s="162" t="str">
        <f t="shared" ca="1" si="3"/>
        <v>Deadline Elapsed</v>
      </c>
      <c r="P17" s="25">
        <f t="shared" si="0"/>
        <v>23</v>
      </c>
      <c r="Q17" s="25">
        <f t="shared" si="4"/>
        <v>1380</v>
      </c>
      <c r="R17" s="25">
        <f t="shared" si="1"/>
        <v>59</v>
      </c>
      <c r="S17" s="25">
        <f t="shared" ca="1" si="5"/>
        <v>-20739</v>
      </c>
      <c r="T17" s="20" t="str">
        <f t="shared" ca="1" si="6"/>
        <v/>
      </c>
      <c r="U17" s="26">
        <f t="shared" ca="1" si="2"/>
        <v>-1</v>
      </c>
      <c r="V17" s="22"/>
      <c r="W17" s="22"/>
      <c r="X17" s="22"/>
      <c r="Y17" s="22"/>
      <c r="Z17" s="156"/>
      <c r="AA17" s="156"/>
      <c r="AB17" s="156"/>
      <c r="AC17" s="22">
        <v>20</v>
      </c>
      <c r="AD17" s="228"/>
      <c r="AE17" s="6"/>
      <c r="AF17" s="251"/>
      <c r="AG17" s="254"/>
      <c r="AH17" s="5"/>
      <c r="AI17" s="11"/>
      <c r="AJ17" s="171" t="str">
        <f t="array" ref="AJ17">IFERROR(INDEX($A$3:$A$1600,MATCH(0,COUNTIF($AJ$2:AJ16, $A$3:$A$1600),0)),"")</f>
        <v/>
      </c>
      <c r="AK17" s="109" t="str">
        <f t="shared" ca="1" si="7"/>
        <v/>
      </c>
      <c r="AL17" s="109" t="str">
        <f t="shared" ca="1" si="8"/>
        <v/>
      </c>
      <c r="AM17" s="109" t="str">
        <f t="shared" ca="1" si="9"/>
        <v/>
      </c>
      <c r="AN17" s="110" t="str">
        <f t="shared" ca="1" si="10"/>
        <v/>
      </c>
      <c r="AO17" s="118"/>
    </row>
    <row r="18" spans="1:41" ht="18" customHeight="1" thickBot="1">
      <c r="A18" s="17" t="s">
        <v>155</v>
      </c>
      <c r="B18" s="18" t="s">
        <v>164</v>
      </c>
      <c r="C18" s="18" t="s">
        <v>170</v>
      </c>
      <c r="D18" s="17" t="s">
        <v>165</v>
      </c>
      <c r="E18" s="17" t="s">
        <v>148</v>
      </c>
      <c r="F18" s="157">
        <v>43431</v>
      </c>
      <c r="G18" s="136">
        <v>0.99930555555555556</v>
      </c>
      <c r="H18" s="136" t="s">
        <v>131</v>
      </c>
      <c r="I18" s="137">
        <f>IFERROR(IF(ISBLANK($G18),"",IF(ISTEXT($G18),$G18,IF(SIGN(INDEX('Time Zones'!$D$12:$J$18,MATCH($H18,ZoneA,0),MATCH($J18,ZoneB,0)))=(-1),INDEX('Time Zones'!$D$12:$J$18,MATCH($H18,ZoneA,0),MATCH($J18,ZoneB,0))+$G18+5,INDEX('Time Zones'!$D$12:$J$18,MATCH($H18,ZoneA,0),MATCH($J18,ZoneB,0))+$G18))),"Select Time Zones")</f>
        <v>0.99930555555555556</v>
      </c>
      <c r="J18" s="19" t="s">
        <v>131</v>
      </c>
      <c r="K18" s="160"/>
      <c r="L18" s="169"/>
      <c r="M18" s="134" t="s">
        <v>131</v>
      </c>
      <c r="N18" s="135" t="str">
        <f>IFERROR(IF(ISBLANK($G18),"",IF(ISBLANK($L18),"",IF(ISTEXT($L18),$L18,IF(SIGN(INDEX('Time Zones'!$D$12:$J$18,MATCH($H18,ZoneA,0),MATCH($M18,ZoneB,0)))=(-1),INDEX('Time Zones'!$D$12:$J$18,MATCH($H18,ZoneA,0),MATCH($M18,ZoneB,0))+$L18+5,INDEX('Time Zones'!$D$12:$J$18,MATCH($H18,ZoneA,0),MATCH($M18,ZoneB,0))+$L18)))),"Select Time Zones")</f>
        <v/>
      </c>
      <c r="O18" s="162" t="str">
        <f t="shared" ca="1" si="3"/>
        <v>Deadline Elapsed</v>
      </c>
      <c r="P18" s="25">
        <f t="shared" si="0"/>
        <v>23</v>
      </c>
      <c r="Q18" s="25">
        <f t="shared" si="4"/>
        <v>1380</v>
      </c>
      <c r="R18" s="25">
        <f t="shared" si="1"/>
        <v>59</v>
      </c>
      <c r="S18" s="25">
        <f t="shared" ca="1" si="5"/>
        <v>-20739</v>
      </c>
      <c r="T18" s="20" t="str">
        <f t="shared" ca="1" si="6"/>
        <v/>
      </c>
      <c r="U18" s="26">
        <f t="shared" ca="1" si="2"/>
        <v>-1</v>
      </c>
      <c r="V18" s="22"/>
      <c r="W18" s="22"/>
      <c r="X18" s="22"/>
      <c r="Y18" s="22"/>
      <c r="Z18" s="156"/>
      <c r="AA18" s="156"/>
      <c r="AB18" s="156"/>
      <c r="AC18" s="22">
        <v>20</v>
      </c>
      <c r="AD18" s="228"/>
      <c r="AE18" s="6"/>
      <c r="AF18" s="251"/>
      <c r="AG18" s="254"/>
      <c r="AH18" s="5"/>
      <c r="AI18" s="11"/>
      <c r="AJ18" s="171" t="str">
        <f t="array" ref="AJ18">IFERROR(INDEX($A$3:$A$1600,MATCH(0,COUNTIF($AJ$2:AJ17, $A$3:$A$1600),0)),"")</f>
        <v/>
      </c>
      <c r="AK18" s="109" t="str">
        <f t="shared" ca="1" si="7"/>
        <v/>
      </c>
      <c r="AL18" s="109" t="str">
        <f t="shared" ca="1" si="8"/>
        <v/>
      </c>
      <c r="AM18" s="109" t="str">
        <f t="shared" ca="1" si="9"/>
        <v/>
      </c>
      <c r="AN18" s="110" t="str">
        <f t="shared" ca="1" si="10"/>
        <v/>
      </c>
      <c r="AO18" s="118"/>
    </row>
    <row r="19" spans="1:41" ht="18.75" customHeight="1" thickBot="1">
      <c r="A19" s="17" t="s">
        <v>156</v>
      </c>
      <c r="B19" s="18" t="s">
        <v>164</v>
      </c>
      <c r="C19" s="18" t="s">
        <v>168</v>
      </c>
      <c r="D19" s="17" t="s">
        <v>166</v>
      </c>
      <c r="E19" s="17" t="s">
        <v>150</v>
      </c>
      <c r="F19" s="157">
        <v>43431</v>
      </c>
      <c r="G19" s="136">
        <v>0.41597222222222219</v>
      </c>
      <c r="H19" s="136" t="s">
        <v>131</v>
      </c>
      <c r="I19" s="137">
        <f>IFERROR(IF(ISBLANK($G19),"",IF(ISTEXT($G19),$G19,IF(SIGN(INDEX('Time Zones'!$D$12:$J$18,MATCH($H19,ZoneA,0),MATCH($J19,ZoneB,0)))=(-1),INDEX('Time Zones'!$D$12:$J$18,MATCH($H19,ZoneA,0),MATCH($J19,ZoneB,0))+$G19+5,INDEX('Time Zones'!$D$12:$J$18,MATCH($H19,ZoneA,0),MATCH($J19,ZoneB,0))+$G19))),"Select Time Zones")</f>
        <v>0.41597222222222219</v>
      </c>
      <c r="J19" s="19" t="s">
        <v>131</v>
      </c>
      <c r="K19" s="160"/>
      <c r="L19" s="134"/>
      <c r="M19" s="134" t="s">
        <v>131</v>
      </c>
      <c r="N19" s="135" t="str">
        <f>IFERROR(IF(ISBLANK($G19),"",IF(ISBLANK($L19),"",IF(ISTEXT($L19),$L19,IF(SIGN(INDEX('Time Zones'!$D$12:$J$18,MATCH($H19,ZoneA,0),MATCH($M19,ZoneB,0)))=(-1),INDEX('Time Zones'!$D$12:$J$18,MATCH($H19,ZoneA,0),MATCH($M19,ZoneB,0))+$L19+5,INDEX('Time Zones'!$D$12:$J$18,MATCH($H19,ZoneA,0),MATCH($M19,ZoneB,0))+$L19)))),"Select Time Zones")</f>
        <v/>
      </c>
      <c r="O19" s="162" t="str">
        <f t="shared" ca="1" si="3"/>
        <v>Deadline Elapsed</v>
      </c>
      <c r="P19" s="25">
        <f t="shared" si="0"/>
        <v>9</v>
      </c>
      <c r="Q19" s="25">
        <f t="shared" si="4"/>
        <v>540</v>
      </c>
      <c r="R19" s="25">
        <f t="shared" si="1"/>
        <v>59</v>
      </c>
      <c r="S19" s="25">
        <f t="shared" ca="1" si="5"/>
        <v>-21579</v>
      </c>
      <c r="T19" s="20" t="str">
        <f t="shared" ca="1" si="6"/>
        <v/>
      </c>
      <c r="U19" s="26">
        <f t="shared" ca="1" si="2"/>
        <v>-1</v>
      </c>
      <c r="V19" s="22"/>
      <c r="W19" s="22"/>
      <c r="X19" s="22"/>
      <c r="Y19" s="22"/>
      <c r="Z19" s="156"/>
      <c r="AA19" s="156"/>
      <c r="AB19" s="156"/>
      <c r="AC19" s="22">
        <v>20</v>
      </c>
      <c r="AD19" s="229"/>
      <c r="AE19" s="6"/>
      <c r="AF19" s="252"/>
      <c r="AG19" s="255"/>
      <c r="AH19" s="5"/>
      <c r="AI19" s="11"/>
      <c r="AJ19" s="171" t="str">
        <f t="array" ref="AJ19">IFERROR(INDEX($A$3:$A$1600,MATCH(0,COUNTIF($AJ$2:AJ18, $A$3:$A$1600),0)),"")</f>
        <v/>
      </c>
      <c r="AK19" s="109" t="str">
        <f t="shared" ca="1" si="7"/>
        <v/>
      </c>
      <c r="AL19" s="109" t="str">
        <f t="shared" ca="1" si="8"/>
        <v/>
      </c>
      <c r="AM19" s="109" t="str">
        <f t="shared" ca="1" si="9"/>
        <v/>
      </c>
      <c r="AN19" s="110" t="str">
        <f t="shared" ca="1" si="10"/>
        <v/>
      </c>
      <c r="AO19" s="118"/>
    </row>
    <row r="20" spans="1:41" ht="16.5" thickTop="1" thickBot="1">
      <c r="A20" s="17" t="s">
        <v>151</v>
      </c>
      <c r="B20" s="18" t="s">
        <v>164</v>
      </c>
      <c r="C20" s="18" t="s">
        <v>169</v>
      </c>
      <c r="D20" s="17" t="s">
        <v>161</v>
      </c>
      <c r="E20" s="17" t="s">
        <v>149</v>
      </c>
      <c r="F20" s="157">
        <v>43431</v>
      </c>
      <c r="G20" s="136">
        <v>0.12430555555555556</v>
      </c>
      <c r="H20" s="136" t="s">
        <v>131</v>
      </c>
      <c r="I20" s="137">
        <f>IFERROR(IF(ISBLANK($G20),"",IF(ISTEXT($G20),$G20,IF(SIGN(INDEX('Time Zones'!$D$12:$J$18,MATCH($H20,ZoneA,0),MATCH($J20,ZoneB,0)))=(-1),INDEX('Time Zones'!$D$12:$J$18,MATCH($H20,ZoneA,0),MATCH($J20,ZoneB,0))+$G20+5,INDEX('Time Zones'!$D$12:$J$18,MATCH($H20,ZoneA,0),MATCH($J20,ZoneB,0))+$G20))),"Select Time Zones")</f>
        <v>0.12430555555555556</v>
      </c>
      <c r="J20" s="19" t="s">
        <v>131</v>
      </c>
      <c r="K20" s="160"/>
      <c r="L20" s="134"/>
      <c r="M20" s="134" t="s">
        <v>131</v>
      </c>
      <c r="N20" s="135" t="str">
        <f>IFERROR(IF(ISBLANK($G20),"",IF(ISBLANK($L20),"",IF(ISTEXT($L20),$L20,IF(SIGN(INDEX('Time Zones'!$D$12:$J$18,MATCH($H20,ZoneA,0),MATCH($M20,ZoneB,0)))=(-1),INDEX('Time Zones'!$D$12:$J$18,MATCH($H20,ZoneA,0),MATCH($M20,ZoneB,0))+$L20+5,INDEX('Time Zones'!$D$12:$J$18,MATCH($H20,ZoneA,0),MATCH($M20,ZoneB,0))+$L20)))),"Select Time Zones")</f>
        <v/>
      </c>
      <c r="O20" s="162" t="str">
        <f t="shared" ca="1" si="3"/>
        <v>Deadline Elapsed</v>
      </c>
      <c r="P20" s="25">
        <f t="shared" si="0"/>
        <v>2</v>
      </c>
      <c r="Q20" s="25">
        <f t="shared" si="4"/>
        <v>120</v>
      </c>
      <c r="R20" s="25">
        <f t="shared" si="1"/>
        <v>59</v>
      </c>
      <c r="S20" s="25">
        <f t="shared" ca="1" si="5"/>
        <v>-21999</v>
      </c>
      <c r="T20" s="20" t="str">
        <f t="shared" ca="1" si="6"/>
        <v/>
      </c>
      <c r="U20" s="26">
        <f t="shared" ca="1" si="2"/>
        <v>-1</v>
      </c>
      <c r="V20" s="22"/>
      <c r="W20" s="22"/>
      <c r="X20" s="22"/>
      <c r="Y20" s="22"/>
      <c r="Z20" s="156"/>
      <c r="AA20" s="156"/>
      <c r="AB20" s="156"/>
      <c r="AC20" s="22">
        <v>50</v>
      </c>
      <c r="AD20" s="35"/>
      <c r="AE20" s="33"/>
      <c r="AF20" s="5"/>
      <c r="AG20" s="5"/>
      <c r="AH20" s="5"/>
      <c r="AI20" s="11"/>
      <c r="AJ20" s="171" t="str">
        <f t="array" ref="AJ20">IFERROR(INDEX($A$3:$A$1600,MATCH(0,COUNTIF($AJ$2:AJ19, $A$3:$A$1600),0)),"")</f>
        <v/>
      </c>
      <c r="AK20" s="109" t="str">
        <f t="shared" ca="1" si="7"/>
        <v/>
      </c>
      <c r="AL20" s="109" t="str">
        <f t="shared" ca="1" si="8"/>
        <v/>
      </c>
      <c r="AM20" s="109" t="str">
        <f t="shared" ca="1" si="9"/>
        <v/>
      </c>
      <c r="AN20" s="110" t="str">
        <f t="shared" ca="1" si="10"/>
        <v/>
      </c>
      <c r="AO20" s="118"/>
    </row>
    <row r="21" spans="1:41" ht="16.5" thickTop="1" thickBot="1">
      <c r="A21" s="17" t="s">
        <v>158</v>
      </c>
      <c r="B21" s="18" t="s">
        <v>164</v>
      </c>
      <c r="C21" s="18" t="s">
        <v>169</v>
      </c>
      <c r="D21" s="17" t="s">
        <v>165</v>
      </c>
      <c r="E21" s="17" t="s">
        <v>148</v>
      </c>
      <c r="F21" s="157">
        <v>43431</v>
      </c>
      <c r="G21" s="136">
        <v>0.33263888888888887</v>
      </c>
      <c r="H21" s="136" t="s">
        <v>131</v>
      </c>
      <c r="I21" s="137">
        <f>IFERROR(IF(ISBLANK($G21),"",IF(ISTEXT($G21),$G21,IF(SIGN(INDEX('Time Zones'!$D$12:$J$18,MATCH($H21,ZoneA,0),MATCH($J21,ZoneB,0)))=(-1),INDEX('Time Zones'!$D$12:$J$18,MATCH($H21,ZoneA,0),MATCH($J21,ZoneB,0))+$G21+5,INDEX('Time Zones'!$D$12:$J$18,MATCH($H21,ZoneA,0),MATCH($J21,ZoneB,0))+$G21))),"Select Time Zones")</f>
        <v>0.33263888888888887</v>
      </c>
      <c r="J21" s="19" t="s">
        <v>131</v>
      </c>
      <c r="K21" s="160"/>
      <c r="L21" s="169"/>
      <c r="M21" s="134" t="s">
        <v>131</v>
      </c>
      <c r="N21" s="135" t="str">
        <f>IFERROR(IF(ISBLANK($G21),"",IF(ISBLANK($L21),"",IF(ISTEXT($L21),$L21,IF(SIGN(INDEX('Time Zones'!$D$12:$J$18,MATCH($H21,ZoneA,0),MATCH($M21,ZoneB,0)))=(-1),INDEX('Time Zones'!$D$12:$J$18,MATCH($H21,ZoneA,0),MATCH($M21,ZoneB,0))+$L21+5,INDEX('Time Zones'!$D$12:$J$18,MATCH($H21,ZoneA,0),MATCH($M21,ZoneB,0))+$L21)))),"Select Time Zones")</f>
        <v/>
      </c>
      <c r="O21" s="162" t="str">
        <f t="shared" ca="1" si="3"/>
        <v>Deadline Elapsed</v>
      </c>
      <c r="P21" s="25">
        <f t="shared" si="0"/>
        <v>7</v>
      </c>
      <c r="Q21" s="25">
        <f t="shared" si="4"/>
        <v>420</v>
      </c>
      <c r="R21" s="25">
        <f t="shared" si="1"/>
        <v>59</v>
      </c>
      <c r="S21" s="25">
        <f t="shared" ca="1" si="5"/>
        <v>-21699</v>
      </c>
      <c r="T21" s="20" t="str">
        <f t="shared" ca="1" si="6"/>
        <v/>
      </c>
      <c r="U21" s="26">
        <f t="shared" ca="1" si="2"/>
        <v>-1</v>
      </c>
      <c r="V21" s="22"/>
      <c r="W21" s="22"/>
      <c r="X21" s="22"/>
      <c r="Y21" s="22"/>
      <c r="Z21" s="156"/>
      <c r="AA21" s="156"/>
      <c r="AB21" s="156"/>
      <c r="AC21" s="22">
        <v>20</v>
      </c>
      <c r="AD21" s="36" t="s">
        <v>49</v>
      </c>
      <c r="AE21" s="77">
        <f>AVERAGE(AC3:AC1600)</f>
        <v>20.212765957446809</v>
      </c>
      <c r="AF21" s="34"/>
      <c r="AG21" s="5"/>
      <c r="AH21" s="5"/>
      <c r="AI21" s="11"/>
      <c r="AJ21" s="171" t="str">
        <f t="array" ref="AJ21">IFERROR(INDEX($A$3:$A$1600,MATCH(0,COUNTIF($AJ$2:AJ20, $A$3:$A$1600),0)),"")</f>
        <v/>
      </c>
      <c r="AK21" s="109" t="str">
        <f t="shared" ca="1" si="7"/>
        <v/>
      </c>
      <c r="AL21" s="109" t="str">
        <f t="shared" ca="1" si="8"/>
        <v/>
      </c>
      <c r="AM21" s="109" t="str">
        <f t="shared" ca="1" si="9"/>
        <v/>
      </c>
      <c r="AN21" s="110" t="str">
        <f t="shared" ca="1" si="10"/>
        <v/>
      </c>
      <c r="AO21" s="118"/>
    </row>
    <row r="22" spans="1:41" ht="16.5" thickTop="1" thickBot="1">
      <c r="A22" s="17" t="s">
        <v>159</v>
      </c>
      <c r="B22" s="18" t="s">
        <v>164</v>
      </c>
      <c r="C22" s="18" t="s">
        <v>170</v>
      </c>
      <c r="D22" s="17" t="s">
        <v>166</v>
      </c>
      <c r="E22" s="17" t="s">
        <v>150</v>
      </c>
      <c r="F22" s="157">
        <v>43431</v>
      </c>
      <c r="G22" s="136">
        <v>0.29097222222222224</v>
      </c>
      <c r="H22" s="136" t="s">
        <v>131</v>
      </c>
      <c r="I22" s="137">
        <f>IFERROR(IF(ISBLANK($G22),"",IF(ISTEXT($G22),$G22,IF(SIGN(INDEX('Time Zones'!$D$12:$J$18,MATCH($H22,ZoneA,0),MATCH($J22,ZoneB,0)))=(-1),INDEX('Time Zones'!$D$12:$J$18,MATCH($H22,ZoneA,0),MATCH($J22,ZoneB,0))+$G22+5,INDEX('Time Zones'!$D$12:$J$18,MATCH($H22,ZoneA,0),MATCH($J22,ZoneB,0))+$G22))),"Select Time Zones")</f>
        <v>0.29097222222222224</v>
      </c>
      <c r="J22" s="19" t="s">
        <v>131</v>
      </c>
      <c r="K22" s="160"/>
      <c r="L22" s="134"/>
      <c r="M22" s="134" t="s">
        <v>131</v>
      </c>
      <c r="N22" s="135" t="str">
        <f>IFERROR(IF(ISBLANK($G22),"",IF(ISBLANK($L22),"",IF(ISTEXT($L22),$L22,IF(SIGN(INDEX('Time Zones'!$D$12:$J$18,MATCH($H22,ZoneA,0),MATCH($M22,ZoneB,0)))=(-1),INDEX('Time Zones'!$D$12:$J$18,MATCH($H22,ZoneA,0),MATCH($M22,ZoneB,0))+$L22+5,INDEX('Time Zones'!$D$12:$J$18,MATCH($H22,ZoneA,0),MATCH($M22,ZoneB,0))+$L22)))),"Select Time Zones")</f>
        <v/>
      </c>
      <c r="O22" s="162" t="str">
        <f t="shared" ca="1" si="3"/>
        <v>Deadline Elapsed</v>
      </c>
      <c r="P22" s="25">
        <f t="shared" si="0"/>
        <v>6</v>
      </c>
      <c r="Q22" s="25">
        <f t="shared" si="4"/>
        <v>360</v>
      </c>
      <c r="R22" s="25">
        <f t="shared" si="1"/>
        <v>59</v>
      </c>
      <c r="S22" s="25">
        <f t="shared" ca="1" si="5"/>
        <v>-21759</v>
      </c>
      <c r="T22" s="20" t="str">
        <f t="shared" ca="1" si="6"/>
        <v/>
      </c>
      <c r="U22" s="26">
        <f t="shared" ca="1" si="2"/>
        <v>-1</v>
      </c>
      <c r="V22" s="22"/>
      <c r="W22" s="22"/>
      <c r="X22" s="22"/>
      <c r="Y22" s="22"/>
      <c r="Z22" s="156"/>
      <c r="AA22" s="156"/>
      <c r="AB22" s="156"/>
      <c r="AC22" s="22">
        <v>20</v>
      </c>
      <c r="AD22" s="37"/>
      <c r="AE22" s="5"/>
      <c r="AF22" s="5"/>
      <c r="AG22" s="5"/>
      <c r="AH22" s="5"/>
      <c r="AI22" s="11"/>
      <c r="AJ22" s="171" t="str">
        <f t="array" ref="AJ22">IFERROR(INDEX($A$3:$A$1600,MATCH(0,COUNTIF($AJ$2:AJ21, $A$3:$A$1600),0)),"")</f>
        <v/>
      </c>
      <c r="AK22" s="109" t="str">
        <f t="shared" ca="1" si="7"/>
        <v/>
      </c>
      <c r="AL22" s="109" t="str">
        <f t="shared" ca="1" si="8"/>
        <v/>
      </c>
      <c r="AM22" s="109" t="str">
        <f t="shared" ca="1" si="9"/>
        <v/>
      </c>
      <c r="AN22" s="110" t="str">
        <f t="shared" ca="1" si="10"/>
        <v/>
      </c>
      <c r="AO22" s="118"/>
    </row>
    <row r="23" spans="1:41" ht="15.75" thickBot="1">
      <c r="A23" s="17" t="s">
        <v>151</v>
      </c>
      <c r="B23" s="18" t="s">
        <v>164</v>
      </c>
      <c r="C23" s="18" t="s">
        <v>169</v>
      </c>
      <c r="D23" s="17" t="s">
        <v>161</v>
      </c>
      <c r="E23" s="17" t="s">
        <v>149</v>
      </c>
      <c r="F23" s="157">
        <v>43431</v>
      </c>
      <c r="G23" s="136">
        <v>8.2638888888888887E-2</v>
      </c>
      <c r="H23" s="136" t="s">
        <v>131</v>
      </c>
      <c r="I23" s="137">
        <f>IFERROR(IF(ISBLANK($G23),"",IF(ISTEXT($G23),$G23,IF(SIGN(INDEX('Time Zones'!$D$12:$J$18,MATCH($H23,ZoneA,0),MATCH($J23,ZoneB,0)))=(-1),INDEX('Time Zones'!$D$12:$J$18,MATCH($H23,ZoneA,0),MATCH($J23,ZoneB,0))+$G23+5,INDEX('Time Zones'!$D$12:$J$18,MATCH($H23,ZoneA,0),MATCH($J23,ZoneB,0))+$G23))),"Select Time Zones")</f>
        <v>8.2638888888888887E-2</v>
      </c>
      <c r="J23" s="19" t="s">
        <v>131</v>
      </c>
      <c r="K23" s="160">
        <v>43413</v>
      </c>
      <c r="L23" s="134">
        <v>4.2361111111111106E-2</v>
      </c>
      <c r="M23" s="134" t="s">
        <v>131</v>
      </c>
      <c r="N23" s="135">
        <f>IFERROR(IF(ISBLANK($G23),"",IF(ISBLANK($L23),"",IF(ISTEXT($L23),$L23,IF(SIGN(INDEX('Time Zones'!$D$12:$J$18,MATCH($H23,ZoneA,0),MATCH($M23,ZoneB,0)))=(-1),INDEX('Time Zones'!$D$12:$J$18,MATCH($H23,ZoneA,0),MATCH($M23,ZoneB,0))+$L23+5,INDEX('Time Zones'!$D$12:$J$18,MATCH($H23,ZoneA,0),MATCH($M23,ZoneB,0))+$L23)))),"Select Time Zones")</f>
        <v>4.2361111111111106E-2</v>
      </c>
      <c r="O23" s="162" t="str">
        <f t="shared" ca="1" si="3"/>
        <v>Achieved</v>
      </c>
      <c r="P23" s="25">
        <f t="shared" si="0"/>
        <v>1</v>
      </c>
      <c r="Q23" s="25">
        <f t="shared" si="4"/>
        <v>60</v>
      </c>
      <c r="R23" s="25">
        <f t="shared" si="1"/>
        <v>59</v>
      </c>
      <c r="S23" s="25">
        <f t="shared" ca="1" si="5"/>
        <v>-22059</v>
      </c>
      <c r="T23" s="20" t="str">
        <f t="shared" ca="1" si="6"/>
        <v/>
      </c>
      <c r="U23" s="26">
        <f t="shared" ca="1" si="2"/>
        <v>-1</v>
      </c>
      <c r="V23" s="22"/>
      <c r="W23" s="22"/>
      <c r="X23" s="22"/>
      <c r="Y23" s="22"/>
      <c r="Z23" s="156"/>
      <c r="AA23" s="156"/>
      <c r="AB23" s="156"/>
      <c r="AC23" s="22">
        <v>20</v>
      </c>
      <c r="AD23" s="5"/>
      <c r="AE23" s="5"/>
      <c r="AF23" s="5"/>
      <c r="AG23" s="5"/>
      <c r="AH23" s="5"/>
      <c r="AI23" s="11"/>
      <c r="AJ23" s="171" t="str">
        <f t="array" ref="AJ23">IFERROR(INDEX($A$3:$A$1600,MATCH(0,COUNTIF($AJ$2:AJ22, $A$3:$A$1600),0)),"")</f>
        <v/>
      </c>
      <c r="AK23" s="109" t="str">
        <f t="shared" ca="1" si="7"/>
        <v/>
      </c>
      <c r="AL23" s="109" t="str">
        <f t="shared" ca="1" si="8"/>
        <v/>
      </c>
      <c r="AM23" s="109" t="str">
        <f t="shared" ca="1" si="9"/>
        <v/>
      </c>
      <c r="AN23" s="110" t="str">
        <f t="shared" ca="1" si="10"/>
        <v/>
      </c>
      <c r="AO23" s="118"/>
    </row>
    <row r="24" spans="1:41" ht="15.75" thickBot="1">
      <c r="A24" s="17" t="s">
        <v>152</v>
      </c>
      <c r="B24" s="18" t="s">
        <v>164</v>
      </c>
      <c r="C24" s="18" t="s">
        <v>168</v>
      </c>
      <c r="D24" s="17" t="s">
        <v>165</v>
      </c>
      <c r="E24" s="17" t="s">
        <v>148</v>
      </c>
      <c r="F24" s="157">
        <v>43431</v>
      </c>
      <c r="G24" s="136">
        <v>0.38819444444444445</v>
      </c>
      <c r="H24" s="136" t="s">
        <v>131</v>
      </c>
      <c r="I24" s="137">
        <f>IFERROR(IF(ISBLANK($G24),"",IF(ISTEXT($G24),$G24,IF(SIGN(INDEX('Time Zones'!$D$12:$J$18,MATCH($H24,ZoneA,0),MATCH($J24,ZoneB,0)))=(-1),INDEX('Time Zones'!$D$12:$J$18,MATCH($H24,ZoneA,0),MATCH($J24,ZoneB,0))+$G24+5,INDEX('Time Zones'!$D$12:$J$18,MATCH($H24,ZoneA,0),MATCH($J24,ZoneB,0))+$G24))),"Select Time Zones")</f>
        <v>0.38819444444444445</v>
      </c>
      <c r="J24" s="19" t="s">
        <v>131</v>
      </c>
      <c r="K24" s="160"/>
      <c r="L24" s="134"/>
      <c r="M24" s="134" t="s">
        <v>131</v>
      </c>
      <c r="N24" s="135" t="str">
        <f>IFERROR(IF(ISBLANK($G24),"",IF(ISBLANK($L24),"",IF(ISTEXT($L24),$L24,IF(SIGN(INDEX('Time Zones'!$D$12:$J$18,MATCH($H24,ZoneA,0),MATCH($M24,ZoneB,0)))=(-1),INDEX('Time Zones'!$D$12:$J$18,MATCH($H24,ZoneA,0),MATCH($M24,ZoneB,0))+$L24+5,INDEX('Time Zones'!$D$12:$J$18,MATCH($H24,ZoneA,0),MATCH($M24,ZoneB,0))+$L24)))),"Select Time Zones")</f>
        <v/>
      </c>
      <c r="O24" s="162" t="str">
        <f t="shared" ca="1" si="3"/>
        <v>Deadline Elapsed</v>
      </c>
      <c r="P24" s="25">
        <f t="shared" si="0"/>
        <v>9</v>
      </c>
      <c r="Q24" s="25">
        <f t="shared" si="4"/>
        <v>540</v>
      </c>
      <c r="R24" s="25">
        <f t="shared" si="1"/>
        <v>19</v>
      </c>
      <c r="S24" s="25">
        <f t="shared" ca="1" si="5"/>
        <v>-21619</v>
      </c>
      <c r="T24" s="20" t="str">
        <f t="shared" ca="1" si="6"/>
        <v/>
      </c>
      <c r="U24" s="26">
        <f t="shared" ca="1" si="2"/>
        <v>-1</v>
      </c>
      <c r="V24" s="22"/>
      <c r="W24" s="22"/>
      <c r="X24" s="22"/>
      <c r="Y24" s="22"/>
      <c r="Z24" s="156"/>
      <c r="AA24" s="156"/>
      <c r="AB24" s="156"/>
      <c r="AC24" s="22">
        <v>20</v>
      </c>
      <c r="AD24" s="256" t="s">
        <v>40</v>
      </c>
      <c r="AE24" s="256"/>
      <c r="AF24" s="256"/>
      <c r="AG24" s="256"/>
      <c r="AH24" s="256"/>
      <c r="AI24" s="11"/>
      <c r="AJ24" s="171" t="str">
        <f t="array" ref="AJ24">IFERROR(INDEX($A$3:$A$1600,MATCH(0,COUNTIF($AJ$2:AJ23, $A$3:$A$1600),0)),"")</f>
        <v/>
      </c>
      <c r="AK24" s="109" t="str">
        <f t="shared" ca="1" si="7"/>
        <v/>
      </c>
      <c r="AL24" s="109" t="str">
        <f t="shared" ca="1" si="8"/>
        <v/>
      </c>
      <c r="AM24" s="109" t="str">
        <f t="shared" ca="1" si="9"/>
        <v/>
      </c>
      <c r="AN24" s="110" t="str">
        <f t="shared" ca="1" si="10"/>
        <v/>
      </c>
      <c r="AO24" s="118"/>
    </row>
    <row r="25" spans="1:41" ht="15.75" thickBot="1">
      <c r="A25" s="17" t="s">
        <v>151</v>
      </c>
      <c r="B25" s="18" t="s">
        <v>164</v>
      </c>
      <c r="C25" s="18" t="s">
        <v>169</v>
      </c>
      <c r="D25" s="17" t="s">
        <v>166</v>
      </c>
      <c r="E25" s="17" t="s">
        <v>150</v>
      </c>
      <c r="F25" s="157">
        <v>43431</v>
      </c>
      <c r="G25" s="136">
        <v>0.24930555555555556</v>
      </c>
      <c r="H25" s="136" t="s">
        <v>131</v>
      </c>
      <c r="I25" s="137">
        <f>IFERROR(IF(ISBLANK($G25),"",IF(ISTEXT($G25),$G25,IF(SIGN(INDEX('Time Zones'!$D$12:$J$18,MATCH($H25,ZoneA,0),MATCH($J25,ZoneB,0)))=(-1),INDEX('Time Zones'!$D$12:$J$18,MATCH($H25,ZoneA,0),MATCH($J25,ZoneB,0))+$G25+5,INDEX('Time Zones'!$D$12:$J$18,MATCH($H25,ZoneA,0),MATCH($J25,ZoneB,0))+$G25))),"Select Time Zones")</f>
        <v>0.24930555555555556</v>
      </c>
      <c r="J25" s="19" t="s">
        <v>131</v>
      </c>
      <c r="K25" s="160"/>
      <c r="L25" s="134"/>
      <c r="M25" s="134" t="s">
        <v>131</v>
      </c>
      <c r="N25" s="135" t="str">
        <f>IFERROR(IF(ISBLANK($G25),"",IF(ISBLANK($L25),"",IF(ISTEXT($L25),$L25,IF(SIGN(INDEX('Time Zones'!$D$12:$J$18,MATCH($H25,ZoneA,0),MATCH($M25,ZoneB,0)))=(-1),INDEX('Time Zones'!$D$12:$J$18,MATCH($H25,ZoneA,0),MATCH($M25,ZoneB,0))+$L25+5,INDEX('Time Zones'!$D$12:$J$18,MATCH($H25,ZoneA,0),MATCH($M25,ZoneB,0))+$L25)))),"Select Time Zones")</f>
        <v/>
      </c>
      <c r="O25" s="162" t="str">
        <f t="shared" ca="1" si="3"/>
        <v>Deadline Elapsed</v>
      </c>
      <c r="P25" s="25">
        <f t="shared" si="0"/>
        <v>5</v>
      </c>
      <c r="Q25" s="25">
        <f t="shared" si="4"/>
        <v>300</v>
      </c>
      <c r="R25" s="25">
        <f t="shared" si="1"/>
        <v>59</v>
      </c>
      <c r="S25" s="25">
        <f t="shared" ca="1" si="5"/>
        <v>-21819</v>
      </c>
      <c r="T25" s="20" t="str">
        <f t="shared" ca="1" si="6"/>
        <v/>
      </c>
      <c r="U25" s="26">
        <f t="shared" ca="1" si="2"/>
        <v>-1</v>
      </c>
      <c r="V25" s="22"/>
      <c r="W25" s="22"/>
      <c r="X25" s="22"/>
      <c r="Y25" s="22"/>
      <c r="Z25" s="156"/>
      <c r="AA25" s="156"/>
      <c r="AB25" s="156"/>
      <c r="AC25" s="22">
        <v>20</v>
      </c>
      <c r="AD25" s="257"/>
      <c r="AE25" s="257"/>
      <c r="AF25" s="257"/>
      <c r="AG25" s="257"/>
      <c r="AH25" s="257"/>
      <c r="AI25" s="11"/>
      <c r="AJ25" s="171" t="str">
        <f t="array" ref="AJ25">IFERROR(INDEX($A$3:$A$1600,MATCH(0,COUNTIF($AJ$2:AJ24, $A$3:$A$1600),0)),"")</f>
        <v/>
      </c>
      <c r="AK25" s="109" t="str">
        <f t="shared" ca="1" si="7"/>
        <v/>
      </c>
      <c r="AL25" s="109" t="str">
        <f t="shared" ca="1" si="8"/>
        <v/>
      </c>
      <c r="AM25" s="109" t="str">
        <f t="shared" ca="1" si="9"/>
        <v/>
      </c>
      <c r="AN25" s="110" t="str">
        <f t="shared" ca="1" si="10"/>
        <v/>
      </c>
      <c r="AO25" s="118"/>
    </row>
    <row r="26" spans="1:41" ht="17.25" thickTop="1" thickBot="1">
      <c r="A26" s="17" t="s">
        <v>153</v>
      </c>
      <c r="B26" s="18" t="s">
        <v>164</v>
      </c>
      <c r="C26" s="18" t="s">
        <v>171</v>
      </c>
      <c r="D26" s="17" t="s">
        <v>161</v>
      </c>
      <c r="E26" s="17" t="s">
        <v>149</v>
      </c>
      <c r="F26" s="157">
        <v>43431</v>
      </c>
      <c r="G26" s="136">
        <v>0.2076388888888889</v>
      </c>
      <c r="H26" s="136" t="s">
        <v>131</v>
      </c>
      <c r="I26" s="137">
        <f>IFERROR(IF(ISBLANK($G26),"",IF(ISTEXT($G26),$G26,IF(SIGN(INDEX('Time Zones'!$D$12:$J$18,MATCH($H26,ZoneA,0),MATCH($J26,ZoneB,0)))=(-1),INDEX('Time Zones'!$D$12:$J$18,MATCH($H26,ZoneA,0),MATCH($J26,ZoneB,0))+$G26+5,INDEX('Time Zones'!$D$12:$J$18,MATCH($H26,ZoneA,0),MATCH($J26,ZoneB,0))+$G26))),"Select Time Zones")</f>
        <v>0.2076388888888889</v>
      </c>
      <c r="J26" s="19" t="s">
        <v>131</v>
      </c>
      <c r="K26" s="160"/>
      <c r="L26" s="134"/>
      <c r="M26" s="134" t="s">
        <v>131</v>
      </c>
      <c r="N26" s="135" t="str">
        <f>IFERROR(IF(ISBLANK($G26),"",IF(ISBLANK($L26),"",IF(ISTEXT($L26),$L26,IF(SIGN(INDEX('Time Zones'!$D$12:$J$18,MATCH($H26,ZoneA,0),MATCH($M26,ZoneB,0)))=(-1),INDEX('Time Zones'!$D$12:$J$18,MATCH($H26,ZoneA,0),MATCH($M26,ZoneB,0))+$L26+5,INDEX('Time Zones'!$D$12:$J$18,MATCH($H26,ZoneA,0),MATCH($M26,ZoneB,0))+$L26)))),"Select Time Zones")</f>
        <v/>
      </c>
      <c r="O26" s="162" t="str">
        <f t="shared" ca="1" si="3"/>
        <v>Deadline Elapsed</v>
      </c>
      <c r="P26" s="25">
        <f t="shared" si="0"/>
        <v>4</v>
      </c>
      <c r="Q26" s="25">
        <f t="shared" si="4"/>
        <v>240</v>
      </c>
      <c r="R26" s="25">
        <f t="shared" si="1"/>
        <v>59</v>
      </c>
      <c r="S26" s="25">
        <f t="shared" ca="1" si="5"/>
        <v>-21879</v>
      </c>
      <c r="T26" s="20" t="str">
        <f t="shared" ca="1" si="6"/>
        <v/>
      </c>
      <c r="U26" s="26">
        <f t="shared" ca="1" si="2"/>
        <v>-1</v>
      </c>
      <c r="V26" s="22"/>
      <c r="W26" s="22"/>
      <c r="X26" s="22"/>
      <c r="Y26" s="22"/>
      <c r="Z26" s="156"/>
      <c r="AA26" s="156"/>
      <c r="AB26" s="156"/>
      <c r="AC26" s="22">
        <v>20</v>
      </c>
      <c r="AD26" s="4"/>
      <c r="AE26" s="10"/>
      <c r="AF26" s="10"/>
      <c r="AG26" s="10"/>
      <c r="AH26" s="4"/>
      <c r="AI26" s="11"/>
      <c r="AJ26" s="171" t="str">
        <f t="array" ref="AJ26">IFERROR(INDEX($A$3:$A$1600,MATCH(0,COUNTIF($AJ$2:AJ25, $A$3:$A$1600),0)),"")</f>
        <v/>
      </c>
      <c r="AK26" s="109" t="str">
        <f t="shared" ca="1" si="7"/>
        <v/>
      </c>
      <c r="AL26" s="109" t="str">
        <f t="shared" ca="1" si="8"/>
        <v/>
      </c>
      <c r="AM26" s="109" t="str">
        <f t="shared" ca="1" si="9"/>
        <v/>
      </c>
      <c r="AN26" s="110" t="str">
        <f t="shared" ca="1" si="10"/>
        <v/>
      </c>
      <c r="AO26" s="118"/>
    </row>
    <row r="27" spans="1:41" ht="16.5" thickTop="1" thickBot="1">
      <c r="A27" s="17" t="s">
        <v>154</v>
      </c>
      <c r="B27" s="18" t="s">
        <v>167</v>
      </c>
      <c r="C27" s="18" t="s">
        <v>172</v>
      </c>
      <c r="D27" s="17" t="s">
        <v>165</v>
      </c>
      <c r="E27" s="17" t="s">
        <v>148</v>
      </c>
      <c r="F27" s="157">
        <v>43431</v>
      </c>
      <c r="G27" s="136">
        <v>0.29097222222222224</v>
      </c>
      <c r="H27" s="136" t="s">
        <v>131</v>
      </c>
      <c r="I27" s="137">
        <f>IFERROR(IF(ISBLANK($G27),"",IF(ISTEXT($G27),$G27,IF(SIGN(INDEX('Time Zones'!$D$12:$J$18,MATCH($H27,ZoneA,0),MATCH($J27,ZoneB,0)))=(-1),INDEX('Time Zones'!$D$12:$J$18,MATCH($H27,ZoneA,0),MATCH($J27,ZoneB,0))+$G27+5,INDEX('Time Zones'!$D$12:$J$18,MATCH($H27,ZoneA,0),MATCH($J27,ZoneB,0))+$G27))),"Select Time Zones")</f>
        <v>0.29097222222222224</v>
      </c>
      <c r="J27" s="19" t="s">
        <v>131</v>
      </c>
      <c r="K27" s="160"/>
      <c r="L27" s="134"/>
      <c r="M27" s="134" t="s">
        <v>131</v>
      </c>
      <c r="N27" s="135" t="str">
        <f>IFERROR(IF(ISBLANK($G27),"",IF(ISBLANK($L27),"",IF(ISTEXT($L27),$L27,IF(SIGN(INDEX('Time Zones'!$D$12:$J$18,MATCH($H27,ZoneA,0),MATCH($M27,ZoneB,0)))=(-1),INDEX('Time Zones'!$D$12:$J$18,MATCH($H27,ZoneA,0),MATCH($M27,ZoneB,0))+$L27+5,INDEX('Time Zones'!$D$12:$J$18,MATCH($H27,ZoneA,0),MATCH($M27,ZoneB,0))+$L27)))),"Select Time Zones")</f>
        <v/>
      </c>
      <c r="O27" s="162" t="str">
        <f t="shared" ca="1" si="3"/>
        <v>Deadline Elapsed</v>
      </c>
      <c r="P27" s="25">
        <f t="shared" si="0"/>
        <v>6</v>
      </c>
      <c r="Q27" s="25">
        <f t="shared" si="4"/>
        <v>360</v>
      </c>
      <c r="R27" s="25">
        <f t="shared" si="1"/>
        <v>59</v>
      </c>
      <c r="S27" s="25">
        <f t="shared" ca="1" si="5"/>
        <v>-21759</v>
      </c>
      <c r="T27" s="20" t="str">
        <f t="shared" ca="1" si="6"/>
        <v/>
      </c>
      <c r="U27" s="26">
        <f t="shared" ca="1" si="2"/>
        <v>-1</v>
      </c>
      <c r="V27" s="22"/>
      <c r="W27" s="22"/>
      <c r="X27" s="22"/>
      <c r="Y27" s="22"/>
      <c r="Z27" s="156"/>
      <c r="AA27" s="156"/>
      <c r="AB27" s="156"/>
      <c r="AC27" s="22">
        <v>20</v>
      </c>
      <c r="AD27" s="9" t="s">
        <v>186</v>
      </c>
      <c r="AE27" s="5"/>
      <c r="AF27" s="9" t="s">
        <v>131</v>
      </c>
      <c r="AG27" s="9" t="s">
        <v>41</v>
      </c>
      <c r="AH27" s="9" t="s">
        <v>2</v>
      </c>
      <c r="AI27" s="11"/>
      <c r="AJ27" s="171" t="str">
        <f t="array" ref="AJ27">IFERROR(INDEX($A$3:$A$1600,MATCH(0,COUNTIF($AJ$2:AJ26, $A$3:$A$1600),0)),"")</f>
        <v/>
      </c>
      <c r="AK27" s="109" t="str">
        <f t="shared" ca="1" si="7"/>
        <v/>
      </c>
      <c r="AL27" s="109" t="str">
        <f t="shared" ca="1" si="8"/>
        <v/>
      </c>
      <c r="AM27" s="109" t="str">
        <f t="shared" ca="1" si="9"/>
        <v/>
      </c>
      <c r="AN27" s="110" t="str">
        <f t="shared" ca="1" si="10"/>
        <v/>
      </c>
    </row>
    <row r="28" spans="1:41" ht="18.75" thickTop="1" thickBot="1">
      <c r="A28" s="17" t="s">
        <v>155</v>
      </c>
      <c r="B28" s="18" t="s">
        <v>161</v>
      </c>
      <c r="C28" s="18" t="s">
        <v>168</v>
      </c>
      <c r="D28" s="17" t="s">
        <v>161</v>
      </c>
      <c r="E28" s="17" t="s">
        <v>150</v>
      </c>
      <c r="F28" s="157">
        <v>43431</v>
      </c>
      <c r="G28" s="136">
        <v>0.3666666666666667</v>
      </c>
      <c r="H28" s="136" t="s">
        <v>131</v>
      </c>
      <c r="I28" s="137">
        <f>IFERROR(IF(ISBLANK($G28),"",IF(ISTEXT($G28),$G28,IF(SIGN(INDEX('Time Zones'!$D$12:$J$18,MATCH($H28,ZoneA,0),MATCH($J28,ZoneB,0)))=(-1),INDEX('Time Zones'!$D$12:$J$18,MATCH($H28,ZoneA,0),MATCH($J28,ZoneB,0))+$G28+5,INDEX('Time Zones'!$D$12:$J$18,MATCH($H28,ZoneA,0),MATCH($J28,ZoneB,0))+$G28))),"Select Time Zones")</f>
        <v>0.3666666666666667</v>
      </c>
      <c r="J28" s="19" t="s">
        <v>131</v>
      </c>
      <c r="K28" s="160"/>
      <c r="L28" s="134"/>
      <c r="M28" s="134" t="s">
        <v>131</v>
      </c>
      <c r="N28" s="135" t="str">
        <f>IFERROR(IF(ISBLANK($G28),"",IF(ISBLANK($L28),"",IF(ISTEXT($L28),$L28,IF(SIGN(INDEX('Time Zones'!$D$12:$J$18,MATCH($H28,ZoneA,0),MATCH($M28,ZoneB,0)))=(-1),INDEX('Time Zones'!$D$12:$J$18,MATCH($H28,ZoneA,0),MATCH($M28,ZoneB,0))+$L28+5,INDEX('Time Zones'!$D$12:$J$18,MATCH($H28,ZoneA,0),MATCH($M28,ZoneB,0))+$L28)))),"Select Time Zones")</f>
        <v/>
      </c>
      <c r="O28" s="162" t="str">
        <f t="shared" ca="1" si="3"/>
        <v>Deadline Elapsed</v>
      </c>
      <c r="P28" s="25">
        <f t="shared" si="0"/>
        <v>8</v>
      </c>
      <c r="Q28" s="25">
        <f t="shared" si="4"/>
        <v>480</v>
      </c>
      <c r="R28" s="25">
        <f t="shared" si="1"/>
        <v>48</v>
      </c>
      <c r="S28" s="25">
        <f t="shared" ca="1" si="5"/>
        <v>-21650</v>
      </c>
      <c r="T28" s="20" t="str">
        <f t="shared" ca="1" si="6"/>
        <v/>
      </c>
      <c r="U28" s="26">
        <f t="shared" ca="1" si="2"/>
        <v>-1</v>
      </c>
      <c r="V28" s="22"/>
      <c r="W28" s="22"/>
      <c r="X28" s="22"/>
      <c r="Y28" s="22"/>
      <c r="Z28" s="156"/>
      <c r="AA28" s="156"/>
      <c r="AB28" s="156"/>
      <c r="AC28" s="22">
        <v>20</v>
      </c>
      <c r="AD28" s="55"/>
      <c r="AE28" s="24"/>
      <c r="AF28" s="56"/>
      <c r="AG28" s="55"/>
      <c r="AH28" s="55"/>
      <c r="AI28" s="11"/>
      <c r="AJ28" s="111" t="s">
        <v>93</v>
      </c>
      <c r="AK28" s="112">
        <f ca="1">IFERROR(COUNTIF($O$3:$O$257,"Missed"),"")</f>
        <v>0</v>
      </c>
      <c r="AL28" s="113">
        <f ca="1">IFERROR(COUNTIF($O$3:$O$257,"Achieved"),"")</f>
        <v>7</v>
      </c>
      <c r="AM28" s="114">
        <f ca="1">IFERROR(COUNTIF($O$3:$O$257,"Pending"),"")</f>
        <v>0</v>
      </c>
      <c r="AN28" s="114">
        <f ca="1">SUM(AN4:AN27)</f>
        <v>55</v>
      </c>
    </row>
    <row r="29" spans="1:41" ht="15.75" thickTop="1">
      <c r="A29" s="17" t="s">
        <v>156</v>
      </c>
      <c r="B29" s="18" t="s">
        <v>161</v>
      </c>
      <c r="C29" s="18" t="s">
        <v>169</v>
      </c>
      <c r="D29" s="17" t="s">
        <v>161</v>
      </c>
      <c r="E29" s="17" t="s">
        <v>149</v>
      </c>
      <c r="F29" s="157">
        <v>43431</v>
      </c>
      <c r="G29" s="136">
        <v>0.4055555555555555</v>
      </c>
      <c r="H29" s="136" t="s">
        <v>131</v>
      </c>
      <c r="I29" s="137">
        <f>IFERROR(IF(ISBLANK($G29),"",IF(ISTEXT($G29),$G29,IF(SIGN(INDEX('Time Zones'!$D$12:$J$18,MATCH($H29,ZoneA,0),MATCH($J29,ZoneB,0)))=(-1),INDEX('Time Zones'!$D$12:$J$18,MATCH($H29,ZoneA,0),MATCH($J29,ZoneB,0))+$G29+5,INDEX('Time Zones'!$D$12:$J$18,MATCH($H29,ZoneA,0),MATCH($J29,ZoneB,0))+$G29))),"Select Time Zones")</f>
        <v>0.4055555555555555</v>
      </c>
      <c r="J29" s="19" t="s">
        <v>131</v>
      </c>
      <c r="K29" s="160">
        <v>43414</v>
      </c>
      <c r="L29" s="134">
        <v>0.53611111111111109</v>
      </c>
      <c r="M29" s="134" t="s">
        <v>131</v>
      </c>
      <c r="N29" s="135">
        <f>IFERROR(IF(ISBLANK($G29),"",IF(ISBLANK($L29),"",IF(ISTEXT($L29),$L29,IF(SIGN(INDEX('Time Zones'!$D$12:$J$18,MATCH($H29,ZoneA,0),MATCH($M29,ZoneB,0)))=(-1),INDEX('Time Zones'!$D$12:$J$18,MATCH($H29,ZoneA,0),MATCH($M29,ZoneB,0))+$L29+5,INDEX('Time Zones'!$D$12:$J$18,MATCH($H29,ZoneA,0),MATCH($M29,ZoneB,0))+$L29)))),"Select Time Zones")</f>
        <v>0.53611111111111109</v>
      </c>
      <c r="O29" s="162" t="str">
        <f t="shared" ca="1" si="3"/>
        <v>Achieved</v>
      </c>
      <c r="P29" s="25">
        <f t="shared" si="0"/>
        <v>9</v>
      </c>
      <c r="Q29" s="25">
        <f t="shared" si="4"/>
        <v>540</v>
      </c>
      <c r="R29" s="25">
        <f t="shared" si="1"/>
        <v>44</v>
      </c>
      <c r="S29" s="25">
        <f t="shared" ca="1" si="5"/>
        <v>-21594</v>
      </c>
      <c r="T29" s="20" t="str">
        <f t="shared" ca="1" si="6"/>
        <v/>
      </c>
      <c r="U29" s="26">
        <f t="shared" ca="1" si="2"/>
        <v>-1</v>
      </c>
      <c r="V29" s="22"/>
      <c r="W29" s="22"/>
      <c r="X29" s="22"/>
      <c r="Y29" s="22"/>
      <c r="Z29" s="156"/>
      <c r="AA29" s="156"/>
      <c r="AB29" s="156"/>
      <c r="AC29" s="22">
        <v>20</v>
      </c>
      <c r="AD29" s="235"/>
      <c r="AE29" s="236"/>
      <c r="AF29" s="236"/>
      <c r="AG29" s="236"/>
      <c r="AH29" s="237"/>
      <c r="AI29" s="11"/>
    </row>
    <row r="30" spans="1:41">
      <c r="A30" s="17" t="s">
        <v>157</v>
      </c>
      <c r="B30" s="18" t="s">
        <v>161</v>
      </c>
      <c r="C30" s="18" t="s">
        <v>169</v>
      </c>
      <c r="D30" s="17" t="s">
        <v>161</v>
      </c>
      <c r="E30" s="17" t="s">
        <v>148</v>
      </c>
      <c r="F30" s="157">
        <v>43431</v>
      </c>
      <c r="G30" s="136">
        <v>0.45763888888888887</v>
      </c>
      <c r="H30" s="136" t="s">
        <v>131</v>
      </c>
      <c r="I30" s="137">
        <f>IFERROR(IF(ISBLANK($G30),"",IF(ISTEXT($G30),$G30,IF(SIGN(INDEX('Time Zones'!$D$12:$J$18,MATCH($H30,ZoneA,0),MATCH($J30,ZoneB,0)))=(-1),INDEX('Time Zones'!$D$12:$J$18,MATCH($H30,ZoneA,0),MATCH($J30,ZoneB,0))+$G30+5,INDEX('Time Zones'!$D$12:$J$18,MATCH($H30,ZoneA,0),MATCH($J30,ZoneB,0))+$G30))),"Select Time Zones")</f>
        <v>0.45763888888888887</v>
      </c>
      <c r="J30" s="19" t="s">
        <v>131</v>
      </c>
      <c r="K30" s="160">
        <v>43413</v>
      </c>
      <c r="L30" s="134">
        <v>3.6805555555555557E-2</v>
      </c>
      <c r="M30" s="134" t="s">
        <v>131</v>
      </c>
      <c r="N30" s="135">
        <f>IFERROR(IF(ISBLANK($G30),"",IF(ISBLANK($L30),"",IF(ISTEXT($L30),$L30,IF(SIGN(INDEX('Time Zones'!$D$12:$J$18,MATCH($H30,ZoneA,0),MATCH($M30,ZoneB,0)))=(-1),INDEX('Time Zones'!$D$12:$J$18,MATCH($H30,ZoneA,0),MATCH($M30,ZoneB,0))+$L30+5,INDEX('Time Zones'!$D$12:$J$18,MATCH($H30,ZoneA,0),MATCH($M30,ZoneB,0))+$L30)))),"Select Time Zones")</f>
        <v>3.6805555555555557E-2</v>
      </c>
      <c r="O30" s="162" t="str">
        <f t="shared" ca="1" si="3"/>
        <v>Achieved</v>
      </c>
      <c r="P30" s="25">
        <f t="shared" si="0"/>
        <v>10</v>
      </c>
      <c r="Q30" s="25">
        <f t="shared" si="4"/>
        <v>600</v>
      </c>
      <c r="R30" s="25">
        <f t="shared" si="1"/>
        <v>59</v>
      </c>
      <c r="S30" s="25">
        <f t="shared" ca="1" si="5"/>
        <v>-21519</v>
      </c>
      <c r="T30" s="20" t="str">
        <f t="shared" ca="1" si="6"/>
        <v/>
      </c>
      <c r="U30" s="26">
        <f t="shared" ca="1" si="2"/>
        <v>-1</v>
      </c>
      <c r="V30" s="22"/>
      <c r="W30" s="22"/>
      <c r="X30" s="22"/>
      <c r="Y30" s="22"/>
      <c r="Z30" s="156"/>
      <c r="AA30" s="156"/>
      <c r="AB30" s="156"/>
      <c r="AC30" s="22">
        <v>20</v>
      </c>
      <c r="AD30" s="238"/>
      <c r="AE30" s="239"/>
      <c r="AF30" s="239"/>
      <c r="AG30" s="239"/>
      <c r="AH30" s="240"/>
      <c r="AI30" s="11"/>
    </row>
    <row r="31" spans="1:41" ht="15.75" thickBot="1">
      <c r="A31" s="17" t="s">
        <v>158</v>
      </c>
      <c r="B31" s="18" t="s">
        <v>161</v>
      </c>
      <c r="C31" s="18" t="s">
        <v>170</v>
      </c>
      <c r="D31" s="17" t="s">
        <v>161</v>
      </c>
      <c r="E31" s="17" t="s">
        <v>150</v>
      </c>
      <c r="F31" s="157">
        <v>43431</v>
      </c>
      <c r="G31" s="136">
        <v>0.54097222222222219</v>
      </c>
      <c r="H31" s="136" t="s">
        <v>131</v>
      </c>
      <c r="I31" s="137">
        <f>IFERROR(IF(ISBLANK($G31),"",IF(ISTEXT($G31),$G31,IF(SIGN(INDEX('Time Zones'!$D$12:$J$18,MATCH($H31,ZoneA,0),MATCH($J31,ZoneB,0)))=(-1),INDEX('Time Zones'!$D$12:$J$18,MATCH($H31,ZoneA,0),MATCH($J31,ZoneB,0))+$G31+5,INDEX('Time Zones'!$D$12:$J$18,MATCH($H31,ZoneA,0),MATCH($J31,ZoneB,0))+$G31))),"Select Time Zones")</f>
        <v>0.54097222222222219</v>
      </c>
      <c r="J31" s="19" t="s">
        <v>131</v>
      </c>
      <c r="K31" s="160"/>
      <c r="L31" s="134"/>
      <c r="M31" s="134" t="s">
        <v>131</v>
      </c>
      <c r="N31" s="135" t="str">
        <f>IFERROR(IF(ISBLANK($G31),"",IF(ISBLANK($L31),"",IF(ISTEXT($L31),$L31,IF(SIGN(INDEX('Time Zones'!$D$12:$J$18,MATCH($H31,ZoneA,0),MATCH($M31,ZoneB,0)))=(-1),INDEX('Time Zones'!$D$12:$J$18,MATCH($H31,ZoneA,0),MATCH($M31,ZoneB,0))+$L31+5,INDEX('Time Zones'!$D$12:$J$18,MATCH($H31,ZoneA,0),MATCH($M31,ZoneB,0))+$L31)))),"Select Time Zones")</f>
        <v/>
      </c>
      <c r="O31" s="162" t="str">
        <f t="shared" ca="1" si="3"/>
        <v>Deadline Elapsed</v>
      </c>
      <c r="P31" s="25">
        <f t="shared" si="0"/>
        <v>12</v>
      </c>
      <c r="Q31" s="25">
        <f t="shared" si="4"/>
        <v>720</v>
      </c>
      <c r="R31" s="25">
        <f t="shared" si="1"/>
        <v>59</v>
      </c>
      <c r="S31" s="25">
        <f t="shared" ca="1" si="5"/>
        <v>-21399</v>
      </c>
      <c r="T31" s="20" t="str">
        <f t="shared" ca="1" si="6"/>
        <v/>
      </c>
      <c r="U31" s="26">
        <f t="shared" ca="1" si="2"/>
        <v>-1</v>
      </c>
      <c r="V31" s="22"/>
      <c r="W31" s="22"/>
      <c r="X31" s="22"/>
      <c r="Y31" s="22"/>
      <c r="Z31" s="156"/>
      <c r="AA31" s="156"/>
      <c r="AB31" s="156"/>
      <c r="AC31" s="22">
        <v>50</v>
      </c>
      <c r="AD31" s="241"/>
      <c r="AE31" s="242"/>
      <c r="AF31" s="242"/>
      <c r="AG31" s="242"/>
      <c r="AH31" s="243"/>
      <c r="AI31" s="11"/>
      <c r="AJ31" s="11"/>
      <c r="AK31" s="12"/>
      <c r="AL31" s="13"/>
      <c r="AM31" s="13"/>
      <c r="AN31" s="13"/>
    </row>
    <row r="32" spans="1:41" ht="16.5" thickTop="1" thickBot="1">
      <c r="A32" s="17" t="s">
        <v>159</v>
      </c>
      <c r="B32" s="18" t="s">
        <v>161</v>
      </c>
      <c r="C32" s="18" t="s">
        <v>169</v>
      </c>
      <c r="D32" s="17" t="s">
        <v>161</v>
      </c>
      <c r="E32" s="17" t="s">
        <v>149</v>
      </c>
      <c r="F32" s="157">
        <v>43431</v>
      </c>
      <c r="G32" s="136">
        <v>0.66597222222222219</v>
      </c>
      <c r="H32" s="136" t="s">
        <v>131</v>
      </c>
      <c r="I32" s="137">
        <f>IFERROR(IF(ISBLANK($G32),"",IF(ISTEXT($G32),$G32,IF(SIGN(INDEX('Time Zones'!$D$12:$J$18,MATCH($H32,ZoneA,0),MATCH($J32,ZoneB,0)))=(-1),INDEX('Time Zones'!$D$12:$J$18,MATCH($H32,ZoneA,0),MATCH($J32,ZoneB,0))+$G32+5,INDEX('Time Zones'!$D$12:$J$18,MATCH($H32,ZoneA,0),MATCH($J32,ZoneB,0))+$G32))),"Select Time Zones")</f>
        <v>0.66597222222222219</v>
      </c>
      <c r="J32" s="19" t="s">
        <v>131</v>
      </c>
      <c r="K32" s="160"/>
      <c r="L32" s="134"/>
      <c r="M32" s="134" t="s">
        <v>131</v>
      </c>
      <c r="N32" s="135" t="str">
        <f>IFERROR(IF(ISBLANK($G32),"",IF(ISBLANK($L32),"",IF(ISTEXT($L32),$L32,IF(SIGN(INDEX('Time Zones'!$D$12:$J$18,MATCH($H32,ZoneA,0),MATCH($M32,ZoneB,0)))=(-1),INDEX('Time Zones'!$D$12:$J$18,MATCH($H32,ZoneA,0),MATCH($M32,ZoneB,0))+$L32+5,INDEX('Time Zones'!$D$12:$J$18,MATCH($H32,ZoneA,0),MATCH($M32,ZoneB,0))+$L32)))),"Select Time Zones")</f>
        <v/>
      </c>
      <c r="O32" s="162" t="str">
        <f t="shared" ca="1" si="3"/>
        <v>Deadline Elapsed</v>
      </c>
      <c r="P32" s="25">
        <f t="shared" si="0"/>
        <v>15</v>
      </c>
      <c r="Q32" s="25">
        <f t="shared" si="4"/>
        <v>900</v>
      </c>
      <c r="R32" s="25">
        <f t="shared" si="1"/>
        <v>59</v>
      </c>
      <c r="S32" s="25">
        <f t="shared" ca="1" si="5"/>
        <v>-21219</v>
      </c>
      <c r="T32" s="20" t="str">
        <f t="shared" ca="1" si="6"/>
        <v/>
      </c>
      <c r="U32" s="26">
        <f t="shared" ca="1" si="2"/>
        <v>-1</v>
      </c>
      <c r="V32" s="22"/>
      <c r="W32" s="22"/>
      <c r="X32" s="22"/>
      <c r="Y32" s="22"/>
      <c r="Z32" s="156"/>
      <c r="AA32" s="156"/>
      <c r="AB32" s="156"/>
      <c r="AC32" s="22">
        <v>20</v>
      </c>
      <c r="AD32" s="55"/>
      <c r="AE32" s="5"/>
      <c r="AF32" s="9" t="s">
        <v>53</v>
      </c>
      <c r="AG32" s="55"/>
      <c r="AH32" s="9" t="s">
        <v>54</v>
      </c>
      <c r="AI32" s="11"/>
      <c r="AJ32" s="11"/>
      <c r="AK32" s="12"/>
      <c r="AL32" s="13"/>
      <c r="AM32" s="13"/>
      <c r="AN32" s="13"/>
    </row>
    <row r="33" spans="1:40" ht="15.75" thickTop="1">
      <c r="A33" s="17" t="s">
        <v>151</v>
      </c>
      <c r="B33" s="18" t="s">
        <v>161</v>
      </c>
      <c r="C33" s="18" t="s">
        <v>168</v>
      </c>
      <c r="D33" s="17" t="s">
        <v>161</v>
      </c>
      <c r="E33" s="17" t="s">
        <v>148</v>
      </c>
      <c r="F33" s="157">
        <v>43431</v>
      </c>
      <c r="G33" s="136">
        <v>0.41597222222222219</v>
      </c>
      <c r="H33" s="136" t="s">
        <v>131</v>
      </c>
      <c r="I33" s="137">
        <f>IFERROR(IF(ISBLANK($G33),"",IF(ISTEXT($G33),$G33,IF(SIGN(INDEX('Time Zones'!$D$12:$J$18,MATCH($H33,ZoneA,0),MATCH($J33,ZoneB,0)))=(-1),INDEX('Time Zones'!$D$12:$J$18,MATCH($H33,ZoneA,0),MATCH($J33,ZoneB,0))+$G33+5,INDEX('Time Zones'!$D$12:$J$18,MATCH($H33,ZoneA,0),MATCH($J33,ZoneB,0))+$G33))),"Select Time Zones")</f>
        <v>0.41597222222222219</v>
      </c>
      <c r="J33" s="19" t="s">
        <v>131</v>
      </c>
      <c r="K33" s="160"/>
      <c r="L33" s="134"/>
      <c r="M33" s="134" t="s">
        <v>131</v>
      </c>
      <c r="N33" s="135" t="str">
        <f>IFERROR(IF(ISBLANK($G33),"",IF(ISBLANK($L33),"",IF(ISTEXT($L33),$L33,IF(SIGN(INDEX('Time Zones'!$D$12:$J$18,MATCH($H33,ZoneA,0),MATCH($M33,ZoneB,0)))=(-1),INDEX('Time Zones'!$D$12:$J$18,MATCH($H33,ZoneA,0),MATCH($M33,ZoneB,0))+$L33+5,INDEX('Time Zones'!$D$12:$J$18,MATCH($H33,ZoneA,0),MATCH($M33,ZoneB,0))+$L33)))),"Select Time Zones")</f>
        <v/>
      </c>
      <c r="O33" s="162" t="str">
        <f t="shared" ca="1" si="3"/>
        <v>Deadline Elapsed</v>
      </c>
      <c r="P33" s="25">
        <f t="shared" si="0"/>
        <v>9</v>
      </c>
      <c r="Q33" s="25">
        <f t="shared" si="4"/>
        <v>540</v>
      </c>
      <c r="R33" s="25">
        <f t="shared" si="1"/>
        <v>59</v>
      </c>
      <c r="S33" s="25">
        <f t="shared" ca="1" si="5"/>
        <v>-21579</v>
      </c>
      <c r="T33" s="20" t="str">
        <f t="shared" ca="1" si="6"/>
        <v/>
      </c>
      <c r="U33" s="26">
        <f t="shared" ca="1" si="2"/>
        <v>-1</v>
      </c>
      <c r="V33" s="22"/>
      <c r="W33" s="22"/>
      <c r="X33" s="22"/>
      <c r="Y33" s="22"/>
      <c r="Z33" s="156"/>
      <c r="AA33" s="156"/>
      <c r="AB33" s="156"/>
      <c r="AC33" s="22">
        <v>20</v>
      </c>
      <c r="AD33" s="5"/>
      <c r="AE33" s="5"/>
      <c r="AF33" s="5"/>
      <c r="AG33" s="5"/>
      <c r="AH33" s="5"/>
      <c r="AI33" s="11"/>
      <c r="AJ33" s="11"/>
      <c r="AK33" s="12"/>
      <c r="AL33" s="13"/>
      <c r="AM33" s="13"/>
      <c r="AN33" s="13"/>
    </row>
    <row r="34" spans="1:40">
      <c r="A34" s="17" t="s">
        <v>152</v>
      </c>
      <c r="B34" s="18" t="s">
        <v>161</v>
      </c>
      <c r="C34" s="18" t="s">
        <v>169</v>
      </c>
      <c r="D34" s="17" t="s">
        <v>161</v>
      </c>
      <c r="E34" s="17" t="s">
        <v>150</v>
      </c>
      <c r="F34" s="157">
        <v>43431</v>
      </c>
      <c r="G34" s="136">
        <v>0.54097222222222219</v>
      </c>
      <c r="H34" s="136" t="s">
        <v>131</v>
      </c>
      <c r="I34" s="137">
        <f>IFERROR(IF(ISBLANK($G34),"",IF(ISTEXT($G34),$G34,IF(SIGN(INDEX('Time Zones'!$D$12:$J$18,MATCH($H34,ZoneA,0),MATCH($J34,ZoneB,0)))=(-1),INDEX('Time Zones'!$D$12:$J$18,MATCH($H34,ZoneA,0),MATCH($J34,ZoneB,0))+$G34+5,INDEX('Time Zones'!$D$12:$J$18,MATCH($H34,ZoneA,0),MATCH($J34,ZoneB,0))+$G34))),"Select Time Zones")</f>
        <v>0.54097222222222219</v>
      </c>
      <c r="J34" s="19" t="s">
        <v>131</v>
      </c>
      <c r="K34" s="160"/>
      <c r="L34" s="134"/>
      <c r="M34" s="134" t="s">
        <v>131</v>
      </c>
      <c r="N34" s="135" t="str">
        <f>IFERROR(IF(ISBLANK($G34),"",IF(ISBLANK($L34),"",IF(ISTEXT($L34),$L34,IF(SIGN(INDEX('Time Zones'!$D$12:$J$18,MATCH($H34,ZoneA,0),MATCH($M34,ZoneB,0)))=(-1),INDEX('Time Zones'!$D$12:$J$18,MATCH($H34,ZoneA,0),MATCH($M34,ZoneB,0))+$L34+5,INDEX('Time Zones'!$D$12:$J$18,MATCH($H34,ZoneA,0),MATCH($M34,ZoneB,0))+$L34)))),"Select Time Zones")</f>
        <v/>
      </c>
      <c r="O34" s="162" t="str">
        <f t="shared" ca="1" si="3"/>
        <v>Deadline Elapsed</v>
      </c>
      <c r="P34" s="25">
        <f t="shared" si="0"/>
        <v>12</v>
      </c>
      <c r="Q34" s="25">
        <f t="shared" si="4"/>
        <v>720</v>
      </c>
      <c r="R34" s="25">
        <f t="shared" si="1"/>
        <v>59</v>
      </c>
      <c r="S34" s="25">
        <f t="shared" ca="1" si="5"/>
        <v>-21399</v>
      </c>
      <c r="T34" s="20" t="str">
        <f t="shared" ca="1" si="6"/>
        <v/>
      </c>
      <c r="U34" s="26">
        <f t="shared" ca="1" si="2"/>
        <v>-1</v>
      </c>
      <c r="V34" s="22"/>
      <c r="W34" s="22"/>
      <c r="X34" s="22"/>
      <c r="Y34" s="22"/>
      <c r="Z34" s="156"/>
      <c r="AA34" s="156"/>
      <c r="AB34" s="156"/>
      <c r="AC34" s="22">
        <v>20</v>
      </c>
      <c r="AD34" s="11"/>
      <c r="AE34" s="11"/>
      <c r="AF34" s="11"/>
      <c r="AG34" s="11"/>
      <c r="AH34" s="11"/>
      <c r="AI34" s="11"/>
      <c r="AJ34" s="11"/>
      <c r="AK34" s="12"/>
      <c r="AL34" s="13"/>
      <c r="AM34" s="13"/>
      <c r="AN34" s="13"/>
    </row>
    <row r="35" spans="1:40" ht="15.75" thickBot="1">
      <c r="A35" s="17" t="s">
        <v>151</v>
      </c>
      <c r="B35" s="18" t="s">
        <v>161</v>
      </c>
      <c r="C35" s="18" t="s">
        <v>171</v>
      </c>
      <c r="D35" s="17" t="s">
        <v>161</v>
      </c>
      <c r="E35" s="17" t="s">
        <v>149</v>
      </c>
      <c r="F35" s="157">
        <v>43431</v>
      </c>
      <c r="G35" s="136">
        <v>0.33263888888888887</v>
      </c>
      <c r="H35" s="136" t="s">
        <v>131</v>
      </c>
      <c r="I35" s="137">
        <f>IFERROR(IF(ISBLANK($G35),"",IF(ISTEXT($G35),$G35,IF(SIGN(INDEX('Time Zones'!$D$12:$J$18,MATCH($H35,ZoneA,0),MATCH($J35,ZoneB,0)))=(-1),INDEX('Time Zones'!$D$12:$J$18,MATCH($H35,ZoneA,0),MATCH($J35,ZoneB,0))+$G35+5,INDEX('Time Zones'!$D$12:$J$18,MATCH($H35,ZoneA,0),MATCH($J35,ZoneB,0))+$G35))),"Select Time Zones")</f>
        <v>0.33263888888888887</v>
      </c>
      <c r="J35" s="19" t="s">
        <v>131</v>
      </c>
      <c r="K35" s="160"/>
      <c r="L35" s="134"/>
      <c r="M35" s="134" t="s">
        <v>131</v>
      </c>
      <c r="N35" s="135" t="str">
        <f>IFERROR(IF(ISBLANK($G35),"",IF(ISBLANK($L35),"",IF(ISTEXT($L35),$L35,IF(SIGN(INDEX('Time Zones'!$D$12:$J$18,MATCH($H35,ZoneA,0),MATCH($M35,ZoneB,0)))=(-1),INDEX('Time Zones'!$D$12:$J$18,MATCH($H35,ZoneA,0),MATCH($M35,ZoneB,0))+$L35+5,INDEX('Time Zones'!$D$12:$J$18,MATCH($H35,ZoneA,0),MATCH($M35,ZoneB,0))+$L35)))),"Select Time Zones")</f>
        <v/>
      </c>
      <c r="O35" s="162" t="str">
        <f t="shared" ca="1" si="3"/>
        <v>Deadline Elapsed</v>
      </c>
      <c r="P35" s="25">
        <f t="shared" si="0"/>
        <v>7</v>
      </c>
      <c r="Q35" s="25">
        <f t="shared" si="4"/>
        <v>420</v>
      </c>
      <c r="R35" s="25">
        <f t="shared" si="1"/>
        <v>59</v>
      </c>
      <c r="S35" s="25">
        <f t="shared" ca="1" si="5"/>
        <v>-21699</v>
      </c>
      <c r="T35" s="20" t="str">
        <f t="shared" ca="1" si="6"/>
        <v/>
      </c>
      <c r="U35" s="26">
        <f t="shared" ca="1" si="2"/>
        <v>-1</v>
      </c>
      <c r="V35" s="22"/>
      <c r="W35" s="22"/>
      <c r="X35" s="22"/>
      <c r="Y35" s="22"/>
      <c r="Z35" s="156"/>
      <c r="AA35" s="156"/>
      <c r="AB35" s="156"/>
      <c r="AC35" s="22">
        <v>20</v>
      </c>
      <c r="AD35" s="11"/>
      <c r="AE35" s="11"/>
      <c r="AF35" s="11"/>
      <c r="AG35" s="11"/>
      <c r="AH35" s="11"/>
      <c r="AI35" s="11"/>
      <c r="AJ35" s="11"/>
      <c r="AK35" s="12"/>
      <c r="AL35" s="13"/>
      <c r="AM35" s="13"/>
      <c r="AN35" s="13"/>
    </row>
    <row r="36" spans="1:40" ht="16.5" customHeight="1" thickTop="1" thickBot="1">
      <c r="A36" s="17" t="s">
        <v>153</v>
      </c>
      <c r="B36" s="18" t="s">
        <v>161</v>
      </c>
      <c r="C36" s="18" t="s">
        <v>172</v>
      </c>
      <c r="D36" s="17" t="s">
        <v>161</v>
      </c>
      <c r="E36" s="17" t="s">
        <v>148</v>
      </c>
      <c r="F36" s="157">
        <v>43431</v>
      </c>
      <c r="G36" s="136">
        <v>0.29097222222222224</v>
      </c>
      <c r="H36" s="136" t="s">
        <v>131</v>
      </c>
      <c r="I36" s="137">
        <f>IFERROR(IF(ISBLANK($G36),"",IF(ISTEXT($G36),$G36,IF(SIGN(INDEX('Time Zones'!$D$12:$J$18,MATCH($H36,ZoneA,0),MATCH($J36,ZoneB,0)))=(-1),INDEX('Time Zones'!$D$12:$J$18,MATCH($H36,ZoneA,0),MATCH($J36,ZoneB,0))+$G36+5,INDEX('Time Zones'!$D$12:$J$18,MATCH($H36,ZoneA,0),MATCH($J36,ZoneB,0))+$G36))),"Select Time Zones")</f>
        <v>0.29097222222222224</v>
      </c>
      <c r="J36" s="19" t="s">
        <v>131</v>
      </c>
      <c r="K36" s="160"/>
      <c r="L36" s="134"/>
      <c r="M36" s="134" t="s">
        <v>131</v>
      </c>
      <c r="N36" s="135" t="str">
        <f>IFERROR(IF(ISBLANK($G36),"",IF(ISBLANK($L36),"",IF(ISTEXT($L36),$L36,IF(SIGN(INDEX('Time Zones'!$D$12:$J$18,MATCH($H36,ZoneA,0),MATCH($M36,ZoneB,0)))=(-1),INDEX('Time Zones'!$D$12:$J$18,MATCH($H36,ZoneA,0),MATCH($M36,ZoneB,0))+$L36+5,INDEX('Time Zones'!$D$12:$J$18,MATCH($H36,ZoneA,0),MATCH($M36,ZoneB,0))+$L36)))),"Select Time Zones")</f>
        <v/>
      </c>
      <c r="O36" s="162" t="str">
        <f t="shared" ca="1" si="3"/>
        <v>Deadline Elapsed</v>
      </c>
      <c r="P36" s="25">
        <f t="shared" si="0"/>
        <v>6</v>
      </c>
      <c r="Q36" s="25">
        <f t="shared" si="4"/>
        <v>360</v>
      </c>
      <c r="R36" s="25">
        <f t="shared" si="1"/>
        <v>59</v>
      </c>
      <c r="S36" s="25">
        <f t="shared" ca="1" si="5"/>
        <v>-21759</v>
      </c>
      <c r="T36" s="20" t="str">
        <f t="shared" ca="1" si="6"/>
        <v/>
      </c>
      <c r="U36" s="26">
        <f t="shared" ca="1" si="2"/>
        <v>-1</v>
      </c>
      <c r="V36" s="22"/>
      <c r="W36" s="22"/>
      <c r="X36" s="22"/>
      <c r="Y36" s="22"/>
      <c r="Z36" s="156"/>
      <c r="AA36" s="156"/>
      <c r="AB36" s="156"/>
      <c r="AC36" s="22">
        <v>20</v>
      </c>
      <c r="AD36" s="9" t="s">
        <v>186</v>
      </c>
      <c r="AE36" s="5"/>
      <c r="AF36" s="9" t="s">
        <v>131</v>
      </c>
      <c r="AG36" s="9" t="s">
        <v>41</v>
      </c>
      <c r="AH36" s="9" t="s">
        <v>2</v>
      </c>
      <c r="AI36" s="11"/>
      <c r="AJ36" s="11"/>
      <c r="AK36" s="12"/>
      <c r="AL36" s="13"/>
      <c r="AM36" s="13"/>
      <c r="AN36" s="13"/>
    </row>
    <row r="37" spans="1:40" ht="16.5" thickTop="1" thickBot="1">
      <c r="A37" s="17" t="s">
        <v>154</v>
      </c>
      <c r="B37" s="18" t="s">
        <v>161</v>
      </c>
      <c r="C37" s="18" t="s">
        <v>168</v>
      </c>
      <c r="D37" s="17" t="s">
        <v>161</v>
      </c>
      <c r="E37" s="17" t="s">
        <v>150</v>
      </c>
      <c r="F37" s="157">
        <v>43431</v>
      </c>
      <c r="G37" s="136">
        <v>8.2638888888888887E-2</v>
      </c>
      <c r="H37" s="136" t="s">
        <v>131</v>
      </c>
      <c r="I37" s="137">
        <f>IFERROR(IF(ISBLANK($G37),"",IF(ISTEXT($G37),$G37,IF(SIGN(INDEX('Time Zones'!$D$12:$J$18,MATCH($H37,ZoneA,0),MATCH($J37,ZoneB,0)))=(-1),INDEX('Time Zones'!$D$12:$J$18,MATCH($H37,ZoneA,0),MATCH($J37,ZoneB,0))+$G37+5,INDEX('Time Zones'!$D$12:$J$18,MATCH($H37,ZoneA,0),MATCH($J37,ZoneB,0))+$G37))),"Select Time Zones")</f>
        <v>8.2638888888888887E-2</v>
      </c>
      <c r="J37" s="19" t="s">
        <v>131</v>
      </c>
      <c r="K37" s="160"/>
      <c r="L37" s="134"/>
      <c r="M37" s="134" t="s">
        <v>131</v>
      </c>
      <c r="N37" s="135" t="str">
        <f>IFERROR(IF(ISBLANK($G37),"",IF(ISBLANK($L37),"",IF(ISTEXT($L37),$L37,IF(SIGN(INDEX('Time Zones'!$D$12:$J$18,MATCH($H37,ZoneA,0),MATCH($M37,ZoneB,0)))=(-1),INDEX('Time Zones'!$D$12:$J$18,MATCH($H37,ZoneA,0),MATCH($M37,ZoneB,0))+$L37+5,INDEX('Time Zones'!$D$12:$J$18,MATCH($H37,ZoneA,0),MATCH($M37,ZoneB,0))+$L37)))),"Select Time Zones")</f>
        <v/>
      </c>
      <c r="O37" s="162" t="str">
        <f t="shared" ca="1" si="3"/>
        <v>Deadline Elapsed</v>
      </c>
      <c r="P37" s="25">
        <f t="shared" si="0"/>
        <v>1</v>
      </c>
      <c r="Q37" s="25">
        <f t="shared" si="4"/>
        <v>60</v>
      </c>
      <c r="R37" s="25">
        <f t="shared" si="1"/>
        <v>59</v>
      </c>
      <c r="S37" s="25">
        <f t="shared" ca="1" si="5"/>
        <v>-22059</v>
      </c>
      <c r="T37" s="20" t="str">
        <f t="shared" ca="1" si="6"/>
        <v/>
      </c>
      <c r="U37" s="26">
        <f t="shared" ca="1" si="2"/>
        <v>-1</v>
      </c>
      <c r="V37" s="22"/>
      <c r="W37" s="22"/>
      <c r="X37" s="22"/>
      <c r="Y37" s="22"/>
      <c r="Z37" s="156"/>
      <c r="AA37" s="156"/>
      <c r="AB37" s="156"/>
      <c r="AC37" s="22">
        <v>20</v>
      </c>
      <c r="AD37" s="55"/>
      <c r="AE37" s="24"/>
      <c r="AF37" s="56"/>
      <c r="AG37" s="55"/>
      <c r="AH37" s="55"/>
      <c r="AI37" s="11"/>
      <c r="AJ37" s="11"/>
      <c r="AK37" s="12"/>
      <c r="AL37" s="13"/>
      <c r="AM37" s="13"/>
      <c r="AN37" s="13"/>
    </row>
    <row r="38" spans="1:40" ht="15.75" thickTop="1">
      <c r="A38" s="17" t="s">
        <v>155</v>
      </c>
      <c r="B38" s="18" t="s">
        <v>161</v>
      </c>
      <c r="C38" s="18" t="s">
        <v>169</v>
      </c>
      <c r="D38" s="17" t="s">
        <v>161</v>
      </c>
      <c r="E38" s="17" t="s">
        <v>149</v>
      </c>
      <c r="F38" s="157">
        <v>43431</v>
      </c>
      <c r="G38" s="136">
        <v>0.38819444444444445</v>
      </c>
      <c r="H38" s="136" t="s">
        <v>131</v>
      </c>
      <c r="I38" s="137">
        <f>IFERROR(IF(ISBLANK($G38),"",IF(ISTEXT($G38),$G38,IF(SIGN(INDEX('Time Zones'!$D$12:$J$18,MATCH($H38,ZoneA,0),MATCH($J38,ZoneB,0)))=(-1),INDEX('Time Zones'!$D$12:$J$18,MATCH($H38,ZoneA,0),MATCH($J38,ZoneB,0))+$G38+5,INDEX('Time Zones'!$D$12:$J$18,MATCH($H38,ZoneA,0),MATCH($J38,ZoneB,0))+$G38))),"Select Time Zones")</f>
        <v>0.38819444444444445</v>
      </c>
      <c r="J38" s="19" t="s">
        <v>131</v>
      </c>
      <c r="K38" s="160"/>
      <c r="L38" s="134"/>
      <c r="M38" s="134" t="s">
        <v>131</v>
      </c>
      <c r="N38" s="135" t="str">
        <f>IFERROR(IF(ISBLANK($G38),"",IF(ISBLANK($L38),"",IF(ISTEXT($L38),$L38,IF(SIGN(INDEX('Time Zones'!$D$12:$J$18,MATCH($H38,ZoneA,0),MATCH($M38,ZoneB,0)))=(-1),INDEX('Time Zones'!$D$12:$J$18,MATCH($H38,ZoneA,0),MATCH($M38,ZoneB,0))+$L38+5,INDEX('Time Zones'!$D$12:$J$18,MATCH($H38,ZoneA,0),MATCH($M38,ZoneB,0))+$L38)))),"Select Time Zones")</f>
        <v/>
      </c>
      <c r="O38" s="162" t="str">
        <f t="shared" ca="1" si="3"/>
        <v>Deadline Elapsed</v>
      </c>
      <c r="P38" s="25">
        <f t="shared" si="0"/>
        <v>9</v>
      </c>
      <c r="Q38" s="25">
        <f t="shared" si="4"/>
        <v>540</v>
      </c>
      <c r="R38" s="25">
        <f t="shared" si="1"/>
        <v>19</v>
      </c>
      <c r="S38" s="25">
        <f t="shared" ca="1" si="5"/>
        <v>-21619</v>
      </c>
      <c r="T38" s="20" t="str">
        <f t="shared" ca="1" si="6"/>
        <v/>
      </c>
      <c r="U38" s="26">
        <f t="shared" ca="1" si="2"/>
        <v>-1</v>
      </c>
      <c r="V38" s="22"/>
      <c r="W38" s="22"/>
      <c r="X38" s="22"/>
      <c r="Y38" s="22"/>
      <c r="Z38" s="156"/>
      <c r="AA38" s="156"/>
      <c r="AB38" s="156"/>
      <c r="AC38" s="22">
        <v>20</v>
      </c>
      <c r="AD38" s="235"/>
      <c r="AE38" s="236"/>
      <c r="AF38" s="236"/>
      <c r="AG38" s="236"/>
      <c r="AH38" s="237"/>
      <c r="AI38" s="11"/>
      <c r="AJ38" s="11"/>
      <c r="AK38" s="12"/>
      <c r="AL38" s="13"/>
      <c r="AM38" s="13"/>
      <c r="AN38" s="13"/>
    </row>
    <row r="39" spans="1:40">
      <c r="A39" s="17" t="s">
        <v>156</v>
      </c>
      <c r="B39" s="18" t="s">
        <v>161</v>
      </c>
      <c r="C39" s="18" t="s">
        <v>169</v>
      </c>
      <c r="D39" s="17" t="s">
        <v>161</v>
      </c>
      <c r="E39" s="17" t="s">
        <v>148</v>
      </c>
      <c r="F39" s="157">
        <v>43431</v>
      </c>
      <c r="G39" s="136">
        <v>0.24930555555555556</v>
      </c>
      <c r="H39" s="136" t="s">
        <v>131</v>
      </c>
      <c r="I39" s="137">
        <f>IFERROR(IF(ISBLANK($G39),"",IF(ISTEXT($G39),$G39,IF(SIGN(INDEX('Time Zones'!$D$12:$J$18,MATCH($H39,ZoneA,0),MATCH($J39,ZoneB,0)))=(-1),INDEX('Time Zones'!$D$12:$J$18,MATCH($H39,ZoneA,0),MATCH($J39,ZoneB,0))+$G39+5,INDEX('Time Zones'!$D$12:$J$18,MATCH($H39,ZoneA,0),MATCH($J39,ZoneB,0))+$G39))),"Select Time Zones")</f>
        <v>0.24930555555555556</v>
      </c>
      <c r="J39" s="19" t="s">
        <v>131</v>
      </c>
      <c r="K39" s="160"/>
      <c r="L39" s="134"/>
      <c r="M39" s="134" t="s">
        <v>131</v>
      </c>
      <c r="N39" s="135" t="str">
        <f>IFERROR(IF(ISBLANK($G39),"",IF(ISBLANK($L39),"",IF(ISTEXT($L39),$L39,IF(SIGN(INDEX('Time Zones'!$D$12:$J$18,MATCH($H39,ZoneA,0),MATCH($M39,ZoneB,0)))=(-1),INDEX('Time Zones'!$D$12:$J$18,MATCH($H39,ZoneA,0),MATCH($M39,ZoneB,0))+$L39+5,INDEX('Time Zones'!$D$12:$J$18,MATCH($H39,ZoneA,0),MATCH($M39,ZoneB,0))+$L39)))),"Select Time Zones")</f>
        <v/>
      </c>
      <c r="O39" s="162" t="str">
        <f t="shared" ca="1" si="3"/>
        <v>Deadline Elapsed</v>
      </c>
      <c r="P39" s="25">
        <f t="shared" si="0"/>
        <v>5</v>
      </c>
      <c r="Q39" s="25">
        <f t="shared" si="4"/>
        <v>300</v>
      </c>
      <c r="R39" s="25">
        <f t="shared" si="1"/>
        <v>59</v>
      </c>
      <c r="S39" s="25">
        <f t="shared" ca="1" si="5"/>
        <v>-21819</v>
      </c>
      <c r="T39" s="20" t="str">
        <f t="shared" ca="1" si="6"/>
        <v/>
      </c>
      <c r="U39" s="26">
        <f t="shared" ca="1" si="2"/>
        <v>-1</v>
      </c>
      <c r="V39" s="22"/>
      <c r="W39" s="22"/>
      <c r="X39" s="22"/>
      <c r="Y39" s="22"/>
      <c r="Z39" s="156"/>
      <c r="AA39" s="156"/>
      <c r="AB39" s="156"/>
      <c r="AC39" s="22">
        <v>20</v>
      </c>
      <c r="AD39" s="238"/>
      <c r="AE39" s="239"/>
      <c r="AF39" s="239"/>
      <c r="AG39" s="239"/>
      <c r="AH39" s="240"/>
      <c r="AI39" s="11"/>
      <c r="AJ39" s="11"/>
      <c r="AK39" s="12"/>
      <c r="AL39" s="13"/>
      <c r="AM39" s="13"/>
      <c r="AN39" s="13"/>
    </row>
    <row r="40" spans="1:40" ht="15.75" thickBot="1">
      <c r="A40" s="17" t="s">
        <v>157</v>
      </c>
      <c r="B40" s="18" t="s">
        <v>161</v>
      </c>
      <c r="C40" s="18" t="s">
        <v>170</v>
      </c>
      <c r="D40" s="17" t="s">
        <v>161</v>
      </c>
      <c r="E40" s="17" t="s">
        <v>150</v>
      </c>
      <c r="F40" s="157">
        <v>43431</v>
      </c>
      <c r="G40" s="136">
        <v>0.2076388888888889</v>
      </c>
      <c r="H40" s="136" t="s">
        <v>131</v>
      </c>
      <c r="I40" s="137">
        <f>IFERROR(IF(ISBLANK($G40),"",IF(ISTEXT($G40),$G40,IF(SIGN(INDEX('Time Zones'!$D$12:$J$18,MATCH($H40,ZoneA,0),MATCH($J40,ZoneB,0)))=(-1),INDEX('Time Zones'!$D$12:$J$18,MATCH($H40,ZoneA,0),MATCH($J40,ZoneB,0))+$G40+5,INDEX('Time Zones'!$D$12:$J$18,MATCH($H40,ZoneA,0),MATCH($J40,ZoneB,0))+$G40))),"Select Time Zones")</f>
        <v>0.2076388888888889</v>
      </c>
      <c r="J40" s="19" t="s">
        <v>131</v>
      </c>
      <c r="K40" s="160"/>
      <c r="L40" s="134"/>
      <c r="M40" s="134" t="s">
        <v>131</v>
      </c>
      <c r="N40" s="135" t="str">
        <f>IFERROR(IF(ISBLANK($G40),"",IF(ISBLANK($L40),"",IF(ISTEXT($L40),$L40,IF(SIGN(INDEX('Time Zones'!$D$12:$J$18,MATCH($H40,ZoneA,0),MATCH($M40,ZoneB,0)))=(-1),INDEX('Time Zones'!$D$12:$J$18,MATCH($H40,ZoneA,0),MATCH($M40,ZoneB,0))+$L40+5,INDEX('Time Zones'!$D$12:$J$18,MATCH($H40,ZoneA,0),MATCH($M40,ZoneB,0))+$L40)))),"Select Time Zones")</f>
        <v/>
      </c>
      <c r="O40" s="162" t="str">
        <f t="shared" ca="1" si="3"/>
        <v>Deadline Elapsed</v>
      </c>
      <c r="P40" s="25">
        <f t="shared" si="0"/>
        <v>4</v>
      </c>
      <c r="Q40" s="25">
        <f t="shared" si="4"/>
        <v>240</v>
      </c>
      <c r="R40" s="25">
        <f t="shared" si="1"/>
        <v>59</v>
      </c>
      <c r="S40" s="25">
        <f t="shared" ca="1" si="5"/>
        <v>-21879</v>
      </c>
      <c r="T40" s="20" t="str">
        <f t="shared" ca="1" si="6"/>
        <v/>
      </c>
      <c r="U40" s="26">
        <f t="shared" ca="1" si="2"/>
        <v>-1</v>
      </c>
      <c r="V40" s="22"/>
      <c r="W40" s="22"/>
      <c r="X40" s="22"/>
      <c r="Y40" s="22"/>
      <c r="Z40" s="156"/>
      <c r="AA40" s="156"/>
      <c r="AB40" s="156"/>
      <c r="AC40" s="22">
        <v>20</v>
      </c>
      <c r="AD40" s="241"/>
      <c r="AE40" s="242"/>
      <c r="AF40" s="242"/>
      <c r="AG40" s="242"/>
      <c r="AH40" s="243"/>
      <c r="AI40" s="11"/>
      <c r="AJ40" s="11"/>
      <c r="AK40" s="12"/>
      <c r="AL40" s="13"/>
      <c r="AM40" s="13"/>
      <c r="AN40" s="13"/>
    </row>
    <row r="41" spans="1:40" ht="16.5" thickTop="1" thickBot="1">
      <c r="A41" s="17" t="s">
        <v>158</v>
      </c>
      <c r="B41" s="18" t="s">
        <v>161</v>
      </c>
      <c r="C41" s="18" t="s">
        <v>169</v>
      </c>
      <c r="D41" s="17" t="s">
        <v>161</v>
      </c>
      <c r="E41" s="17" t="s">
        <v>149</v>
      </c>
      <c r="F41" s="157">
        <v>43431</v>
      </c>
      <c r="G41" s="136">
        <v>0.29097222222222224</v>
      </c>
      <c r="H41" s="136" t="s">
        <v>131</v>
      </c>
      <c r="I41" s="137">
        <f>IFERROR(IF(ISBLANK($G41),"",IF(ISTEXT($G41),$G41,IF(SIGN(INDEX('Time Zones'!$D$12:$J$18,MATCH($H41,ZoneA,0),MATCH($J41,ZoneB,0)))=(-1),INDEX('Time Zones'!$D$12:$J$18,MATCH($H41,ZoneA,0),MATCH($J41,ZoneB,0))+$G41+5,INDEX('Time Zones'!$D$12:$J$18,MATCH($H41,ZoneA,0),MATCH($J41,ZoneB,0))+$G41))),"Select Time Zones")</f>
        <v>0.29097222222222224</v>
      </c>
      <c r="J41" s="19" t="s">
        <v>131</v>
      </c>
      <c r="K41" s="160"/>
      <c r="L41" s="134"/>
      <c r="M41" s="134" t="s">
        <v>131</v>
      </c>
      <c r="N41" s="135" t="str">
        <f>IFERROR(IF(ISBLANK($G41),"",IF(ISBLANK($L41),"",IF(ISTEXT($L41),$L41,IF(SIGN(INDEX('Time Zones'!$D$12:$J$18,MATCH($H41,ZoneA,0),MATCH($M41,ZoneB,0)))=(-1),INDEX('Time Zones'!$D$12:$J$18,MATCH($H41,ZoneA,0),MATCH($M41,ZoneB,0))+$L41+5,INDEX('Time Zones'!$D$12:$J$18,MATCH($H41,ZoneA,0),MATCH($M41,ZoneB,0))+$L41)))),"Select Time Zones")</f>
        <v/>
      </c>
      <c r="O41" s="162" t="str">
        <f t="shared" ca="1" si="3"/>
        <v>Deadline Elapsed</v>
      </c>
      <c r="P41" s="25">
        <f t="shared" si="0"/>
        <v>6</v>
      </c>
      <c r="Q41" s="25">
        <f t="shared" si="4"/>
        <v>360</v>
      </c>
      <c r="R41" s="25">
        <f t="shared" si="1"/>
        <v>59</v>
      </c>
      <c r="S41" s="25">
        <f t="shared" ca="1" si="5"/>
        <v>-21759</v>
      </c>
      <c r="T41" s="20" t="str">
        <f t="shared" ca="1" si="6"/>
        <v/>
      </c>
      <c r="U41" s="26">
        <f t="shared" ca="1" si="2"/>
        <v>-1</v>
      </c>
      <c r="V41" s="22"/>
      <c r="W41" s="22"/>
      <c r="X41" s="22"/>
      <c r="Y41" s="22"/>
      <c r="Z41" s="156"/>
      <c r="AA41" s="156"/>
      <c r="AB41" s="156"/>
      <c r="AC41" s="22">
        <v>20</v>
      </c>
      <c r="AD41" s="55"/>
      <c r="AE41" s="5"/>
      <c r="AF41" s="9" t="s">
        <v>53</v>
      </c>
      <c r="AG41" s="55"/>
      <c r="AH41" s="9" t="s">
        <v>54</v>
      </c>
      <c r="AI41" s="11"/>
      <c r="AJ41" s="11"/>
      <c r="AK41" s="12"/>
      <c r="AL41" s="13"/>
      <c r="AM41" s="13"/>
      <c r="AN41" s="13"/>
    </row>
    <row r="42" spans="1:40" ht="15.75" thickTop="1">
      <c r="A42" s="17" t="s">
        <v>159</v>
      </c>
      <c r="B42" s="18" t="s">
        <v>161</v>
      </c>
      <c r="C42" s="18" t="s">
        <v>168</v>
      </c>
      <c r="D42" s="17" t="s">
        <v>161</v>
      </c>
      <c r="E42" s="17" t="s">
        <v>148</v>
      </c>
      <c r="F42" s="157">
        <v>43431</v>
      </c>
      <c r="G42" s="136">
        <v>0.3666666666666667</v>
      </c>
      <c r="H42" s="136" t="s">
        <v>131</v>
      </c>
      <c r="I42" s="137">
        <f>IFERROR(IF(ISBLANK($G42),"",IF(ISTEXT($G42),$G42,IF(SIGN(INDEX('Time Zones'!$D$12:$J$18,MATCH($H42,ZoneA,0),MATCH($J42,ZoneB,0)))=(-1),INDEX('Time Zones'!$D$12:$J$18,MATCH($H42,ZoneA,0),MATCH($J42,ZoneB,0))+$G42+5,INDEX('Time Zones'!$D$12:$J$18,MATCH($H42,ZoneA,0),MATCH($J42,ZoneB,0))+$G42))),"Select Time Zones")</f>
        <v>0.3666666666666667</v>
      </c>
      <c r="J42" s="19" t="s">
        <v>131</v>
      </c>
      <c r="K42" s="160"/>
      <c r="L42" s="134"/>
      <c r="M42" s="134" t="s">
        <v>131</v>
      </c>
      <c r="N42" s="135" t="str">
        <f>IFERROR(IF(ISBLANK($G42),"",IF(ISBLANK($L42),"",IF(ISTEXT($L42),$L42,IF(SIGN(INDEX('Time Zones'!$D$12:$J$18,MATCH($H42,ZoneA,0),MATCH($M42,ZoneB,0)))=(-1),INDEX('Time Zones'!$D$12:$J$18,MATCH($H42,ZoneA,0),MATCH($M42,ZoneB,0))+$L42+5,INDEX('Time Zones'!$D$12:$J$18,MATCH($H42,ZoneA,0),MATCH($M42,ZoneB,0))+$L42)))),"Select Time Zones")</f>
        <v/>
      </c>
      <c r="O42" s="162" t="str">
        <f t="shared" ca="1" si="3"/>
        <v>Deadline Elapsed</v>
      </c>
      <c r="P42" s="25">
        <f t="shared" si="0"/>
        <v>8</v>
      </c>
      <c r="Q42" s="25">
        <f t="shared" si="4"/>
        <v>480</v>
      </c>
      <c r="R42" s="25">
        <f t="shared" si="1"/>
        <v>48</v>
      </c>
      <c r="S42" s="25">
        <f t="shared" ca="1" si="5"/>
        <v>-21650</v>
      </c>
      <c r="T42" s="20" t="str">
        <f t="shared" ca="1" si="6"/>
        <v/>
      </c>
      <c r="U42" s="26">
        <f t="shared" ca="1" si="2"/>
        <v>-1</v>
      </c>
      <c r="V42" s="22"/>
      <c r="W42" s="22"/>
      <c r="X42" s="22"/>
      <c r="Y42" s="22"/>
      <c r="Z42" s="156"/>
      <c r="AA42" s="156"/>
      <c r="AB42" s="156"/>
      <c r="AC42" s="22">
        <v>20</v>
      </c>
      <c r="AD42" s="11"/>
      <c r="AE42" s="11"/>
      <c r="AF42" s="11"/>
      <c r="AG42" s="11"/>
      <c r="AH42" s="11"/>
      <c r="AI42" s="11"/>
      <c r="AJ42" s="11"/>
      <c r="AK42" s="12"/>
      <c r="AL42" s="13"/>
      <c r="AM42" s="13"/>
      <c r="AN42" s="13"/>
    </row>
    <row r="43" spans="1:40" ht="16.5" customHeight="1">
      <c r="A43" s="17" t="s">
        <v>151</v>
      </c>
      <c r="B43" s="18" t="s">
        <v>161</v>
      </c>
      <c r="C43" s="18" t="s">
        <v>169</v>
      </c>
      <c r="D43" s="17" t="s">
        <v>161</v>
      </c>
      <c r="E43" s="17" t="s">
        <v>150</v>
      </c>
      <c r="F43" s="157">
        <v>43431</v>
      </c>
      <c r="G43" s="136">
        <v>0.4055555555555555</v>
      </c>
      <c r="H43" s="136" t="s">
        <v>131</v>
      </c>
      <c r="I43" s="137">
        <f>IFERROR(IF(ISBLANK($G43),"",IF(ISTEXT($G43),$G43,IF(SIGN(INDEX('Time Zones'!$D$12:$J$18,MATCH($H43,ZoneA,0),MATCH($J43,ZoneB,0)))=(-1),INDEX('Time Zones'!$D$12:$J$18,MATCH($H43,ZoneA,0),MATCH($J43,ZoneB,0))+$G43+5,INDEX('Time Zones'!$D$12:$J$18,MATCH($H43,ZoneA,0),MATCH($J43,ZoneB,0))+$G43))),"Select Time Zones")</f>
        <v>0.4055555555555555</v>
      </c>
      <c r="J43" s="19" t="s">
        <v>131</v>
      </c>
      <c r="K43" s="160"/>
      <c r="L43" s="134"/>
      <c r="M43" s="134" t="s">
        <v>131</v>
      </c>
      <c r="N43" s="135" t="str">
        <f>IFERROR(IF(ISBLANK($G43),"",IF(ISBLANK($L43),"",IF(ISTEXT($L43),$L43,IF(SIGN(INDEX('Time Zones'!$D$12:$J$18,MATCH($H43,ZoneA,0),MATCH($M43,ZoneB,0)))=(-1),INDEX('Time Zones'!$D$12:$J$18,MATCH($H43,ZoneA,0),MATCH($M43,ZoneB,0))+$L43+5,INDEX('Time Zones'!$D$12:$J$18,MATCH($H43,ZoneA,0),MATCH($M43,ZoneB,0))+$L43)))),"Select Time Zones")</f>
        <v/>
      </c>
      <c r="O43" s="162" t="str">
        <f t="shared" ca="1" si="3"/>
        <v>Deadline Elapsed</v>
      </c>
      <c r="P43" s="25">
        <f t="shared" si="0"/>
        <v>9</v>
      </c>
      <c r="Q43" s="25">
        <f t="shared" si="4"/>
        <v>540</v>
      </c>
      <c r="R43" s="25">
        <f t="shared" si="1"/>
        <v>44</v>
      </c>
      <c r="S43" s="25">
        <f t="shared" ca="1" si="5"/>
        <v>-21594</v>
      </c>
      <c r="T43" s="20" t="str">
        <f t="shared" ca="1" si="6"/>
        <v/>
      </c>
      <c r="U43" s="26">
        <f t="shared" ca="1" si="2"/>
        <v>-1</v>
      </c>
      <c r="V43" s="22"/>
      <c r="W43" s="22"/>
      <c r="X43" s="22"/>
      <c r="Y43" s="22"/>
      <c r="Z43" s="156"/>
      <c r="AA43" s="156"/>
      <c r="AB43" s="156"/>
      <c r="AC43" s="22">
        <v>20</v>
      </c>
      <c r="AD43" s="11"/>
      <c r="AE43" s="11"/>
      <c r="AF43" s="11"/>
      <c r="AG43" s="11"/>
      <c r="AH43" s="11"/>
      <c r="AI43" s="11"/>
      <c r="AJ43" s="11"/>
      <c r="AK43" s="12"/>
      <c r="AL43" s="13"/>
      <c r="AM43" s="13"/>
      <c r="AN43" s="13"/>
    </row>
    <row r="44" spans="1:40" ht="15.75" thickBot="1">
      <c r="A44" s="17" t="s">
        <v>152</v>
      </c>
      <c r="B44" s="18" t="s">
        <v>161</v>
      </c>
      <c r="C44" s="18" t="s">
        <v>171</v>
      </c>
      <c r="D44" s="17" t="s">
        <v>161</v>
      </c>
      <c r="E44" s="17" t="s">
        <v>149</v>
      </c>
      <c r="F44" s="157">
        <v>43431</v>
      </c>
      <c r="G44" s="136">
        <v>0.45763888888888887</v>
      </c>
      <c r="H44" s="136" t="s">
        <v>131</v>
      </c>
      <c r="I44" s="137">
        <f>IFERROR(IF(ISBLANK($G44),"",IF(ISTEXT($G44),$G44,IF(SIGN(INDEX('Time Zones'!$D$12:$J$18,MATCH($H44,ZoneA,0),MATCH($J44,ZoneB,0)))=(-1),INDEX('Time Zones'!$D$12:$J$18,MATCH($H44,ZoneA,0),MATCH($J44,ZoneB,0))+$G44+5,INDEX('Time Zones'!$D$12:$J$18,MATCH($H44,ZoneA,0),MATCH($J44,ZoneB,0))+$G44))),"Select Time Zones")</f>
        <v>0.45763888888888887</v>
      </c>
      <c r="J44" s="19" t="s">
        <v>131</v>
      </c>
      <c r="K44" s="160"/>
      <c r="L44" s="134"/>
      <c r="M44" s="134" t="s">
        <v>131</v>
      </c>
      <c r="N44" s="135" t="str">
        <f>IFERROR(IF(ISBLANK($G44),"",IF(ISBLANK($L44),"",IF(ISTEXT($L44),$L44,IF(SIGN(INDEX('Time Zones'!$D$12:$J$18,MATCH($H44,ZoneA,0),MATCH($M44,ZoneB,0)))=(-1),INDEX('Time Zones'!$D$12:$J$18,MATCH($H44,ZoneA,0),MATCH($M44,ZoneB,0))+$L44+5,INDEX('Time Zones'!$D$12:$J$18,MATCH($H44,ZoneA,0),MATCH($M44,ZoneB,0))+$L44)))),"Select Time Zones")</f>
        <v/>
      </c>
      <c r="O44" s="162" t="str">
        <f t="shared" ca="1" si="3"/>
        <v>Deadline Elapsed</v>
      </c>
      <c r="P44" s="25">
        <f t="shared" si="0"/>
        <v>10</v>
      </c>
      <c r="Q44" s="25">
        <f t="shared" si="4"/>
        <v>600</v>
      </c>
      <c r="R44" s="25">
        <f t="shared" si="1"/>
        <v>59</v>
      </c>
      <c r="S44" s="25">
        <f t="shared" ca="1" si="5"/>
        <v>-21519</v>
      </c>
      <c r="T44" s="20" t="str">
        <f t="shared" ca="1" si="6"/>
        <v/>
      </c>
      <c r="U44" s="26">
        <f t="shared" ca="1" si="2"/>
        <v>-1</v>
      </c>
      <c r="V44" s="22"/>
      <c r="W44" s="22"/>
      <c r="X44" s="22"/>
      <c r="Y44" s="22"/>
      <c r="Z44" s="156"/>
      <c r="AA44" s="156"/>
      <c r="AB44" s="156"/>
      <c r="AC44" s="22">
        <v>20</v>
      </c>
      <c r="AD44" s="11"/>
      <c r="AE44" s="11"/>
      <c r="AF44" s="11"/>
      <c r="AG44" s="11"/>
      <c r="AH44" s="11"/>
      <c r="AI44" s="11"/>
      <c r="AJ44" s="11"/>
      <c r="AK44" s="12"/>
      <c r="AL44" s="13"/>
      <c r="AM44" s="13"/>
      <c r="AN44" s="13"/>
    </row>
    <row r="45" spans="1:40" ht="16.5" thickTop="1" thickBot="1">
      <c r="A45" s="17" t="s">
        <v>151</v>
      </c>
      <c r="B45" s="18" t="s">
        <v>161</v>
      </c>
      <c r="C45" s="18" t="s">
        <v>172</v>
      </c>
      <c r="D45" s="17" t="s">
        <v>161</v>
      </c>
      <c r="E45" s="17" t="s">
        <v>148</v>
      </c>
      <c r="F45" s="157">
        <v>43431</v>
      </c>
      <c r="G45" s="136">
        <v>4.8611111111111112E-3</v>
      </c>
      <c r="H45" s="136" t="s">
        <v>131</v>
      </c>
      <c r="I45" s="137">
        <f>IFERROR(IF(ISBLANK($G45),"",IF(ISTEXT($G45),$G45,IF(SIGN(INDEX('Time Zones'!$D$12:$J$18,MATCH($H45,ZoneA,0),MATCH($J45,ZoneB,0)))=(-1),INDEX('Time Zones'!$D$12:$J$18,MATCH($H45,ZoneA,0),MATCH($J45,ZoneB,0))+$G45+5,INDEX('Time Zones'!$D$12:$J$18,MATCH($H45,ZoneA,0),MATCH($J45,ZoneB,0))+$G45))),"Select Time Zones")</f>
        <v>4.8611111111111112E-3</v>
      </c>
      <c r="J45" s="19" t="s">
        <v>131</v>
      </c>
      <c r="K45" s="160"/>
      <c r="L45" s="134"/>
      <c r="M45" s="134" t="s">
        <v>131</v>
      </c>
      <c r="N45" s="135" t="str">
        <f>IFERROR(IF(ISBLANK($G45),"",IF(ISBLANK($L45),"",IF(ISTEXT($L45),$L45,IF(SIGN(INDEX('Time Zones'!$D$12:$J$18,MATCH($H45,ZoneA,0),MATCH($M45,ZoneB,0)))=(-1),INDEX('Time Zones'!$D$12:$J$18,MATCH($H45,ZoneA,0),MATCH($M45,ZoneB,0))+$L45+5,INDEX('Time Zones'!$D$12:$J$18,MATCH($H45,ZoneA,0),MATCH($M45,ZoneB,0))+$L45)))),"Select Time Zones")</f>
        <v/>
      </c>
      <c r="O45" s="162" t="str">
        <f t="shared" ca="1" si="3"/>
        <v>Deadline Elapsed</v>
      </c>
      <c r="P45" s="25">
        <f t="shared" si="0"/>
        <v>0</v>
      </c>
      <c r="Q45" s="25">
        <f t="shared" si="4"/>
        <v>0</v>
      </c>
      <c r="R45" s="25">
        <f t="shared" si="1"/>
        <v>7</v>
      </c>
      <c r="S45" s="25">
        <f t="shared" ca="1" si="5"/>
        <v>-22171</v>
      </c>
      <c r="T45" s="20" t="str">
        <f t="shared" ca="1" si="6"/>
        <v/>
      </c>
      <c r="U45" s="26">
        <f t="shared" ca="1" si="2"/>
        <v>-1</v>
      </c>
      <c r="V45" s="22"/>
      <c r="W45" s="22"/>
      <c r="X45" s="22"/>
      <c r="Y45" s="22"/>
      <c r="Z45" s="156"/>
      <c r="AA45" s="156"/>
      <c r="AB45" s="156"/>
      <c r="AC45" s="22">
        <v>20</v>
      </c>
      <c r="AD45" s="9" t="s">
        <v>186</v>
      </c>
      <c r="AE45" s="5"/>
      <c r="AF45" s="9" t="s">
        <v>131</v>
      </c>
      <c r="AG45" s="9" t="s">
        <v>41</v>
      </c>
      <c r="AH45" s="9" t="s">
        <v>2</v>
      </c>
      <c r="AI45" s="11"/>
      <c r="AJ45" s="11"/>
      <c r="AK45" s="12"/>
      <c r="AL45" s="13"/>
      <c r="AM45" s="13"/>
      <c r="AN45" s="13"/>
    </row>
    <row r="46" spans="1:40" ht="16.5" thickTop="1" thickBot="1">
      <c r="A46" s="17" t="s">
        <v>153</v>
      </c>
      <c r="B46" s="18" t="s">
        <v>161</v>
      </c>
      <c r="C46" s="18" t="s">
        <v>168</v>
      </c>
      <c r="D46" s="17" t="s">
        <v>161</v>
      </c>
      <c r="E46" s="17" t="s">
        <v>150</v>
      </c>
      <c r="F46" s="157">
        <v>43431</v>
      </c>
      <c r="G46" s="136">
        <v>1.5277777777777777E-2</v>
      </c>
      <c r="H46" s="136" t="s">
        <v>131</v>
      </c>
      <c r="I46" s="137">
        <f>IFERROR(IF(ISBLANK($G46),"",IF(ISTEXT($G46),$G46,IF(SIGN(INDEX('Time Zones'!$D$12:$J$18,MATCH($H46,ZoneA,0),MATCH($J46,ZoneB,0)))=(-1),INDEX('Time Zones'!$D$12:$J$18,MATCH($H46,ZoneA,0),MATCH($J46,ZoneB,0))+$G46+5,INDEX('Time Zones'!$D$12:$J$18,MATCH($H46,ZoneA,0),MATCH($J46,ZoneB,0))+$G46))),"Select Time Zones")</f>
        <v>1.5277777777777777E-2</v>
      </c>
      <c r="J46" s="19" t="s">
        <v>131</v>
      </c>
      <c r="K46" s="160"/>
      <c r="L46" s="134"/>
      <c r="M46" s="134" t="s">
        <v>131</v>
      </c>
      <c r="N46" s="135" t="str">
        <f>IFERROR(IF(ISBLANK($G46),"",IF(ISBLANK($L46),"",IF(ISTEXT($L46),$L46,IF(SIGN(INDEX('Time Zones'!$D$12:$J$18,MATCH($H46,ZoneA,0),MATCH($M46,ZoneB,0)))=(-1),INDEX('Time Zones'!$D$12:$J$18,MATCH($H46,ZoneA,0),MATCH($M46,ZoneB,0))+$L46+5,INDEX('Time Zones'!$D$12:$J$18,MATCH($H46,ZoneA,0),MATCH($M46,ZoneB,0))+$L46)))),"Select Time Zones")</f>
        <v/>
      </c>
      <c r="O46" s="162" t="str">
        <f t="shared" ca="1" si="3"/>
        <v>Deadline Elapsed</v>
      </c>
      <c r="P46" s="25">
        <f>IFERROR(HOUR(G46),"")</f>
        <v>0</v>
      </c>
      <c r="Q46" s="25">
        <f t="shared" si="4"/>
        <v>0</v>
      </c>
      <c r="R46" s="25">
        <f t="shared" si="1"/>
        <v>22</v>
      </c>
      <c r="S46" s="25">
        <f t="shared" ca="1" si="5"/>
        <v>-22156</v>
      </c>
      <c r="T46" s="20" t="str">
        <f t="shared" ca="1" si="6"/>
        <v/>
      </c>
      <c r="U46" s="26">
        <f t="shared" ca="1" si="2"/>
        <v>-1</v>
      </c>
      <c r="V46" s="22"/>
      <c r="W46" s="22"/>
      <c r="X46" s="22"/>
      <c r="Y46" s="22"/>
      <c r="Z46" s="156"/>
      <c r="AA46" s="156"/>
      <c r="AB46" s="156"/>
      <c r="AC46" s="22">
        <v>40</v>
      </c>
      <c r="AD46" s="55"/>
      <c r="AE46" s="24"/>
      <c r="AF46" s="56"/>
      <c r="AG46" s="55"/>
      <c r="AH46" s="55"/>
      <c r="AI46" s="11"/>
      <c r="AJ46" s="11"/>
      <c r="AK46" s="12"/>
      <c r="AL46" s="13"/>
      <c r="AM46" s="13"/>
      <c r="AN46" s="13"/>
    </row>
    <row r="47" spans="1:40" ht="15.75" thickTop="1">
      <c r="A47" s="17" t="s">
        <v>154</v>
      </c>
      <c r="B47" s="18" t="s">
        <v>161</v>
      </c>
      <c r="C47" s="18" t="s">
        <v>169</v>
      </c>
      <c r="D47" s="17" t="s">
        <v>161</v>
      </c>
      <c r="E47" s="17" t="s">
        <v>149</v>
      </c>
      <c r="F47" s="157">
        <v>43431</v>
      </c>
      <c r="G47" s="136">
        <v>0.99930555555555556</v>
      </c>
      <c r="H47" s="136" t="s">
        <v>131</v>
      </c>
      <c r="I47" s="137">
        <f>IFERROR(IF(ISBLANK($G47),"",IF(ISTEXT($G47),$G47,IF(SIGN(INDEX('Time Zones'!$D$12:$J$18,MATCH($H47,ZoneA,0),MATCH($J47,ZoneB,0)))=(-1),INDEX('Time Zones'!$D$12:$J$18,MATCH($H47,ZoneA,0),MATCH($J47,ZoneB,0))+$G47+5,INDEX('Time Zones'!$D$12:$J$18,MATCH($H47,ZoneA,0),MATCH($J47,ZoneB,0))+$G47))),"Select Time Zones")</f>
        <v>0.99930555555555556</v>
      </c>
      <c r="J47" s="19" t="s">
        <v>131</v>
      </c>
      <c r="K47" s="160"/>
      <c r="L47" s="134"/>
      <c r="M47" s="134" t="s">
        <v>131</v>
      </c>
      <c r="N47" s="135" t="str">
        <f>IFERROR(IF(ISBLANK($G47),"",IF(ISBLANK($L47),"",IF(ISTEXT($L47),$L47,IF(SIGN(INDEX('Time Zones'!$D$12:$J$18,MATCH($H47,ZoneA,0),MATCH($M47,ZoneB,0)))=(-1),INDEX('Time Zones'!$D$12:$J$18,MATCH($H47,ZoneA,0),MATCH($M47,ZoneB,0))+$L47+5,INDEX('Time Zones'!$D$12:$J$18,MATCH($H47,ZoneA,0),MATCH($M47,ZoneB,0))+$L47)))),"Select Time Zones")</f>
        <v/>
      </c>
      <c r="O47" s="162" t="str">
        <f t="shared" ca="1" si="3"/>
        <v>Deadline Elapsed</v>
      </c>
      <c r="P47" s="25">
        <f t="shared" si="0"/>
        <v>23</v>
      </c>
      <c r="Q47" s="25">
        <f t="shared" si="4"/>
        <v>1380</v>
      </c>
      <c r="R47" s="25">
        <f t="shared" si="1"/>
        <v>59</v>
      </c>
      <c r="S47" s="25">
        <f t="shared" ca="1" si="5"/>
        <v>-20739</v>
      </c>
      <c r="T47" s="20" t="str">
        <f t="shared" ca="1" si="6"/>
        <v/>
      </c>
      <c r="U47" s="26">
        <f t="shared" ca="1" si="2"/>
        <v>-1</v>
      </c>
      <c r="V47" s="22"/>
      <c r="W47" s="22"/>
      <c r="X47" s="22"/>
      <c r="Y47" s="22"/>
      <c r="Z47" s="156"/>
      <c r="AA47" s="156"/>
      <c r="AB47" s="156"/>
      <c r="AC47" s="22">
        <v>20</v>
      </c>
      <c r="AD47" s="235"/>
      <c r="AE47" s="236"/>
      <c r="AF47" s="236"/>
      <c r="AG47" s="236"/>
      <c r="AH47" s="237"/>
      <c r="AI47" s="11"/>
      <c r="AJ47" s="11"/>
      <c r="AK47" s="12"/>
      <c r="AL47" s="13"/>
      <c r="AM47" s="13"/>
      <c r="AN47" s="13"/>
    </row>
    <row r="48" spans="1:40">
      <c r="A48" s="17" t="s">
        <v>155</v>
      </c>
      <c r="B48" s="18" t="s">
        <v>167</v>
      </c>
      <c r="C48" s="18" t="s">
        <v>169</v>
      </c>
      <c r="D48" s="17" t="s">
        <v>165</v>
      </c>
      <c r="E48" s="17" t="s">
        <v>148</v>
      </c>
      <c r="F48" s="157">
        <v>43431</v>
      </c>
      <c r="G48" s="136">
        <v>0.99930555555555556</v>
      </c>
      <c r="H48" s="136" t="s">
        <v>131</v>
      </c>
      <c r="I48" s="137">
        <f>IFERROR(IF(ISBLANK($G48),"",IF(ISTEXT($G48),$G48,IF(SIGN(INDEX('Time Zones'!$D$12:$J$18,MATCH($H48,ZoneA,0),MATCH($J48,ZoneB,0)))=(-1),INDEX('Time Zones'!$D$12:$J$18,MATCH($H48,ZoneA,0),MATCH($J48,ZoneB,0))+$G48+5,INDEX('Time Zones'!$D$12:$J$18,MATCH($H48,ZoneA,0),MATCH($J48,ZoneB,0))+$G48))),"Select Time Zones")</f>
        <v>0.99930555555555556</v>
      </c>
      <c r="J48" s="19" t="s">
        <v>131</v>
      </c>
      <c r="K48" s="160"/>
      <c r="L48" s="134"/>
      <c r="M48" s="134" t="s">
        <v>131</v>
      </c>
      <c r="N48" s="135" t="str">
        <f>IFERROR(IF(ISBLANK($G48),"",IF(ISBLANK($L48),"",IF(ISTEXT($L48),$L48,IF(SIGN(INDEX('Time Zones'!$D$12:$J$18,MATCH($H48,ZoneA,0),MATCH($M48,ZoneB,0)))=(-1),INDEX('Time Zones'!$D$12:$J$18,MATCH($H48,ZoneA,0),MATCH($M48,ZoneB,0))+$L48+5,INDEX('Time Zones'!$D$12:$J$18,MATCH($H48,ZoneA,0),MATCH($M48,ZoneB,0))+$L48)))),"Select Time Zones")</f>
        <v/>
      </c>
      <c r="O48" s="162" t="str">
        <f t="shared" ca="1" si="3"/>
        <v>Deadline Elapsed</v>
      </c>
      <c r="P48" s="25">
        <f t="shared" si="0"/>
        <v>23</v>
      </c>
      <c r="Q48" s="25">
        <f t="shared" si="4"/>
        <v>1380</v>
      </c>
      <c r="R48" s="25">
        <f t="shared" si="1"/>
        <v>59</v>
      </c>
      <c r="S48" s="25">
        <f t="shared" ca="1" si="5"/>
        <v>-20739</v>
      </c>
      <c r="T48" s="20" t="str">
        <f t="shared" ca="1" si="6"/>
        <v/>
      </c>
      <c r="U48" s="26">
        <f t="shared" ca="1" si="2"/>
        <v>-1</v>
      </c>
      <c r="V48" s="22"/>
      <c r="W48" s="22"/>
      <c r="X48" s="22"/>
      <c r="Y48" s="22"/>
      <c r="Z48" s="156"/>
      <c r="AA48" s="156"/>
      <c r="AB48" s="156"/>
      <c r="AC48" s="22">
        <v>20</v>
      </c>
      <c r="AD48" s="238"/>
      <c r="AE48" s="239"/>
      <c r="AF48" s="239"/>
      <c r="AG48" s="239"/>
      <c r="AH48" s="240"/>
      <c r="AI48" s="11"/>
      <c r="AJ48" s="11"/>
      <c r="AK48" s="12"/>
      <c r="AL48" s="13"/>
      <c r="AM48" s="13"/>
      <c r="AN48" s="13"/>
    </row>
    <row r="49" spans="1:40" ht="15.75" thickBot="1">
      <c r="A49" s="17" t="s">
        <v>156</v>
      </c>
      <c r="B49" s="18" t="s">
        <v>167</v>
      </c>
      <c r="C49" s="18" t="s">
        <v>170</v>
      </c>
      <c r="D49" s="17" t="s">
        <v>166</v>
      </c>
      <c r="E49" s="17" t="s">
        <v>150</v>
      </c>
      <c r="F49" s="157">
        <v>43431</v>
      </c>
      <c r="G49" s="136">
        <v>0.99930555555555556</v>
      </c>
      <c r="H49" s="136" t="s">
        <v>131</v>
      </c>
      <c r="I49" s="137">
        <f>IFERROR(IF(ISBLANK($G49),"",IF(ISTEXT($G49),$G49,IF(SIGN(INDEX('Time Zones'!$D$12:$J$18,MATCH($H49,ZoneA,0),MATCH($J49,ZoneB,0)))=(-1),INDEX('Time Zones'!$D$12:$J$18,MATCH($H49,ZoneA,0),MATCH($J49,ZoneB,0))+$G49+5,INDEX('Time Zones'!$D$12:$J$18,MATCH($H49,ZoneA,0),MATCH($J49,ZoneB,0))+$G49))),"Select Time Zones")</f>
        <v>0.99930555555555556</v>
      </c>
      <c r="J49" s="19" t="s">
        <v>131</v>
      </c>
      <c r="K49" s="160"/>
      <c r="L49" s="134"/>
      <c r="M49" s="134" t="s">
        <v>131</v>
      </c>
      <c r="N49" s="135" t="str">
        <f>IFERROR(IF(ISBLANK($G49),"",IF(ISBLANK($L49),"",IF(ISTEXT($L49),$L49,IF(SIGN(INDEX('Time Zones'!$D$12:$J$18,MATCH($H49,ZoneA,0),MATCH($M49,ZoneB,0)))=(-1),INDEX('Time Zones'!$D$12:$J$18,MATCH($H49,ZoneA,0),MATCH($M49,ZoneB,0))+$L49+5,INDEX('Time Zones'!$D$12:$J$18,MATCH($H49,ZoneA,0),MATCH($M49,ZoneB,0))+$L49)))),"Select Time Zones")</f>
        <v/>
      </c>
      <c r="O49" s="162" t="str">
        <f t="shared" ca="1" si="3"/>
        <v>Deadline Elapsed</v>
      </c>
      <c r="P49" s="25">
        <f t="shared" si="0"/>
        <v>23</v>
      </c>
      <c r="Q49" s="25">
        <f t="shared" si="4"/>
        <v>1380</v>
      </c>
      <c r="R49" s="25">
        <f t="shared" si="1"/>
        <v>59</v>
      </c>
      <c r="S49" s="25">
        <f t="shared" ca="1" si="5"/>
        <v>-20739</v>
      </c>
      <c r="T49" s="20" t="str">
        <f t="shared" ca="1" si="6"/>
        <v/>
      </c>
      <c r="U49" s="26">
        <f t="shared" ca="1" si="2"/>
        <v>-1</v>
      </c>
      <c r="V49" s="22"/>
      <c r="W49" s="22"/>
      <c r="X49" s="22"/>
      <c r="Y49" s="22"/>
      <c r="Z49" s="156"/>
      <c r="AA49" s="156"/>
      <c r="AB49" s="156"/>
      <c r="AC49" s="22">
        <v>20</v>
      </c>
      <c r="AD49" s="241"/>
      <c r="AE49" s="242"/>
      <c r="AF49" s="242"/>
      <c r="AG49" s="242"/>
      <c r="AH49" s="243"/>
      <c r="AI49" s="11"/>
      <c r="AJ49" s="11"/>
      <c r="AK49" s="12"/>
      <c r="AL49" s="13"/>
      <c r="AM49" s="13"/>
      <c r="AN49" s="13"/>
    </row>
    <row r="50" spans="1:40" ht="16.5" customHeight="1" thickTop="1" thickBot="1">
      <c r="A50" s="17" t="s">
        <v>157</v>
      </c>
      <c r="B50" s="18" t="s">
        <v>167</v>
      </c>
      <c r="C50" s="18" t="s">
        <v>169</v>
      </c>
      <c r="D50" s="17" t="s">
        <v>161</v>
      </c>
      <c r="E50" s="17" t="s">
        <v>150</v>
      </c>
      <c r="F50" s="157">
        <v>43431</v>
      </c>
      <c r="G50" s="136">
        <v>0.99930555555555556</v>
      </c>
      <c r="H50" s="136" t="s">
        <v>131</v>
      </c>
      <c r="I50" s="137">
        <f>IFERROR(IF(ISBLANK($G50),"",IF(ISTEXT($G50),$G50,IF(SIGN(INDEX('Time Zones'!$D$12:$J$18,MATCH($H50,ZoneA,0),MATCH($J50,ZoneB,0)))=(-1),INDEX('Time Zones'!$D$12:$J$18,MATCH($H50,ZoneA,0),MATCH($J50,ZoneB,0))+$G50+5,INDEX('Time Zones'!$D$12:$J$18,MATCH($H50,ZoneA,0),MATCH($J50,ZoneB,0))+$G50))),"Select Time Zones")</f>
        <v>0.99930555555555556</v>
      </c>
      <c r="J50" s="19" t="s">
        <v>131</v>
      </c>
      <c r="K50" s="160"/>
      <c r="L50" s="134"/>
      <c r="M50" s="134" t="s">
        <v>131</v>
      </c>
      <c r="N50" s="135" t="str">
        <f>IFERROR(IF(ISBLANK($G50),"",IF(ISBLANK($L50),"",IF(ISTEXT($L50),$L50,IF(SIGN(INDEX('Time Zones'!$D$12:$J$18,MATCH($H50,ZoneA,0),MATCH($M50,ZoneB,0)))=(-1),INDEX('Time Zones'!$D$12:$J$18,MATCH($H50,ZoneA,0),MATCH($M50,ZoneB,0))+$L50+5,INDEX('Time Zones'!$D$12:$J$18,MATCH($H50,ZoneA,0),MATCH($M50,ZoneB,0))+$L50)))),"Select Time Zones")</f>
        <v/>
      </c>
      <c r="O50" s="162" t="str">
        <f t="shared" ca="1" si="3"/>
        <v>Deadline Elapsed</v>
      </c>
      <c r="P50" s="25">
        <f t="shared" si="0"/>
        <v>23</v>
      </c>
      <c r="Q50" s="25">
        <f t="shared" si="4"/>
        <v>1380</v>
      </c>
      <c r="R50" s="25">
        <f t="shared" si="1"/>
        <v>59</v>
      </c>
      <c r="S50" s="25">
        <f t="shared" ca="1" si="5"/>
        <v>-20739</v>
      </c>
      <c r="T50" s="20" t="str">
        <f t="shared" ca="1" si="6"/>
        <v/>
      </c>
      <c r="U50" s="26">
        <f t="shared" ca="1" si="2"/>
        <v>-1</v>
      </c>
      <c r="V50" s="22"/>
      <c r="W50" s="22"/>
      <c r="X50" s="22"/>
      <c r="Y50" s="22"/>
      <c r="Z50" s="156"/>
      <c r="AA50" s="156"/>
      <c r="AB50" s="156"/>
      <c r="AC50" s="22">
        <v>20</v>
      </c>
      <c r="AD50" s="55"/>
      <c r="AE50" s="5"/>
      <c r="AF50" s="9" t="s">
        <v>53</v>
      </c>
      <c r="AG50" s="55"/>
      <c r="AH50" s="9" t="s">
        <v>54</v>
      </c>
      <c r="AI50" s="11"/>
      <c r="AJ50" s="11"/>
      <c r="AK50" s="12"/>
      <c r="AL50" s="13"/>
      <c r="AM50" s="13"/>
      <c r="AN50" s="13"/>
    </row>
    <row r="51" spans="1:40" ht="15.75" thickTop="1">
      <c r="A51" s="17" t="s">
        <v>158</v>
      </c>
      <c r="B51" s="18" t="s">
        <v>167</v>
      </c>
      <c r="C51" s="18" t="s">
        <v>168</v>
      </c>
      <c r="D51" s="17" t="s">
        <v>165</v>
      </c>
      <c r="E51" s="17" t="s">
        <v>150</v>
      </c>
      <c r="F51" s="157">
        <v>43431</v>
      </c>
      <c r="G51" s="136">
        <v>0.99930555555555556</v>
      </c>
      <c r="H51" s="136" t="s">
        <v>131</v>
      </c>
      <c r="I51" s="137">
        <f>IFERROR(IF(ISBLANK($G51),"",IF(ISTEXT($G51),$G51,IF(SIGN(INDEX('Time Zones'!$D$12:$J$18,MATCH($H51,ZoneA,0),MATCH($J51,ZoneB,0)))=(-1),INDEX('Time Zones'!$D$12:$J$18,MATCH($H51,ZoneA,0),MATCH($J51,ZoneB,0))+$G51+5,INDEX('Time Zones'!$D$12:$J$18,MATCH($H51,ZoneA,0),MATCH($J51,ZoneB,0))+$G51))),"Select Time Zones")</f>
        <v>0.99930555555555556</v>
      </c>
      <c r="J51" s="19" t="s">
        <v>131</v>
      </c>
      <c r="K51" s="160"/>
      <c r="L51" s="134"/>
      <c r="M51" s="134" t="s">
        <v>131</v>
      </c>
      <c r="N51" s="135" t="str">
        <f>IFERROR(IF(ISBLANK($G51),"",IF(ISBLANK($L51),"",IF(ISTEXT($L51),$L51,IF(SIGN(INDEX('Time Zones'!$D$12:$J$18,MATCH($H51,ZoneA,0),MATCH($M51,ZoneB,0)))=(-1),INDEX('Time Zones'!$D$12:$J$18,MATCH($H51,ZoneA,0),MATCH($M51,ZoneB,0))+$L51+5,INDEX('Time Zones'!$D$12:$J$18,MATCH($H51,ZoneA,0),MATCH($M51,ZoneB,0))+$L51)))),"Select Time Zones")</f>
        <v/>
      </c>
      <c r="O51" s="162" t="str">
        <f t="shared" ca="1" si="3"/>
        <v>Deadline Elapsed</v>
      </c>
      <c r="P51" s="25">
        <f t="shared" si="0"/>
        <v>23</v>
      </c>
      <c r="Q51" s="25">
        <f t="shared" si="4"/>
        <v>1380</v>
      </c>
      <c r="R51" s="25">
        <f t="shared" si="1"/>
        <v>59</v>
      </c>
      <c r="S51" s="25">
        <f t="shared" ca="1" si="5"/>
        <v>-20739</v>
      </c>
      <c r="T51" s="20" t="str">
        <f t="shared" ca="1" si="6"/>
        <v/>
      </c>
      <c r="U51" s="26">
        <f t="shared" ca="1" si="2"/>
        <v>-1</v>
      </c>
      <c r="V51" s="22"/>
      <c r="W51" s="22"/>
      <c r="X51" s="22"/>
      <c r="Y51" s="22"/>
      <c r="Z51" s="156"/>
      <c r="AA51" s="156"/>
      <c r="AB51" s="156"/>
      <c r="AC51" s="22">
        <v>20</v>
      </c>
      <c r="AD51" s="11"/>
      <c r="AE51" s="11"/>
      <c r="AF51" s="11"/>
      <c r="AG51" s="11"/>
      <c r="AH51" s="11"/>
      <c r="AI51" s="11"/>
      <c r="AJ51" s="11"/>
      <c r="AK51" s="12"/>
      <c r="AL51" s="13"/>
      <c r="AM51" s="13"/>
      <c r="AN51" s="13"/>
    </row>
    <row r="52" spans="1:40">
      <c r="A52" s="17" t="s">
        <v>159</v>
      </c>
      <c r="B52" s="18" t="s">
        <v>167</v>
      </c>
      <c r="C52" s="18" t="s">
        <v>169</v>
      </c>
      <c r="D52" s="17" t="s">
        <v>166</v>
      </c>
      <c r="E52" s="17" t="s">
        <v>150</v>
      </c>
      <c r="F52" s="157">
        <v>43431</v>
      </c>
      <c r="G52" s="136">
        <v>0.56180555555555556</v>
      </c>
      <c r="H52" s="136" t="s">
        <v>131</v>
      </c>
      <c r="I52" s="137">
        <f>IFERROR(IF(ISBLANK($G52),"",IF(ISTEXT($G52),$G52,IF(SIGN(INDEX('Time Zones'!$D$12:$J$18,MATCH($H52,ZoneA,0),MATCH($J52,ZoneB,0)))=(-1),INDEX('Time Zones'!$D$12:$J$18,MATCH($H52,ZoneA,0),MATCH($J52,ZoneB,0))+$G52+5,INDEX('Time Zones'!$D$12:$J$18,MATCH($H52,ZoneA,0),MATCH($J52,ZoneB,0))+$G52))),"Select Time Zones")</f>
        <v>0.56180555555555556</v>
      </c>
      <c r="J52" s="19" t="s">
        <v>131</v>
      </c>
      <c r="K52" s="160"/>
      <c r="L52" s="134"/>
      <c r="M52" s="134" t="s">
        <v>131</v>
      </c>
      <c r="N52" s="135" t="str">
        <f>IFERROR(IF(ISBLANK($G52),"",IF(ISBLANK($L52),"",IF(ISTEXT($L52),$L52,IF(SIGN(INDEX('Time Zones'!$D$12:$J$18,MATCH($H52,ZoneA,0),MATCH($M52,ZoneB,0)))=(-1),INDEX('Time Zones'!$D$12:$J$18,MATCH($H52,ZoneA,0),MATCH($M52,ZoneB,0))+$L52+5,INDEX('Time Zones'!$D$12:$J$18,MATCH($H52,ZoneA,0),MATCH($M52,ZoneB,0))+$L52)))),"Select Time Zones")</f>
        <v/>
      </c>
      <c r="O52" s="162" t="str">
        <f t="shared" ca="1" si="3"/>
        <v>Deadline Elapsed</v>
      </c>
      <c r="P52" s="25">
        <f t="shared" si="0"/>
        <v>13</v>
      </c>
      <c r="Q52" s="25">
        <f t="shared" si="4"/>
        <v>780</v>
      </c>
      <c r="R52" s="25">
        <f t="shared" si="1"/>
        <v>29</v>
      </c>
      <c r="S52" s="25">
        <f t="shared" ca="1" si="5"/>
        <v>-21369</v>
      </c>
      <c r="T52" s="20" t="str">
        <f t="shared" ca="1" si="6"/>
        <v/>
      </c>
      <c r="U52" s="26">
        <f t="shared" ca="1" si="2"/>
        <v>-1</v>
      </c>
      <c r="V52" s="22"/>
      <c r="W52" s="22"/>
      <c r="X52" s="22"/>
      <c r="Y52" s="22"/>
      <c r="Z52" s="156"/>
      <c r="AA52" s="156"/>
      <c r="AB52" s="156"/>
      <c r="AC52" s="22">
        <v>40</v>
      </c>
      <c r="AD52" s="11"/>
      <c r="AE52" s="11"/>
      <c r="AF52" s="11"/>
      <c r="AG52" s="11"/>
      <c r="AH52" s="11"/>
      <c r="AI52" s="11"/>
      <c r="AJ52" s="11"/>
      <c r="AK52" s="12"/>
      <c r="AL52" s="13"/>
      <c r="AM52" s="13"/>
      <c r="AN52" s="13"/>
    </row>
    <row r="53" spans="1:40">
      <c r="A53" s="17" t="s">
        <v>159</v>
      </c>
      <c r="B53" s="18" t="s">
        <v>55</v>
      </c>
      <c r="C53" s="18" t="s">
        <v>171</v>
      </c>
      <c r="D53" s="17" t="s">
        <v>161</v>
      </c>
      <c r="E53" s="17" t="s">
        <v>150</v>
      </c>
      <c r="F53" s="157">
        <v>43431</v>
      </c>
      <c r="G53" s="136">
        <v>0.99930555555555556</v>
      </c>
      <c r="H53" s="136" t="s">
        <v>131</v>
      </c>
      <c r="I53" s="137">
        <f>IFERROR(IF(ISBLANK($G53),"",IF(ISTEXT($G53),$G53,IF(SIGN(INDEX('Time Zones'!$D$12:$J$18,MATCH($H53,ZoneA,0),MATCH($J53,ZoneB,0)))=(-1),INDEX('Time Zones'!$D$12:$J$18,MATCH($H53,ZoneA,0),MATCH($J53,ZoneB,0))+$G53+5,INDEX('Time Zones'!$D$12:$J$18,MATCH($H53,ZoneA,0),MATCH($J53,ZoneB,0))+$G53))),"Select Time Zones")</f>
        <v>0.99930555555555556</v>
      </c>
      <c r="J53" s="19" t="s">
        <v>131</v>
      </c>
      <c r="K53" s="160"/>
      <c r="L53" s="134"/>
      <c r="M53" s="134" t="s">
        <v>131</v>
      </c>
      <c r="N53" s="135" t="str">
        <f>IFERROR(IF(ISBLANK($G53),"",IF(ISBLANK($L53),"",IF(ISTEXT($L53),$L53,IF(SIGN(INDEX('Time Zones'!$D$12:$J$18,MATCH($H53,ZoneA,0),MATCH($M53,ZoneB,0)))=(-1),INDEX('Time Zones'!$D$12:$J$18,MATCH($H53,ZoneA,0),MATCH($M53,ZoneB,0))+$L53+5,INDEX('Time Zones'!$D$12:$J$18,MATCH($H53,ZoneA,0),MATCH($M53,ZoneB,0))+$L53)))),"Select Time Zones")</f>
        <v/>
      </c>
      <c r="O53" s="162" t="str">
        <f t="shared" ca="1" si="3"/>
        <v>Deadline Elapsed</v>
      </c>
      <c r="P53" s="25">
        <f t="shared" si="0"/>
        <v>23</v>
      </c>
      <c r="Q53" s="25">
        <f t="shared" si="4"/>
        <v>1380</v>
      </c>
      <c r="R53" s="25">
        <f t="shared" si="1"/>
        <v>59</v>
      </c>
      <c r="S53" s="25">
        <f t="shared" ca="1" si="5"/>
        <v>-20739</v>
      </c>
      <c r="T53" s="20" t="str">
        <f t="shared" ca="1" si="6"/>
        <v/>
      </c>
      <c r="U53" s="26">
        <f t="shared" ca="1" si="2"/>
        <v>-1</v>
      </c>
      <c r="V53" s="22"/>
      <c r="W53" s="22"/>
      <c r="X53" s="22"/>
      <c r="Y53" s="22"/>
      <c r="Z53" s="156"/>
      <c r="AA53" s="156"/>
      <c r="AB53" s="156"/>
      <c r="AC53" s="22">
        <v>20</v>
      </c>
      <c r="AD53" s="11"/>
      <c r="AE53" s="11"/>
      <c r="AF53" s="11"/>
      <c r="AG53" s="11"/>
      <c r="AH53" s="11"/>
      <c r="AI53" s="11"/>
      <c r="AJ53" s="11"/>
      <c r="AK53" s="12"/>
      <c r="AL53" s="13"/>
      <c r="AM53" s="13"/>
      <c r="AN53" s="13"/>
    </row>
    <row r="54" spans="1:40" ht="15.75" thickBot="1">
      <c r="A54" s="17" t="s">
        <v>154</v>
      </c>
      <c r="B54" s="18" t="s">
        <v>162</v>
      </c>
      <c r="C54" s="18" t="s">
        <v>174</v>
      </c>
      <c r="D54" s="17" t="s">
        <v>161</v>
      </c>
      <c r="E54" s="17" t="s">
        <v>149</v>
      </c>
      <c r="F54" s="157">
        <v>43431</v>
      </c>
      <c r="G54" s="136">
        <v>0.99930555555555556</v>
      </c>
      <c r="H54" s="136" t="s">
        <v>131</v>
      </c>
      <c r="I54" s="137">
        <f>IFERROR(IF(ISBLANK($G54),"",IF(ISTEXT($G54),$G54,IF(SIGN(INDEX('Time Zones'!$D$12:$J$18,MATCH($H54,ZoneA,0),MATCH($J54,ZoneB,0)))=(-1),INDEX('Time Zones'!$D$12:$J$18,MATCH($H54,ZoneA,0),MATCH($J54,ZoneB,0))+$G54+5,INDEX('Time Zones'!$D$12:$J$18,MATCH($H54,ZoneA,0),MATCH($J54,ZoneB,0))+$G54))),"Select Time Zones")</f>
        <v>0.99930555555555556</v>
      </c>
      <c r="J54" s="19" t="s">
        <v>131</v>
      </c>
      <c r="K54" s="160"/>
      <c r="L54" s="134"/>
      <c r="M54" s="134" t="s">
        <v>131</v>
      </c>
      <c r="N54" s="135" t="str">
        <f>IFERROR(IF(ISBLANK($G54),"",IF(ISBLANK($L54),"",IF(ISTEXT($L54),$L54,IF(SIGN(INDEX('Time Zones'!$D$12:$J$18,MATCH($H54,ZoneA,0),MATCH($M54,ZoneB,0)))=(-1),INDEX('Time Zones'!$D$12:$J$18,MATCH($H54,ZoneA,0),MATCH($M54,ZoneB,0))+$L54+5,INDEX('Time Zones'!$D$12:$J$18,MATCH($H54,ZoneA,0),MATCH($M54,ZoneB,0))+$L54)))),"Select Time Zones")</f>
        <v/>
      </c>
      <c r="O54" s="162" t="str">
        <f t="shared" ca="1" si="3"/>
        <v>Deadline Elapsed</v>
      </c>
      <c r="P54" s="25">
        <f t="shared" si="0"/>
        <v>23</v>
      </c>
      <c r="Q54" s="25">
        <f t="shared" si="4"/>
        <v>1380</v>
      </c>
      <c r="R54" s="25">
        <f t="shared" si="1"/>
        <v>59</v>
      </c>
      <c r="S54" s="25">
        <f t="shared" ca="1" si="5"/>
        <v>-20739</v>
      </c>
      <c r="T54" s="20" t="str">
        <f t="shared" ca="1" si="6"/>
        <v/>
      </c>
      <c r="U54" s="26">
        <f t="shared" ca="1" si="2"/>
        <v>-1</v>
      </c>
      <c r="V54" s="22"/>
      <c r="W54" s="22"/>
      <c r="X54" s="22"/>
      <c r="Y54" s="22"/>
      <c r="Z54" s="156"/>
      <c r="AA54" s="156"/>
      <c r="AB54" s="156"/>
      <c r="AC54" s="22">
        <v>20</v>
      </c>
      <c r="AD54" s="11"/>
      <c r="AE54" s="11"/>
      <c r="AF54" s="11"/>
      <c r="AG54" s="11"/>
      <c r="AH54" s="11"/>
      <c r="AI54" s="11"/>
      <c r="AJ54" s="11"/>
      <c r="AK54" s="12"/>
      <c r="AL54" s="13"/>
      <c r="AM54" s="13"/>
      <c r="AN54" s="13"/>
    </row>
    <row r="55" spans="1:40" ht="16.5" thickTop="1" thickBot="1">
      <c r="A55" s="17" t="s">
        <v>155</v>
      </c>
      <c r="B55" s="18" t="s">
        <v>164</v>
      </c>
      <c r="C55" s="18" t="s">
        <v>170</v>
      </c>
      <c r="D55" s="17" t="s">
        <v>165</v>
      </c>
      <c r="E55" s="17" t="s">
        <v>148</v>
      </c>
      <c r="F55" s="157">
        <v>43431</v>
      </c>
      <c r="G55" s="136">
        <v>0.99930555555555556</v>
      </c>
      <c r="H55" s="136" t="s">
        <v>131</v>
      </c>
      <c r="I55" s="137">
        <f>IFERROR(IF(ISBLANK($G55),"",IF(ISTEXT($G55),$G55,IF(SIGN(INDEX('Time Zones'!$D$12:$J$18,MATCH($H55,ZoneA,0),MATCH($J55,ZoneB,0)))=(-1),INDEX('Time Zones'!$D$12:$J$18,MATCH($H55,ZoneA,0),MATCH($J55,ZoneB,0))+$G55+5,INDEX('Time Zones'!$D$12:$J$18,MATCH($H55,ZoneA,0),MATCH($J55,ZoneB,0))+$G55))),"Select Time Zones")</f>
        <v>0.99930555555555556</v>
      </c>
      <c r="J55" s="19" t="s">
        <v>131</v>
      </c>
      <c r="K55" s="160"/>
      <c r="L55" s="134"/>
      <c r="M55" s="134" t="s">
        <v>131</v>
      </c>
      <c r="N55" s="135" t="str">
        <f>IFERROR(IF(ISBLANK($G55),"",IF(ISBLANK($L55),"",IF(ISTEXT($L55),$L55,IF(SIGN(INDEX('Time Zones'!$D$12:$J$18,MATCH($H55,ZoneA,0),MATCH($M55,ZoneB,0)))=(-1),INDEX('Time Zones'!$D$12:$J$18,MATCH($H55,ZoneA,0),MATCH($M55,ZoneB,0))+$L55+5,INDEX('Time Zones'!$D$12:$J$18,MATCH($H55,ZoneA,0),MATCH($M55,ZoneB,0))+$L55)))),"Select Time Zones")</f>
        <v/>
      </c>
      <c r="O55" s="162" t="str">
        <f t="shared" ca="1" si="3"/>
        <v>Deadline Elapsed</v>
      </c>
      <c r="P55" s="25">
        <f t="shared" si="0"/>
        <v>23</v>
      </c>
      <c r="Q55" s="25">
        <f t="shared" si="4"/>
        <v>1380</v>
      </c>
      <c r="R55" s="25">
        <f t="shared" si="1"/>
        <v>59</v>
      </c>
      <c r="S55" s="25">
        <f t="shared" ca="1" si="5"/>
        <v>-20739</v>
      </c>
      <c r="T55" s="20" t="str">
        <f t="shared" ca="1" si="6"/>
        <v/>
      </c>
      <c r="U55" s="26">
        <f t="shared" ca="1" si="2"/>
        <v>-1</v>
      </c>
      <c r="V55" s="22"/>
      <c r="W55" s="22"/>
      <c r="X55" s="22"/>
      <c r="Y55" s="22"/>
      <c r="Z55" s="156"/>
      <c r="AA55" s="156"/>
      <c r="AB55" s="156"/>
      <c r="AC55" s="22">
        <v>20</v>
      </c>
      <c r="AD55" s="9" t="s">
        <v>186</v>
      </c>
      <c r="AE55" s="5"/>
      <c r="AF55" s="9" t="s">
        <v>131</v>
      </c>
      <c r="AG55" s="9" t="s">
        <v>41</v>
      </c>
      <c r="AH55" s="9" t="s">
        <v>2</v>
      </c>
      <c r="AI55" s="11"/>
      <c r="AJ55" s="11"/>
      <c r="AK55" s="12"/>
      <c r="AL55" s="13"/>
      <c r="AM55" s="13"/>
      <c r="AN55" s="13"/>
    </row>
    <row r="56" spans="1:40" ht="16.5" thickTop="1" thickBot="1">
      <c r="A56" s="17" t="s">
        <v>156</v>
      </c>
      <c r="B56" s="18" t="s">
        <v>164</v>
      </c>
      <c r="C56" s="18" t="s">
        <v>168</v>
      </c>
      <c r="D56" s="17" t="s">
        <v>166</v>
      </c>
      <c r="E56" s="17" t="s">
        <v>150</v>
      </c>
      <c r="F56" s="157">
        <v>43431</v>
      </c>
      <c r="G56" s="136">
        <v>0.41597222222222219</v>
      </c>
      <c r="H56" s="136" t="s">
        <v>131</v>
      </c>
      <c r="I56" s="137">
        <f>IFERROR(IF(ISBLANK($G56),"",IF(ISTEXT($G56),$G56,IF(SIGN(INDEX('Time Zones'!$D$12:$J$18,MATCH($H56,ZoneA,0),MATCH($J56,ZoneB,0)))=(-1),INDEX('Time Zones'!$D$12:$J$18,MATCH($H56,ZoneA,0),MATCH($J56,ZoneB,0))+$G56+5,INDEX('Time Zones'!$D$12:$J$18,MATCH($H56,ZoneA,0),MATCH($J56,ZoneB,0))+$G56))),"Select Time Zones")</f>
        <v>0.41597222222222219</v>
      </c>
      <c r="J56" s="19" t="s">
        <v>131</v>
      </c>
      <c r="K56" s="160"/>
      <c r="L56" s="134"/>
      <c r="M56" s="134" t="s">
        <v>131</v>
      </c>
      <c r="N56" s="135" t="str">
        <f>IFERROR(IF(ISBLANK($G56),"",IF(ISBLANK($L56),"",IF(ISTEXT($L56),$L56,IF(SIGN(INDEX('Time Zones'!$D$12:$J$18,MATCH($H56,ZoneA,0),MATCH($M56,ZoneB,0)))=(-1),INDEX('Time Zones'!$D$12:$J$18,MATCH($H56,ZoneA,0),MATCH($M56,ZoneB,0))+$L56+5,INDEX('Time Zones'!$D$12:$J$18,MATCH($H56,ZoneA,0),MATCH($M56,ZoneB,0))+$L56)))),"Select Time Zones")</f>
        <v/>
      </c>
      <c r="O56" s="162" t="str">
        <f t="shared" ca="1" si="3"/>
        <v>Deadline Elapsed</v>
      </c>
      <c r="P56" s="25">
        <f t="shared" si="0"/>
        <v>9</v>
      </c>
      <c r="Q56" s="25">
        <f t="shared" si="4"/>
        <v>540</v>
      </c>
      <c r="R56" s="25">
        <f t="shared" si="1"/>
        <v>59</v>
      </c>
      <c r="S56" s="25">
        <f t="shared" ca="1" si="5"/>
        <v>-21579</v>
      </c>
      <c r="T56" s="20" t="str">
        <f t="shared" ca="1" si="6"/>
        <v/>
      </c>
      <c r="U56" s="26">
        <f t="shared" ca="1" si="2"/>
        <v>-1</v>
      </c>
      <c r="V56" s="22"/>
      <c r="W56" s="22"/>
      <c r="X56" s="22"/>
      <c r="Y56" s="22"/>
      <c r="Z56" s="156"/>
      <c r="AA56" s="156"/>
      <c r="AB56" s="156"/>
      <c r="AC56" s="22">
        <v>20</v>
      </c>
      <c r="AD56" s="55"/>
      <c r="AE56" s="24"/>
      <c r="AF56" s="56"/>
      <c r="AG56" s="55"/>
      <c r="AH56" s="55"/>
      <c r="AI56" s="11"/>
      <c r="AJ56" s="11"/>
      <c r="AK56" s="12"/>
      <c r="AL56" s="13"/>
      <c r="AM56" s="13"/>
      <c r="AN56" s="13"/>
    </row>
    <row r="57" spans="1:40" ht="16.5" customHeight="1" thickTop="1">
      <c r="A57" s="17" t="s">
        <v>157</v>
      </c>
      <c r="B57" s="18" t="s">
        <v>164</v>
      </c>
      <c r="C57" s="18" t="s">
        <v>169</v>
      </c>
      <c r="D57" s="17" t="s">
        <v>161</v>
      </c>
      <c r="E57" s="17" t="s">
        <v>149</v>
      </c>
      <c r="F57" s="157">
        <v>43431</v>
      </c>
      <c r="G57" s="136">
        <v>0.16597222222222222</v>
      </c>
      <c r="H57" s="136" t="s">
        <v>131</v>
      </c>
      <c r="I57" s="137">
        <f>IFERROR(IF(ISBLANK($G57),"",IF(ISTEXT($G57),$G57,IF(SIGN(INDEX('Time Zones'!$D$12:$J$18,MATCH($H57,ZoneA,0),MATCH($J57,ZoneB,0)))=(-1),INDEX('Time Zones'!$D$12:$J$18,MATCH($H57,ZoneA,0),MATCH($J57,ZoneB,0))+$G57+5,INDEX('Time Zones'!$D$12:$J$18,MATCH($H57,ZoneA,0),MATCH($J57,ZoneB,0))+$G57))),"Select Time Zones")</f>
        <v>0.16597222222222222</v>
      </c>
      <c r="J57" s="19" t="s">
        <v>131</v>
      </c>
      <c r="K57" s="160"/>
      <c r="L57" s="134"/>
      <c r="M57" s="134" t="s">
        <v>131</v>
      </c>
      <c r="N57" s="135" t="str">
        <f>IFERROR(IF(ISBLANK($G57),"",IF(ISBLANK($L57),"",IF(ISTEXT($L57),$L57,IF(SIGN(INDEX('Time Zones'!$D$12:$J$18,MATCH($H57,ZoneA,0),MATCH($M57,ZoneB,0)))=(-1),INDEX('Time Zones'!$D$12:$J$18,MATCH($H57,ZoneA,0),MATCH($M57,ZoneB,0))+$L57+5,INDEX('Time Zones'!$D$12:$J$18,MATCH($H57,ZoneA,0),MATCH($M57,ZoneB,0))+$L57)))),"Select Time Zones")</f>
        <v/>
      </c>
      <c r="O57" s="162" t="str">
        <f t="shared" ca="1" si="3"/>
        <v>Deadline Elapsed</v>
      </c>
      <c r="P57" s="25">
        <f t="shared" si="0"/>
        <v>3</v>
      </c>
      <c r="Q57" s="25">
        <f t="shared" si="4"/>
        <v>180</v>
      </c>
      <c r="R57" s="25">
        <f t="shared" si="1"/>
        <v>59</v>
      </c>
      <c r="S57" s="25">
        <f t="shared" ca="1" si="5"/>
        <v>-21939</v>
      </c>
      <c r="T57" s="20" t="str">
        <f t="shared" ca="1" si="6"/>
        <v/>
      </c>
      <c r="U57" s="26">
        <f t="shared" ca="1" si="2"/>
        <v>-1</v>
      </c>
      <c r="V57" s="22"/>
      <c r="W57" s="22"/>
      <c r="X57" s="22"/>
      <c r="Y57" s="22"/>
      <c r="Z57" s="156"/>
      <c r="AA57" s="156"/>
      <c r="AB57" s="156"/>
      <c r="AC57" s="22">
        <v>60</v>
      </c>
      <c r="AD57" s="235"/>
      <c r="AE57" s="236"/>
      <c r="AF57" s="236"/>
      <c r="AG57" s="236"/>
      <c r="AH57" s="237"/>
      <c r="AI57" s="11"/>
      <c r="AJ57" s="11"/>
      <c r="AK57" s="12"/>
      <c r="AL57" s="13"/>
      <c r="AM57" s="13"/>
      <c r="AN57" s="13"/>
    </row>
    <row r="58" spans="1:40">
      <c r="A58" s="17"/>
      <c r="B58" s="18"/>
      <c r="C58" s="18"/>
      <c r="D58" s="17"/>
      <c r="E58" s="17"/>
      <c r="F58" s="157"/>
      <c r="G58" s="136"/>
      <c r="H58" s="136" t="s">
        <v>131</v>
      </c>
      <c r="I58" s="137" t="str">
        <f>IFERROR(IF(ISBLANK($G58),"",IF(ISTEXT($G58),$G58,IF(SIGN(INDEX('Time Zones'!$D$12:$J$18,MATCH($H58,ZoneA,0),MATCH($J58,ZoneB,0)))=(-1),INDEX('Time Zones'!$D$12:$J$18,MATCH($H58,ZoneA,0),MATCH($J58,ZoneB,0))+$G58+5,INDEX('Time Zones'!$D$12:$J$18,MATCH($H58,ZoneA,0),MATCH($J58,ZoneB,0))+$G58))),"Select Time Zones")</f>
        <v/>
      </c>
      <c r="J58" s="19" t="s">
        <v>131</v>
      </c>
      <c r="K58" s="160"/>
      <c r="L58" s="134"/>
      <c r="M58" s="134" t="s">
        <v>131</v>
      </c>
      <c r="N58" s="135" t="str">
        <f>IFERROR(IF(ISBLANK($G58),"",IF(ISBLANK($L58),"",IF(ISTEXT($L58),$L58,IF(SIGN(INDEX('Time Zones'!$D$12:$J$18,MATCH($H58,ZoneA,0),MATCH($M58,ZoneB,0)))=(-1),INDEX('Time Zones'!$D$12:$J$18,MATCH($H58,ZoneA,0),MATCH($M58,ZoneB,0))+$L58+5,INDEX('Time Zones'!$D$12:$J$18,MATCH($H58,ZoneA,0),MATCH($M58,ZoneB,0))+$L58)))),"Select Time Zones")</f>
        <v/>
      </c>
      <c r="O58" s="162" t="str">
        <f t="shared" ca="1" si="3"/>
        <v/>
      </c>
      <c r="P58" s="25">
        <f t="shared" si="0"/>
        <v>0</v>
      </c>
      <c r="Q58" s="25">
        <f t="shared" si="4"/>
        <v>0</v>
      </c>
      <c r="R58" s="25">
        <f t="shared" si="1"/>
        <v>0</v>
      </c>
      <c r="S58" s="25" t="str">
        <f t="shared" ca="1" si="5"/>
        <v/>
      </c>
      <c r="T58" s="20" t="str">
        <f t="shared" ca="1" si="6"/>
        <v/>
      </c>
      <c r="U58" s="26" t="str">
        <f t="shared" ca="1" si="2"/>
        <v/>
      </c>
      <c r="V58" s="22"/>
      <c r="W58" s="22"/>
      <c r="X58" s="22"/>
      <c r="Y58" s="22"/>
      <c r="Z58" s="156"/>
      <c r="AA58" s="156"/>
      <c r="AB58" s="156"/>
      <c r="AC58" s="22">
        <v>20</v>
      </c>
      <c r="AD58" s="238"/>
      <c r="AE58" s="239"/>
      <c r="AF58" s="239"/>
      <c r="AG58" s="239"/>
      <c r="AH58" s="240"/>
      <c r="AI58" s="11"/>
      <c r="AJ58" s="11"/>
      <c r="AK58" s="12"/>
      <c r="AL58" s="13"/>
      <c r="AM58" s="13"/>
      <c r="AN58" s="13"/>
    </row>
    <row r="59" spans="1:40" ht="15.75" thickBot="1">
      <c r="A59" s="17"/>
      <c r="B59" s="18"/>
      <c r="C59" s="18"/>
      <c r="D59" s="17"/>
      <c r="E59" s="17"/>
      <c r="F59" s="157"/>
      <c r="G59" s="136"/>
      <c r="H59" s="136" t="s">
        <v>131</v>
      </c>
      <c r="I59" s="137" t="str">
        <f>IFERROR(IF(ISBLANK($G59),"",IF(ISTEXT($G59),$G59,IF(SIGN(INDEX('Time Zones'!$D$12:$J$18,MATCH($H59,ZoneA,0),MATCH($J59,ZoneB,0)))=(-1),INDEX('Time Zones'!$D$12:$J$18,MATCH($H59,ZoneA,0),MATCH($J59,ZoneB,0))+$G59+5,INDEX('Time Zones'!$D$12:$J$18,MATCH($H59,ZoneA,0),MATCH($J59,ZoneB,0))+$G59))),"Select Time Zones")</f>
        <v/>
      </c>
      <c r="J59" s="19" t="s">
        <v>131</v>
      </c>
      <c r="K59" s="160"/>
      <c r="L59" s="134"/>
      <c r="M59" s="134" t="s">
        <v>131</v>
      </c>
      <c r="N59" s="135" t="str">
        <f>IFERROR(IF(ISBLANK($G59),"",IF(ISBLANK($L59),"",IF(ISTEXT($L59),$L59,IF(SIGN(INDEX('Time Zones'!$D$12:$J$18,MATCH($H59,ZoneA,0),MATCH($M59,ZoneB,0)))=(-1),INDEX('Time Zones'!$D$12:$J$18,MATCH($H59,ZoneA,0),MATCH($M59,ZoneB,0))+$L59+5,INDEX('Time Zones'!$D$12:$J$18,MATCH($H59,ZoneA,0),MATCH($M59,ZoneB,0))+$L59)))),"Select Time Zones")</f>
        <v/>
      </c>
      <c r="O59" s="162" t="str">
        <f t="shared" ca="1" si="3"/>
        <v/>
      </c>
      <c r="P59" s="25">
        <f t="shared" si="0"/>
        <v>0</v>
      </c>
      <c r="Q59" s="25">
        <f t="shared" si="4"/>
        <v>0</v>
      </c>
      <c r="R59" s="25">
        <f t="shared" si="1"/>
        <v>0</v>
      </c>
      <c r="S59" s="25" t="str">
        <f t="shared" ca="1" si="5"/>
        <v/>
      </c>
      <c r="T59" s="20" t="str">
        <f t="shared" ca="1" si="6"/>
        <v/>
      </c>
      <c r="U59" s="26" t="str">
        <f t="shared" ca="1" si="2"/>
        <v/>
      </c>
      <c r="V59" s="22"/>
      <c r="W59" s="22"/>
      <c r="X59" s="22"/>
      <c r="Y59" s="22"/>
      <c r="Z59" s="156"/>
      <c r="AA59" s="156"/>
      <c r="AB59" s="156"/>
      <c r="AC59" s="22">
        <v>20</v>
      </c>
      <c r="AD59" s="241"/>
      <c r="AE59" s="242"/>
      <c r="AF59" s="242"/>
      <c r="AG59" s="242"/>
      <c r="AH59" s="243"/>
      <c r="AI59" s="11"/>
      <c r="AJ59" s="11"/>
      <c r="AK59" s="12"/>
      <c r="AL59" s="13"/>
      <c r="AM59" s="13"/>
      <c r="AN59" s="13"/>
    </row>
    <row r="60" spans="1:40" ht="16.5" thickTop="1" thickBot="1">
      <c r="A60" s="17"/>
      <c r="B60" s="18"/>
      <c r="C60" s="18"/>
      <c r="D60" s="17"/>
      <c r="E60" s="17"/>
      <c r="F60" s="157"/>
      <c r="G60" s="136"/>
      <c r="H60" s="136" t="s">
        <v>131</v>
      </c>
      <c r="I60" s="137" t="str">
        <f>IFERROR(IF(ISBLANK($G60),"",IF(ISTEXT($G60),$G60,IF(SIGN(INDEX('Time Zones'!$D$12:$J$18,MATCH($H60,ZoneA,0),MATCH($J60,ZoneB,0)))=(-1),INDEX('Time Zones'!$D$12:$J$18,MATCH($H60,ZoneA,0),MATCH($J60,ZoneB,0))+$G60+5,INDEX('Time Zones'!$D$12:$J$18,MATCH($H60,ZoneA,0),MATCH($J60,ZoneB,0))+$G60))),"Select Time Zones")</f>
        <v/>
      </c>
      <c r="J60" s="19" t="s">
        <v>131</v>
      </c>
      <c r="K60" s="160"/>
      <c r="L60" s="134"/>
      <c r="M60" s="134" t="s">
        <v>131</v>
      </c>
      <c r="N60" s="135" t="str">
        <f>IFERROR(IF(ISBLANK($G60),"",IF(ISBLANK($L60),"",IF(ISTEXT($L60),$L60,IF(SIGN(INDEX('Time Zones'!$D$12:$J$18,MATCH($H60,ZoneA,0),MATCH($M60,ZoneB,0)))=(-1),INDEX('Time Zones'!$D$12:$J$18,MATCH($H60,ZoneA,0),MATCH($M60,ZoneB,0))+$L60+5,INDEX('Time Zones'!$D$12:$J$18,MATCH($H60,ZoneA,0),MATCH($M60,ZoneB,0))+$L60)))),"Select Time Zones")</f>
        <v/>
      </c>
      <c r="O60" s="162" t="str">
        <f t="shared" ca="1" si="3"/>
        <v/>
      </c>
      <c r="P60" s="25">
        <f t="shared" si="0"/>
        <v>0</v>
      </c>
      <c r="Q60" s="25">
        <f t="shared" si="4"/>
        <v>0</v>
      </c>
      <c r="R60" s="25">
        <f t="shared" si="1"/>
        <v>0</v>
      </c>
      <c r="S60" s="25" t="str">
        <f t="shared" ca="1" si="5"/>
        <v/>
      </c>
      <c r="T60" s="20" t="str">
        <f t="shared" ca="1" si="6"/>
        <v/>
      </c>
      <c r="U60" s="26" t="str">
        <f t="shared" ca="1" si="2"/>
        <v/>
      </c>
      <c r="V60" s="22"/>
      <c r="W60" s="22"/>
      <c r="X60" s="22"/>
      <c r="Y60" s="22"/>
      <c r="Z60" s="156"/>
      <c r="AA60" s="156"/>
      <c r="AB60" s="156"/>
      <c r="AC60" s="22">
        <v>20</v>
      </c>
      <c r="AD60" s="55"/>
      <c r="AE60" s="5"/>
      <c r="AF60" s="9" t="s">
        <v>53</v>
      </c>
      <c r="AG60" s="55"/>
      <c r="AH60" s="9" t="s">
        <v>54</v>
      </c>
      <c r="AI60" s="11"/>
      <c r="AJ60" s="11"/>
      <c r="AK60" s="12"/>
      <c r="AL60" s="13"/>
      <c r="AM60" s="13"/>
      <c r="AN60" s="13"/>
    </row>
    <row r="61" spans="1:40" ht="15.75" thickTop="1">
      <c r="A61" s="17"/>
      <c r="B61" s="18"/>
      <c r="C61" s="18"/>
      <c r="D61" s="17"/>
      <c r="E61" s="17"/>
      <c r="F61" s="157"/>
      <c r="G61" s="136"/>
      <c r="H61" s="136" t="s">
        <v>131</v>
      </c>
      <c r="I61" s="137" t="str">
        <f>IFERROR(IF(ISBLANK($G61),"",IF(ISTEXT($G61),$G61,IF(SIGN(INDEX('Time Zones'!$D$12:$J$18,MATCH($H61,ZoneA,0),MATCH($J61,ZoneB,0)))=(-1),INDEX('Time Zones'!$D$12:$J$18,MATCH($H61,ZoneA,0),MATCH($J61,ZoneB,0))+$G61+5,INDEX('Time Zones'!$D$12:$J$18,MATCH($H61,ZoneA,0),MATCH($J61,ZoneB,0))+$G61))),"Select Time Zones")</f>
        <v/>
      </c>
      <c r="J61" s="19" t="s">
        <v>131</v>
      </c>
      <c r="K61" s="160"/>
      <c r="L61" s="134"/>
      <c r="M61" s="134" t="s">
        <v>131</v>
      </c>
      <c r="N61" s="135" t="str">
        <f>IFERROR(IF(ISBLANK($G61),"",IF(ISBLANK($L61),"",IF(ISTEXT($L61),$L61,IF(SIGN(INDEX('Time Zones'!$D$12:$J$18,MATCH($H61,ZoneA,0),MATCH($M61,ZoneB,0)))=(-1),INDEX('Time Zones'!$D$12:$J$18,MATCH($H61,ZoneA,0),MATCH($M61,ZoneB,0))+$L61+5,INDEX('Time Zones'!$D$12:$J$18,MATCH($H61,ZoneA,0),MATCH($M61,ZoneB,0))+$L61)))),"Select Time Zones")</f>
        <v/>
      </c>
      <c r="O61" s="162" t="str">
        <f t="shared" ca="1" si="3"/>
        <v/>
      </c>
      <c r="P61" s="25">
        <f t="shared" si="0"/>
        <v>0</v>
      </c>
      <c r="Q61" s="25">
        <f t="shared" si="4"/>
        <v>0</v>
      </c>
      <c r="R61" s="25">
        <f t="shared" si="1"/>
        <v>0</v>
      </c>
      <c r="S61" s="25" t="str">
        <f t="shared" ca="1" si="5"/>
        <v/>
      </c>
      <c r="T61" s="20" t="str">
        <f t="shared" ca="1" si="6"/>
        <v/>
      </c>
      <c r="U61" s="26" t="str">
        <f t="shared" ca="1" si="2"/>
        <v/>
      </c>
      <c r="V61" s="22"/>
      <c r="W61" s="22"/>
      <c r="X61" s="22"/>
      <c r="Y61" s="22"/>
      <c r="Z61" s="156"/>
      <c r="AA61" s="156"/>
      <c r="AB61" s="156"/>
      <c r="AC61" s="22">
        <v>20</v>
      </c>
      <c r="AD61" s="11"/>
      <c r="AE61" s="11"/>
      <c r="AF61" s="11"/>
      <c r="AG61" s="11"/>
      <c r="AH61" s="11"/>
      <c r="AI61" s="11"/>
      <c r="AJ61" s="11"/>
      <c r="AK61" s="12"/>
      <c r="AL61" s="13"/>
      <c r="AM61" s="13"/>
      <c r="AN61" s="13"/>
    </row>
    <row r="62" spans="1:40">
      <c r="A62" s="17"/>
      <c r="B62" s="18"/>
      <c r="C62" s="18"/>
      <c r="D62" s="17"/>
      <c r="E62" s="17"/>
      <c r="F62" s="157"/>
      <c r="G62" s="136"/>
      <c r="H62" s="136" t="s">
        <v>131</v>
      </c>
      <c r="I62" s="137" t="str">
        <f>IFERROR(IF(ISBLANK($G62),"",IF(ISTEXT($G62),$G62,IF(SIGN(INDEX('Time Zones'!$D$12:$J$18,MATCH($H62,ZoneA,0),MATCH($J62,ZoneB,0)))=(-1),INDEX('Time Zones'!$D$12:$J$18,MATCH($H62,ZoneA,0),MATCH($J62,ZoneB,0))+$G62+5,INDEX('Time Zones'!$D$12:$J$18,MATCH($H62,ZoneA,0),MATCH($J62,ZoneB,0))+$G62))),"Select Time Zones")</f>
        <v/>
      </c>
      <c r="J62" s="19" t="s">
        <v>131</v>
      </c>
      <c r="K62" s="160"/>
      <c r="L62" s="134"/>
      <c r="M62" s="134" t="s">
        <v>131</v>
      </c>
      <c r="N62" s="135" t="str">
        <f>IFERROR(IF(ISBLANK($G62),"",IF(ISBLANK($L62),"",IF(ISTEXT($L62),$L62,IF(SIGN(INDEX('Time Zones'!$D$12:$J$18,MATCH($H62,ZoneA,0),MATCH($M62,ZoneB,0)))=(-1),INDEX('Time Zones'!$D$12:$J$18,MATCH($H62,ZoneA,0),MATCH($M62,ZoneB,0))+$L62+5,INDEX('Time Zones'!$D$12:$J$18,MATCH($H62,ZoneA,0),MATCH($M62,ZoneB,0))+$L62)))),"Select Time Zones")</f>
        <v/>
      </c>
      <c r="O62" s="162" t="str">
        <f t="shared" ca="1" si="3"/>
        <v/>
      </c>
      <c r="P62" s="25">
        <f t="shared" si="0"/>
        <v>0</v>
      </c>
      <c r="Q62" s="25">
        <f t="shared" si="4"/>
        <v>0</v>
      </c>
      <c r="R62" s="25">
        <f t="shared" si="1"/>
        <v>0</v>
      </c>
      <c r="S62" s="25" t="str">
        <f t="shared" ca="1" si="5"/>
        <v/>
      </c>
      <c r="T62" s="20" t="str">
        <f t="shared" ca="1" si="6"/>
        <v/>
      </c>
      <c r="U62" s="26" t="str">
        <f t="shared" ca="1" si="2"/>
        <v/>
      </c>
      <c r="V62" s="22"/>
      <c r="W62" s="22"/>
      <c r="X62" s="22"/>
      <c r="Y62" s="22"/>
      <c r="Z62" s="156"/>
      <c r="AA62" s="156"/>
      <c r="AB62" s="156"/>
      <c r="AC62" s="22">
        <v>20</v>
      </c>
      <c r="AD62" s="11"/>
      <c r="AE62" s="11"/>
      <c r="AF62" s="11"/>
      <c r="AG62" s="11"/>
      <c r="AH62" s="11"/>
      <c r="AI62" s="11"/>
      <c r="AJ62" s="11"/>
      <c r="AK62" s="12"/>
      <c r="AL62" s="13"/>
      <c r="AM62" s="13"/>
      <c r="AN62" s="13"/>
    </row>
    <row r="63" spans="1:40">
      <c r="A63" s="17"/>
      <c r="B63" s="18"/>
      <c r="C63" s="18"/>
      <c r="D63" s="17"/>
      <c r="E63" s="17"/>
      <c r="F63" s="157"/>
      <c r="G63" s="136"/>
      <c r="H63" s="136" t="s">
        <v>131</v>
      </c>
      <c r="I63" s="137" t="str">
        <f>IFERROR(IF(ISBLANK($G63),"",IF(ISTEXT($G63),$G63,IF(SIGN(INDEX('Time Zones'!$D$12:$J$18,MATCH($H63,ZoneA,0),MATCH($J63,ZoneB,0)))=(-1),INDEX('Time Zones'!$D$12:$J$18,MATCH($H63,ZoneA,0),MATCH($J63,ZoneB,0))+$G63+5,INDEX('Time Zones'!$D$12:$J$18,MATCH($H63,ZoneA,0),MATCH($J63,ZoneB,0))+$G63))),"Select Time Zones")</f>
        <v/>
      </c>
      <c r="J63" s="19" t="s">
        <v>131</v>
      </c>
      <c r="K63" s="160"/>
      <c r="L63" s="134"/>
      <c r="M63" s="134" t="s">
        <v>131</v>
      </c>
      <c r="N63" s="135" t="str">
        <f>IFERROR(IF(ISBLANK($G63),"",IF(ISBLANK($L63),"",IF(ISTEXT($L63),$L63,IF(SIGN(INDEX('Time Zones'!$D$12:$J$18,MATCH($H63,ZoneA,0),MATCH($M63,ZoneB,0)))=(-1),INDEX('Time Zones'!$D$12:$J$18,MATCH($H63,ZoneA,0),MATCH($M63,ZoneB,0))+$L63+5,INDEX('Time Zones'!$D$12:$J$18,MATCH($H63,ZoneA,0),MATCH($M63,ZoneB,0))+$L63)))),"Select Time Zones")</f>
        <v/>
      </c>
      <c r="O63" s="162" t="str">
        <f t="shared" ca="1" si="3"/>
        <v/>
      </c>
      <c r="P63" s="25">
        <f t="shared" si="0"/>
        <v>0</v>
      </c>
      <c r="Q63" s="25">
        <f t="shared" si="4"/>
        <v>0</v>
      </c>
      <c r="R63" s="25">
        <f t="shared" si="1"/>
        <v>0</v>
      </c>
      <c r="S63" s="25" t="str">
        <f t="shared" ca="1" si="5"/>
        <v/>
      </c>
      <c r="T63" s="20" t="str">
        <f t="shared" ca="1" si="6"/>
        <v/>
      </c>
      <c r="U63" s="26" t="str">
        <f t="shared" ca="1" si="2"/>
        <v/>
      </c>
      <c r="V63" s="22"/>
      <c r="W63" s="22"/>
      <c r="X63" s="22"/>
      <c r="Y63" s="22"/>
      <c r="Z63" s="156"/>
      <c r="AA63" s="156"/>
      <c r="AB63" s="156"/>
      <c r="AC63" s="22">
        <v>20</v>
      </c>
      <c r="AD63" s="11"/>
      <c r="AE63" s="11"/>
      <c r="AF63" s="11"/>
      <c r="AG63" s="11"/>
      <c r="AH63" s="11"/>
      <c r="AI63" s="11"/>
      <c r="AJ63" s="11"/>
      <c r="AK63" s="12"/>
      <c r="AL63" s="13"/>
      <c r="AM63" s="13"/>
      <c r="AN63" s="13"/>
    </row>
    <row r="64" spans="1:40" ht="16.5" customHeight="1" thickBot="1">
      <c r="A64" s="17"/>
      <c r="B64" s="18"/>
      <c r="C64" s="18"/>
      <c r="D64" s="17"/>
      <c r="E64" s="17"/>
      <c r="F64" s="157"/>
      <c r="G64" s="136"/>
      <c r="H64" s="136" t="s">
        <v>131</v>
      </c>
      <c r="I64" s="137" t="str">
        <f>IFERROR(IF(ISBLANK($G64),"",IF(ISTEXT($G64),$G64,IF(SIGN(INDEX('Time Zones'!$D$12:$J$18,MATCH($H64,ZoneA,0),MATCH($J64,ZoneB,0)))=(-1),INDEX('Time Zones'!$D$12:$J$18,MATCH($H64,ZoneA,0),MATCH($J64,ZoneB,0))+$G64+5,INDEX('Time Zones'!$D$12:$J$18,MATCH($H64,ZoneA,0),MATCH($J64,ZoneB,0))+$G64))),"Select Time Zones")</f>
        <v/>
      </c>
      <c r="J64" s="19" t="s">
        <v>131</v>
      </c>
      <c r="K64" s="160"/>
      <c r="L64" s="134"/>
      <c r="M64" s="134" t="s">
        <v>131</v>
      </c>
      <c r="N64" s="135" t="str">
        <f>IFERROR(IF(ISBLANK($G64),"",IF(ISBLANK($L64),"",IF(ISTEXT($L64),$L64,IF(SIGN(INDEX('Time Zones'!$D$12:$J$18,MATCH($H64,ZoneA,0),MATCH($M64,ZoneB,0)))=(-1),INDEX('Time Zones'!$D$12:$J$18,MATCH($H64,ZoneA,0),MATCH($M64,ZoneB,0))+$L64+5,INDEX('Time Zones'!$D$12:$J$18,MATCH($H64,ZoneA,0),MATCH($M64,ZoneB,0))+$L64)))),"Select Time Zones")</f>
        <v/>
      </c>
      <c r="O64" s="162" t="str">
        <f t="shared" ca="1" si="3"/>
        <v/>
      </c>
      <c r="P64" s="25">
        <f t="shared" si="0"/>
        <v>0</v>
      </c>
      <c r="Q64" s="25">
        <f t="shared" si="4"/>
        <v>0</v>
      </c>
      <c r="R64" s="25">
        <f t="shared" si="1"/>
        <v>0</v>
      </c>
      <c r="S64" s="25" t="str">
        <f t="shared" ca="1" si="5"/>
        <v/>
      </c>
      <c r="T64" s="20" t="str">
        <f t="shared" ca="1" si="6"/>
        <v/>
      </c>
      <c r="U64" s="26" t="str">
        <f t="shared" ca="1" si="2"/>
        <v/>
      </c>
      <c r="V64" s="22"/>
      <c r="W64" s="22"/>
      <c r="X64" s="22"/>
      <c r="Y64" s="22"/>
      <c r="Z64" s="156"/>
      <c r="AA64" s="156"/>
      <c r="AB64" s="156"/>
      <c r="AC64" s="22">
        <v>20</v>
      </c>
      <c r="AD64" s="11"/>
      <c r="AE64" s="11"/>
      <c r="AF64" s="11"/>
      <c r="AG64" s="11"/>
      <c r="AH64" s="11"/>
      <c r="AI64" s="11"/>
      <c r="AJ64" s="11"/>
      <c r="AK64" s="12"/>
      <c r="AL64" s="13"/>
      <c r="AM64" s="13"/>
      <c r="AN64" s="13"/>
    </row>
    <row r="65" spans="1:40" ht="16.5" thickTop="1" thickBot="1">
      <c r="A65" s="17"/>
      <c r="B65" s="18"/>
      <c r="C65" s="18"/>
      <c r="D65" s="17"/>
      <c r="E65" s="17"/>
      <c r="F65" s="157"/>
      <c r="G65" s="136"/>
      <c r="H65" s="136" t="s">
        <v>131</v>
      </c>
      <c r="I65" s="137" t="str">
        <f>IFERROR(IF(ISBLANK($G65),"",IF(ISTEXT($G65),$G65,IF(SIGN(INDEX('Time Zones'!$D$12:$J$18,MATCH($H65,ZoneA,0),MATCH($J65,ZoneB,0)))=(-1),INDEX('Time Zones'!$D$12:$J$18,MATCH($H65,ZoneA,0),MATCH($J65,ZoneB,0))+$G65+5,INDEX('Time Zones'!$D$12:$J$18,MATCH($H65,ZoneA,0),MATCH($J65,ZoneB,0))+$G65))),"Select Time Zones")</f>
        <v/>
      </c>
      <c r="J65" s="19" t="s">
        <v>131</v>
      </c>
      <c r="K65" s="160"/>
      <c r="L65" s="134"/>
      <c r="M65" s="134" t="s">
        <v>131</v>
      </c>
      <c r="N65" s="135" t="str">
        <f>IFERROR(IF(ISBLANK($G65),"",IF(ISBLANK($L65),"",IF(ISTEXT($L65),$L65,IF(SIGN(INDEX('Time Zones'!$D$12:$J$18,MATCH($H65,ZoneA,0),MATCH($M65,ZoneB,0)))=(-1),INDEX('Time Zones'!$D$12:$J$18,MATCH($H65,ZoneA,0),MATCH($M65,ZoneB,0))+$L65+5,INDEX('Time Zones'!$D$12:$J$18,MATCH($H65,ZoneA,0),MATCH($M65,ZoneB,0))+$L65)))),"Select Time Zones")</f>
        <v/>
      </c>
      <c r="O65" s="162" t="str">
        <f t="shared" ca="1" si="3"/>
        <v/>
      </c>
      <c r="P65" s="25">
        <f t="shared" si="0"/>
        <v>0</v>
      </c>
      <c r="Q65" s="25">
        <f t="shared" si="4"/>
        <v>0</v>
      </c>
      <c r="R65" s="25">
        <f t="shared" si="1"/>
        <v>0</v>
      </c>
      <c r="S65" s="25" t="str">
        <f t="shared" ca="1" si="5"/>
        <v/>
      </c>
      <c r="T65" s="20" t="str">
        <f t="shared" ca="1" si="6"/>
        <v/>
      </c>
      <c r="U65" s="26" t="str">
        <f t="shared" ca="1" si="2"/>
        <v/>
      </c>
      <c r="V65" s="22"/>
      <c r="W65" s="22"/>
      <c r="X65" s="22"/>
      <c r="Y65" s="22"/>
      <c r="Z65" s="156"/>
      <c r="AA65" s="156"/>
      <c r="AB65" s="156"/>
      <c r="AC65" s="22">
        <v>20</v>
      </c>
      <c r="AD65" s="9" t="s">
        <v>186</v>
      </c>
      <c r="AE65" s="5"/>
      <c r="AF65" s="9" t="s">
        <v>131</v>
      </c>
      <c r="AG65" s="9" t="s">
        <v>41</v>
      </c>
      <c r="AH65" s="9" t="s">
        <v>2</v>
      </c>
      <c r="AI65" s="11"/>
      <c r="AJ65" s="11"/>
      <c r="AK65" s="12"/>
      <c r="AL65" s="13"/>
      <c r="AM65" s="13"/>
      <c r="AN65" s="13"/>
    </row>
    <row r="66" spans="1:40" ht="16.5" thickTop="1" thickBot="1">
      <c r="A66" s="17"/>
      <c r="B66" s="18"/>
      <c r="C66" s="18"/>
      <c r="D66" s="17"/>
      <c r="E66" s="17"/>
      <c r="F66" s="157"/>
      <c r="G66" s="136"/>
      <c r="H66" s="136" t="s">
        <v>131</v>
      </c>
      <c r="I66" s="137" t="str">
        <f>IFERROR(IF(ISBLANK($G66),"",IF(ISTEXT($G66),$G66,IF(SIGN(INDEX('Time Zones'!$D$12:$J$18,MATCH($H66,ZoneA,0),MATCH($J66,ZoneB,0)))=(-1),INDEX('Time Zones'!$D$12:$J$18,MATCH($H66,ZoneA,0),MATCH($J66,ZoneB,0))+$G66+5,INDEX('Time Zones'!$D$12:$J$18,MATCH($H66,ZoneA,0),MATCH($J66,ZoneB,0))+$G66))),"Select Time Zones")</f>
        <v/>
      </c>
      <c r="J66" s="19" t="s">
        <v>131</v>
      </c>
      <c r="K66" s="160"/>
      <c r="L66" s="134"/>
      <c r="M66" s="134" t="s">
        <v>131</v>
      </c>
      <c r="N66" s="135" t="str">
        <f>IFERROR(IF(ISBLANK($G66),"",IF(ISBLANK($L66),"",IF(ISTEXT($L66),$L66,IF(SIGN(INDEX('Time Zones'!$D$12:$J$18,MATCH($H66,ZoneA,0),MATCH($M66,ZoneB,0)))=(-1),INDEX('Time Zones'!$D$12:$J$18,MATCH($H66,ZoneA,0),MATCH($M66,ZoneB,0))+$L66+5,INDEX('Time Zones'!$D$12:$J$18,MATCH($H66,ZoneA,0),MATCH($M66,ZoneB,0))+$L66)))),"Select Time Zones")</f>
        <v/>
      </c>
      <c r="O66" s="162" t="str">
        <f t="shared" ca="1" si="3"/>
        <v/>
      </c>
      <c r="P66" s="25">
        <f t="shared" si="0"/>
        <v>0</v>
      </c>
      <c r="Q66" s="25">
        <f t="shared" si="4"/>
        <v>0</v>
      </c>
      <c r="R66" s="25">
        <f t="shared" si="1"/>
        <v>0</v>
      </c>
      <c r="S66" s="25" t="str">
        <f t="shared" ca="1" si="5"/>
        <v/>
      </c>
      <c r="T66" s="20" t="str">
        <f t="shared" ca="1" si="6"/>
        <v/>
      </c>
      <c r="U66" s="26" t="str">
        <f t="shared" ca="1" si="2"/>
        <v/>
      </c>
      <c r="V66" s="22"/>
      <c r="W66" s="22"/>
      <c r="X66" s="22"/>
      <c r="Y66" s="22"/>
      <c r="Z66" s="156"/>
      <c r="AA66" s="156"/>
      <c r="AB66" s="156"/>
      <c r="AC66" s="22">
        <v>20</v>
      </c>
      <c r="AD66" s="55"/>
      <c r="AE66" s="24"/>
      <c r="AF66" s="56"/>
      <c r="AG66" s="55"/>
      <c r="AH66" s="55"/>
      <c r="AI66" s="11"/>
      <c r="AJ66" s="11"/>
      <c r="AK66" s="12"/>
      <c r="AL66" s="13"/>
      <c r="AM66" s="13"/>
      <c r="AN66" s="13"/>
    </row>
    <row r="67" spans="1:40" ht="15.75" thickTop="1">
      <c r="A67" s="17"/>
      <c r="B67" s="18"/>
      <c r="C67" s="18"/>
      <c r="D67" s="17"/>
      <c r="E67" s="17"/>
      <c r="F67" s="157"/>
      <c r="G67" s="136"/>
      <c r="H67" s="136" t="s">
        <v>131</v>
      </c>
      <c r="I67" s="137" t="str">
        <f>IFERROR(IF(ISBLANK($G67),"",IF(ISTEXT($G67),$G67,IF(SIGN(INDEX('Time Zones'!$D$12:$J$18,MATCH($H67,ZoneA,0),MATCH($J67,ZoneB,0)))=(-1),INDEX('Time Zones'!$D$12:$J$18,MATCH($H67,ZoneA,0),MATCH($J67,ZoneB,0))+$G67+5,INDEX('Time Zones'!$D$12:$J$18,MATCH($H67,ZoneA,0),MATCH($J67,ZoneB,0))+$G67))),"Select Time Zones")</f>
        <v/>
      </c>
      <c r="J67" s="19" t="s">
        <v>131</v>
      </c>
      <c r="K67" s="160"/>
      <c r="L67" s="134"/>
      <c r="M67" s="134" t="s">
        <v>131</v>
      </c>
      <c r="N67" s="135" t="str">
        <f>IFERROR(IF(ISBLANK($G67),"",IF(ISBLANK($L67),"",IF(ISTEXT($L67),$L67,IF(SIGN(INDEX('Time Zones'!$D$12:$J$18,MATCH($H67,ZoneA,0),MATCH($M67,ZoneB,0)))=(-1),INDEX('Time Zones'!$D$12:$J$18,MATCH($H67,ZoneA,0),MATCH($M67,ZoneB,0))+$L67+5,INDEX('Time Zones'!$D$12:$J$18,MATCH($H67,ZoneA,0),MATCH($M67,ZoneB,0))+$L67)))),"Select Time Zones")</f>
        <v/>
      </c>
      <c r="O67" s="162" t="str">
        <f t="shared" ca="1" si="3"/>
        <v/>
      </c>
      <c r="P67" s="25">
        <f t="shared" ref="P67:P130" si="11">IFERROR(HOUR(G67),"")</f>
        <v>0</v>
      </c>
      <c r="Q67" s="25">
        <f t="shared" si="4"/>
        <v>0</v>
      </c>
      <c r="R67" s="25">
        <f t="shared" ref="R67:R130" si="12">IFERROR(MINUTE(G67),"")</f>
        <v>0</v>
      </c>
      <c r="S67" s="25" t="str">
        <f t="shared" ca="1" si="5"/>
        <v/>
      </c>
      <c r="T67" s="20" t="str">
        <f t="shared" ca="1" si="6"/>
        <v/>
      </c>
      <c r="U67" s="26" t="str">
        <f t="shared" ref="U67:U130" ca="1" si="13">IFERROR(SIGN(S67),"")</f>
        <v/>
      </c>
      <c r="V67" s="22"/>
      <c r="W67" s="22"/>
      <c r="X67" s="22"/>
      <c r="Y67" s="22"/>
      <c r="Z67" s="156"/>
      <c r="AA67" s="156"/>
      <c r="AB67" s="156"/>
      <c r="AC67" s="22">
        <v>20</v>
      </c>
      <c r="AD67" s="235"/>
      <c r="AE67" s="236"/>
      <c r="AF67" s="236"/>
      <c r="AG67" s="236"/>
      <c r="AH67" s="237"/>
      <c r="AI67" s="11"/>
      <c r="AJ67" s="11"/>
      <c r="AK67" s="12"/>
      <c r="AL67" s="13"/>
      <c r="AM67" s="13"/>
      <c r="AN67" s="13"/>
    </row>
    <row r="68" spans="1:40">
      <c r="A68" s="17"/>
      <c r="B68" s="18"/>
      <c r="C68" s="18"/>
      <c r="D68" s="17"/>
      <c r="E68" s="17"/>
      <c r="F68" s="157"/>
      <c r="G68" s="136"/>
      <c r="H68" s="136" t="s">
        <v>131</v>
      </c>
      <c r="I68" s="137" t="str">
        <f>IFERROR(IF(ISBLANK($G68),"",IF(ISTEXT($G68),$G68,IF(SIGN(INDEX('Time Zones'!$D$12:$J$18,MATCH($H68,ZoneA,0),MATCH($J68,ZoneB,0)))=(-1),INDEX('Time Zones'!$D$12:$J$18,MATCH($H68,ZoneA,0),MATCH($J68,ZoneB,0))+$G68+5,INDEX('Time Zones'!$D$12:$J$18,MATCH($H68,ZoneA,0),MATCH($J68,ZoneB,0))+$G68))),"Select Time Zones")</f>
        <v/>
      </c>
      <c r="J68" s="19" t="s">
        <v>131</v>
      </c>
      <c r="K68" s="160"/>
      <c r="L68" s="134"/>
      <c r="M68" s="134" t="s">
        <v>131</v>
      </c>
      <c r="N68" s="135" t="str">
        <f>IFERROR(IF(ISBLANK($G68),"",IF(ISBLANK($L68),"",IF(ISTEXT($L68),$L68,IF(SIGN(INDEX('Time Zones'!$D$12:$J$18,MATCH($H68,ZoneA,0),MATCH($M68,ZoneB,0)))=(-1),INDEX('Time Zones'!$D$12:$J$18,MATCH($H68,ZoneA,0),MATCH($M68,ZoneB,0))+$L68+5,INDEX('Time Zones'!$D$12:$J$18,MATCH($H68,ZoneA,0),MATCH($M68,ZoneB,0))+$L68)))),"Select Time Zones")</f>
        <v/>
      </c>
      <c r="O68" s="162" t="str">
        <f t="shared" ref="O68:O131" ca="1" si="14">IFERROR(IF(AND(ISBLANK(F68),ISBLANK(G68)),"",IF(AND(F68&gt;TODAY(),OR(ISBLANK(K68),ISBLANK(L68))),"",IF(AND(F68=TODAY(),G68&gt;=NOW()-TODAY(),OR(ISBLANK(K68), ISBLANK(L68))),"Pending",IF(AND((F68=K68), G68&gt;=NOW()-TODAY(),ISBLANK(L68)),"Pending",IF(AND(F68=K68, ISBLANK(L68),G68&lt;(NOW()-TODAY())),"Deadline Elapsed",IF(AND(F68=TODAY(),G68&lt;(NOW()-TODAY()),AND(ISBLANK(K68), ISBLANK(L68))),"Deadline Elapsed",IF(AND(TODAY()&gt;F68,OR(ISBLANK(K68),ISBLANK(L68))),"Deadline Elapsed",IF(AND((F68=K68),(G68&lt;L68)),"Missed",IF(AND((F68&lt;K68),OR(G68&lt;=L68,G68&gt;=L68)),"Missed",IF(AND((F68=K68),(G68&gt;=L68)),"Achieved",IF(AND((F68&gt;K68),OR((G68&gt;=L68),(G68&lt;L68))),"Achieved",))))))))))),"")</f>
        <v/>
      </c>
      <c r="P68" s="25">
        <f t="shared" si="11"/>
        <v>0</v>
      </c>
      <c r="Q68" s="25">
        <f t="shared" ref="Q68:Q131" si="15">IFERROR(P68*60,"")</f>
        <v>0</v>
      </c>
      <c r="R68" s="25">
        <f t="shared" si="12"/>
        <v>0</v>
      </c>
      <c r="S68" s="25" t="str">
        <f t="shared" ref="S68:S131" ca="1" si="16">IFERROR(IF(OR(ISBLANK(F68),ISBLANK(G68)),"",IF($F68&lt;TODAY(),-$S$1-(TODAY()-F68)*24*60+SUM(Q68:R68),IF($F68=TODAY(),SUM(Q68:R68)-$S$1,IF($F68=TODAY()+1,SUM(Q68:R68)+24*60-$S$1,"")))),"GS")</f>
        <v/>
      </c>
      <c r="T68" s="20" t="str">
        <f t="shared" ref="T68:T131" ca="1" si="17">IFERROR(IF($U68=1,IF($S68&lt;=$AC68,IF(OR(F68=TODAY()+1,$O68="Pending"),"Critical",""),""),""),"")</f>
        <v/>
      </c>
      <c r="U68" s="26" t="str">
        <f t="shared" ca="1" si="13"/>
        <v/>
      </c>
      <c r="V68" s="22"/>
      <c r="W68" s="22"/>
      <c r="X68" s="22"/>
      <c r="Y68" s="22"/>
      <c r="Z68" s="156"/>
      <c r="AA68" s="156"/>
      <c r="AB68" s="156"/>
      <c r="AC68" s="22">
        <v>20</v>
      </c>
      <c r="AD68" s="238"/>
      <c r="AE68" s="239"/>
      <c r="AF68" s="239"/>
      <c r="AG68" s="239"/>
      <c r="AH68" s="240"/>
      <c r="AI68" s="11"/>
      <c r="AJ68" s="11"/>
      <c r="AK68" s="12"/>
      <c r="AL68" s="13"/>
      <c r="AM68" s="13"/>
      <c r="AN68" s="13"/>
    </row>
    <row r="69" spans="1:40" ht="15.75" thickBot="1">
      <c r="A69" s="17"/>
      <c r="B69" s="18"/>
      <c r="C69" s="18"/>
      <c r="D69" s="17"/>
      <c r="E69" s="17"/>
      <c r="F69" s="157"/>
      <c r="G69" s="136"/>
      <c r="H69" s="136" t="s">
        <v>131</v>
      </c>
      <c r="I69" s="137" t="str">
        <f>IFERROR(IF(ISBLANK($G69),"",IF(ISTEXT($G69),$G69,IF(SIGN(INDEX('Time Zones'!$D$12:$J$18,MATCH($H69,ZoneA,0),MATCH($J69,ZoneB,0)))=(-1),INDEX('Time Zones'!$D$12:$J$18,MATCH($H69,ZoneA,0),MATCH($J69,ZoneB,0))+$G69+5,INDEX('Time Zones'!$D$12:$J$18,MATCH($H69,ZoneA,0),MATCH($J69,ZoneB,0))+$G69))),"Select Time Zones")</f>
        <v/>
      </c>
      <c r="J69" s="19" t="s">
        <v>131</v>
      </c>
      <c r="K69" s="160"/>
      <c r="L69" s="134"/>
      <c r="M69" s="134" t="s">
        <v>131</v>
      </c>
      <c r="N69" s="135" t="str">
        <f>IFERROR(IF(ISBLANK($G69),"",IF(ISBLANK($L69),"",IF(ISTEXT($L69),$L69,IF(SIGN(INDEX('Time Zones'!$D$12:$J$18,MATCH($H69,ZoneA,0),MATCH($M69,ZoneB,0)))=(-1),INDEX('Time Zones'!$D$12:$J$18,MATCH($H69,ZoneA,0),MATCH($M69,ZoneB,0))+$L69+5,INDEX('Time Zones'!$D$12:$J$18,MATCH($H69,ZoneA,0),MATCH($M69,ZoneB,0))+$L69)))),"Select Time Zones")</f>
        <v/>
      </c>
      <c r="O69" s="162" t="str">
        <f t="shared" ca="1" si="14"/>
        <v/>
      </c>
      <c r="P69" s="25">
        <f t="shared" si="11"/>
        <v>0</v>
      </c>
      <c r="Q69" s="25">
        <f t="shared" si="15"/>
        <v>0</v>
      </c>
      <c r="R69" s="25">
        <f t="shared" si="12"/>
        <v>0</v>
      </c>
      <c r="S69" s="25" t="str">
        <f t="shared" ca="1" si="16"/>
        <v/>
      </c>
      <c r="T69" s="20" t="str">
        <f t="shared" ca="1" si="17"/>
        <v/>
      </c>
      <c r="U69" s="26" t="str">
        <f t="shared" ca="1" si="13"/>
        <v/>
      </c>
      <c r="V69" s="22"/>
      <c r="W69" s="22"/>
      <c r="X69" s="22"/>
      <c r="Y69" s="22"/>
      <c r="Z69" s="156"/>
      <c r="AA69" s="156"/>
      <c r="AB69" s="156"/>
      <c r="AC69" s="22">
        <v>20</v>
      </c>
      <c r="AD69" s="241"/>
      <c r="AE69" s="242"/>
      <c r="AF69" s="242"/>
      <c r="AG69" s="242"/>
      <c r="AH69" s="243"/>
      <c r="AI69" s="11"/>
      <c r="AJ69" s="11"/>
      <c r="AK69" s="12"/>
      <c r="AL69" s="13"/>
      <c r="AM69" s="13"/>
      <c r="AN69" s="13"/>
    </row>
    <row r="70" spans="1:40" ht="16.5" thickTop="1" thickBot="1">
      <c r="A70" s="17"/>
      <c r="B70" s="18"/>
      <c r="C70" s="18"/>
      <c r="D70" s="17"/>
      <c r="E70" s="17"/>
      <c r="F70" s="157"/>
      <c r="G70" s="136"/>
      <c r="H70" s="136" t="s">
        <v>131</v>
      </c>
      <c r="I70" s="137" t="str">
        <f>IFERROR(IF(ISBLANK($G70),"",IF(ISTEXT($G70),$G70,IF(SIGN(INDEX('Time Zones'!$D$12:$J$18,MATCH($H70,ZoneA,0),MATCH($J70,ZoneB,0)))=(-1),INDEX('Time Zones'!$D$12:$J$18,MATCH($H70,ZoneA,0),MATCH($J70,ZoneB,0))+$G70+5,INDEX('Time Zones'!$D$12:$J$18,MATCH($H70,ZoneA,0),MATCH($J70,ZoneB,0))+$G70))),"Select Time Zones")</f>
        <v/>
      </c>
      <c r="J70" s="19" t="s">
        <v>131</v>
      </c>
      <c r="K70" s="160"/>
      <c r="L70" s="134"/>
      <c r="M70" s="134" t="s">
        <v>131</v>
      </c>
      <c r="N70" s="135" t="str">
        <f>IFERROR(IF(ISBLANK($G70),"",IF(ISBLANK($L70),"",IF(ISTEXT($L70),$L70,IF(SIGN(INDEX('Time Zones'!$D$12:$J$18,MATCH($H70,ZoneA,0),MATCH($M70,ZoneB,0)))=(-1),INDEX('Time Zones'!$D$12:$J$18,MATCH($H70,ZoneA,0),MATCH($M70,ZoneB,0))+$L70+5,INDEX('Time Zones'!$D$12:$J$18,MATCH($H70,ZoneA,0),MATCH($M70,ZoneB,0))+$L70)))),"Select Time Zones")</f>
        <v/>
      </c>
      <c r="O70" s="162" t="str">
        <f t="shared" ca="1" si="14"/>
        <v/>
      </c>
      <c r="P70" s="25">
        <f t="shared" si="11"/>
        <v>0</v>
      </c>
      <c r="Q70" s="25">
        <f t="shared" si="15"/>
        <v>0</v>
      </c>
      <c r="R70" s="25">
        <f t="shared" si="12"/>
        <v>0</v>
      </c>
      <c r="S70" s="25" t="str">
        <f t="shared" ca="1" si="16"/>
        <v/>
      </c>
      <c r="T70" s="20" t="str">
        <f t="shared" ca="1" si="17"/>
        <v/>
      </c>
      <c r="U70" s="26" t="str">
        <f t="shared" ca="1" si="13"/>
        <v/>
      </c>
      <c r="V70" s="22"/>
      <c r="W70" s="22"/>
      <c r="X70" s="22"/>
      <c r="Y70" s="22"/>
      <c r="Z70" s="156"/>
      <c r="AA70" s="156"/>
      <c r="AB70" s="156"/>
      <c r="AC70" s="22">
        <v>20</v>
      </c>
      <c r="AD70" s="55"/>
      <c r="AE70" s="5"/>
      <c r="AF70" s="9" t="s">
        <v>53</v>
      </c>
      <c r="AG70" s="55"/>
      <c r="AH70" s="9" t="s">
        <v>54</v>
      </c>
      <c r="AI70" s="11"/>
      <c r="AJ70" s="11"/>
      <c r="AK70" s="12"/>
      <c r="AL70" s="13"/>
      <c r="AM70" s="13"/>
      <c r="AN70" s="13"/>
    </row>
    <row r="71" spans="1:40" ht="15.75" thickTop="1">
      <c r="A71" s="17"/>
      <c r="B71" s="18"/>
      <c r="C71" s="18"/>
      <c r="D71" s="17"/>
      <c r="E71" s="17"/>
      <c r="F71" s="157"/>
      <c r="G71" s="136"/>
      <c r="H71" s="136" t="s">
        <v>131</v>
      </c>
      <c r="I71" s="137" t="str">
        <f>IFERROR(IF(ISBLANK($G71),"",IF(ISTEXT($G71),$G71,IF(SIGN(INDEX('Time Zones'!$D$12:$J$18,MATCH($H71,ZoneA,0),MATCH($J71,ZoneB,0)))=(-1),INDEX('Time Zones'!$D$12:$J$18,MATCH($H71,ZoneA,0),MATCH($J71,ZoneB,0))+$G71+5,INDEX('Time Zones'!$D$12:$J$18,MATCH($H71,ZoneA,0),MATCH($J71,ZoneB,0))+$G71))),"Select Time Zones")</f>
        <v/>
      </c>
      <c r="J71" s="19" t="s">
        <v>131</v>
      </c>
      <c r="K71" s="160"/>
      <c r="L71" s="134"/>
      <c r="M71" s="134" t="s">
        <v>131</v>
      </c>
      <c r="N71" s="135" t="str">
        <f>IFERROR(IF(ISBLANK($G71),"",IF(ISBLANK($L71),"",IF(ISTEXT($L71),$L71,IF(SIGN(INDEX('Time Zones'!$D$12:$J$18,MATCH($H71,ZoneA,0),MATCH($M71,ZoneB,0)))=(-1),INDEX('Time Zones'!$D$12:$J$18,MATCH($H71,ZoneA,0),MATCH($M71,ZoneB,0))+$L71+5,INDEX('Time Zones'!$D$12:$J$18,MATCH($H71,ZoneA,0),MATCH($M71,ZoneB,0))+$L71)))),"Select Time Zones")</f>
        <v/>
      </c>
      <c r="O71" s="162" t="str">
        <f t="shared" ca="1" si="14"/>
        <v/>
      </c>
      <c r="P71" s="25">
        <f t="shared" si="11"/>
        <v>0</v>
      </c>
      <c r="Q71" s="25">
        <f t="shared" si="15"/>
        <v>0</v>
      </c>
      <c r="R71" s="25">
        <f t="shared" si="12"/>
        <v>0</v>
      </c>
      <c r="S71" s="25" t="str">
        <f t="shared" ca="1" si="16"/>
        <v/>
      </c>
      <c r="T71" s="20" t="str">
        <f t="shared" ca="1" si="17"/>
        <v/>
      </c>
      <c r="U71" s="26" t="str">
        <f t="shared" ca="1" si="13"/>
        <v/>
      </c>
      <c r="V71" s="22"/>
      <c r="W71" s="22"/>
      <c r="X71" s="22"/>
      <c r="Y71" s="22"/>
      <c r="Z71" s="156"/>
      <c r="AA71" s="156"/>
      <c r="AB71" s="156"/>
      <c r="AC71" s="22">
        <v>20</v>
      </c>
      <c r="AD71" s="11"/>
      <c r="AE71" s="11"/>
      <c r="AF71" s="11"/>
      <c r="AG71" s="11"/>
      <c r="AH71" s="11"/>
      <c r="AI71" s="11"/>
      <c r="AJ71" s="11"/>
      <c r="AK71" s="12"/>
      <c r="AL71" s="13"/>
      <c r="AM71" s="13"/>
      <c r="AN71" s="13"/>
    </row>
    <row r="72" spans="1:40">
      <c r="A72" s="17"/>
      <c r="B72" s="18"/>
      <c r="C72" s="18"/>
      <c r="D72" s="17"/>
      <c r="E72" s="17"/>
      <c r="F72" s="157"/>
      <c r="G72" s="136"/>
      <c r="H72" s="136" t="s">
        <v>131</v>
      </c>
      <c r="I72" s="137" t="str">
        <f>IFERROR(IF(ISBLANK($G72),"",IF(ISTEXT($G72),$G72,IF(SIGN(INDEX('Time Zones'!$D$12:$J$18,MATCH($H72,ZoneA,0),MATCH($J72,ZoneB,0)))=(-1),INDEX('Time Zones'!$D$12:$J$18,MATCH($H72,ZoneA,0),MATCH($J72,ZoneB,0))+$G72+5,INDEX('Time Zones'!$D$12:$J$18,MATCH($H72,ZoneA,0),MATCH($J72,ZoneB,0))+$G72))),"Select Time Zones")</f>
        <v/>
      </c>
      <c r="J72" s="19" t="s">
        <v>131</v>
      </c>
      <c r="K72" s="160"/>
      <c r="L72" s="134"/>
      <c r="M72" s="134" t="s">
        <v>131</v>
      </c>
      <c r="N72" s="135" t="str">
        <f>IFERROR(IF(ISBLANK($G72),"",IF(ISBLANK($L72),"",IF(ISTEXT($L72),$L72,IF(SIGN(INDEX('Time Zones'!$D$12:$J$18,MATCH($H72,ZoneA,0),MATCH($M72,ZoneB,0)))=(-1),INDEX('Time Zones'!$D$12:$J$18,MATCH($H72,ZoneA,0),MATCH($M72,ZoneB,0))+$L72+5,INDEX('Time Zones'!$D$12:$J$18,MATCH($H72,ZoneA,0),MATCH($M72,ZoneB,0))+$L72)))),"Select Time Zones")</f>
        <v/>
      </c>
      <c r="O72" s="162" t="str">
        <f t="shared" ca="1" si="14"/>
        <v/>
      </c>
      <c r="P72" s="25">
        <f t="shared" si="11"/>
        <v>0</v>
      </c>
      <c r="Q72" s="25">
        <f t="shared" si="15"/>
        <v>0</v>
      </c>
      <c r="R72" s="25">
        <f t="shared" si="12"/>
        <v>0</v>
      </c>
      <c r="S72" s="25" t="str">
        <f t="shared" ca="1" si="16"/>
        <v/>
      </c>
      <c r="T72" s="20" t="str">
        <f t="shared" ca="1" si="17"/>
        <v/>
      </c>
      <c r="U72" s="26" t="str">
        <f t="shared" ca="1" si="13"/>
        <v/>
      </c>
      <c r="V72" s="22"/>
      <c r="W72" s="22"/>
      <c r="X72" s="22"/>
      <c r="Y72" s="22"/>
      <c r="Z72" s="156"/>
      <c r="AA72" s="156"/>
      <c r="AB72" s="156"/>
      <c r="AC72" s="22">
        <v>20</v>
      </c>
      <c r="AD72" s="11"/>
      <c r="AE72" s="11"/>
      <c r="AF72" s="11"/>
      <c r="AG72" s="11"/>
      <c r="AH72" s="11"/>
      <c r="AI72" s="11"/>
      <c r="AJ72" s="11"/>
      <c r="AK72" s="12"/>
      <c r="AL72" s="13"/>
      <c r="AM72" s="13"/>
      <c r="AN72" s="13"/>
    </row>
    <row r="73" spans="1:40">
      <c r="A73" s="17"/>
      <c r="B73" s="18"/>
      <c r="C73" s="18"/>
      <c r="D73" s="17"/>
      <c r="E73" s="17"/>
      <c r="F73" s="157"/>
      <c r="G73" s="136"/>
      <c r="H73" s="136" t="s">
        <v>131</v>
      </c>
      <c r="I73" s="137" t="str">
        <f>IFERROR(IF(ISBLANK($G73),"",IF(ISTEXT($G73),$G73,IF(SIGN(INDEX('Time Zones'!$D$12:$J$18,MATCH($H73,ZoneA,0),MATCH($J73,ZoneB,0)))=(-1),INDEX('Time Zones'!$D$12:$J$18,MATCH($H73,ZoneA,0),MATCH($J73,ZoneB,0))+$G73+5,INDEX('Time Zones'!$D$12:$J$18,MATCH($H73,ZoneA,0),MATCH($J73,ZoneB,0))+$G73))),"Select Time Zones")</f>
        <v/>
      </c>
      <c r="J73" s="19" t="s">
        <v>131</v>
      </c>
      <c r="K73" s="160"/>
      <c r="L73" s="134"/>
      <c r="M73" s="134" t="s">
        <v>131</v>
      </c>
      <c r="N73" s="135" t="str">
        <f>IFERROR(IF(ISBLANK($G73),"",IF(ISBLANK($L73),"",IF(ISTEXT($L73),$L73,IF(SIGN(INDEX('Time Zones'!$D$12:$J$18,MATCH($H73,ZoneA,0),MATCH($M73,ZoneB,0)))=(-1),INDEX('Time Zones'!$D$12:$J$18,MATCH($H73,ZoneA,0),MATCH($M73,ZoneB,0))+$L73+5,INDEX('Time Zones'!$D$12:$J$18,MATCH($H73,ZoneA,0),MATCH($M73,ZoneB,0))+$L73)))),"Select Time Zones")</f>
        <v/>
      </c>
      <c r="O73" s="162" t="str">
        <f t="shared" ca="1" si="14"/>
        <v/>
      </c>
      <c r="P73" s="25">
        <f t="shared" si="11"/>
        <v>0</v>
      </c>
      <c r="Q73" s="25">
        <f t="shared" si="15"/>
        <v>0</v>
      </c>
      <c r="R73" s="25">
        <f t="shared" si="12"/>
        <v>0</v>
      </c>
      <c r="S73" s="25" t="str">
        <f t="shared" ca="1" si="16"/>
        <v/>
      </c>
      <c r="T73" s="20" t="str">
        <f t="shared" ca="1" si="17"/>
        <v/>
      </c>
      <c r="U73" s="26" t="str">
        <f t="shared" ca="1" si="13"/>
        <v/>
      </c>
      <c r="V73" s="22"/>
      <c r="W73" s="22"/>
      <c r="X73" s="22"/>
      <c r="Y73" s="22"/>
      <c r="Z73" s="156"/>
      <c r="AA73" s="156"/>
      <c r="AB73" s="156"/>
      <c r="AC73" s="22">
        <v>20</v>
      </c>
      <c r="AD73" s="11"/>
      <c r="AE73" s="11"/>
      <c r="AF73" s="11"/>
      <c r="AG73" s="11"/>
      <c r="AH73" s="11"/>
      <c r="AI73" s="11"/>
      <c r="AJ73" s="11"/>
      <c r="AK73" s="12"/>
      <c r="AL73" s="13"/>
      <c r="AM73" s="13"/>
      <c r="AN73" s="13"/>
    </row>
    <row r="74" spans="1:40" ht="15.75" thickBot="1">
      <c r="A74" s="17"/>
      <c r="B74" s="18"/>
      <c r="C74" s="18"/>
      <c r="D74" s="17"/>
      <c r="E74" s="17"/>
      <c r="F74" s="157"/>
      <c r="G74" s="136"/>
      <c r="H74" s="136" t="s">
        <v>131</v>
      </c>
      <c r="I74" s="137" t="str">
        <f>IFERROR(IF(ISBLANK($G74),"",IF(ISTEXT($G74),$G74,IF(SIGN(INDEX('Time Zones'!$D$12:$J$18,MATCH($H74,ZoneA,0),MATCH($J74,ZoneB,0)))=(-1),INDEX('Time Zones'!$D$12:$J$18,MATCH($H74,ZoneA,0),MATCH($J74,ZoneB,0))+$G74+5,INDEX('Time Zones'!$D$12:$J$18,MATCH($H74,ZoneA,0),MATCH($J74,ZoneB,0))+$G74))),"Select Time Zones")</f>
        <v/>
      </c>
      <c r="J74" s="19" t="s">
        <v>131</v>
      </c>
      <c r="K74" s="160"/>
      <c r="L74" s="134"/>
      <c r="M74" s="134" t="s">
        <v>131</v>
      </c>
      <c r="N74" s="135" t="str">
        <f>IFERROR(IF(ISBLANK($G74),"",IF(ISBLANK($L74),"",IF(ISTEXT($L74),$L74,IF(SIGN(INDEX('Time Zones'!$D$12:$J$18,MATCH($H74,ZoneA,0),MATCH($M74,ZoneB,0)))=(-1),INDEX('Time Zones'!$D$12:$J$18,MATCH($H74,ZoneA,0),MATCH($M74,ZoneB,0))+$L74+5,INDEX('Time Zones'!$D$12:$J$18,MATCH($H74,ZoneA,0),MATCH($M74,ZoneB,0))+$L74)))),"Select Time Zones")</f>
        <v/>
      </c>
      <c r="O74" s="162" t="str">
        <f t="shared" ca="1" si="14"/>
        <v/>
      </c>
      <c r="P74" s="25">
        <f t="shared" si="11"/>
        <v>0</v>
      </c>
      <c r="Q74" s="25">
        <f t="shared" si="15"/>
        <v>0</v>
      </c>
      <c r="R74" s="25">
        <f t="shared" si="12"/>
        <v>0</v>
      </c>
      <c r="S74" s="25" t="str">
        <f t="shared" ca="1" si="16"/>
        <v/>
      </c>
      <c r="T74" s="20" t="str">
        <f t="shared" ca="1" si="17"/>
        <v/>
      </c>
      <c r="U74" s="26" t="str">
        <f t="shared" ca="1" si="13"/>
        <v/>
      </c>
      <c r="V74" s="22"/>
      <c r="W74" s="22"/>
      <c r="X74" s="22"/>
      <c r="Y74" s="22"/>
      <c r="Z74" s="156"/>
      <c r="AA74" s="156"/>
      <c r="AB74" s="156"/>
      <c r="AC74" s="22">
        <v>20</v>
      </c>
      <c r="AD74" s="11"/>
      <c r="AE74" s="11"/>
      <c r="AF74" s="11"/>
      <c r="AG74" s="11"/>
      <c r="AH74" s="11"/>
      <c r="AI74" s="11"/>
      <c r="AJ74" s="11"/>
      <c r="AK74" s="12"/>
      <c r="AL74" s="13"/>
      <c r="AM74" s="13"/>
      <c r="AN74" s="13"/>
    </row>
    <row r="75" spans="1:40" ht="16.5" thickTop="1" thickBot="1">
      <c r="A75" s="17"/>
      <c r="B75" s="18"/>
      <c r="C75" s="18"/>
      <c r="D75" s="17"/>
      <c r="E75" s="17"/>
      <c r="F75" s="157"/>
      <c r="G75" s="136"/>
      <c r="H75" s="136" t="s">
        <v>131</v>
      </c>
      <c r="I75" s="137" t="str">
        <f>IFERROR(IF(ISBLANK($G75),"",IF(ISTEXT($G75),$G75,IF(SIGN(INDEX('Time Zones'!$D$12:$J$18,MATCH($H75,ZoneA,0),MATCH($J75,ZoneB,0)))=(-1),INDEX('Time Zones'!$D$12:$J$18,MATCH($H75,ZoneA,0),MATCH($J75,ZoneB,0))+$G75+5,INDEX('Time Zones'!$D$12:$J$18,MATCH($H75,ZoneA,0),MATCH($J75,ZoneB,0))+$G75))),"Select Time Zones")</f>
        <v/>
      </c>
      <c r="J75" s="19" t="s">
        <v>131</v>
      </c>
      <c r="K75" s="160"/>
      <c r="L75" s="134"/>
      <c r="M75" s="134" t="s">
        <v>131</v>
      </c>
      <c r="N75" s="135" t="str">
        <f>IFERROR(IF(ISBLANK($G75),"",IF(ISBLANK($L75),"",IF(ISTEXT($L75),$L75,IF(SIGN(INDEX('Time Zones'!$D$12:$J$18,MATCH($H75,ZoneA,0),MATCH($M75,ZoneB,0)))=(-1),INDEX('Time Zones'!$D$12:$J$18,MATCH($H75,ZoneA,0),MATCH($M75,ZoneB,0))+$L75+5,INDEX('Time Zones'!$D$12:$J$18,MATCH($H75,ZoneA,0),MATCH($M75,ZoneB,0))+$L75)))),"Select Time Zones")</f>
        <v/>
      </c>
      <c r="O75" s="162" t="str">
        <f t="shared" ca="1" si="14"/>
        <v/>
      </c>
      <c r="P75" s="25">
        <f t="shared" si="11"/>
        <v>0</v>
      </c>
      <c r="Q75" s="25">
        <f t="shared" si="15"/>
        <v>0</v>
      </c>
      <c r="R75" s="25">
        <f t="shared" si="12"/>
        <v>0</v>
      </c>
      <c r="S75" s="25" t="str">
        <f t="shared" ca="1" si="16"/>
        <v/>
      </c>
      <c r="T75" s="20" t="str">
        <f t="shared" ca="1" si="17"/>
        <v/>
      </c>
      <c r="U75" s="26" t="str">
        <f t="shared" ca="1" si="13"/>
        <v/>
      </c>
      <c r="V75" s="22"/>
      <c r="W75" s="22"/>
      <c r="X75" s="22"/>
      <c r="Y75" s="22"/>
      <c r="Z75" s="156"/>
      <c r="AA75" s="156"/>
      <c r="AB75" s="156"/>
      <c r="AC75" s="22">
        <v>20</v>
      </c>
      <c r="AD75" s="9" t="s">
        <v>186</v>
      </c>
      <c r="AE75" s="5"/>
      <c r="AF75" s="9" t="s">
        <v>131</v>
      </c>
      <c r="AG75" s="9" t="s">
        <v>41</v>
      </c>
      <c r="AH75" s="9" t="s">
        <v>2</v>
      </c>
      <c r="AI75" s="11"/>
      <c r="AJ75" s="11"/>
      <c r="AK75" s="12"/>
      <c r="AL75" s="13"/>
      <c r="AM75" s="13"/>
      <c r="AN75" s="13"/>
    </row>
    <row r="76" spans="1:40" ht="16.5" thickTop="1" thickBot="1">
      <c r="A76" s="17"/>
      <c r="B76" s="18"/>
      <c r="C76" s="18"/>
      <c r="D76" s="17"/>
      <c r="E76" s="17"/>
      <c r="F76" s="157"/>
      <c r="G76" s="136"/>
      <c r="H76" s="136" t="s">
        <v>131</v>
      </c>
      <c r="I76" s="137" t="str">
        <f>IFERROR(IF(ISBLANK($G76),"",IF(ISTEXT($G76),$G76,IF(SIGN(INDEX('Time Zones'!$D$12:$J$18,MATCH($H76,ZoneA,0),MATCH($J76,ZoneB,0)))=(-1),INDEX('Time Zones'!$D$12:$J$18,MATCH($H76,ZoneA,0),MATCH($J76,ZoneB,0))+$G76+5,INDEX('Time Zones'!$D$12:$J$18,MATCH($H76,ZoneA,0),MATCH($J76,ZoneB,0))+$G76))),"Select Time Zones")</f>
        <v/>
      </c>
      <c r="J76" s="19" t="s">
        <v>131</v>
      </c>
      <c r="K76" s="160"/>
      <c r="L76" s="134"/>
      <c r="M76" s="134" t="s">
        <v>131</v>
      </c>
      <c r="N76" s="135" t="str">
        <f>IFERROR(IF(ISBLANK($G76),"",IF(ISBLANK($L76),"",IF(ISTEXT($L76),$L76,IF(SIGN(INDEX('Time Zones'!$D$12:$J$18,MATCH($H76,ZoneA,0),MATCH($M76,ZoneB,0)))=(-1),INDEX('Time Zones'!$D$12:$J$18,MATCH($H76,ZoneA,0),MATCH($M76,ZoneB,0))+$L76+5,INDEX('Time Zones'!$D$12:$J$18,MATCH($H76,ZoneA,0),MATCH($M76,ZoneB,0))+$L76)))),"Select Time Zones")</f>
        <v/>
      </c>
      <c r="O76" s="162" t="str">
        <f t="shared" ca="1" si="14"/>
        <v/>
      </c>
      <c r="P76" s="25">
        <f t="shared" si="11"/>
        <v>0</v>
      </c>
      <c r="Q76" s="25">
        <f t="shared" si="15"/>
        <v>0</v>
      </c>
      <c r="R76" s="25">
        <f t="shared" si="12"/>
        <v>0</v>
      </c>
      <c r="S76" s="25" t="str">
        <f t="shared" ca="1" si="16"/>
        <v/>
      </c>
      <c r="T76" s="20" t="str">
        <f t="shared" ca="1" si="17"/>
        <v/>
      </c>
      <c r="U76" s="26" t="str">
        <f t="shared" ca="1" si="13"/>
        <v/>
      </c>
      <c r="V76" s="22"/>
      <c r="W76" s="22"/>
      <c r="X76" s="22"/>
      <c r="Y76" s="22"/>
      <c r="Z76" s="156"/>
      <c r="AA76" s="156"/>
      <c r="AB76" s="156"/>
      <c r="AC76" s="22">
        <v>20</v>
      </c>
      <c r="AD76" s="55"/>
      <c r="AE76" s="24"/>
      <c r="AF76" s="56"/>
      <c r="AG76" s="55"/>
      <c r="AH76" s="55"/>
      <c r="AI76" s="11"/>
      <c r="AJ76" s="11"/>
      <c r="AK76" s="12"/>
      <c r="AL76" s="13"/>
      <c r="AM76" s="13"/>
      <c r="AN76" s="13"/>
    </row>
    <row r="77" spans="1:40" ht="15.75" thickTop="1">
      <c r="A77" s="17"/>
      <c r="B77" s="18"/>
      <c r="C77" s="18"/>
      <c r="D77" s="17"/>
      <c r="E77" s="17"/>
      <c r="F77" s="157"/>
      <c r="G77" s="136"/>
      <c r="H77" s="136" t="s">
        <v>131</v>
      </c>
      <c r="I77" s="137" t="str">
        <f>IFERROR(IF(ISBLANK($G77),"",IF(ISTEXT($G77),$G77,IF(SIGN(INDEX('Time Zones'!$D$12:$J$18,MATCH($H77,ZoneA,0),MATCH($J77,ZoneB,0)))=(-1),INDEX('Time Zones'!$D$12:$J$18,MATCH($H77,ZoneA,0),MATCH($J77,ZoneB,0))+$G77+5,INDEX('Time Zones'!$D$12:$J$18,MATCH($H77,ZoneA,0),MATCH($J77,ZoneB,0))+$G77))),"Select Time Zones")</f>
        <v/>
      </c>
      <c r="J77" s="19" t="s">
        <v>131</v>
      </c>
      <c r="K77" s="160"/>
      <c r="L77" s="134"/>
      <c r="M77" s="134" t="s">
        <v>131</v>
      </c>
      <c r="N77" s="135" t="str">
        <f>IFERROR(IF(ISBLANK($G77),"",IF(ISBLANK($L77),"",IF(ISTEXT($L77),$L77,IF(SIGN(INDEX('Time Zones'!$D$12:$J$18,MATCH($H77,ZoneA,0),MATCH($M77,ZoneB,0)))=(-1),INDEX('Time Zones'!$D$12:$J$18,MATCH($H77,ZoneA,0),MATCH($M77,ZoneB,0))+$L77+5,INDEX('Time Zones'!$D$12:$J$18,MATCH($H77,ZoneA,0),MATCH($M77,ZoneB,0))+$L77)))),"Select Time Zones")</f>
        <v/>
      </c>
      <c r="O77" s="162" t="str">
        <f t="shared" ca="1" si="14"/>
        <v/>
      </c>
      <c r="P77" s="25">
        <f t="shared" si="11"/>
        <v>0</v>
      </c>
      <c r="Q77" s="25">
        <f t="shared" si="15"/>
        <v>0</v>
      </c>
      <c r="R77" s="25">
        <f t="shared" si="12"/>
        <v>0</v>
      </c>
      <c r="S77" s="25" t="str">
        <f t="shared" ca="1" si="16"/>
        <v/>
      </c>
      <c r="T77" s="20" t="str">
        <f t="shared" ca="1" si="17"/>
        <v/>
      </c>
      <c r="U77" s="26" t="str">
        <f t="shared" ca="1" si="13"/>
        <v/>
      </c>
      <c r="V77" s="22"/>
      <c r="W77" s="22"/>
      <c r="X77" s="22"/>
      <c r="Y77" s="22"/>
      <c r="Z77" s="156"/>
      <c r="AA77" s="156"/>
      <c r="AB77" s="156"/>
      <c r="AC77" s="22">
        <v>20</v>
      </c>
      <c r="AD77" s="235"/>
      <c r="AE77" s="236"/>
      <c r="AF77" s="236"/>
      <c r="AG77" s="236"/>
      <c r="AH77" s="237"/>
      <c r="AI77" s="11"/>
      <c r="AJ77" s="11"/>
      <c r="AK77" s="12"/>
      <c r="AL77" s="13"/>
      <c r="AM77" s="13"/>
      <c r="AN77" s="13"/>
    </row>
    <row r="78" spans="1:40">
      <c r="A78" s="17"/>
      <c r="B78" s="18"/>
      <c r="C78" s="18"/>
      <c r="D78" s="17"/>
      <c r="E78" s="17"/>
      <c r="F78" s="157"/>
      <c r="G78" s="136"/>
      <c r="H78" s="136" t="s">
        <v>131</v>
      </c>
      <c r="I78" s="137" t="str">
        <f>IFERROR(IF(ISBLANK($G78),"",IF(ISTEXT($G78),$G78,IF(SIGN(INDEX('Time Zones'!$D$12:$J$18,MATCH($H78,ZoneA,0),MATCH($J78,ZoneB,0)))=(-1),INDEX('Time Zones'!$D$12:$J$18,MATCH($H78,ZoneA,0),MATCH($J78,ZoneB,0))+$G78+5,INDEX('Time Zones'!$D$12:$J$18,MATCH($H78,ZoneA,0),MATCH($J78,ZoneB,0))+$G78))),"Select Time Zones")</f>
        <v/>
      </c>
      <c r="J78" s="19" t="s">
        <v>131</v>
      </c>
      <c r="K78" s="160"/>
      <c r="L78" s="134"/>
      <c r="M78" s="134" t="s">
        <v>131</v>
      </c>
      <c r="N78" s="135" t="str">
        <f>IFERROR(IF(ISBLANK($G78),"",IF(ISBLANK($L78),"",IF(ISTEXT($L78),$L78,IF(SIGN(INDEX('Time Zones'!$D$12:$J$18,MATCH($H78,ZoneA,0),MATCH($M78,ZoneB,0)))=(-1),INDEX('Time Zones'!$D$12:$J$18,MATCH($H78,ZoneA,0),MATCH($M78,ZoneB,0))+$L78+5,INDEX('Time Zones'!$D$12:$J$18,MATCH($H78,ZoneA,0),MATCH($M78,ZoneB,0))+$L78)))),"Select Time Zones")</f>
        <v/>
      </c>
      <c r="O78" s="162" t="str">
        <f t="shared" ca="1" si="14"/>
        <v/>
      </c>
      <c r="P78" s="25">
        <f t="shared" si="11"/>
        <v>0</v>
      </c>
      <c r="Q78" s="25">
        <f t="shared" si="15"/>
        <v>0</v>
      </c>
      <c r="R78" s="25">
        <f t="shared" si="12"/>
        <v>0</v>
      </c>
      <c r="S78" s="25" t="str">
        <f t="shared" ca="1" si="16"/>
        <v/>
      </c>
      <c r="T78" s="20" t="str">
        <f t="shared" ca="1" si="17"/>
        <v/>
      </c>
      <c r="U78" s="26" t="str">
        <f t="shared" ca="1" si="13"/>
        <v/>
      </c>
      <c r="V78" s="22"/>
      <c r="W78" s="22"/>
      <c r="X78" s="22"/>
      <c r="Y78" s="22"/>
      <c r="Z78" s="156"/>
      <c r="AA78" s="156"/>
      <c r="AB78" s="156"/>
      <c r="AC78" s="22">
        <v>20</v>
      </c>
      <c r="AD78" s="238"/>
      <c r="AE78" s="239"/>
      <c r="AF78" s="239"/>
      <c r="AG78" s="239"/>
      <c r="AH78" s="240"/>
      <c r="AI78" s="11"/>
      <c r="AJ78" s="11"/>
      <c r="AK78" s="12"/>
      <c r="AL78" s="13"/>
      <c r="AM78" s="13"/>
      <c r="AN78" s="13"/>
    </row>
    <row r="79" spans="1:40" ht="15.75" thickBot="1">
      <c r="A79" s="17"/>
      <c r="B79" s="18"/>
      <c r="C79" s="18"/>
      <c r="D79" s="17"/>
      <c r="E79" s="17"/>
      <c r="F79" s="157"/>
      <c r="G79" s="136"/>
      <c r="H79" s="136" t="s">
        <v>131</v>
      </c>
      <c r="I79" s="137" t="str">
        <f>IFERROR(IF(ISBLANK($G79),"",IF(ISTEXT($G79),$G79,IF(SIGN(INDEX('Time Zones'!$D$12:$J$18,MATCH($H79,ZoneA,0),MATCH($J79,ZoneB,0)))=(-1),INDEX('Time Zones'!$D$12:$J$18,MATCH($H79,ZoneA,0),MATCH($J79,ZoneB,0))+$G79+5,INDEX('Time Zones'!$D$12:$J$18,MATCH($H79,ZoneA,0),MATCH($J79,ZoneB,0))+$G79))),"Select Time Zones")</f>
        <v/>
      </c>
      <c r="J79" s="19" t="s">
        <v>131</v>
      </c>
      <c r="K79" s="160"/>
      <c r="L79" s="134"/>
      <c r="M79" s="134" t="s">
        <v>131</v>
      </c>
      <c r="N79" s="135" t="str">
        <f>IFERROR(IF(ISBLANK($G79),"",IF(ISBLANK($L79),"",IF(ISTEXT($L79),$L79,IF(SIGN(INDEX('Time Zones'!$D$12:$J$18,MATCH($H79,ZoneA,0),MATCH($M79,ZoneB,0)))=(-1),INDEX('Time Zones'!$D$12:$J$18,MATCH($H79,ZoneA,0),MATCH($M79,ZoneB,0))+$L79+5,INDEX('Time Zones'!$D$12:$J$18,MATCH($H79,ZoneA,0),MATCH($M79,ZoneB,0))+$L79)))),"Select Time Zones")</f>
        <v/>
      </c>
      <c r="O79" s="162" t="str">
        <f t="shared" ca="1" si="14"/>
        <v/>
      </c>
      <c r="P79" s="25">
        <f t="shared" si="11"/>
        <v>0</v>
      </c>
      <c r="Q79" s="25">
        <f t="shared" si="15"/>
        <v>0</v>
      </c>
      <c r="R79" s="25">
        <f t="shared" si="12"/>
        <v>0</v>
      </c>
      <c r="S79" s="25" t="str">
        <f t="shared" ca="1" si="16"/>
        <v/>
      </c>
      <c r="T79" s="20" t="str">
        <f t="shared" ca="1" si="17"/>
        <v/>
      </c>
      <c r="U79" s="26" t="str">
        <f t="shared" ca="1" si="13"/>
        <v/>
      </c>
      <c r="V79" s="22"/>
      <c r="W79" s="22"/>
      <c r="X79" s="22"/>
      <c r="Y79" s="22"/>
      <c r="Z79" s="156"/>
      <c r="AA79" s="156"/>
      <c r="AB79" s="156"/>
      <c r="AC79" s="22">
        <v>20</v>
      </c>
      <c r="AD79" s="241"/>
      <c r="AE79" s="242"/>
      <c r="AF79" s="242"/>
      <c r="AG79" s="242"/>
      <c r="AH79" s="243"/>
      <c r="AI79" s="11"/>
      <c r="AJ79" s="11"/>
      <c r="AK79" s="12"/>
      <c r="AL79" s="13"/>
      <c r="AM79" s="13"/>
      <c r="AN79" s="13"/>
    </row>
    <row r="80" spans="1:40" ht="16.5" thickTop="1" thickBot="1">
      <c r="A80" s="17"/>
      <c r="B80" s="18"/>
      <c r="C80" s="18"/>
      <c r="D80" s="17"/>
      <c r="E80" s="17"/>
      <c r="F80" s="157"/>
      <c r="G80" s="136"/>
      <c r="H80" s="136" t="s">
        <v>131</v>
      </c>
      <c r="I80" s="137" t="str">
        <f>IFERROR(IF(ISBLANK($G80),"",IF(ISTEXT($G80),$G80,IF(SIGN(INDEX('Time Zones'!$D$12:$J$18,MATCH($H80,ZoneA,0),MATCH($J80,ZoneB,0)))=(-1),INDEX('Time Zones'!$D$12:$J$18,MATCH($H80,ZoneA,0),MATCH($J80,ZoneB,0))+$G80+5,INDEX('Time Zones'!$D$12:$J$18,MATCH($H80,ZoneA,0),MATCH($J80,ZoneB,0))+$G80))),"Select Time Zones")</f>
        <v/>
      </c>
      <c r="J80" s="19" t="s">
        <v>131</v>
      </c>
      <c r="K80" s="160"/>
      <c r="L80" s="134"/>
      <c r="M80" s="134" t="s">
        <v>131</v>
      </c>
      <c r="N80" s="135" t="str">
        <f>IFERROR(IF(ISBLANK($G80),"",IF(ISBLANK($L80),"",IF(ISTEXT($L80),$L80,IF(SIGN(INDEX('Time Zones'!$D$12:$J$18,MATCH($H80,ZoneA,0),MATCH($M80,ZoneB,0)))=(-1),INDEX('Time Zones'!$D$12:$J$18,MATCH($H80,ZoneA,0),MATCH($M80,ZoneB,0))+$L80+5,INDEX('Time Zones'!$D$12:$J$18,MATCH($H80,ZoneA,0),MATCH($M80,ZoneB,0))+$L80)))),"Select Time Zones")</f>
        <v/>
      </c>
      <c r="O80" s="162" t="str">
        <f t="shared" ca="1" si="14"/>
        <v/>
      </c>
      <c r="P80" s="25">
        <f t="shared" si="11"/>
        <v>0</v>
      </c>
      <c r="Q80" s="25">
        <f t="shared" si="15"/>
        <v>0</v>
      </c>
      <c r="R80" s="25">
        <f t="shared" si="12"/>
        <v>0</v>
      </c>
      <c r="S80" s="25" t="str">
        <f t="shared" ca="1" si="16"/>
        <v/>
      </c>
      <c r="T80" s="20" t="str">
        <f t="shared" ca="1" si="17"/>
        <v/>
      </c>
      <c r="U80" s="26" t="str">
        <f t="shared" ca="1" si="13"/>
        <v/>
      </c>
      <c r="V80" s="22"/>
      <c r="W80" s="22"/>
      <c r="X80" s="22"/>
      <c r="Y80" s="22"/>
      <c r="Z80" s="156"/>
      <c r="AA80" s="156"/>
      <c r="AB80" s="156"/>
      <c r="AC80" s="22">
        <v>20</v>
      </c>
      <c r="AD80" s="55"/>
      <c r="AE80" s="5"/>
      <c r="AF80" s="9" t="s">
        <v>53</v>
      </c>
      <c r="AG80" s="55"/>
      <c r="AH80" s="9" t="s">
        <v>54</v>
      </c>
      <c r="AI80" s="11"/>
      <c r="AJ80" s="11"/>
      <c r="AK80" s="12"/>
      <c r="AL80" s="13"/>
      <c r="AM80" s="13"/>
      <c r="AN80" s="13"/>
    </row>
    <row r="81" spans="1:40" ht="15.75" thickTop="1">
      <c r="A81" s="17"/>
      <c r="B81" s="18"/>
      <c r="C81" s="18"/>
      <c r="D81" s="17"/>
      <c r="E81" s="17"/>
      <c r="F81" s="157"/>
      <c r="G81" s="136"/>
      <c r="H81" s="136" t="s">
        <v>131</v>
      </c>
      <c r="I81" s="137" t="str">
        <f>IFERROR(IF(ISBLANK($G81),"",IF(ISTEXT($G81),$G81,IF(SIGN(INDEX('Time Zones'!$D$12:$J$18,MATCH($H81,ZoneA,0),MATCH($J81,ZoneB,0)))=(-1),INDEX('Time Zones'!$D$12:$J$18,MATCH($H81,ZoneA,0),MATCH($J81,ZoneB,0))+$G81+5,INDEX('Time Zones'!$D$12:$J$18,MATCH($H81,ZoneA,0),MATCH($J81,ZoneB,0))+$G81))),"Select Time Zones")</f>
        <v/>
      </c>
      <c r="J81" s="19" t="s">
        <v>131</v>
      </c>
      <c r="K81" s="160"/>
      <c r="L81" s="134"/>
      <c r="M81" s="134" t="s">
        <v>131</v>
      </c>
      <c r="N81" s="135" t="str">
        <f>IFERROR(IF(ISBLANK($G81),"",IF(ISBLANK($L81),"",IF(ISTEXT($L81),$L81,IF(SIGN(INDEX('Time Zones'!$D$12:$J$18,MATCH($H81,ZoneA,0),MATCH($M81,ZoneB,0)))=(-1),INDEX('Time Zones'!$D$12:$J$18,MATCH($H81,ZoneA,0),MATCH($M81,ZoneB,0))+$L81+5,INDEX('Time Zones'!$D$12:$J$18,MATCH($H81,ZoneA,0),MATCH($M81,ZoneB,0))+$L81)))),"Select Time Zones")</f>
        <v/>
      </c>
      <c r="O81" s="162" t="str">
        <f t="shared" ca="1" si="14"/>
        <v/>
      </c>
      <c r="P81" s="25">
        <f t="shared" si="11"/>
        <v>0</v>
      </c>
      <c r="Q81" s="25">
        <f t="shared" si="15"/>
        <v>0</v>
      </c>
      <c r="R81" s="25">
        <f t="shared" si="12"/>
        <v>0</v>
      </c>
      <c r="S81" s="25" t="str">
        <f t="shared" ca="1" si="16"/>
        <v/>
      </c>
      <c r="T81" s="20" t="str">
        <f t="shared" ca="1" si="17"/>
        <v/>
      </c>
      <c r="U81" s="26" t="str">
        <f t="shared" ca="1" si="13"/>
        <v/>
      </c>
      <c r="V81" s="22"/>
      <c r="W81" s="22"/>
      <c r="X81" s="22"/>
      <c r="Y81" s="22"/>
      <c r="Z81" s="156"/>
      <c r="AA81" s="156"/>
      <c r="AB81" s="156"/>
      <c r="AC81" s="22">
        <v>20</v>
      </c>
      <c r="AD81" s="11"/>
      <c r="AE81" s="11"/>
      <c r="AF81" s="11"/>
      <c r="AG81" s="11"/>
      <c r="AH81" s="11"/>
      <c r="AI81" s="11"/>
      <c r="AJ81" s="11"/>
      <c r="AK81" s="12"/>
      <c r="AL81" s="13"/>
      <c r="AM81" s="13"/>
      <c r="AN81" s="13"/>
    </row>
    <row r="82" spans="1:40">
      <c r="A82" s="17"/>
      <c r="B82" s="18"/>
      <c r="C82" s="18"/>
      <c r="D82" s="17"/>
      <c r="E82" s="17"/>
      <c r="F82" s="157"/>
      <c r="G82" s="136"/>
      <c r="H82" s="136" t="s">
        <v>131</v>
      </c>
      <c r="I82" s="137" t="str">
        <f>IFERROR(IF(ISBLANK($G82),"",IF(ISTEXT($G82),$G82,IF(SIGN(INDEX('Time Zones'!$D$12:$J$18,MATCH($H82,ZoneA,0),MATCH($J82,ZoneB,0)))=(-1),INDEX('Time Zones'!$D$12:$J$18,MATCH($H82,ZoneA,0),MATCH($J82,ZoneB,0))+$G82+5,INDEX('Time Zones'!$D$12:$J$18,MATCH($H82,ZoneA,0),MATCH($J82,ZoneB,0))+$G82))),"Select Time Zones")</f>
        <v/>
      </c>
      <c r="J82" s="19" t="s">
        <v>131</v>
      </c>
      <c r="K82" s="160"/>
      <c r="L82" s="134"/>
      <c r="M82" s="134" t="s">
        <v>131</v>
      </c>
      <c r="N82" s="135" t="str">
        <f>IFERROR(IF(ISBLANK($G82),"",IF(ISBLANK($L82),"",IF(ISTEXT($L82),$L82,IF(SIGN(INDEX('Time Zones'!$D$12:$J$18,MATCH($H82,ZoneA,0),MATCH($M82,ZoneB,0)))=(-1),INDEX('Time Zones'!$D$12:$J$18,MATCH($H82,ZoneA,0),MATCH($M82,ZoneB,0))+$L82+5,INDEX('Time Zones'!$D$12:$J$18,MATCH($H82,ZoneA,0),MATCH($M82,ZoneB,0))+$L82)))),"Select Time Zones")</f>
        <v/>
      </c>
      <c r="O82" s="162" t="str">
        <f t="shared" ca="1" si="14"/>
        <v/>
      </c>
      <c r="P82" s="25">
        <f t="shared" si="11"/>
        <v>0</v>
      </c>
      <c r="Q82" s="25">
        <f t="shared" si="15"/>
        <v>0</v>
      </c>
      <c r="R82" s="25">
        <f t="shared" si="12"/>
        <v>0</v>
      </c>
      <c r="S82" s="25" t="str">
        <f t="shared" ca="1" si="16"/>
        <v/>
      </c>
      <c r="T82" s="20" t="str">
        <f t="shared" ca="1" si="17"/>
        <v/>
      </c>
      <c r="U82" s="26" t="str">
        <f t="shared" ca="1" si="13"/>
        <v/>
      </c>
      <c r="V82" s="22"/>
      <c r="W82" s="22"/>
      <c r="X82" s="22"/>
      <c r="Y82" s="22"/>
      <c r="Z82" s="156"/>
      <c r="AA82" s="156"/>
      <c r="AB82" s="156"/>
      <c r="AC82" s="22">
        <v>20</v>
      </c>
      <c r="AD82" s="11"/>
      <c r="AE82" s="11"/>
      <c r="AF82" s="11"/>
      <c r="AG82" s="11"/>
      <c r="AH82" s="11"/>
      <c r="AI82" s="11"/>
      <c r="AJ82" s="11"/>
      <c r="AK82" s="12"/>
      <c r="AL82" s="13"/>
      <c r="AM82" s="13"/>
      <c r="AN82" s="13"/>
    </row>
    <row r="83" spans="1:40">
      <c r="A83" s="17"/>
      <c r="B83" s="18"/>
      <c r="C83" s="18"/>
      <c r="D83" s="17"/>
      <c r="E83" s="17"/>
      <c r="F83" s="157"/>
      <c r="G83" s="136"/>
      <c r="H83" s="136" t="s">
        <v>131</v>
      </c>
      <c r="I83" s="137" t="str">
        <f>IFERROR(IF(ISBLANK($G83),"",IF(ISTEXT($G83),$G83,IF(SIGN(INDEX('Time Zones'!$D$12:$J$18,MATCH($H83,ZoneA,0),MATCH($J83,ZoneB,0)))=(-1),INDEX('Time Zones'!$D$12:$J$18,MATCH($H83,ZoneA,0),MATCH($J83,ZoneB,0))+$G83+5,INDEX('Time Zones'!$D$12:$J$18,MATCH($H83,ZoneA,0),MATCH($J83,ZoneB,0))+$G83))),"Select Time Zones")</f>
        <v/>
      </c>
      <c r="J83" s="19" t="s">
        <v>131</v>
      </c>
      <c r="K83" s="160"/>
      <c r="L83" s="134"/>
      <c r="M83" s="134" t="s">
        <v>131</v>
      </c>
      <c r="N83" s="135" t="str">
        <f>IFERROR(IF(ISBLANK($G83),"",IF(ISBLANK($L83),"",IF(ISTEXT($L83),$L83,IF(SIGN(INDEX('Time Zones'!$D$12:$J$18,MATCH($H83,ZoneA,0),MATCH($M83,ZoneB,0)))=(-1),INDEX('Time Zones'!$D$12:$J$18,MATCH($H83,ZoneA,0),MATCH($M83,ZoneB,0))+$L83+5,INDEX('Time Zones'!$D$12:$J$18,MATCH($H83,ZoneA,0),MATCH($M83,ZoneB,0))+$L83)))),"Select Time Zones")</f>
        <v/>
      </c>
      <c r="O83" s="162" t="str">
        <f t="shared" ca="1" si="14"/>
        <v/>
      </c>
      <c r="P83" s="25">
        <f t="shared" si="11"/>
        <v>0</v>
      </c>
      <c r="Q83" s="25">
        <f t="shared" si="15"/>
        <v>0</v>
      </c>
      <c r="R83" s="25">
        <f t="shared" si="12"/>
        <v>0</v>
      </c>
      <c r="S83" s="25" t="str">
        <f t="shared" ca="1" si="16"/>
        <v/>
      </c>
      <c r="T83" s="20" t="str">
        <f t="shared" ca="1" si="17"/>
        <v/>
      </c>
      <c r="U83" s="26" t="str">
        <f t="shared" ca="1" si="13"/>
        <v/>
      </c>
      <c r="V83" s="22"/>
      <c r="W83" s="22"/>
      <c r="X83" s="22"/>
      <c r="Y83" s="22"/>
      <c r="Z83" s="156"/>
      <c r="AA83" s="156"/>
      <c r="AB83" s="156"/>
      <c r="AC83" s="22">
        <v>20</v>
      </c>
      <c r="AD83" s="11"/>
      <c r="AE83" s="11"/>
      <c r="AF83" s="11"/>
      <c r="AG83" s="11"/>
      <c r="AH83" s="11"/>
      <c r="AI83" s="11"/>
      <c r="AJ83" s="11"/>
      <c r="AK83" s="12"/>
      <c r="AL83" s="13"/>
      <c r="AM83" s="13"/>
      <c r="AN83" s="13"/>
    </row>
    <row r="84" spans="1:40" ht="15.75" thickBot="1">
      <c r="A84" s="17"/>
      <c r="B84" s="18"/>
      <c r="C84" s="18"/>
      <c r="D84" s="17"/>
      <c r="E84" s="17"/>
      <c r="F84" s="157"/>
      <c r="G84" s="136"/>
      <c r="H84" s="136" t="s">
        <v>131</v>
      </c>
      <c r="I84" s="137" t="str">
        <f>IFERROR(IF(ISBLANK($G84),"",IF(ISTEXT($G84),$G84,IF(SIGN(INDEX('Time Zones'!$D$12:$J$18,MATCH($H84,ZoneA,0),MATCH($J84,ZoneB,0)))=(-1),INDEX('Time Zones'!$D$12:$J$18,MATCH($H84,ZoneA,0),MATCH($J84,ZoneB,0))+$G84+5,INDEX('Time Zones'!$D$12:$J$18,MATCH($H84,ZoneA,0),MATCH($J84,ZoneB,0))+$G84))),"Select Time Zones")</f>
        <v/>
      </c>
      <c r="J84" s="19" t="s">
        <v>131</v>
      </c>
      <c r="K84" s="160"/>
      <c r="L84" s="134"/>
      <c r="M84" s="134" t="s">
        <v>131</v>
      </c>
      <c r="N84" s="135" t="str">
        <f>IFERROR(IF(ISBLANK($G84),"",IF(ISBLANK($L84),"",IF(ISTEXT($L84),$L84,IF(SIGN(INDEX('Time Zones'!$D$12:$J$18,MATCH($H84,ZoneA,0),MATCH($M84,ZoneB,0)))=(-1),INDEX('Time Zones'!$D$12:$J$18,MATCH($H84,ZoneA,0),MATCH($M84,ZoneB,0))+$L84+5,INDEX('Time Zones'!$D$12:$J$18,MATCH($H84,ZoneA,0),MATCH($M84,ZoneB,0))+$L84)))),"Select Time Zones")</f>
        <v/>
      </c>
      <c r="O84" s="162" t="str">
        <f t="shared" ca="1" si="14"/>
        <v/>
      </c>
      <c r="P84" s="25">
        <f t="shared" si="11"/>
        <v>0</v>
      </c>
      <c r="Q84" s="25">
        <f t="shared" si="15"/>
        <v>0</v>
      </c>
      <c r="R84" s="25">
        <f t="shared" si="12"/>
        <v>0</v>
      </c>
      <c r="S84" s="25" t="str">
        <f t="shared" ca="1" si="16"/>
        <v/>
      </c>
      <c r="T84" s="20" t="str">
        <f t="shared" ca="1" si="17"/>
        <v/>
      </c>
      <c r="U84" s="26" t="str">
        <f t="shared" ca="1" si="13"/>
        <v/>
      </c>
      <c r="V84" s="22"/>
      <c r="W84" s="22"/>
      <c r="X84" s="22"/>
      <c r="Y84" s="22"/>
      <c r="Z84" s="156"/>
      <c r="AA84" s="156"/>
      <c r="AB84" s="156"/>
      <c r="AC84" s="22">
        <v>20</v>
      </c>
      <c r="AD84" s="11"/>
      <c r="AE84" s="11"/>
      <c r="AF84" s="11"/>
      <c r="AG84" s="11"/>
      <c r="AH84" s="11"/>
      <c r="AI84" s="11"/>
      <c r="AJ84" s="11"/>
      <c r="AK84" s="12"/>
      <c r="AL84" s="13"/>
      <c r="AM84" s="13"/>
      <c r="AN84" s="13"/>
    </row>
    <row r="85" spans="1:40" ht="16.5" thickTop="1" thickBot="1">
      <c r="A85" s="17"/>
      <c r="B85" s="18"/>
      <c r="C85" s="18"/>
      <c r="D85" s="17"/>
      <c r="E85" s="17"/>
      <c r="F85" s="157"/>
      <c r="G85" s="136"/>
      <c r="H85" s="136" t="s">
        <v>131</v>
      </c>
      <c r="I85" s="137" t="str">
        <f>IFERROR(IF(ISBLANK($G85),"",IF(ISTEXT($G85),$G85,IF(SIGN(INDEX('Time Zones'!$D$12:$J$18,MATCH($H85,ZoneA,0),MATCH($J85,ZoneB,0)))=(-1),INDEX('Time Zones'!$D$12:$J$18,MATCH($H85,ZoneA,0),MATCH($J85,ZoneB,0))+$G85+5,INDEX('Time Zones'!$D$12:$J$18,MATCH($H85,ZoneA,0),MATCH($J85,ZoneB,0))+$G85))),"Select Time Zones")</f>
        <v/>
      </c>
      <c r="J85" s="19" t="s">
        <v>131</v>
      </c>
      <c r="K85" s="160"/>
      <c r="L85" s="134"/>
      <c r="M85" s="134" t="s">
        <v>131</v>
      </c>
      <c r="N85" s="135" t="str">
        <f>IFERROR(IF(ISBLANK($G85),"",IF(ISBLANK($L85),"",IF(ISTEXT($L85),$L85,IF(SIGN(INDEX('Time Zones'!$D$12:$J$18,MATCH($H85,ZoneA,0),MATCH($M85,ZoneB,0)))=(-1),INDEX('Time Zones'!$D$12:$J$18,MATCH($H85,ZoneA,0),MATCH($M85,ZoneB,0))+$L85+5,INDEX('Time Zones'!$D$12:$J$18,MATCH($H85,ZoneA,0),MATCH($M85,ZoneB,0))+$L85)))),"Select Time Zones")</f>
        <v/>
      </c>
      <c r="O85" s="162" t="str">
        <f t="shared" ca="1" si="14"/>
        <v/>
      </c>
      <c r="P85" s="25">
        <f t="shared" si="11"/>
        <v>0</v>
      </c>
      <c r="Q85" s="25">
        <f t="shared" si="15"/>
        <v>0</v>
      </c>
      <c r="R85" s="25">
        <f t="shared" si="12"/>
        <v>0</v>
      </c>
      <c r="S85" s="25" t="str">
        <f t="shared" ca="1" si="16"/>
        <v/>
      </c>
      <c r="T85" s="20" t="str">
        <f t="shared" ca="1" si="17"/>
        <v/>
      </c>
      <c r="U85" s="26" t="str">
        <f t="shared" ca="1" si="13"/>
        <v/>
      </c>
      <c r="V85" s="22"/>
      <c r="W85" s="22"/>
      <c r="X85" s="22"/>
      <c r="Y85" s="22"/>
      <c r="Z85" s="156"/>
      <c r="AA85" s="156"/>
      <c r="AB85" s="156"/>
      <c r="AC85" s="22">
        <v>20</v>
      </c>
      <c r="AD85" s="9" t="s">
        <v>186</v>
      </c>
      <c r="AE85" s="5"/>
      <c r="AF85" s="9" t="s">
        <v>131</v>
      </c>
      <c r="AG85" s="9" t="s">
        <v>41</v>
      </c>
      <c r="AH85" s="9" t="s">
        <v>2</v>
      </c>
      <c r="AI85" s="11"/>
      <c r="AJ85" s="11"/>
      <c r="AK85" s="12"/>
      <c r="AL85" s="13"/>
      <c r="AM85" s="13"/>
      <c r="AN85" s="13"/>
    </row>
    <row r="86" spans="1:40" ht="16.5" thickTop="1" thickBot="1">
      <c r="A86" s="17"/>
      <c r="B86" s="18"/>
      <c r="C86" s="18"/>
      <c r="D86" s="17"/>
      <c r="E86" s="17"/>
      <c r="F86" s="157"/>
      <c r="G86" s="136"/>
      <c r="H86" s="136" t="s">
        <v>131</v>
      </c>
      <c r="I86" s="137" t="str">
        <f>IFERROR(IF(ISBLANK($G86),"",IF(ISTEXT($G86),$G86,IF(SIGN(INDEX('Time Zones'!$D$12:$J$18,MATCH($H86,ZoneA,0),MATCH($J86,ZoneB,0)))=(-1),INDEX('Time Zones'!$D$12:$J$18,MATCH($H86,ZoneA,0),MATCH($J86,ZoneB,0))+$G86+5,INDEX('Time Zones'!$D$12:$J$18,MATCH($H86,ZoneA,0),MATCH($J86,ZoneB,0))+$G86))),"Select Time Zones")</f>
        <v/>
      </c>
      <c r="J86" s="19" t="s">
        <v>131</v>
      </c>
      <c r="K86" s="160"/>
      <c r="L86" s="134"/>
      <c r="M86" s="134" t="s">
        <v>131</v>
      </c>
      <c r="N86" s="135" t="str">
        <f>IFERROR(IF(ISBLANK($G86),"",IF(ISBLANK($L86),"",IF(ISTEXT($L86),$L86,IF(SIGN(INDEX('Time Zones'!$D$12:$J$18,MATCH($H86,ZoneA,0),MATCH($M86,ZoneB,0)))=(-1),INDEX('Time Zones'!$D$12:$J$18,MATCH($H86,ZoneA,0),MATCH($M86,ZoneB,0))+$L86+5,INDEX('Time Zones'!$D$12:$J$18,MATCH($H86,ZoneA,0),MATCH($M86,ZoneB,0))+$L86)))),"Select Time Zones")</f>
        <v/>
      </c>
      <c r="O86" s="162" t="str">
        <f t="shared" ca="1" si="14"/>
        <v/>
      </c>
      <c r="P86" s="25">
        <f t="shared" si="11"/>
        <v>0</v>
      </c>
      <c r="Q86" s="25">
        <f t="shared" si="15"/>
        <v>0</v>
      </c>
      <c r="R86" s="25">
        <f t="shared" si="12"/>
        <v>0</v>
      </c>
      <c r="S86" s="25" t="str">
        <f t="shared" ca="1" si="16"/>
        <v/>
      </c>
      <c r="T86" s="20" t="str">
        <f t="shared" ca="1" si="17"/>
        <v/>
      </c>
      <c r="U86" s="26" t="str">
        <f t="shared" ca="1" si="13"/>
        <v/>
      </c>
      <c r="V86" s="22"/>
      <c r="W86" s="22"/>
      <c r="X86" s="22"/>
      <c r="Y86" s="22"/>
      <c r="Z86" s="156"/>
      <c r="AA86" s="156"/>
      <c r="AB86" s="156"/>
      <c r="AC86" s="22">
        <v>20</v>
      </c>
      <c r="AD86" s="55"/>
      <c r="AE86" s="24"/>
      <c r="AF86" s="56"/>
      <c r="AG86" s="55"/>
      <c r="AH86" s="55"/>
      <c r="AI86" s="11"/>
      <c r="AJ86" s="11"/>
      <c r="AK86" s="12"/>
      <c r="AL86" s="13"/>
      <c r="AM86" s="13"/>
      <c r="AN86" s="13"/>
    </row>
    <row r="87" spans="1:40" ht="15.75" thickTop="1">
      <c r="A87" s="17"/>
      <c r="B87" s="18"/>
      <c r="C87" s="18"/>
      <c r="D87" s="17"/>
      <c r="E87" s="17"/>
      <c r="F87" s="157"/>
      <c r="G87" s="136"/>
      <c r="H87" s="136" t="s">
        <v>131</v>
      </c>
      <c r="I87" s="137" t="str">
        <f>IFERROR(IF(ISBLANK($G87),"",IF(ISTEXT($G87),$G87,IF(SIGN(INDEX('Time Zones'!$D$12:$J$18,MATCH($H87,ZoneA,0),MATCH($J87,ZoneB,0)))=(-1),INDEX('Time Zones'!$D$12:$J$18,MATCH($H87,ZoneA,0),MATCH($J87,ZoneB,0))+$G87+5,INDEX('Time Zones'!$D$12:$J$18,MATCH($H87,ZoneA,0),MATCH($J87,ZoneB,0))+$G87))),"Select Time Zones")</f>
        <v/>
      </c>
      <c r="J87" s="19" t="s">
        <v>131</v>
      </c>
      <c r="K87" s="160"/>
      <c r="L87" s="134"/>
      <c r="M87" s="134" t="s">
        <v>131</v>
      </c>
      <c r="N87" s="135" t="str">
        <f>IFERROR(IF(ISBLANK($G87),"",IF(ISBLANK($L87),"",IF(ISTEXT($L87),$L87,IF(SIGN(INDEX('Time Zones'!$D$12:$J$18,MATCH($H87,ZoneA,0),MATCH($M87,ZoneB,0)))=(-1),INDEX('Time Zones'!$D$12:$J$18,MATCH($H87,ZoneA,0),MATCH($M87,ZoneB,0))+$L87+5,INDEX('Time Zones'!$D$12:$J$18,MATCH($H87,ZoneA,0),MATCH($M87,ZoneB,0))+$L87)))),"Select Time Zones")</f>
        <v/>
      </c>
      <c r="O87" s="162" t="str">
        <f t="shared" ca="1" si="14"/>
        <v/>
      </c>
      <c r="P87" s="25">
        <f t="shared" si="11"/>
        <v>0</v>
      </c>
      <c r="Q87" s="25">
        <f t="shared" si="15"/>
        <v>0</v>
      </c>
      <c r="R87" s="25">
        <f t="shared" si="12"/>
        <v>0</v>
      </c>
      <c r="S87" s="25" t="str">
        <f t="shared" ca="1" si="16"/>
        <v/>
      </c>
      <c r="T87" s="20" t="str">
        <f t="shared" ca="1" si="17"/>
        <v/>
      </c>
      <c r="U87" s="26" t="str">
        <f t="shared" ca="1" si="13"/>
        <v/>
      </c>
      <c r="V87" s="22"/>
      <c r="W87" s="22"/>
      <c r="X87" s="22"/>
      <c r="Y87" s="22"/>
      <c r="Z87" s="156"/>
      <c r="AA87" s="156"/>
      <c r="AB87" s="156"/>
      <c r="AC87" s="22">
        <v>20</v>
      </c>
      <c r="AD87" s="235"/>
      <c r="AE87" s="236"/>
      <c r="AF87" s="236"/>
      <c r="AG87" s="236"/>
      <c r="AH87" s="237"/>
      <c r="AI87" s="11"/>
      <c r="AJ87" s="11"/>
      <c r="AK87" s="12"/>
      <c r="AL87" s="13"/>
      <c r="AM87" s="13"/>
      <c r="AN87" s="13"/>
    </row>
    <row r="88" spans="1:40">
      <c r="A88" s="17"/>
      <c r="B88" s="18"/>
      <c r="C88" s="18"/>
      <c r="D88" s="17"/>
      <c r="E88" s="17"/>
      <c r="F88" s="157"/>
      <c r="G88" s="136"/>
      <c r="H88" s="136" t="s">
        <v>131</v>
      </c>
      <c r="I88" s="137" t="str">
        <f>IFERROR(IF(ISBLANK($G88),"",IF(ISTEXT($G88),$G88,IF(SIGN(INDEX('Time Zones'!$D$12:$J$18,MATCH($H88,ZoneA,0),MATCH($J88,ZoneB,0)))=(-1),INDEX('Time Zones'!$D$12:$J$18,MATCH($H88,ZoneA,0),MATCH($J88,ZoneB,0))+$G88+5,INDEX('Time Zones'!$D$12:$J$18,MATCH($H88,ZoneA,0),MATCH($J88,ZoneB,0))+$G88))),"Select Time Zones")</f>
        <v/>
      </c>
      <c r="J88" s="19" t="s">
        <v>131</v>
      </c>
      <c r="K88" s="160"/>
      <c r="L88" s="134"/>
      <c r="M88" s="134" t="s">
        <v>131</v>
      </c>
      <c r="N88" s="135" t="str">
        <f>IFERROR(IF(ISBLANK($G88),"",IF(ISBLANK($L88),"",IF(ISTEXT($L88),$L88,IF(SIGN(INDEX('Time Zones'!$D$12:$J$18,MATCH($H88,ZoneA,0),MATCH($M88,ZoneB,0)))=(-1),INDEX('Time Zones'!$D$12:$J$18,MATCH($H88,ZoneA,0),MATCH($M88,ZoneB,0))+$L88+5,INDEX('Time Zones'!$D$12:$J$18,MATCH($H88,ZoneA,0),MATCH($M88,ZoneB,0))+$L88)))),"Select Time Zones")</f>
        <v/>
      </c>
      <c r="O88" s="162" t="str">
        <f t="shared" ca="1" si="14"/>
        <v/>
      </c>
      <c r="P88" s="25">
        <f t="shared" si="11"/>
        <v>0</v>
      </c>
      <c r="Q88" s="25">
        <f t="shared" si="15"/>
        <v>0</v>
      </c>
      <c r="R88" s="25">
        <f t="shared" si="12"/>
        <v>0</v>
      </c>
      <c r="S88" s="25" t="str">
        <f t="shared" ca="1" si="16"/>
        <v/>
      </c>
      <c r="T88" s="20" t="str">
        <f t="shared" ca="1" si="17"/>
        <v/>
      </c>
      <c r="U88" s="26" t="str">
        <f t="shared" ca="1" si="13"/>
        <v/>
      </c>
      <c r="V88" s="22"/>
      <c r="W88" s="22"/>
      <c r="X88" s="22"/>
      <c r="Y88" s="22"/>
      <c r="Z88" s="156"/>
      <c r="AA88" s="156"/>
      <c r="AB88" s="156"/>
      <c r="AC88" s="22">
        <v>20</v>
      </c>
      <c r="AD88" s="238"/>
      <c r="AE88" s="239"/>
      <c r="AF88" s="239"/>
      <c r="AG88" s="239"/>
      <c r="AH88" s="240"/>
      <c r="AI88" s="11"/>
      <c r="AJ88" s="11"/>
      <c r="AK88" s="12"/>
      <c r="AL88" s="13"/>
      <c r="AM88" s="13"/>
      <c r="AN88" s="13"/>
    </row>
    <row r="89" spans="1:40" ht="15.75" thickBot="1">
      <c r="A89" s="17"/>
      <c r="B89" s="18"/>
      <c r="C89" s="18"/>
      <c r="D89" s="17"/>
      <c r="E89" s="17"/>
      <c r="F89" s="157"/>
      <c r="G89" s="136"/>
      <c r="H89" s="136" t="s">
        <v>131</v>
      </c>
      <c r="I89" s="137" t="str">
        <f>IFERROR(IF(ISBLANK($G89),"",IF(ISTEXT($G89),$G89,IF(SIGN(INDEX('Time Zones'!$D$12:$J$18,MATCH($H89,ZoneA,0),MATCH($J89,ZoneB,0)))=(-1),INDEX('Time Zones'!$D$12:$J$18,MATCH($H89,ZoneA,0),MATCH($J89,ZoneB,0))+$G89+5,INDEX('Time Zones'!$D$12:$J$18,MATCH($H89,ZoneA,0),MATCH($J89,ZoneB,0))+$G89))),"Select Time Zones")</f>
        <v/>
      </c>
      <c r="J89" s="19" t="s">
        <v>131</v>
      </c>
      <c r="K89" s="160"/>
      <c r="L89" s="134"/>
      <c r="M89" s="134" t="s">
        <v>131</v>
      </c>
      <c r="N89" s="135" t="str">
        <f>IFERROR(IF(ISBLANK($G89),"",IF(ISBLANK($L89),"",IF(ISTEXT($L89),$L89,IF(SIGN(INDEX('Time Zones'!$D$12:$J$18,MATCH($H89,ZoneA,0),MATCH($M89,ZoneB,0)))=(-1),INDEX('Time Zones'!$D$12:$J$18,MATCH($H89,ZoneA,0),MATCH($M89,ZoneB,0))+$L89+5,INDEX('Time Zones'!$D$12:$J$18,MATCH($H89,ZoneA,0),MATCH($M89,ZoneB,0))+$L89)))),"Select Time Zones")</f>
        <v/>
      </c>
      <c r="O89" s="162" t="str">
        <f t="shared" ca="1" si="14"/>
        <v/>
      </c>
      <c r="P89" s="25">
        <f t="shared" si="11"/>
        <v>0</v>
      </c>
      <c r="Q89" s="25">
        <f t="shared" si="15"/>
        <v>0</v>
      </c>
      <c r="R89" s="25">
        <f t="shared" si="12"/>
        <v>0</v>
      </c>
      <c r="S89" s="25" t="str">
        <f t="shared" ca="1" si="16"/>
        <v/>
      </c>
      <c r="T89" s="20" t="str">
        <f t="shared" ca="1" si="17"/>
        <v/>
      </c>
      <c r="U89" s="26" t="str">
        <f t="shared" ca="1" si="13"/>
        <v/>
      </c>
      <c r="V89" s="22"/>
      <c r="W89" s="22"/>
      <c r="X89" s="22"/>
      <c r="Y89" s="22"/>
      <c r="Z89" s="156"/>
      <c r="AA89" s="156"/>
      <c r="AB89" s="156"/>
      <c r="AC89" s="22">
        <v>20</v>
      </c>
      <c r="AD89" s="241"/>
      <c r="AE89" s="242"/>
      <c r="AF89" s="242"/>
      <c r="AG89" s="242"/>
      <c r="AH89" s="243"/>
      <c r="AI89" s="11"/>
      <c r="AJ89" s="11"/>
      <c r="AK89" s="12"/>
      <c r="AL89" s="13"/>
      <c r="AM89" s="13"/>
      <c r="AN89" s="13"/>
    </row>
    <row r="90" spans="1:40" ht="16.5" thickTop="1" thickBot="1">
      <c r="A90" s="17"/>
      <c r="B90" s="18"/>
      <c r="C90" s="18"/>
      <c r="D90" s="17"/>
      <c r="E90" s="17"/>
      <c r="F90" s="157"/>
      <c r="G90" s="136"/>
      <c r="H90" s="136" t="s">
        <v>131</v>
      </c>
      <c r="I90" s="137" t="str">
        <f>IFERROR(IF(ISBLANK($G90),"",IF(ISTEXT($G90),$G90,IF(SIGN(INDEX('Time Zones'!$D$12:$J$18,MATCH($H90,ZoneA,0),MATCH($J90,ZoneB,0)))=(-1),INDEX('Time Zones'!$D$12:$J$18,MATCH($H90,ZoneA,0),MATCH($J90,ZoneB,0))+$G90+5,INDEX('Time Zones'!$D$12:$J$18,MATCH($H90,ZoneA,0),MATCH($J90,ZoneB,0))+$G90))),"Select Time Zones")</f>
        <v/>
      </c>
      <c r="J90" s="19" t="s">
        <v>131</v>
      </c>
      <c r="K90" s="160"/>
      <c r="L90" s="134"/>
      <c r="M90" s="134" t="s">
        <v>131</v>
      </c>
      <c r="N90" s="135" t="str">
        <f>IFERROR(IF(ISBLANK($G90),"",IF(ISBLANK($L90),"",IF(ISTEXT($L90),$L90,IF(SIGN(INDEX('Time Zones'!$D$12:$J$18,MATCH($H90,ZoneA,0),MATCH($M90,ZoneB,0)))=(-1),INDEX('Time Zones'!$D$12:$J$18,MATCH($H90,ZoneA,0),MATCH($M90,ZoneB,0))+$L90+5,INDEX('Time Zones'!$D$12:$J$18,MATCH($H90,ZoneA,0),MATCH($M90,ZoneB,0))+$L90)))),"Select Time Zones")</f>
        <v/>
      </c>
      <c r="O90" s="162" t="str">
        <f t="shared" ca="1" si="14"/>
        <v/>
      </c>
      <c r="P90" s="25">
        <f t="shared" si="11"/>
        <v>0</v>
      </c>
      <c r="Q90" s="25">
        <f t="shared" si="15"/>
        <v>0</v>
      </c>
      <c r="R90" s="25">
        <f t="shared" si="12"/>
        <v>0</v>
      </c>
      <c r="S90" s="25" t="str">
        <f t="shared" ca="1" si="16"/>
        <v/>
      </c>
      <c r="T90" s="20" t="str">
        <f t="shared" ca="1" si="17"/>
        <v/>
      </c>
      <c r="U90" s="26" t="str">
        <f t="shared" ca="1" si="13"/>
        <v/>
      </c>
      <c r="V90" s="22"/>
      <c r="W90" s="22"/>
      <c r="X90" s="22"/>
      <c r="Y90" s="22"/>
      <c r="Z90" s="156"/>
      <c r="AA90" s="156"/>
      <c r="AB90" s="156"/>
      <c r="AC90" s="22">
        <v>20</v>
      </c>
      <c r="AD90" s="55"/>
      <c r="AE90" s="5"/>
      <c r="AF90" s="9" t="s">
        <v>53</v>
      </c>
      <c r="AG90" s="55"/>
      <c r="AH90" s="9" t="s">
        <v>54</v>
      </c>
      <c r="AI90" s="11"/>
      <c r="AJ90" s="11"/>
      <c r="AK90" s="12"/>
      <c r="AL90" s="13"/>
      <c r="AM90" s="13"/>
      <c r="AN90" s="13"/>
    </row>
    <row r="91" spans="1:40" ht="15.75" thickTop="1">
      <c r="A91" s="17"/>
      <c r="B91" s="18"/>
      <c r="C91" s="18"/>
      <c r="D91" s="17"/>
      <c r="E91" s="17"/>
      <c r="F91" s="157"/>
      <c r="G91" s="136"/>
      <c r="H91" s="136" t="s">
        <v>131</v>
      </c>
      <c r="I91" s="137" t="str">
        <f>IFERROR(IF(ISBLANK($G91),"",IF(ISTEXT($G91),$G91,IF(SIGN(INDEX('Time Zones'!$D$12:$J$18,MATCH($H91,ZoneA,0),MATCH($J91,ZoneB,0)))=(-1),INDEX('Time Zones'!$D$12:$J$18,MATCH($H91,ZoneA,0),MATCH($J91,ZoneB,0))+$G91+5,INDEX('Time Zones'!$D$12:$J$18,MATCH($H91,ZoneA,0),MATCH($J91,ZoneB,0))+$G91))),"Select Time Zones")</f>
        <v/>
      </c>
      <c r="J91" s="19" t="s">
        <v>131</v>
      </c>
      <c r="K91" s="160"/>
      <c r="L91" s="134"/>
      <c r="M91" s="134" t="s">
        <v>131</v>
      </c>
      <c r="N91" s="135" t="str">
        <f>IFERROR(IF(ISBLANK($G91),"",IF(ISBLANK($L91),"",IF(ISTEXT($L91),$L91,IF(SIGN(INDEX('Time Zones'!$D$12:$J$18,MATCH($H91,ZoneA,0),MATCH($M91,ZoneB,0)))=(-1),INDEX('Time Zones'!$D$12:$J$18,MATCH($H91,ZoneA,0),MATCH($M91,ZoneB,0))+$L91+5,INDEX('Time Zones'!$D$12:$J$18,MATCH($H91,ZoneA,0),MATCH($M91,ZoneB,0))+$L91)))),"Select Time Zones")</f>
        <v/>
      </c>
      <c r="O91" s="162" t="str">
        <f t="shared" ca="1" si="14"/>
        <v/>
      </c>
      <c r="P91" s="25">
        <f t="shared" si="11"/>
        <v>0</v>
      </c>
      <c r="Q91" s="25">
        <f t="shared" si="15"/>
        <v>0</v>
      </c>
      <c r="R91" s="25">
        <f t="shared" si="12"/>
        <v>0</v>
      </c>
      <c r="S91" s="25" t="str">
        <f t="shared" ca="1" si="16"/>
        <v/>
      </c>
      <c r="T91" s="20" t="str">
        <f t="shared" ca="1" si="17"/>
        <v/>
      </c>
      <c r="U91" s="26" t="str">
        <f t="shared" ca="1" si="13"/>
        <v/>
      </c>
      <c r="V91" s="22"/>
      <c r="W91" s="22"/>
      <c r="X91" s="22"/>
      <c r="Y91" s="22"/>
      <c r="Z91" s="156"/>
      <c r="AA91" s="156"/>
      <c r="AB91" s="156"/>
      <c r="AC91" s="22">
        <v>20</v>
      </c>
      <c r="AD91" s="11"/>
      <c r="AE91" s="11"/>
      <c r="AF91" s="11"/>
      <c r="AG91" s="11"/>
      <c r="AH91" s="11"/>
      <c r="AI91" s="11"/>
      <c r="AJ91" s="11"/>
      <c r="AK91" s="12"/>
      <c r="AL91" s="13"/>
      <c r="AM91" s="13"/>
      <c r="AN91" s="13"/>
    </row>
    <row r="92" spans="1:40">
      <c r="A92" s="17"/>
      <c r="B92" s="18"/>
      <c r="C92" s="18"/>
      <c r="D92" s="17"/>
      <c r="E92" s="17"/>
      <c r="F92" s="157"/>
      <c r="G92" s="136"/>
      <c r="H92" s="136" t="s">
        <v>131</v>
      </c>
      <c r="I92" s="137" t="str">
        <f>IFERROR(IF(ISBLANK($G92),"",IF(ISTEXT($G92),$G92,IF(SIGN(INDEX('Time Zones'!$D$12:$J$18,MATCH($H92,ZoneA,0),MATCH($J92,ZoneB,0)))=(-1),INDEX('Time Zones'!$D$12:$J$18,MATCH($H92,ZoneA,0),MATCH($J92,ZoneB,0))+$G92+5,INDEX('Time Zones'!$D$12:$J$18,MATCH($H92,ZoneA,0),MATCH($J92,ZoneB,0))+$G92))),"Select Time Zones")</f>
        <v/>
      </c>
      <c r="J92" s="19" t="s">
        <v>131</v>
      </c>
      <c r="K92" s="160"/>
      <c r="L92" s="134"/>
      <c r="M92" s="134" t="s">
        <v>131</v>
      </c>
      <c r="N92" s="135" t="str">
        <f>IFERROR(IF(ISBLANK($G92),"",IF(ISBLANK($L92),"",IF(ISTEXT($L92),$L92,IF(SIGN(INDEX('Time Zones'!$D$12:$J$18,MATCH($H92,ZoneA,0),MATCH($M92,ZoneB,0)))=(-1),INDEX('Time Zones'!$D$12:$J$18,MATCH($H92,ZoneA,0),MATCH($M92,ZoneB,0))+$L92+5,INDEX('Time Zones'!$D$12:$J$18,MATCH($H92,ZoneA,0),MATCH($M92,ZoneB,0))+$L92)))),"Select Time Zones")</f>
        <v/>
      </c>
      <c r="O92" s="162" t="str">
        <f t="shared" ca="1" si="14"/>
        <v/>
      </c>
      <c r="P92" s="25">
        <f t="shared" si="11"/>
        <v>0</v>
      </c>
      <c r="Q92" s="25">
        <f t="shared" si="15"/>
        <v>0</v>
      </c>
      <c r="R92" s="25">
        <f t="shared" si="12"/>
        <v>0</v>
      </c>
      <c r="S92" s="25" t="str">
        <f t="shared" ca="1" si="16"/>
        <v/>
      </c>
      <c r="T92" s="20" t="str">
        <f t="shared" ca="1" si="17"/>
        <v/>
      </c>
      <c r="U92" s="26" t="str">
        <f t="shared" ca="1" si="13"/>
        <v/>
      </c>
      <c r="V92" s="22"/>
      <c r="W92" s="22"/>
      <c r="X92" s="22"/>
      <c r="Y92" s="22"/>
      <c r="Z92" s="156"/>
      <c r="AA92" s="156"/>
      <c r="AB92" s="156"/>
      <c r="AC92" s="22">
        <v>20</v>
      </c>
      <c r="AD92" s="11"/>
      <c r="AE92" s="11"/>
      <c r="AF92" s="11"/>
      <c r="AG92" s="11"/>
      <c r="AH92" s="11"/>
      <c r="AI92" s="11"/>
      <c r="AJ92" s="11"/>
      <c r="AK92" s="12"/>
      <c r="AL92" s="13"/>
      <c r="AM92" s="13"/>
      <c r="AN92" s="13"/>
    </row>
    <row r="93" spans="1:40">
      <c r="A93" s="17"/>
      <c r="B93" s="18"/>
      <c r="C93" s="18"/>
      <c r="D93" s="17"/>
      <c r="E93" s="17"/>
      <c r="F93" s="157"/>
      <c r="G93" s="136"/>
      <c r="H93" s="136" t="s">
        <v>131</v>
      </c>
      <c r="I93" s="137" t="str">
        <f>IFERROR(IF(ISBLANK($G93),"",IF(ISTEXT($G93),$G93,IF(SIGN(INDEX('Time Zones'!$D$12:$J$18,MATCH($H93,ZoneA,0),MATCH($J93,ZoneB,0)))=(-1),INDEX('Time Zones'!$D$12:$J$18,MATCH($H93,ZoneA,0),MATCH($J93,ZoneB,0))+$G93+5,INDEX('Time Zones'!$D$12:$J$18,MATCH($H93,ZoneA,0),MATCH($J93,ZoneB,0))+$G93))),"Select Time Zones")</f>
        <v/>
      </c>
      <c r="J93" s="19" t="s">
        <v>131</v>
      </c>
      <c r="K93" s="160"/>
      <c r="L93" s="134"/>
      <c r="M93" s="134" t="s">
        <v>131</v>
      </c>
      <c r="N93" s="135" t="str">
        <f>IFERROR(IF(ISBLANK($G93),"",IF(ISBLANK($L93),"",IF(ISTEXT($L93),$L93,IF(SIGN(INDEX('Time Zones'!$D$12:$J$18,MATCH($H93,ZoneA,0),MATCH($M93,ZoneB,0)))=(-1),INDEX('Time Zones'!$D$12:$J$18,MATCH($H93,ZoneA,0),MATCH($M93,ZoneB,0))+$L93+5,INDEX('Time Zones'!$D$12:$J$18,MATCH($H93,ZoneA,0),MATCH($M93,ZoneB,0))+$L93)))),"Select Time Zones")</f>
        <v/>
      </c>
      <c r="O93" s="162" t="str">
        <f t="shared" ca="1" si="14"/>
        <v/>
      </c>
      <c r="P93" s="25">
        <f t="shared" si="11"/>
        <v>0</v>
      </c>
      <c r="Q93" s="25">
        <f t="shared" si="15"/>
        <v>0</v>
      </c>
      <c r="R93" s="25">
        <f t="shared" si="12"/>
        <v>0</v>
      </c>
      <c r="S93" s="25" t="str">
        <f t="shared" ca="1" si="16"/>
        <v/>
      </c>
      <c r="T93" s="20" t="str">
        <f t="shared" ca="1" si="17"/>
        <v/>
      </c>
      <c r="U93" s="26" t="str">
        <f t="shared" ca="1" si="13"/>
        <v/>
      </c>
      <c r="V93" s="22"/>
      <c r="W93" s="22"/>
      <c r="X93" s="22"/>
      <c r="Y93" s="22"/>
      <c r="Z93" s="156"/>
      <c r="AA93" s="156"/>
      <c r="AB93" s="156"/>
      <c r="AC93" s="22">
        <v>20</v>
      </c>
      <c r="AD93" s="11"/>
      <c r="AE93" s="11"/>
      <c r="AF93" s="11"/>
      <c r="AG93" s="11"/>
      <c r="AH93" s="11"/>
      <c r="AI93" s="11"/>
      <c r="AJ93" s="11"/>
      <c r="AK93" s="12"/>
      <c r="AL93" s="13"/>
      <c r="AM93" s="13"/>
      <c r="AN93" s="13"/>
    </row>
    <row r="94" spans="1:40">
      <c r="A94" s="17"/>
      <c r="B94" s="18"/>
      <c r="C94" s="18"/>
      <c r="D94" s="17"/>
      <c r="E94" s="17"/>
      <c r="F94" s="157"/>
      <c r="G94" s="136"/>
      <c r="H94" s="136" t="s">
        <v>131</v>
      </c>
      <c r="I94" s="137" t="str">
        <f>IFERROR(IF(ISBLANK($G94),"",IF(ISTEXT($G94),$G94,IF(SIGN(INDEX('Time Zones'!$D$12:$J$18,MATCH($H94,ZoneA,0),MATCH($J94,ZoneB,0)))=(-1),INDEX('Time Zones'!$D$12:$J$18,MATCH($H94,ZoneA,0),MATCH($J94,ZoneB,0))+$G94+5,INDEX('Time Zones'!$D$12:$J$18,MATCH($H94,ZoneA,0),MATCH($J94,ZoneB,0))+$G94))),"Select Time Zones")</f>
        <v/>
      </c>
      <c r="J94" s="19" t="s">
        <v>131</v>
      </c>
      <c r="K94" s="160"/>
      <c r="L94" s="134"/>
      <c r="M94" s="134" t="s">
        <v>131</v>
      </c>
      <c r="N94" s="135" t="str">
        <f>IFERROR(IF(ISBLANK($G94),"",IF(ISBLANK($L94),"",IF(ISTEXT($L94),$L94,IF(SIGN(INDEX('Time Zones'!$D$12:$J$18,MATCH($H94,ZoneA,0),MATCH($M94,ZoneB,0)))=(-1),INDEX('Time Zones'!$D$12:$J$18,MATCH($H94,ZoneA,0),MATCH($M94,ZoneB,0))+$L94+5,INDEX('Time Zones'!$D$12:$J$18,MATCH($H94,ZoneA,0),MATCH($M94,ZoneB,0))+$L94)))),"Select Time Zones")</f>
        <v/>
      </c>
      <c r="O94" s="162" t="str">
        <f t="shared" ca="1" si="14"/>
        <v/>
      </c>
      <c r="P94" s="25">
        <f t="shared" si="11"/>
        <v>0</v>
      </c>
      <c r="Q94" s="25">
        <f t="shared" si="15"/>
        <v>0</v>
      </c>
      <c r="R94" s="25">
        <f t="shared" si="12"/>
        <v>0</v>
      </c>
      <c r="S94" s="25" t="str">
        <f t="shared" ca="1" si="16"/>
        <v/>
      </c>
      <c r="T94" s="20" t="str">
        <f t="shared" ca="1" si="17"/>
        <v/>
      </c>
      <c r="U94" s="26" t="str">
        <f t="shared" ca="1" si="13"/>
        <v/>
      </c>
      <c r="V94" s="22"/>
      <c r="W94" s="22"/>
      <c r="X94" s="22"/>
      <c r="Y94" s="22"/>
      <c r="Z94" s="156"/>
      <c r="AA94" s="156"/>
      <c r="AB94" s="156"/>
      <c r="AC94" s="22">
        <v>20</v>
      </c>
      <c r="AD94" s="11"/>
      <c r="AE94" s="11"/>
      <c r="AF94" s="11"/>
      <c r="AG94" s="11"/>
      <c r="AH94" s="11"/>
      <c r="AI94" s="11"/>
      <c r="AJ94" s="11"/>
      <c r="AK94" s="12"/>
      <c r="AL94" s="13"/>
      <c r="AM94" s="13"/>
      <c r="AN94" s="13"/>
    </row>
    <row r="95" spans="1:40" ht="15.75" thickBot="1">
      <c r="A95" s="17"/>
      <c r="B95" s="18"/>
      <c r="C95" s="18"/>
      <c r="D95" s="17"/>
      <c r="E95" s="17"/>
      <c r="F95" s="157"/>
      <c r="G95" s="136"/>
      <c r="H95" s="136" t="s">
        <v>131</v>
      </c>
      <c r="I95" s="137" t="str">
        <f>IFERROR(IF(ISBLANK($G95),"",IF(ISTEXT($G95),$G95,IF(SIGN(INDEX('Time Zones'!$D$12:$J$18,MATCH($H95,ZoneA,0),MATCH($J95,ZoneB,0)))=(-1),INDEX('Time Zones'!$D$12:$J$18,MATCH($H95,ZoneA,0),MATCH($J95,ZoneB,0))+$G95+5,INDEX('Time Zones'!$D$12:$J$18,MATCH($H95,ZoneA,0),MATCH($J95,ZoneB,0))+$G95))),"Select Time Zones")</f>
        <v/>
      </c>
      <c r="J95" s="19" t="s">
        <v>131</v>
      </c>
      <c r="K95" s="160"/>
      <c r="L95" s="134"/>
      <c r="M95" s="134" t="s">
        <v>131</v>
      </c>
      <c r="N95" s="135" t="str">
        <f>IFERROR(IF(ISBLANK($G95),"",IF(ISBLANK($L95),"",IF(ISTEXT($L95),$L95,IF(SIGN(INDEX('Time Zones'!$D$12:$J$18,MATCH($H95,ZoneA,0),MATCH($M95,ZoneB,0)))=(-1),INDEX('Time Zones'!$D$12:$J$18,MATCH($H95,ZoneA,0),MATCH($M95,ZoneB,0))+$L95+5,INDEX('Time Zones'!$D$12:$J$18,MATCH($H95,ZoneA,0),MATCH($M95,ZoneB,0))+$L95)))),"Select Time Zones")</f>
        <v/>
      </c>
      <c r="O95" s="162" t="str">
        <f t="shared" ca="1" si="14"/>
        <v/>
      </c>
      <c r="P95" s="25">
        <f t="shared" si="11"/>
        <v>0</v>
      </c>
      <c r="Q95" s="25">
        <f t="shared" si="15"/>
        <v>0</v>
      </c>
      <c r="R95" s="25">
        <f t="shared" si="12"/>
        <v>0</v>
      </c>
      <c r="S95" s="25" t="str">
        <f t="shared" ca="1" si="16"/>
        <v/>
      </c>
      <c r="T95" s="20" t="str">
        <f t="shared" ca="1" si="17"/>
        <v/>
      </c>
      <c r="U95" s="26" t="str">
        <f t="shared" ca="1" si="13"/>
        <v/>
      </c>
      <c r="V95" s="22"/>
      <c r="W95" s="22"/>
      <c r="X95" s="22"/>
      <c r="Y95" s="22"/>
      <c r="Z95" s="156"/>
      <c r="AA95" s="156"/>
      <c r="AB95" s="156"/>
      <c r="AC95" s="22">
        <v>20</v>
      </c>
      <c r="AD95" s="11"/>
      <c r="AE95" s="11"/>
      <c r="AF95" s="11"/>
      <c r="AG95" s="11"/>
      <c r="AH95" s="11"/>
      <c r="AI95" s="11"/>
      <c r="AJ95" s="11"/>
      <c r="AK95" s="12"/>
      <c r="AL95" s="13"/>
      <c r="AM95" s="13"/>
      <c r="AN95" s="13"/>
    </row>
    <row r="96" spans="1:40" ht="16.5" thickTop="1" thickBot="1">
      <c r="A96" s="17"/>
      <c r="B96" s="18"/>
      <c r="C96" s="18"/>
      <c r="D96" s="17"/>
      <c r="E96" s="17"/>
      <c r="F96" s="157"/>
      <c r="G96" s="136"/>
      <c r="H96" s="136" t="s">
        <v>131</v>
      </c>
      <c r="I96" s="137" t="str">
        <f>IFERROR(IF(ISBLANK($G96),"",IF(ISTEXT($G96),$G96,IF(SIGN(INDEX('Time Zones'!$D$12:$J$18,MATCH($H96,ZoneA,0),MATCH($J96,ZoneB,0)))=(-1),INDEX('Time Zones'!$D$12:$J$18,MATCH($H96,ZoneA,0),MATCH($J96,ZoneB,0))+$G96+5,INDEX('Time Zones'!$D$12:$J$18,MATCH($H96,ZoneA,0),MATCH($J96,ZoneB,0))+$G96))),"Select Time Zones")</f>
        <v/>
      </c>
      <c r="J96" s="19" t="s">
        <v>131</v>
      </c>
      <c r="K96" s="160"/>
      <c r="L96" s="134"/>
      <c r="M96" s="134" t="s">
        <v>131</v>
      </c>
      <c r="N96" s="135" t="str">
        <f>IFERROR(IF(ISBLANK($G96),"",IF(ISBLANK($L96),"",IF(ISTEXT($L96),$L96,IF(SIGN(INDEX('Time Zones'!$D$12:$J$18,MATCH($H96,ZoneA,0),MATCH($M96,ZoneB,0)))=(-1),INDEX('Time Zones'!$D$12:$J$18,MATCH($H96,ZoneA,0),MATCH($M96,ZoneB,0))+$L96+5,INDEX('Time Zones'!$D$12:$J$18,MATCH($H96,ZoneA,0),MATCH($M96,ZoneB,0))+$L96)))),"Select Time Zones")</f>
        <v/>
      </c>
      <c r="O96" s="162" t="str">
        <f t="shared" ca="1" si="14"/>
        <v/>
      </c>
      <c r="P96" s="25">
        <f t="shared" si="11"/>
        <v>0</v>
      </c>
      <c r="Q96" s="25">
        <f t="shared" si="15"/>
        <v>0</v>
      </c>
      <c r="R96" s="25">
        <f t="shared" si="12"/>
        <v>0</v>
      </c>
      <c r="S96" s="25" t="str">
        <f t="shared" ca="1" si="16"/>
        <v/>
      </c>
      <c r="T96" s="20" t="str">
        <f t="shared" ca="1" si="17"/>
        <v/>
      </c>
      <c r="U96" s="26" t="str">
        <f t="shared" ca="1" si="13"/>
        <v/>
      </c>
      <c r="V96" s="22"/>
      <c r="W96" s="22"/>
      <c r="X96" s="22"/>
      <c r="Y96" s="22"/>
      <c r="Z96" s="156"/>
      <c r="AA96" s="156"/>
      <c r="AB96" s="156"/>
      <c r="AC96" s="22">
        <v>20</v>
      </c>
      <c r="AD96" s="9" t="s">
        <v>186</v>
      </c>
      <c r="AE96" s="5"/>
      <c r="AF96" s="9" t="s">
        <v>131</v>
      </c>
      <c r="AG96" s="9" t="s">
        <v>41</v>
      </c>
      <c r="AH96" s="9" t="s">
        <v>2</v>
      </c>
      <c r="AI96" s="11"/>
      <c r="AJ96" s="11"/>
      <c r="AK96" s="12"/>
      <c r="AL96" s="13"/>
      <c r="AM96" s="13"/>
      <c r="AN96" s="13"/>
    </row>
    <row r="97" spans="1:40" ht="16.5" thickTop="1" thickBot="1">
      <c r="A97" s="17"/>
      <c r="B97" s="18"/>
      <c r="C97" s="18"/>
      <c r="D97" s="17"/>
      <c r="E97" s="17"/>
      <c r="F97" s="157"/>
      <c r="G97" s="136"/>
      <c r="H97" s="136" t="s">
        <v>131</v>
      </c>
      <c r="I97" s="137" t="str">
        <f>IFERROR(IF(ISBLANK($G97),"",IF(ISTEXT($G97),$G97,IF(SIGN(INDEX('Time Zones'!$D$12:$J$18,MATCH($H97,ZoneA,0),MATCH($J97,ZoneB,0)))=(-1),INDEX('Time Zones'!$D$12:$J$18,MATCH($H97,ZoneA,0),MATCH($J97,ZoneB,0))+$G97+5,INDEX('Time Zones'!$D$12:$J$18,MATCH($H97,ZoneA,0),MATCH($J97,ZoneB,0))+$G97))),"Select Time Zones")</f>
        <v/>
      </c>
      <c r="J97" s="19" t="s">
        <v>131</v>
      </c>
      <c r="K97" s="160"/>
      <c r="L97" s="134"/>
      <c r="M97" s="134" t="s">
        <v>131</v>
      </c>
      <c r="N97" s="135" t="str">
        <f>IFERROR(IF(ISBLANK($G97),"",IF(ISBLANK($L97),"",IF(ISTEXT($L97),$L97,IF(SIGN(INDEX('Time Zones'!$D$12:$J$18,MATCH($H97,ZoneA,0),MATCH($M97,ZoneB,0)))=(-1),INDEX('Time Zones'!$D$12:$J$18,MATCH($H97,ZoneA,0),MATCH($M97,ZoneB,0))+$L97+5,INDEX('Time Zones'!$D$12:$J$18,MATCH($H97,ZoneA,0),MATCH($M97,ZoneB,0))+$L97)))),"Select Time Zones")</f>
        <v/>
      </c>
      <c r="O97" s="162" t="str">
        <f t="shared" ca="1" si="14"/>
        <v/>
      </c>
      <c r="P97" s="25">
        <f t="shared" si="11"/>
        <v>0</v>
      </c>
      <c r="Q97" s="25">
        <f t="shared" si="15"/>
        <v>0</v>
      </c>
      <c r="R97" s="25">
        <f t="shared" si="12"/>
        <v>0</v>
      </c>
      <c r="S97" s="25" t="str">
        <f t="shared" ca="1" si="16"/>
        <v/>
      </c>
      <c r="T97" s="20" t="str">
        <f t="shared" ca="1" si="17"/>
        <v/>
      </c>
      <c r="U97" s="26" t="str">
        <f t="shared" ca="1" si="13"/>
        <v/>
      </c>
      <c r="V97" s="22"/>
      <c r="W97" s="22"/>
      <c r="X97" s="22"/>
      <c r="Y97" s="22"/>
      <c r="Z97" s="156"/>
      <c r="AA97" s="156"/>
      <c r="AB97" s="156"/>
      <c r="AC97" s="22">
        <v>20</v>
      </c>
      <c r="AD97" s="55"/>
      <c r="AE97" s="24"/>
      <c r="AF97" s="56"/>
      <c r="AG97" s="55"/>
      <c r="AH97" s="55"/>
      <c r="AI97" s="11"/>
      <c r="AJ97" s="11"/>
      <c r="AK97" s="12"/>
      <c r="AL97" s="13"/>
      <c r="AM97" s="13"/>
      <c r="AN97" s="13"/>
    </row>
    <row r="98" spans="1:40" ht="15.75" thickTop="1">
      <c r="A98" s="17"/>
      <c r="B98" s="18"/>
      <c r="C98" s="18"/>
      <c r="D98" s="17"/>
      <c r="E98" s="17"/>
      <c r="F98" s="157"/>
      <c r="G98" s="136"/>
      <c r="H98" s="136" t="s">
        <v>131</v>
      </c>
      <c r="I98" s="137" t="str">
        <f>IFERROR(IF(ISBLANK($G98),"",IF(ISTEXT($G98),$G98,IF(SIGN(INDEX('Time Zones'!$D$12:$J$18,MATCH($H98,ZoneA,0),MATCH($J98,ZoneB,0)))=(-1),INDEX('Time Zones'!$D$12:$J$18,MATCH($H98,ZoneA,0),MATCH($J98,ZoneB,0))+$G98+5,INDEX('Time Zones'!$D$12:$J$18,MATCH($H98,ZoneA,0),MATCH($J98,ZoneB,0))+$G98))),"Select Time Zones")</f>
        <v/>
      </c>
      <c r="J98" s="19" t="s">
        <v>131</v>
      </c>
      <c r="K98" s="160"/>
      <c r="L98" s="134"/>
      <c r="M98" s="134" t="s">
        <v>131</v>
      </c>
      <c r="N98" s="135" t="str">
        <f>IFERROR(IF(ISBLANK($G98),"",IF(ISBLANK($L98),"",IF(ISTEXT($L98),$L98,IF(SIGN(INDEX('Time Zones'!$D$12:$J$18,MATCH($H98,ZoneA,0),MATCH($M98,ZoneB,0)))=(-1),INDEX('Time Zones'!$D$12:$J$18,MATCH($H98,ZoneA,0),MATCH($M98,ZoneB,0))+$L98+5,INDEX('Time Zones'!$D$12:$J$18,MATCH($H98,ZoneA,0),MATCH($M98,ZoneB,0))+$L98)))),"Select Time Zones")</f>
        <v/>
      </c>
      <c r="O98" s="162" t="str">
        <f t="shared" ca="1" si="14"/>
        <v/>
      </c>
      <c r="P98" s="25">
        <f t="shared" si="11"/>
        <v>0</v>
      </c>
      <c r="Q98" s="25">
        <f t="shared" si="15"/>
        <v>0</v>
      </c>
      <c r="R98" s="25">
        <f t="shared" si="12"/>
        <v>0</v>
      </c>
      <c r="S98" s="25" t="str">
        <f t="shared" ca="1" si="16"/>
        <v/>
      </c>
      <c r="T98" s="20" t="str">
        <f t="shared" ca="1" si="17"/>
        <v/>
      </c>
      <c r="U98" s="26" t="str">
        <f t="shared" ca="1" si="13"/>
        <v/>
      </c>
      <c r="V98" s="22"/>
      <c r="W98" s="22"/>
      <c r="X98" s="22"/>
      <c r="Y98" s="22"/>
      <c r="Z98" s="156"/>
      <c r="AA98" s="156"/>
      <c r="AB98" s="156"/>
      <c r="AC98" s="22">
        <v>20</v>
      </c>
      <c r="AD98" s="235"/>
      <c r="AE98" s="236"/>
      <c r="AF98" s="236"/>
      <c r="AG98" s="236"/>
      <c r="AH98" s="237"/>
      <c r="AI98" s="11"/>
      <c r="AJ98" s="11"/>
      <c r="AK98" s="12"/>
      <c r="AL98" s="13"/>
      <c r="AM98" s="13"/>
      <c r="AN98" s="13"/>
    </row>
    <row r="99" spans="1:40">
      <c r="A99" s="17"/>
      <c r="B99" s="18"/>
      <c r="C99" s="18"/>
      <c r="D99" s="17"/>
      <c r="E99" s="17"/>
      <c r="F99" s="157"/>
      <c r="G99" s="136"/>
      <c r="H99" s="136" t="s">
        <v>131</v>
      </c>
      <c r="I99" s="137" t="str">
        <f>IFERROR(IF(ISBLANK($G99),"",IF(ISTEXT($G99),$G99,IF(SIGN(INDEX('Time Zones'!$D$12:$J$18,MATCH($H99,ZoneA,0),MATCH($J99,ZoneB,0)))=(-1),INDEX('Time Zones'!$D$12:$J$18,MATCH($H99,ZoneA,0),MATCH($J99,ZoneB,0))+$G99+5,INDEX('Time Zones'!$D$12:$J$18,MATCH($H99,ZoneA,0),MATCH($J99,ZoneB,0))+$G99))),"Select Time Zones")</f>
        <v/>
      </c>
      <c r="J99" s="19" t="s">
        <v>131</v>
      </c>
      <c r="K99" s="160"/>
      <c r="L99" s="134"/>
      <c r="M99" s="134" t="s">
        <v>131</v>
      </c>
      <c r="N99" s="135" t="str">
        <f>IFERROR(IF(ISBLANK($G99),"",IF(ISBLANK($L99),"",IF(ISTEXT($L99),$L99,IF(SIGN(INDEX('Time Zones'!$D$12:$J$18,MATCH($H99,ZoneA,0),MATCH($M99,ZoneB,0)))=(-1),INDEX('Time Zones'!$D$12:$J$18,MATCH($H99,ZoneA,0),MATCH($M99,ZoneB,0))+$L99+5,INDEX('Time Zones'!$D$12:$J$18,MATCH($H99,ZoneA,0),MATCH($M99,ZoneB,0))+$L99)))),"Select Time Zones")</f>
        <v/>
      </c>
      <c r="O99" s="162" t="str">
        <f t="shared" ca="1" si="14"/>
        <v/>
      </c>
      <c r="P99" s="25">
        <f t="shared" si="11"/>
        <v>0</v>
      </c>
      <c r="Q99" s="25">
        <f t="shared" si="15"/>
        <v>0</v>
      </c>
      <c r="R99" s="25">
        <f t="shared" si="12"/>
        <v>0</v>
      </c>
      <c r="S99" s="25" t="str">
        <f t="shared" ca="1" si="16"/>
        <v/>
      </c>
      <c r="T99" s="20" t="str">
        <f t="shared" ca="1" si="17"/>
        <v/>
      </c>
      <c r="U99" s="26" t="str">
        <f t="shared" ca="1" si="13"/>
        <v/>
      </c>
      <c r="V99" s="22"/>
      <c r="W99" s="22"/>
      <c r="X99" s="22"/>
      <c r="Y99" s="22"/>
      <c r="Z99" s="156"/>
      <c r="AA99" s="156"/>
      <c r="AB99" s="156"/>
      <c r="AC99" s="22">
        <v>20</v>
      </c>
      <c r="AD99" s="238"/>
      <c r="AE99" s="239"/>
      <c r="AF99" s="239"/>
      <c r="AG99" s="239"/>
      <c r="AH99" s="240"/>
      <c r="AI99" s="11"/>
      <c r="AJ99" s="11"/>
      <c r="AK99" s="12"/>
      <c r="AL99" s="13"/>
      <c r="AM99" s="13"/>
      <c r="AN99" s="13"/>
    </row>
    <row r="100" spans="1:40" ht="15.75" thickBot="1">
      <c r="A100" s="17"/>
      <c r="B100" s="18"/>
      <c r="C100" s="18"/>
      <c r="D100" s="17"/>
      <c r="E100" s="17"/>
      <c r="F100" s="157"/>
      <c r="G100" s="136"/>
      <c r="H100" s="136" t="s">
        <v>131</v>
      </c>
      <c r="I100" s="137" t="str">
        <f>IFERROR(IF(ISBLANK($G100),"",IF(ISTEXT($G100),$G100,IF(SIGN(INDEX('Time Zones'!$D$12:$J$18,MATCH($H100,ZoneA,0),MATCH($J100,ZoneB,0)))=(-1),INDEX('Time Zones'!$D$12:$J$18,MATCH($H100,ZoneA,0),MATCH($J100,ZoneB,0))+$G100+5,INDEX('Time Zones'!$D$12:$J$18,MATCH($H100,ZoneA,0),MATCH($J100,ZoneB,0))+$G100))),"Select Time Zones")</f>
        <v/>
      </c>
      <c r="J100" s="19" t="s">
        <v>131</v>
      </c>
      <c r="K100" s="160"/>
      <c r="L100" s="134"/>
      <c r="M100" s="134" t="s">
        <v>131</v>
      </c>
      <c r="N100" s="135" t="str">
        <f>IFERROR(IF(ISBLANK($G100),"",IF(ISBLANK($L100),"",IF(ISTEXT($L100),$L100,IF(SIGN(INDEX('Time Zones'!$D$12:$J$18,MATCH($H100,ZoneA,0),MATCH($M100,ZoneB,0)))=(-1),INDEX('Time Zones'!$D$12:$J$18,MATCH($H100,ZoneA,0),MATCH($M100,ZoneB,0))+$L100+5,INDEX('Time Zones'!$D$12:$J$18,MATCH($H100,ZoneA,0),MATCH($M100,ZoneB,0))+$L100)))),"Select Time Zones")</f>
        <v/>
      </c>
      <c r="O100" s="162" t="str">
        <f t="shared" ca="1" si="14"/>
        <v/>
      </c>
      <c r="P100" s="25">
        <f t="shared" si="11"/>
        <v>0</v>
      </c>
      <c r="Q100" s="25">
        <f t="shared" si="15"/>
        <v>0</v>
      </c>
      <c r="R100" s="25">
        <f t="shared" si="12"/>
        <v>0</v>
      </c>
      <c r="S100" s="25" t="str">
        <f t="shared" ca="1" si="16"/>
        <v/>
      </c>
      <c r="T100" s="20" t="str">
        <f t="shared" ca="1" si="17"/>
        <v/>
      </c>
      <c r="U100" s="26" t="str">
        <f t="shared" ca="1" si="13"/>
        <v/>
      </c>
      <c r="V100" s="22"/>
      <c r="W100" s="22"/>
      <c r="X100" s="22"/>
      <c r="Y100" s="22"/>
      <c r="Z100" s="156"/>
      <c r="AA100" s="156"/>
      <c r="AB100" s="156"/>
      <c r="AC100" s="22">
        <v>20</v>
      </c>
      <c r="AD100" s="241"/>
      <c r="AE100" s="242"/>
      <c r="AF100" s="242"/>
      <c r="AG100" s="242"/>
      <c r="AH100" s="243"/>
      <c r="AI100" s="11"/>
      <c r="AJ100" s="11"/>
      <c r="AK100" s="12"/>
      <c r="AL100" s="13"/>
      <c r="AM100" s="13"/>
      <c r="AN100" s="13"/>
    </row>
    <row r="101" spans="1:40" ht="16.5" thickTop="1" thickBot="1">
      <c r="A101" s="17"/>
      <c r="B101" s="18"/>
      <c r="C101" s="18"/>
      <c r="D101" s="17"/>
      <c r="E101" s="17"/>
      <c r="F101" s="157"/>
      <c r="G101" s="136"/>
      <c r="H101" s="136" t="s">
        <v>131</v>
      </c>
      <c r="I101" s="137" t="str">
        <f>IFERROR(IF(ISBLANK($G101),"",IF(ISTEXT($G101),$G101,IF(SIGN(INDEX('Time Zones'!$D$12:$J$18,MATCH($H101,ZoneA,0),MATCH($J101,ZoneB,0)))=(-1),INDEX('Time Zones'!$D$12:$J$18,MATCH($H101,ZoneA,0),MATCH($J101,ZoneB,0))+$G101+5,INDEX('Time Zones'!$D$12:$J$18,MATCH($H101,ZoneA,0),MATCH($J101,ZoneB,0))+$G101))),"Select Time Zones")</f>
        <v/>
      </c>
      <c r="J101" s="19" t="s">
        <v>131</v>
      </c>
      <c r="K101" s="160"/>
      <c r="L101" s="134"/>
      <c r="M101" s="134" t="s">
        <v>131</v>
      </c>
      <c r="N101" s="135" t="str">
        <f>IFERROR(IF(ISBLANK($G101),"",IF(ISBLANK($L101),"",IF(ISTEXT($L101),$L101,IF(SIGN(INDEX('Time Zones'!$D$12:$J$18,MATCH($H101,ZoneA,0),MATCH($M101,ZoneB,0)))=(-1),INDEX('Time Zones'!$D$12:$J$18,MATCH($H101,ZoneA,0),MATCH($M101,ZoneB,0))+$L101+5,INDEX('Time Zones'!$D$12:$J$18,MATCH($H101,ZoneA,0),MATCH($M101,ZoneB,0))+$L101)))),"Select Time Zones")</f>
        <v/>
      </c>
      <c r="O101" s="162" t="str">
        <f t="shared" ca="1" si="14"/>
        <v/>
      </c>
      <c r="P101" s="25">
        <f t="shared" si="11"/>
        <v>0</v>
      </c>
      <c r="Q101" s="25">
        <f t="shared" si="15"/>
        <v>0</v>
      </c>
      <c r="R101" s="25">
        <f t="shared" si="12"/>
        <v>0</v>
      </c>
      <c r="S101" s="25" t="str">
        <f t="shared" ca="1" si="16"/>
        <v/>
      </c>
      <c r="T101" s="20" t="str">
        <f t="shared" ca="1" si="17"/>
        <v/>
      </c>
      <c r="U101" s="26" t="str">
        <f t="shared" ca="1" si="13"/>
        <v/>
      </c>
      <c r="V101" s="22"/>
      <c r="W101" s="22"/>
      <c r="X101" s="22"/>
      <c r="Y101" s="22"/>
      <c r="Z101" s="156"/>
      <c r="AA101" s="156"/>
      <c r="AB101" s="156"/>
      <c r="AC101" s="22">
        <v>20</v>
      </c>
      <c r="AD101" s="55"/>
      <c r="AE101" s="5"/>
      <c r="AF101" s="9" t="s">
        <v>53</v>
      </c>
      <c r="AG101" s="55"/>
      <c r="AH101" s="9" t="s">
        <v>54</v>
      </c>
      <c r="AI101" s="11"/>
      <c r="AJ101" s="11"/>
      <c r="AK101" s="12"/>
      <c r="AL101" s="13"/>
      <c r="AM101" s="13"/>
      <c r="AN101" s="13"/>
    </row>
    <row r="102" spans="1:40" ht="15.75" thickTop="1">
      <c r="A102" s="17"/>
      <c r="B102" s="18"/>
      <c r="C102" s="18"/>
      <c r="D102" s="17"/>
      <c r="E102" s="17"/>
      <c r="F102" s="157"/>
      <c r="G102" s="136"/>
      <c r="H102" s="136" t="s">
        <v>131</v>
      </c>
      <c r="I102" s="137" t="str">
        <f>IFERROR(IF(ISBLANK($G102),"",IF(ISTEXT($G102),$G102,IF(SIGN(INDEX('Time Zones'!$D$12:$J$18,MATCH($H102,ZoneA,0),MATCH($J102,ZoneB,0)))=(-1),INDEX('Time Zones'!$D$12:$J$18,MATCH($H102,ZoneA,0),MATCH($J102,ZoneB,0))+$G102+5,INDEX('Time Zones'!$D$12:$J$18,MATCH($H102,ZoneA,0),MATCH($J102,ZoneB,0))+$G102))),"Select Time Zones")</f>
        <v/>
      </c>
      <c r="J102" s="19" t="s">
        <v>131</v>
      </c>
      <c r="K102" s="160"/>
      <c r="L102" s="134"/>
      <c r="M102" s="134" t="s">
        <v>131</v>
      </c>
      <c r="N102" s="135" t="str">
        <f>IFERROR(IF(ISBLANK($G102),"",IF(ISBLANK($L102),"",IF(ISTEXT($L102),$L102,IF(SIGN(INDEX('Time Zones'!$D$12:$J$18,MATCH($H102,ZoneA,0),MATCH($M102,ZoneB,0)))=(-1),INDEX('Time Zones'!$D$12:$J$18,MATCH($H102,ZoneA,0),MATCH($M102,ZoneB,0))+$L102+5,INDEX('Time Zones'!$D$12:$J$18,MATCH($H102,ZoneA,0),MATCH($M102,ZoneB,0))+$L102)))),"Select Time Zones")</f>
        <v/>
      </c>
      <c r="O102" s="162" t="str">
        <f t="shared" ca="1" si="14"/>
        <v/>
      </c>
      <c r="P102" s="25">
        <f t="shared" si="11"/>
        <v>0</v>
      </c>
      <c r="Q102" s="25">
        <f t="shared" si="15"/>
        <v>0</v>
      </c>
      <c r="R102" s="25">
        <f t="shared" si="12"/>
        <v>0</v>
      </c>
      <c r="S102" s="25" t="str">
        <f t="shared" ca="1" si="16"/>
        <v/>
      </c>
      <c r="T102" s="20" t="str">
        <f t="shared" ca="1" si="17"/>
        <v/>
      </c>
      <c r="U102" s="26" t="str">
        <f t="shared" ca="1" si="13"/>
        <v/>
      </c>
      <c r="V102" s="22"/>
      <c r="W102" s="22"/>
      <c r="X102" s="22"/>
      <c r="Y102" s="22"/>
      <c r="Z102" s="156"/>
      <c r="AA102" s="156"/>
      <c r="AB102" s="156"/>
      <c r="AC102" s="22">
        <v>20</v>
      </c>
      <c r="AD102" s="11"/>
      <c r="AE102" s="11"/>
      <c r="AF102" s="11"/>
      <c r="AG102" s="11"/>
      <c r="AH102" s="11"/>
      <c r="AI102" s="11"/>
      <c r="AJ102" s="11"/>
      <c r="AK102" s="12"/>
      <c r="AL102" s="13"/>
      <c r="AM102" s="13"/>
      <c r="AN102" s="13"/>
    </row>
    <row r="103" spans="1:40">
      <c r="A103" s="17"/>
      <c r="B103" s="18"/>
      <c r="C103" s="18"/>
      <c r="D103" s="17"/>
      <c r="E103" s="17"/>
      <c r="F103" s="157"/>
      <c r="G103" s="136"/>
      <c r="H103" s="136" t="s">
        <v>131</v>
      </c>
      <c r="I103" s="137" t="str">
        <f>IFERROR(IF(ISBLANK($G103),"",IF(ISTEXT($G103),$G103,IF(SIGN(INDEX('Time Zones'!$D$12:$J$18,MATCH($H103,ZoneA,0),MATCH($J103,ZoneB,0)))=(-1),INDEX('Time Zones'!$D$12:$J$18,MATCH($H103,ZoneA,0),MATCH($J103,ZoneB,0))+$G103+5,INDEX('Time Zones'!$D$12:$J$18,MATCH($H103,ZoneA,0),MATCH($J103,ZoneB,0))+$G103))),"Select Time Zones")</f>
        <v/>
      </c>
      <c r="J103" s="19" t="s">
        <v>131</v>
      </c>
      <c r="K103" s="160"/>
      <c r="L103" s="134"/>
      <c r="M103" s="134" t="s">
        <v>131</v>
      </c>
      <c r="N103" s="135" t="str">
        <f>IFERROR(IF(ISBLANK($G103),"",IF(ISBLANK($L103),"",IF(ISTEXT($L103),$L103,IF(SIGN(INDEX('Time Zones'!$D$12:$J$18,MATCH($H103,ZoneA,0),MATCH($M103,ZoneB,0)))=(-1),INDEX('Time Zones'!$D$12:$J$18,MATCH($H103,ZoneA,0),MATCH($M103,ZoneB,0))+$L103+5,INDEX('Time Zones'!$D$12:$J$18,MATCH($H103,ZoneA,0),MATCH($M103,ZoneB,0))+$L103)))),"Select Time Zones")</f>
        <v/>
      </c>
      <c r="O103" s="162" t="str">
        <f t="shared" ca="1" si="14"/>
        <v/>
      </c>
      <c r="P103" s="25">
        <f t="shared" si="11"/>
        <v>0</v>
      </c>
      <c r="Q103" s="25">
        <f t="shared" si="15"/>
        <v>0</v>
      </c>
      <c r="R103" s="25">
        <f t="shared" si="12"/>
        <v>0</v>
      </c>
      <c r="S103" s="25" t="str">
        <f t="shared" ca="1" si="16"/>
        <v/>
      </c>
      <c r="T103" s="20" t="str">
        <f t="shared" ca="1" si="17"/>
        <v/>
      </c>
      <c r="U103" s="26" t="str">
        <f t="shared" ca="1" si="13"/>
        <v/>
      </c>
      <c r="V103" s="22"/>
      <c r="W103" s="22"/>
      <c r="X103" s="22"/>
      <c r="Y103" s="22"/>
      <c r="Z103" s="156"/>
      <c r="AA103" s="156"/>
      <c r="AB103" s="156"/>
      <c r="AC103" s="22">
        <v>20</v>
      </c>
      <c r="AD103" s="11"/>
      <c r="AE103" s="11"/>
      <c r="AF103" s="11"/>
      <c r="AG103" s="11"/>
      <c r="AH103" s="11"/>
      <c r="AI103" s="11"/>
      <c r="AJ103" s="11"/>
      <c r="AK103" s="12"/>
      <c r="AL103" s="13"/>
      <c r="AM103" s="13"/>
      <c r="AN103" s="13"/>
    </row>
    <row r="104" spans="1:40" ht="15.75" thickBot="1">
      <c r="A104" s="17"/>
      <c r="B104" s="18"/>
      <c r="C104" s="18"/>
      <c r="D104" s="17"/>
      <c r="E104" s="17"/>
      <c r="F104" s="157"/>
      <c r="G104" s="136"/>
      <c r="H104" s="136" t="s">
        <v>131</v>
      </c>
      <c r="I104" s="137" t="str">
        <f>IFERROR(IF(ISBLANK($G104),"",IF(ISTEXT($G104),$G104,IF(SIGN(INDEX('Time Zones'!$D$12:$J$18,MATCH($H104,ZoneA,0),MATCH($J104,ZoneB,0)))=(-1),INDEX('Time Zones'!$D$12:$J$18,MATCH($H104,ZoneA,0),MATCH($J104,ZoneB,0))+$G104+5,INDEX('Time Zones'!$D$12:$J$18,MATCH($H104,ZoneA,0),MATCH($J104,ZoneB,0))+$G104))),"Select Time Zones")</f>
        <v/>
      </c>
      <c r="J104" s="19" t="s">
        <v>131</v>
      </c>
      <c r="K104" s="160"/>
      <c r="L104" s="134"/>
      <c r="M104" s="134" t="s">
        <v>131</v>
      </c>
      <c r="N104" s="135" t="str">
        <f>IFERROR(IF(ISBLANK($G104),"",IF(ISBLANK($L104),"",IF(ISTEXT($L104),$L104,IF(SIGN(INDEX('Time Zones'!$D$12:$J$18,MATCH($H104,ZoneA,0),MATCH($M104,ZoneB,0)))=(-1),INDEX('Time Zones'!$D$12:$J$18,MATCH($H104,ZoneA,0),MATCH($M104,ZoneB,0))+$L104+5,INDEX('Time Zones'!$D$12:$J$18,MATCH($H104,ZoneA,0),MATCH($M104,ZoneB,0))+$L104)))),"Select Time Zones")</f>
        <v/>
      </c>
      <c r="O104" s="162" t="str">
        <f t="shared" ca="1" si="14"/>
        <v/>
      </c>
      <c r="P104" s="25">
        <f t="shared" si="11"/>
        <v>0</v>
      </c>
      <c r="Q104" s="25">
        <f t="shared" si="15"/>
        <v>0</v>
      </c>
      <c r="R104" s="25">
        <f t="shared" si="12"/>
        <v>0</v>
      </c>
      <c r="S104" s="25" t="str">
        <f t="shared" ca="1" si="16"/>
        <v/>
      </c>
      <c r="T104" s="20" t="str">
        <f t="shared" ca="1" si="17"/>
        <v/>
      </c>
      <c r="U104" s="26" t="str">
        <f t="shared" ca="1" si="13"/>
        <v/>
      </c>
      <c r="V104" s="22"/>
      <c r="W104" s="22"/>
      <c r="X104" s="22"/>
      <c r="Y104" s="22"/>
      <c r="Z104" s="156"/>
      <c r="AA104" s="156"/>
      <c r="AB104" s="156"/>
      <c r="AC104" s="22">
        <v>20</v>
      </c>
      <c r="AD104" s="11"/>
      <c r="AE104" s="11"/>
      <c r="AF104" s="11"/>
      <c r="AG104" s="11"/>
      <c r="AH104" s="11"/>
      <c r="AI104" s="11"/>
      <c r="AJ104" s="11"/>
      <c r="AK104" s="12"/>
      <c r="AL104" s="13"/>
      <c r="AM104" s="13"/>
      <c r="AN104" s="13"/>
    </row>
    <row r="105" spans="1:40" ht="16.5" thickTop="1" thickBot="1">
      <c r="A105" s="17"/>
      <c r="B105" s="18"/>
      <c r="C105" s="18"/>
      <c r="D105" s="17"/>
      <c r="E105" s="17"/>
      <c r="F105" s="157"/>
      <c r="G105" s="136"/>
      <c r="H105" s="136" t="s">
        <v>131</v>
      </c>
      <c r="I105" s="137" t="str">
        <f>IFERROR(IF(ISBLANK($G105),"",IF(ISTEXT($G105),$G105,IF(SIGN(INDEX('Time Zones'!$D$12:$J$18,MATCH($H105,ZoneA,0),MATCH($J105,ZoneB,0)))=(-1),INDEX('Time Zones'!$D$12:$J$18,MATCH($H105,ZoneA,0),MATCH($J105,ZoneB,0))+$G105+5,INDEX('Time Zones'!$D$12:$J$18,MATCH($H105,ZoneA,0),MATCH($J105,ZoneB,0))+$G105))),"Select Time Zones")</f>
        <v/>
      </c>
      <c r="J105" s="19" t="s">
        <v>131</v>
      </c>
      <c r="K105" s="160"/>
      <c r="L105" s="134"/>
      <c r="M105" s="134" t="s">
        <v>131</v>
      </c>
      <c r="N105" s="135" t="str">
        <f>IFERROR(IF(ISBLANK($G105),"",IF(ISBLANK($L105),"",IF(ISTEXT($L105),$L105,IF(SIGN(INDEX('Time Zones'!$D$12:$J$18,MATCH($H105,ZoneA,0),MATCH($M105,ZoneB,0)))=(-1),INDEX('Time Zones'!$D$12:$J$18,MATCH($H105,ZoneA,0),MATCH($M105,ZoneB,0))+$L105+5,INDEX('Time Zones'!$D$12:$J$18,MATCH($H105,ZoneA,0),MATCH($M105,ZoneB,0))+$L105)))),"Select Time Zones")</f>
        <v/>
      </c>
      <c r="O105" s="162" t="str">
        <f t="shared" ca="1" si="14"/>
        <v/>
      </c>
      <c r="P105" s="25">
        <f t="shared" si="11"/>
        <v>0</v>
      </c>
      <c r="Q105" s="25">
        <f t="shared" si="15"/>
        <v>0</v>
      </c>
      <c r="R105" s="25">
        <f t="shared" si="12"/>
        <v>0</v>
      </c>
      <c r="S105" s="25" t="str">
        <f t="shared" ca="1" si="16"/>
        <v/>
      </c>
      <c r="T105" s="20" t="str">
        <f t="shared" ca="1" si="17"/>
        <v/>
      </c>
      <c r="U105" s="26" t="str">
        <f t="shared" ca="1" si="13"/>
        <v/>
      </c>
      <c r="V105" s="22"/>
      <c r="W105" s="22"/>
      <c r="X105" s="22"/>
      <c r="Y105" s="22"/>
      <c r="Z105" s="156"/>
      <c r="AA105" s="156"/>
      <c r="AB105" s="156"/>
      <c r="AC105" s="22">
        <v>20</v>
      </c>
      <c r="AD105" s="9" t="s">
        <v>186</v>
      </c>
      <c r="AE105" s="5"/>
      <c r="AF105" s="9" t="s">
        <v>131</v>
      </c>
      <c r="AG105" s="9" t="s">
        <v>41</v>
      </c>
      <c r="AH105" s="9" t="s">
        <v>2</v>
      </c>
      <c r="AI105" s="11"/>
      <c r="AJ105" s="11"/>
      <c r="AK105" s="12"/>
      <c r="AL105" s="13"/>
      <c r="AM105" s="13"/>
      <c r="AN105" s="13"/>
    </row>
    <row r="106" spans="1:40" ht="16.5" thickTop="1" thickBot="1">
      <c r="A106" s="17"/>
      <c r="B106" s="18"/>
      <c r="C106" s="18"/>
      <c r="D106" s="17"/>
      <c r="E106" s="17"/>
      <c r="F106" s="157"/>
      <c r="G106" s="136"/>
      <c r="H106" s="136" t="s">
        <v>131</v>
      </c>
      <c r="I106" s="137" t="str">
        <f>IFERROR(IF(ISBLANK($G106),"",IF(ISTEXT($G106),$G106,IF(SIGN(INDEX('Time Zones'!$D$12:$J$18,MATCH($H106,ZoneA,0),MATCH($J106,ZoneB,0)))=(-1),INDEX('Time Zones'!$D$12:$J$18,MATCH($H106,ZoneA,0),MATCH($J106,ZoneB,0))+$G106+5,INDEX('Time Zones'!$D$12:$J$18,MATCH($H106,ZoneA,0),MATCH($J106,ZoneB,0))+$G106))),"Select Time Zones")</f>
        <v/>
      </c>
      <c r="J106" s="19" t="s">
        <v>131</v>
      </c>
      <c r="K106" s="160"/>
      <c r="L106" s="134"/>
      <c r="M106" s="134" t="s">
        <v>131</v>
      </c>
      <c r="N106" s="135" t="str">
        <f>IFERROR(IF(ISBLANK($G106),"",IF(ISBLANK($L106),"",IF(ISTEXT($L106),$L106,IF(SIGN(INDEX('Time Zones'!$D$12:$J$18,MATCH($H106,ZoneA,0),MATCH($M106,ZoneB,0)))=(-1),INDEX('Time Zones'!$D$12:$J$18,MATCH($H106,ZoneA,0),MATCH($M106,ZoneB,0))+$L106+5,INDEX('Time Zones'!$D$12:$J$18,MATCH($H106,ZoneA,0),MATCH($M106,ZoneB,0))+$L106)))),"Select Time Zones")</f>
        <v/>
      </c>
      <c r="O106" s="162" t="str">
        <f t="shared" ca="1" si="14"/>
        <v/>
      </c>
      <c r="P106" s="25">
        <f t="shared" si="11"/>
        <v>0</v>
      </c>
      <c r="Q106" s="25">
        <f t="shared" si="15"/>
        <v>0</v>
      </c>
      <c r="R106" s="25">
        <f t="shared" si="12"/>
        <v>0</v>
      </c>
      <c r="S106" s="25" t="str">
        <f t="shared" ca="1" si="16"/>
        <v/>
      </c>
      <c r="T106" s="20" t="str">
        <f t="shared" ca="1" si="17"/>
        <v/>
      </c>
      <c r="U106" s="26" t="str">
        <f t="shared" ca="1" si="13"/>
        <v/>
      </c>
      <c r="V106" s="22"/>
      <c r="W106" s="22"/>
      <c r="X106" s="22"/>
      <c r="Y106" s="22"/>
      <c r="Z106" s="156"/>
      <c r="AA106" s="156"/>
      <c r="AB106" s="156"/>
      <c r="AC106" s="22">
        <v>20</v>
      </c>
      <c r="AD106" s="55"/>
      <c r="AE106" s="24"/>
      <c r="AF106" s="56"/>
      <c r="AG106" s="55"/>
      <c r="AH106" s="55"/>
      <c r="AI106" s="11"/>
      <c r="AJ106" s="11"/>
      <c r="AK106" s="12"/>
      <c r="AL106" s="13"/>
      <c r="AM106" s="13"/>
      <c r="AN106" s="13"/>
    </row>
    <row r="107" spans="1:40" ht="15.75" thickTop="1">
      <c r="A107" s="17"/>
      <c r="B107" s="18"/>
      <c r="C107" s="18"/>
      <c r="D107" s="17"/>
      <c r="E107" s="17"/>
      <c r="F107" s="157"/>
      <c r="G107" s="136"/>
      <c r="H107" s="136" t="s">
        <v>131</v>
      </c>
      <c r="I107" s="137" t="str">
        <f>IFERROR(IF(ISBLANK($G107),"",IF(ISTEXT($G107),$G107,IF(SIGN(INDEX('Time Zones'!$D$12:$J$18,MATCH($H107,ZoneA,0),MATCH($J107,ZoneB,0)))=(-1),INDEX('Time Zones'!$D$12:$J$18,MATCH($H107,ZoneA,0),MATCH($J107,ZoneB,0))+$G107+5,INDEX('Time Zones'!$D$12:$J$18,MATCH($H107,ZoneA,0),MATCH($J107,ZoneB,0))+$G107))),"Select Time Zones")</f>
        <v/>
      </c>
      <c r="J107" s="19" t="s">
        <v>131</v>
      </c>
      <c r="K107" s="160"/>
      <c r="L107" s="134"/>
      <c r="M107" s="134" t="s">
        <v>131</v>
      </c>
      <c r="N107" s="135" t="str">
        <f>IFERROR(IF(ISBLANK($G107),"",IF(ISBLANK($L107),"",IF(ISTEXT($L107),$L107,IF(SIGN(INDEX('Time Zones'!$D$12:$J$18,MATCH($H107,ZoneA,0),MATCH($M107,ZoneB,0)))=(-1),INDEX('Time Zones'!$D$12:$J$18,MATCH($H107,ZoneA,0),MATCH($M107,ZoneB,0))+$L107+5,INDEX('Time Zones'!$D$12:$J$18,MATCH($H107,ZoneA,0),MATCH($M107,ZoneB,0))+$L107)))),"Select Time Zones")</f>
        <v/>
      </c>
      <c r="O107" s="162" t="str">
        <f t="shared" ca="1" si="14"/>
        <v/>
      </c>
      <c r="P107" s="25">
        <f t="shared" si="11"/>
        <v>0</v>
      </c>
      <c r="Q107" s="25">
        <f t="shared" si="15"/>
        <v>0</v>
      </c>
      <c r="R107" s="25">
        <f t="shared" si="12"/>
        <v>0</v>
      </c>
      <c r="S107" s="25" t="str">
        <f t="shared" ca="1" si="16"/>
        <v/>
      </c>
      <c r="T107" s="20" t="str">
        <f t="shared" ca="1" si="17"/>
        <v/>
      </c>
      <c r="U107" s="26" t="str">
        <f t="shared" ca="1" si="13"/>
        <v/>
      </c>
      <c r="V107" s="22"/>
      <c r="W107" s="22"/>
      <c r="X107" s="22"/>
      <c r="Y107" s="22"/>
      <c r="Z107" s="156"/>
      <c r="AA107" s="156"/>
      <c r="AB107" s="156"/>
      <c r="AC107" s="22">
        <v>20</v>
      </c>
      <c r="AD107" s="235"/>
      <c r="AE107" s="236"/>
      <c r="AF107" s="236"/>
      <c r="AG107" s="236"/>
      <c r="AH107" s="237"/>
      <c r="AI107" s="11"/>
      <c r="AJ107" s="11"/>
      <c r="AK107" s="12"/>
      <c r="AL107" s="13"/>
      <c r="AM107" s="13"/>
      <c r="AN107" s="13"/>
    </row>
    <row r="108" spans="1:40">
      <c r="A108" s="17"/>
      <c r="B108" s="18"/>
      <c r="C108" s="18"/>
      <c r="D108" s="17"/>
      <c r="E108" s="17"/>
      <c r="F108" s="157"/>
      <c r="G108" s="136"/>
      <c r="H108" s="136" t="s">
        <v>131</v>
      </c>
      <c r="I108" s="137" t="str">
        <f>IFERROR(IF(ISBLANK($G108),"",IF(ISTEXT($G108),$G108,IF(SIGN(INDEX('Time Zones'!$D$12:$J$18,MATCH($H108,ZoneA,0),MATCH($J108,ZoneB,0)))=(-1),INDEX('Time Zones'!$D$12:$J$18,MATCH($H108,ZoneA,0),MATCH($J108,ZoneB,0))+$G108+5,INDEX('Time Zones'!$D$12:$J$18,MATCH($H108,ZoneA,0),MATCH($J108,ZoneB,0))+$G108))),"Select Time Zones")</f>
        <v/>
      </c>
      <c r="J108" s="19" t="s">
        <v>131</v>
      </c>
      <c r="K108" s="160"/>
      <c r="L108" s="134"/>
      <c r="M108" s="134" t="s">
        <v>131</v>
      </c>
      <c r="N108" s="135" t="str">
        <f>IFERROR(IF(ISBLANK($G108),"",IF(ISBLANK($L108),"",IF(ISTEXT($L108),$L108,IF(SIGN(INDEX('Time Zones'!$D$12:$J$18,MATCH($H108,ZoneA,0),MATCH($M108,ZoneB,0)))=(-1),INDEX('Time Zones'!$D$12:$J$18,MATCH($H108,ZoneA,0),MATCH($M108,ZoneB,0))+$L108+5,INDEX('Time Zones'!$D$12:$J$18,MATCH($H108,ZoneA,0),MATCH($M108,ZoneB,0))+$L108)))),"Select Time Zones")</f>
        <v/>
      </c>
      <c r="O108" s="162" t="str">
        <f t="shared" ca="1" si="14"/>
        <v/>
      </c>
      <c r="P108" s="25">
        <f t="shared" si="11"/>
        <v>0</v>
      </c>
      <c r="Q108" s="25">
        <f t="shared" si="15"/>
        <v>0</v>
      </c>
      <c r="R108" s="25">
        <f t="shared" si="12"/>
        <v>0</v>
      </c>
      <c r="S108" s="25" t="str">
        <f t="shared" ca="1" si="16"/>
        <v/>
      </c>
      <c r="T108" s="20" t="str">
        <f t="shared" ca="1" si="17"/>
        <v/>
      </c>
      <c r="U108" s="26" t="str">
        <f t="shared" ca="1" si="13"/>
        <v/>
      </c>
      <c r="V108" s="22"/>
      <c r="W108" s="22"/>
      <c r="X108" s="22"/>
      <c r="Y108" s="22"/>
      <c r="Z108" s="156"/>
      <c r="AA108" s="156"/>
      <c r="AB108" s="156"/>
      <c r="AC108" s="22">
        <v>20</v>
      </c>
      <c r="AD108" s="238"/>
      <c r="AE108" s="239"/>
      <c r="AF108" s="239"/>
      <c r="AG108" s="239"/>
      <c r="AH108" s="240"/>
      <c r="AI108" s="11"/>
      <c r="AJ108" s="11"/>
      <c r="AK108" s="12"/>
      <c r="AL108" s="13"/>
      <c r="AM108" s="13"/>
      <c r="AN108" s="13"/>
    </row>
    <row r="109" spans="1:40" ht="15.75" thickBot="1">
      <c r="A109" s="17"/>
      <c r="B109" s="18"/>
      <c r="C109" s="18"/>
      <c r="D109" s="17"/>
      <c r="E109" s="17"/>
      <c r="F109" s="157"/>
      <c r="G109" s="136"/>
      <c r="H109" s="136" t="s">
        <v>131</v>
      </c>
      <c r="I109" s="137" t="str">
        <f>IFERROR(IF(ISBLANK($G109),"",IF(ISTEXT($G109),$G109,IF(SIGN(INDEX('Time Zones'!$D$12:$J$18,MATCH($H109,ZoneA,0),MATCH($J109,ZoneB,0)))=(-1),INDEX('Time Zones'!$D$12:$J$18,MATCH($H109,ZoneA,0),MATCH($J109,ZoneB,0))+$G109+5,INDEX('Time Zones'!$D$12:$J$18,MATCH($H109,ZoneA,0),MATCH($J109,ZoneB,0))+$G109))),"Select Time Zones")</f>
        <v/>
      </c>
      <c r="J109" s="19" t="s">
        <v>131</v>
      </c>
      <c r="K109" s="160"/>
      <c r="L109" s="134"/>
      <c r="M109" s="134" t="s">
        <v>131</v>
      </c>
      <c r="N109" s="135" t="str">
        <f>IFERROR(IF(ISBLANK($G109),"",IF(ISBLANK($L109),"",IF(ISTEXT($L109),$L109,IF(SIGN(INDEX('Time Zones'!$D$12:$J$18,MATCH($H109,ZoneA,0),MATCH($M109,ZoneB,0)))=(-1),INDEX('Time Zones'!$D$12:$J$18,MATCH($H109,ZoneA,0),MATCH($M109,ZoneB,0))+$L109+5,INDEX('Time Zones'!$D$12:$J$18,MATCH($H109,ZoneA,0),MATCH($M109,ZoneB,0))+$L109)))),"Select Time Zones")</f>
        <v/>
      </c>
      <c r="O109" s="162" t="str">
        <f t="shared" ca="1" si="14"/>
        <v/>
      </c>
      <c r="P109" s="25">
        <f t="shared" si="11"/>
        <v>0</v>
      </c>
      <c r="Q109" s="25">
        <f t="shared" si="15"/>
        <v>0</v>
      </c>
      <c r="R109" s="25">
        <f t="shared" si="12"/>
        <v>0</v>
      </c>
      <c r="S109" s="25" t="str">
        <f t="shared" ca="1" si="16"/>
        <v/>
      </c>
      <c r="T109" s="20" t="str">
        <f t="shared" ca="1" si="17"/>
        <v/>
      </c>
      <c r="U109" s="26" t="str">
        <f t="shared" ca="1" si="13"/>
        <v/>
      </c>
      <c r="V109" s="22"/>
      <c r="W109" s="22"/>
      <c r="X109" s="22"/>
      <c r="Y109" s="22"/>
      <c r="Z109" s="156"/>
      <c r="AA109" s="156"/>
      <c r="AB109" s="156"/>
      <c r="AC109" s="22">
        <v>20</v>
      </c>
      <c r="AD109" s="241"/>
      <c r="AE109" s="242"/>
      <c r="AF109" s="242"/>
      <c r="AG109" s="242"/>
      <c r="AH109" s="243"/>
      <c r="AI109" s="11"/>
      <c r="AJ109" s="11"/>
      <c r="AK109" s="12"/>
      <c r="AL109" s="13"/>
      <c r="AM109" s="13"/>
      <c r="AN109" s="13"/>
    </row>
    <row r="110" spans="1:40" ht="16.5" thickTop="1" thickBot="1">
      <c r="A110" s="17"/>
      <c r="B110" s="18"/>
      <c r="C110" s="18"/>
      <c r="D110" s="17"/>
      <c r="E110" s="17"/>
      <c r="F110" s="157"/>
      <c r="G110" s="136"/>
      <c r="H110" s="136" t="s">
        <v>131</v>
      </c>
      <c r="I110" s="137" t="str">
        <f>IFERROR(IF(ISBLANK($G110),"",IF(ISTEXT($G110),$G110,IF(SIGN(INDEX('Time Zones'!$D$12:$J$18,MATCH($H110,ZoneA,0),MATCH($J110,ZoneB,0)))=(-1),INDEX('Time Zones'!$D$12:$J$18,MATCH($H110,ZoneA,0),MATCH($J110,ZoneB,0))+$G110+5,INDEX('Time Zones'!$D$12:$J$18,MATCH($H110,ZoneA,0),MATCH($J110,ZoneB,0))+$G110))),"Select Time Zones")</f>
        <v/>
      </c>
      <c r="J110" s="19" t="s">
        <v>131</v>
      </c>
      <c r="K110" s="160"/>
      <c r="L110" s="134"/>
      <c r="M110" s="134" t="s">
        <v>131</v>
      </c>
      <c r="N110" s="135" t="str">
        <f>IFERROR(IF(ISBLANK($G110),"",IF(ISBLANK($L110),"",IF(ISTEXT($L110),$L110,IF(SIGN(INDEX('Time Zones'!$D$12:$J$18,MATCH($H110,ZoneA,0),MATCH($M110,ZoneB,0)))=(-1),INDEX('Time Zones'!$D$12:$J$18,MATCH($H110,ZoneA,0),MATCH($M110,ZoneB,0))+$L110+5,INDEX('Time Zones'!$D$12:$J$18,MATCH($H110,ZoneA,0),MATCH($M110,ZoneB,0))+$L110)))),"Select Time Zones")</f>
        <v/>
      </c>
      <c r="O110" s="162" t="str">
        <f t="shared" ca="1" si="14"/>
        <v/>
      </c>
      <c r="P110" s="25">
        <f t="shared" si="11"/>
        <v>0</v>
      </c>
      <c r="Q110" s="25">
        <f t="shared" si="15"/>
        <v>0</v>
      </c>
      <c r="R110" s="25">
        <f t="shared" si="12"/>
        <v>0</v>
      </c>
      <c r="S110" s="25" t="str">
        <f t="shared" ca="1" si="16"/>
        <v/>
      </c>
      <c r="T110" s="20" t="str">
        <f t="shared" ca="1" si="17"/>
        <v/>
      </c>
      <c r="U110" s="26" t="str">
        <f t="shared" ca="1" si="13"/>
        <v/>
      </c>
      <c r="V110" s="22"/>
      <c r="W110" s="22"/>
      <c r="X110" s="22"/>
      <c r="Y110" s="22"/>
      <c r="Z110" s="156"/>
      <c r="AA110" s="156"/>
      <c r="AB110" s="156"/>
      <c r="AC110" s="22">
        <v>20</v>
      </c>
      <c r="AD110" s="55"/>
      <c r="AE110" s="5"/>
      <c r="AF110" s="9" t="s">
        <v>53</v>
      </c>
      <c r="AG110" s="55"/>
      <c r="AH110" s="9" t="s">
        <v>54</v>
      </c>
      <c r="AI110" s="11"/>
      <c r="AJ110" s="11"/>
      <c r="AK110" s="12"/>
      <c r="AL110" s="13"/>
      <c r="AM110" s="13"/>
      <c r="AN110" s="13"/>
    </row>
    <row r="111" spans="1:40" ht="15.75" thickTop="1">
      <c r="A111" s="17"/>
      <c r="B111" s="18"/>
      <c r="C111" s="18"/>
      <c r="D111" s="17"/>
      <c r="E111" s="17"/>
      <c r="F111" s="157"/>
      <c r="G111" s="136"/>
      <c r="H111" s="136" t="s">
        <v>131</v>
      </c>
      <c r="I111" s="137" t="str">
        <f>IFERROR(IF(ISBLANK($G111),"",IF(ISTEXT($G111),$G111,IF(SIGN(INDEX('Time Zones'!$D$12:$J$18,MATCH($H111,ZoneA,0),MATCH($J111,ZoneB,0)))=(-1),INDEX('Time Zones'!$D$12:$J$18,MATCH($H111,ZoneA,0),MATCH($J111,ZoneB,0))+$G111+5,INDEX('Time Zones'!$D$12:$J$18,MATCH($H111,ZoneA,0),MATCH($J111,ZoneB,0))+$G111))),"Select Time Zones")</f>
        <v/>
      </c>
      <c r="J111" s="19" t="s">
        <v>131</v>
      </c>
      <c r="K111" s="160"/>
      <c r="L111" s="134"/>
      <c r="M111" s="134" t="s">
        <v>131</v>
      </c>
      <c r="N111" s="135" t="str">
        <f>IFERROR(IF(ISBLANK($G111),"",IF(ISBLANK($L111),"",IF(ISTEXT($L111),$L111,IF(SIGN(INDEX('Time Zones'!$D$12:$J$18,MATCH($H111,ZoneA,0),MATCH($M111,ZoneB,0)))=(-1),INDEX('Time Zones'!$D$12:$J$18,MATCH($H111,ZoneA,0),MATCH($M111,ZoneB,0))+$L111+5,INDEX('Time Zones'!$D$12:$J$18,MATCH($H111,ZoneA,0),MATCH($M111,ZoneB,0))+$L111)))),"Select Time Zones")</f>
        <v/>
      </c>
      <c r="O111" s="162" t="str">
        <f t="shared" ca="1" si="14"/>
        <v/>
      </c>
      <c r="P111" s="25">
        <f t="shared" si="11"/>
        <v>0</v>
      </c>
      <c r="Q111" s="25">
        <f t="shared" si="15"/>
        <v>0</v>
      </c>
      <c r="R111" s="25">
        <f t="shared" si="12"/>
        <v>0</v>
      </c>
      <c r="S111" s="25" t="str">
        <f t="shared" ca="1" si="16"/>
        <v/>
      </c>
      <c r="T111" s="20" t="str">
        <f t="shared" ca="1" si="17"/>
        <v/>
      </c>
      <c r="U111" s="26" t="str">
        <f t="shared" ca="1" si="13"/>
        <v/>
      </c>
      <c r="V111" s="22"/>
      <c r="W111" s="22"/>
      <c r="X111" s="22"/>
      <c r="Y111" s="22"/>
      <c r="Z111" s="156"/>
      <c r="AA111" s="156"/>
      <c r="AB111" s="156"/>
      <c r="AC111" s="22">
        <v>20</v>
      </c>
      <c r="AD111" s="11"/>
      <c r="AE111" s="11"/>
      <c r="AF111" s="11"/>
      <c r="AG111" s="11"/>
      <c r="AH111" s="11"/>
      <c r="AI111" s="11"/>
      <c r="AJ111" s="11"/>
      <c r="AK111" s="12"/>
      <c r="AL111" s="13"/>
      <c r="AM111" s="13"/>
      <c r="AN111" s="13"/>
    </row>
    <row r="112" spans="1:40">
      <c r="A112" s="17"/>
      <c r="B112" s="18"/>
      <c r="C112" s="18"/>
      <c r="D112" s="17"/>
      <c r="E112" s="17"/>
      <c r="F112" s="157"/>
      <c r="G112" s="136"/>
      <c r="H112" s="136" t="s">
        <v>131</v>
      </c>
      <c r="I112" s="137" t="str">
        <f>IFERROR(IF(ISBLANK($G112),"",IF(ISTEXT($G112),$G112,IF(SIGN(INDEX('Time Zones'!$D$12:$J$18,MATCH($H112,ZoneA,0),MATCH($J112,ZoneB,0)))=(-1),INDEX('Time Zones'!$D$12:$J$18,MATCH($H112,ZoneA,0),MATCH($J112,ZoneB,0))+$G112+5,INDEX('Time Zones'!$D$12:$J$18,MATCH($H112,ZoneA,0),MATCH($J112,ZoneB,0))+$G112))),"Select Time Zones")</f>
        <v/>
      </c>
      <c r="J112" s="19" t="s">
        <v>131</v>
      </c>
      <c r="K112" s="160"/>
      <c r="L112" s="134"/>
      <c r="M112" s="134" t="s">
        <v>131</v>
      </c>
      <c r="N112" s="135" t="str">
        <f>IFERROR(IF(ISBLANK($G112),"",IF(ISBLANK($L112),"",IF(ISTEXT($L112),$L112,IF(SIGN(INDEX('Time Zones'!$D$12:$J$18,MATCH($H112,ZoneA,0),MATCH($M112,ZoneB,0)))=(-1),INDEX('Time Zones'!$D$12:$J$18,MATCH($H112,ZoneA,0),MATCH($M112,ZoneB,0))+$L112+5,INDEX('Time Zones'!$D$12:$J$18,MATCH($H112,ZoneA,0),MATCH($M112,ZoneB,0))+$L112)))),"Select Time Zones")</f>
        <v/>
      </c>
      <c r="O112" s="162" t="str">
        <f t="shared" ca="1" si="14"/>
        <v/>
      </c>
      <c r="P112" s="25">
        <f t="shared" si="11"/>
        <v>0</v>
      </c>
      <c r="Q112" s="25">
        <f t="shared" si="15"/>
        <v>0</v>
      </c>
      <c r="R112" s="25">
        <f t="shared" si="12"/>
        <v>0</v>
      </c>
      <c r="S112" s="25" t="str">
        <f t="shared" ca="1" si="16"/>
        <v/>
      </c>
      <c r="T112" s="20" t="str">
        <f t="shared" ca="1" si="17"/>
        <v/>
      </c>
      <c r="U112" s="26" t="str">
        <f t="shared" ca="1" si="13"/>
        <v/>
      </c>
      <c r="V112" s="22"/>
      <c r="W112" s="22"/>
      <c r="X112" s="22"/>
      <c r="Y112" s="22"/>
      <c r="Z112" s="156"/>
      <c r="AA112" s="156"/>
      <c r="AB112" s="156"/>
      <c r="AC112" s="22">
        <v>20</v>
      </c>
      <c r="AD112" s="11"/>
      <c r="AE112" s="11"/>
      <c r="AF112" s="11"/>
      <c r="AG112" s="11"/>
      <c r="AH112" s="11"/>
      <c r="AI112" s="11"/>
      <c r="AJ112" s="11"/>
      <c r="AK112" s="12"/>
      <c r="AL112" s="13"/>
      <c r="AM112" s="13"/>
      <c r="AN112" s="13"/>
    </row>
    <row r="113" spans="1:40" ht="15.75" thickBot="1">
      <c r="A113" s="17"/>
      <c r="B113" s="18"/>
      <c r="C113" s="18"/>
      <c r="D113" s="17"/>
      <c r="E113" s="17"/>
      <c r="F113" s="157"/>
      <c r="G113" s="136"/>
      <c r="H113" s="136" t="s">
        <v>131</v>
      </c>
      <c r="I113" s="137" t="str">
        <f>IFERROR(IF(ISBLANK($G113),"",IF(ISTEXT($G113),$G113,IF(SIGN(INDEX('Time Zones'!$D$12:$J$18,MATCH($H113,ZoneA,0),MATCH($J113,ZoneB,0)))=(-1),INDEX('Time Zones'!$D$12:$J$18,MATCH($H113,ZoneA,0),MATCH($J113,ZoneB,0))+$G113+5,INDEX('Time Zones'!$D$12:$J$18,MATCH($H113,ZoneA,0),MATCH($J113,ZoneB,0))+$G113))),"Select Time Zones")</f>
        <v/>
      </c>
      <c r="J113" s="19" t="s">
        <v>131</v>
      </c>
      <c r="K113" s="160"/>
      <c r="L113" s="134"/>
      <c r="M113" s="134" t="s">
        <v>131</v>
      </c>
      <c r="N113" s="135" t="str">
        <f>IFERROR(IF(ISBLANK($G113),"",IF(ISBLANK($L113),"",IF(ISTEXT($L113),$L113,IF(SIGN(INDEX('Time Zones'!$D$12:$J$18,MATCH($H113,ZoneA,0),MATCH($M113,ZoneB,0)))=(-1),INDEX('Time Zones'!$D$12:$J$18,MATCH($H113,ZoneA,0),MATCH($M113,ZoneB,0))+$L113+5,INDEX('Time Zones'!$D$12:$J$18,MATCH($H113,ZoneA,0),MATCH($M113,ZoneB,0))+$L113)))),"Select Time Zones")</f>
        <v/>
      </c>
      <c r="O113" s="162" t="str">
        <f t="shared" ca="1" si="14"/>
        <v/>
      </c>
      <c r="P113" s="25">
        <f t="shared" si="11"/>
        <v>0</v>
      </c>
      <c r="Q113" s="25">
        <f t="shared" si="15"/>
        <v>0</v>
      </c>
      <c r="R113" s="25">
        <f t="shared" si="12"/>
        <v>0</v>
      </c>
      <c r="S113" s="25" t="str">
        <f t="shared" ca="1" si="16"/>
        <v/>
      </c>
      <c r="T113" s="20" t="str">
        <f t="shared" ca="1" si="17"/>
        <v/>
      </c>
      <c r="U113" s="26" t="str">
        <f t="shared" ca="1" si="13"/>
        <v/>
      </c>
      <c r="V113" s="22"/>
      <c r="W113" s="22"/>
      <c r="X113" s="22"/>
      <c r="Y113" s="22"/>
      <c r="Z113" s="156"/>
      <c r="AA113" s="156"/>
      <c r="AB113" s="156"/>
      <c r="AC113" s="22">
        <v>20</v>
      </c>
      <c r="AD113" s="11"/>
      <c r="AE113" s="11"/>
      <c r="AF113" s="11"/>
      <c r="AG113" s="11"/>
      <c r="AH113" s="11"/>
      <c r="AI113" s="11"/>
      <c r="AJ113" s="11"/>
      <c r="AK113" s="12"/>
      <c r="AL113" s="13"/>
      <c r="AM113" s="13"/>
      <c r="AN113" s="13"/>
    </row>
    <row r="114" spans="1:40" ht="16.5" thickTop="1" thickBot="1">
      <c r="A114" s="17"/>
      <c r="B114" s="18"/>
      <c r="C114" s="18"/>
      <c r="D114" s="17"/>
      <c r="E114" s="17"/>
      <c r="F114" s="157"/>
      <c r="G114" s="136"/>
      <c r="H114" s="136" t="s">
        <v>131</v>
      </c>
      <c r="I114" s="137" t="str">
        <f>IFERROR(IF(ISBLANK($G114),"",IF(ISTEXT($G114),$G114,IF(SIGN(INDEX('Time Zones'!$D$12:$J$18,MATCH($H114,ZoneA,0),MATCH($J114,ZoneB,0)))=(-1),INDEX('Time Zones'!$D$12:$J$18,MATCH($H114,ZoneA,0),MATCH($J114,ZoneB,0))+$G114+5,INDEX('Time Zones'!$D$12:$J$18,MATCH($H114,ZoneA,0),MATCH($J114,ZoneB,0))+$G114))),"Select Time Zones")</f>
        <v/>
      </c>
      <c r="J114" s="19" t="s">
        <v>131</v>
      </c>
      <c r="K114" s="160"/>
      <c r="L114" s="134"/>
      <c r="M114" s="134" t="s">
        <v>131</v>
      </c>
      <c r="N114" s="135" t="str">
        <f>IFERROR(IF(ISBLANK($G114),"",IF(ISBLANK($L114),"",IF(ISTEXT($L114),$L114,IF(SIGN(INDEX('Time Zones'!$D$12:$J$18,MATCH($H114,ZoneA,0),MATCH($M114,ZoneB,0)))=(-1),INDEX('Time Zones'!$D$12:$J$18,MATCH($H114,ZoneA,0),MATCH($M114,ZoneB,0))+$L114+5,INDEX('Time Zones'!$D$12:$J$18,MATCH($H114,ZoneA,0),MATCH($M114,ZoneB,0))+$L114)))),"Select Time Zones")</f>
        <v/>
      </c>
      <c r="O114" s="162" t="str">
        <f t="shared" ca="1" si="14"/>
        <v/>
      </c>
      <c r="P114" s="25">
        <f t="shared" si="11"/>
        <v>0</v>
      </c>
      <c r="Q114" s="25">
        <f t="shared" si="15"/>
        <v>0</v>
      </c>
      <c r="R114" s="25">
        <f t="shared" si="12"/>
        <v>0</v>
      </c>
      <c r="S114" s="25" t="str">
        <f t="shared" ca="1" si="16"/>
        <v/>
      </c>
      <c r="T114" s="20" t="str">
        <f t="shared" ca="1" si="17"/>
        <v/>
      </c>
      <c r="U114" s="26" t="str">
        <f t="shared" ca="1" si="13"/>
        <v/>
      </c>
      <c r="V114" s="22"/>
      <c r="W114" s="22"/>
      <c r="X114" s="22"/>
      <c r="Y114" s="22"/>
      <c r="Z114" s="156"/>
      <c r="AA114" s="156"/>
      <c r="AB114" s="156"/>
      <c r="AC114" s="22">
        <v>20</v>
      </c>
      <c r="AD114" s="9" t="s">
        <v>186</v>
      </c>
      <c r="AE114" s="5"/>
      <c r="AF114" s="9" t="s">
        <v>131</v>
      </c>
      <c r="AG114" s="9" t="s">
        <v>41</v>
      </c>
      <c r="AH114" s="9" t="s">
        <v>2</v>
      </c>
      <c r="AI114" s="11"/>
      <c r="AJ114" s="11"/>
      <c r="AK114" s="12"/>
      <c r="AL114" s="13"/>
      <c r="AM114" s="13"/>
      <c r="AN114" s="13"/>
    </row>
    <row r="115" spans="1:40" ht="16.5" thickTop="1" thickBot="1">
      <c r="A115" s="17"/>
      <c r="B115" s="18"/>
      <c r="C115" s="18"/>
      <c r="D115" s="17"/>
      <c r="E115" s="17"/>
      <c r="F115" s="157"/>
      <c r="G115" s="136"/>
      <c r="H115" s="136" t="s">
        <v>131</v>
      </c>
      <c r="I115" s="137" t="str">
        <f>IFERROR(IF(ISBLANK($G115),"",IF(ISTEXT($G115),$G115,IF(SIGN(INDEX('Time Zones'!$D$12:$J$18,MATCH($H115,ZoneA,0),MATCH($J115,ZoneB,0)))=(-1),INDEX('Time Zones'!$D$12:$J$18,MATCH($H115,ZoneA,0),MATCH($J115,ZoneB,0))+$G115+5,INDEX('Time Zones'!$D$12:$J$18,MATCH($H115,ZoneA,0),MATCH($J115,ZoneB,0))+$G115))),"Select Time Zones")</f>
        <v/>
      </c>
      <c r="J115" s="19" t="s">
        <v>131</v>
      </c>
      <c r="K115" s="160"/>
      <c r="L115" s="134"/>
      <c r="M115" s="134" t="s">
        <v>131</v>
      </c>
      <c r="N115" s="135" t="str">
        <f>IFERROR(IF(ISBLANK($G115),"",IF(ISBLANK($L115),"",IF(ISTEXT($L115),$L115,IF(SIGN(INDEX('Time Zones'!$D$12:$J$18,MATCH($H115,ZoneA,0),MATCH($M115,ZoneB,0)))=(-1),INDEX('Time Zones'!$D$12:$J$18,MATCH($H115,ZoneA,0),MATCH($M115,ZoneB,0))+$L115+5,INDEX('Time Zones'!$D$12:$J$18,MATCH($H115,ZoneA,0),MATCH($M115,ZoneB,0))+$L115)))),"Select Time Zones")</f>
        <v/>
      </c>
      <c r="O115" s="162" t="str">
        <f t="shared" ca="1" si="14"/>
        <v/>
      </c>
      <c r="P115" s="25">
        <f t="shared" si="11"/>
        <v>0</v>
      </c>
      <c r="Q115" s="25">
        <f t="shared" si="15"/>
        <v>0</v>
      </c>
      <c r="R115" s="25">
        <f t="shared" si="12"/>
        <v>0</v>
      </c>
      <c r="S115" s="25" t="str">
        <f t="shared" ca="1" si="16"/>
        <v/>
      </c>
      <c r="T115" s="20" t="str">
        <f t="shared" ca="1" si="17"/>
        <v/>
      </c>
      <c r="U115" s="26" t="str">
        <f t="shared" ca="1" si="13"/>
        <v/>
      </c>
      <c r="V115" s="22"/>
      <c r="W115" s="22"/>
      <c r="X115" s="22"/>
      <c r="Y115" s="22"/>
      <c r="Z115" s="156"/>
      <c r="AA115" s="156"/>
      <c r="AB115" s="156"/>
      <c r="AC115" s="22">
        <v>20</v>
      </c>
      <c r="AD115" s="55"/>
      <c r="AE115" s="24"/>
      <c r="AF115" s="56"/>
      <c r="AG115" s="55"/>
      <c r="AH115" s="55"/>
      <c r="AI115" s="11"/>
      <c r="AJ115" s="11"/>
      <c r="AK115" s="12"/>
      <c r="AL115" s="13"/>
      <c r="AM115" s="13"/>
      <c r="AN115" s="13"/>
    </row>
    <row r="116" spans="1:40" ht="15.75" thickTop="1">
      <c r="A116" s="17"/>
      <c r="B116" s="18"/>
      <c r="C116" s="18"/>
      <c r="D116" s="17"/>
      <c r="E116" s="17"/>
      <c r="F116" s="157"/>
      <c r="G116" s="136"/>
      <c r="H116" s="136" t="s">
        <v>131</v>
      </c>
      <c r="I116" s="137" t="str">
        <f>IFERROR(IF(ISBLANK($G116),"",IF(ISTEXT($G116),$G116,IF(SIGN(INDEX('Time Zones'!$D$12:$J$18,MATCH($H116,ZoneA,0),MATCH($J116,ZoneB,0)))=(-1),INDEX('Time Zones'!$D$12:$J$18,MATCH($H116,ZoneA,0),MATCH($J116,ZoneB,0))+$G116+5,INDEX('Time Zones'!$D$12:$J$18,MATCH($H116,ZoneA,0),MATCH($J116,ZoneB,0))+$G116))),"Select Time Zones")</f>
        <v/>
      </c>
      <c r="J116" s="19" t="s">
        <v>131</v>
      </c>
      <c r="K116" s="160"/>
      <c r="L116" s="134"/>
      <c r="M116" s="134" t="s">
        <v>131</v>
      </c>
      <c r="N116" s="135" t="str">
        <f>IFERROR(IF(ISBLANK($G116),"",IF(ISBLANK($L116),"",IF(ISTEXT($L116),$L116,IF(SIGN(INDEX('Time Zones'!$D$12:$J$18,MATCH($H116,ZoneA,0),MATCH($M116,ZoneB,0)))=(-1),INDEX('Time Zones'!$D$12:$J$18,MATCH($H116,ZoneA,0),MATCH($M116,ZoneB,0))+$L116+5,INDEX('Time Zones'!$D$12:$J$18,MATCH($H116,ZoneA,0),MATCH($M116,ZoneB,0))+$L116)))),"Select Time Zones")</f>
        <v/>
      </c>
      <c r="O116" s="162" t="str">
        <f t="shared" ca="1" si="14"/>
        <v/>
      </c>
      <c r="P116" s="25">
        <f t="shared" si="11"/>
        <v>0</v>
      </c>
      <c r="Q116" s="25">
        <f t="shared" si="15"/>
        <v>0</v>
      </c>
      <c r="R116" s="25">
        <f t="shared" si="12"/>
        <v>0</v>
      </c>
      <c r="S116" s="25" t="str">
        <f t="shared" ca="1" si="16"/>
        <v/>
      </c>
      <c r="T116" s="20" t="str">
        <f t="shared" ca="1" si="17"/>
        <v/>
      </c>
      <c r="U116" s="26" t="str">
        <f t="shared" ca="1" si="13"/>
        <v/>
      </c>
      <c r="V116" s="22"/>
      <c r="W116" s="22"/>
      <c r="X116" s="22"/>
      <c r="Y116" s="22"/>
      <c r="Z116" s="156"/>
      <c r="AA116" s="156"/>
      <c r="AB116" s="156"/>
      <c r="AC116" s="22">
        <v>20</v>
      </c>
      <c r="AD116" s="235"/>
      <c r="AE116" s="236"/>
      <c r="AF116" s="236"/>
      <c r="AG116" s="236"/>
      <c r="AH116" s="237"/>
      <c r="AI116" s="11"/>
      <c r="AJ116" s="11"/>
      <c r="AK116" s="12"/>
      <c r="AL116" s="13"/>
      <c r="AM116" s="13"/>
      <c r="AN116" s="13"/>
    </row>
    <row r="117" spans="1:40">
      <c r="A117" s="17"/>
      <c r="B117" s="18"/>
      <c r="C117" s="18"/>
      <c r="D117" s="17"/>
      <c r="E117" s="17"/>
      <c r="F117" s="157"/>
      <c r="G117" s="136"/>
      <c r="H117" s="136" t="s">
        <v>131</v>
      </c>
      <c r="I117" s="137" t="str">
        <f>IFERROR(IF(ISBLANK($G117),"",IF(ISTEXT($G117),$G117,IF(SIGN(INDEX('Time Zones'!$D$12:$J$18,MATCH($H117,ZoneA,0),MATCH($J117,ZoneB,0)))=(-1),INDEX('Time Zones'!$D$12:$J$18,MATCH($H117,ZoneA,0),MATCH($J117,ZoneB,0))+$G117+5,INDEX('Time Zones'!$D$12:$J$18,MATCH($H117,ZoneA,0),MATCH($J117,ZoneB,0))+$G117))),"Select Time Zones")</f>
        <v/>
      </c>
      <c r="J117" s="19" t="s">
        <v>131</v>
      </c>
      <c r="K117" s="160"/>
      <c r="L117" s="134"/>
      <c r="M117" s="134" t="s">
        <v>131</v>
      </c>
      <c r="N117" s="135" t="str">
        <f>IFERROR(IF(ISBLANK($G117),"",IF(ISBLANK($L117),"",IF(ISTEXT($L117),$L117,IF(SIGN(INDEX('Time Zones'!$D$12:$J$18,MATCH($H117,ZoneA,0),MATCH($M117,ZoneB,0)))=(-1),INDEX('Time Zones'!$D$12:$J$18,MATCH($H117,ZoneA,0),MATCH($M117,ZoneB,0))+$L117+5,INDEX('Time Zones'!$D$12:$J$18,MATCH($H117,ZoneA,0),MATCH($M117,ZoneB,0))+$L117)))),"Select Time Zones")</f>
        <v/>
      </c>
      <c r="O117" s="162" t="str">
        <f t="shared" ca="1" si="14"/>
        <v/>
      </c>
      <c r="P117" s="25">
        <f t="shared" si="11"/>
        <v>0</v>
      </c>
      <c r="Q117" s="25">
        <f t="shared" si="15"/>
        <v>0</v>
      </c>
      <c r="R117" s="25">
        <f t="shared" si="12"/>
        <v>0</v>
      </c>
      <c r="S117" s="25" t="str">
        <f t="shared" ca="1" si="16"/>
        <v/>
      </c>
      <c r="T117" s="20" t="str">
        <f t="shared" ca="1" si="17"/>
        <v/>
      </c>
      <c r="U117" s="26" t="str">
        <f t="shared" ca="1" si="13"/>
        <v/>
      </c>
      <c r="V117" s="22"/>
      <c r="W117" s="22"/>
      <c r="X117" s="22"/>
      <c r="Y117" s="22"/>
      <c r="Z117" s="156"/>
      <c r="AA117" s="156"/>
      <c r="AB117" s="156"/>
      <c r="AC117" s="22">
        <v>20</v>
      </c>
      <c r="AD117" s="238"/>
      <c r="AE117" s="239"/>
      <c r="AF117" s="239"/>
      <c r="AG117" s="239"/>
      <c r="AH117" s="240"/>
      <c r="AI117" s="11"/>
      <c r="AJ117" s="11"/>
      <c r="AK117" s="12"/>
      <c r="AL117" s="13"/>
      <c r="AM117" s="13"/>
      <c r="AN117" s="13"/>
    </row>
    <row r="118" spans="1:40" ht="15.75" thickBot="1">
      <c r="A118" s="17"/>
      <c r="B118" s="18"/>
      <c r="C118" s="18"/>
      <c r="D118" s="17"/>
      <c r="E118" s="17"/>
      <c r="F118" s="157"/>
      <c r="G118" s="136"/>
      <c r="H118" s="136" t="s">
        <v>131</v>
      </c>
      <c r="I118" s="137" t="str">
        <f>IFERROR(IF(ISBLANK($G118),"",IF(ISTEXT($G118),$G118,IF(SIGN(INDEX('Time Zones'!$D$12:$J$18,MATCH($H118,ZoneA,0),MATCH($J118,ZoneB,0)))=(-1),INDEX('Time Zones'!$D$12:$J$18,MATCH($H118,ZoneA,0),MATCH($J118,ZoneB,0))+$G118+5,INDEX('Time Zones'!$D$12:$J$18,MATCH($H118,ZoneA,0),MATCH($J118,ZoneB,0))+$G118))),"Select Time Zones")</f>
        <v/>
      </c>
      <c r="J118" s="19" t="s">
        <v>131</v>
      </c>
      <c r="K118" s="160"/>
      <c r="L118" s="134"/>
      <c r="M118" s="134" t="s">
        <v>131</v>
      </c>
      <c r="N118" s="135" t="str">
        <f>IFERROR(IF(ISBLANK($G118),"",IF(ISBLANK($L118),"",IF(ISTEXT($L118),$L118,IF(SIGN(INDEX('Time Zones'!$D$12:$J$18,MATCH($H118,ZoneA,0),MATCH($M118,ZoneB,0)))=(-1),INDEX('Time Zones'!$D$12:$J$18,MATCH($H118,ZoneA,0),MATCH($M118,ZoneB,0))+$L118+5,INDEX('Time Zones'!$D$12:$J$18,MATCH($H118,ZoneA,0),MATCH($M118,ZoneB,0))+$L118)))),"Select Time Zones")</f>
        <v/>
      </c>
      <c r="O118" s="162" t="str">
        <f t="shared" ca="1" si="14"/>
        <v/>
      </c>
      <c r="P118" s="25">
        <f t="shared" si="11"/>
        <v>0</v>
      </c>
      <c r="Q118" s="25">
        <f t="shared" si="15"/>
        <v>0</v>
      </c>
      <c r="R118" s="25">
        <f t="shared" si="12"/>
        <v>0</v>
      </c>
      <c r="S118" s="25" t="str">
        <f t="shared" ca="1" si="16"/>
        <v/>
      </c>
      <c r="T118" s="20" t="str">
        <f t="shared" ca="1" si="17"/>
        <v/>
      </c>
      <c r="U118" s="26" t="str">
        <f t="shared" ca="1" si="13"/>
        <v/>
      </c>
      <c r="V118" s="22"/>
      <c r="W118" s="22"/>
      <c r="X118" s="22"/>
      <c r="Y118" s="22"/>
      <c r="Z118" s="156"/>
      <c r="AA118" s="156"/>
      <c r="AB118" s="156"/>
      <c r="AC118" s="22">
        <v>20</v>
      </c>
      <c r="AD118" s="241"/>
      <c r="AE118" s="242"/>
      <c r="AF118" s="242"/>
      <c r="AG118" s="242"/>
      <c r="AH118" s="243"/>
      <c r="AI118" s="11"/>
      <c r="AJ118" s="11"/>
      <c r="AK118" s="12"/>
      <c r="AL118" s="13"/>
      <c r="AM118" s="13"/>
      <c r="AN118" s="13"/>
    </row>
    <row r="119" spans="1:40" ht="16.5" thickTop="1" thickBot="1">
      <c r="A119" s="17"/>
      <c r="B119" s="18"/>
      <c r="C119" s="18"/>
      <c r="D119" s="17"/>
      <c r="E119" s="17"/>
      <c r="F119" s="157"/>
      <c r="G119" s="136"/>
      <c r="H119" s="136" t="s">
        <v>131</v>
      </c>
      <c r="I119" s="137" t="str">
        <f>IFERROR(IF(ISBLANK($G119),"",IF(ISTEXT($G119),$G119,IF(SIGN(INDEX('Time Zones'!$D$12:$J$18,MATCH($H119,ZoneA,0),MATCH($J119,ZoneB,0)))=(-1),INDEX('Time Zones'!$D$12:$J$18,MATCH($H119,ZoneA,0),MATCH($J119,ZoneB,0))+$G119+5,INDEX('Time Zones'!$D$12:$J$18,MATCH($H119,ZoneA,0),MATCH($J119,ZoneB,0))+$G119))),"Select Time Zones")</f>
        <v/>
      </c>
      <c r="J119" s="19" t="s">
        <v>131</v>
      </c>
      <c r="K119" s="160"/>
      <c r="L119" s="134"/>
      <c r="M119" s="134" t="s">
        <v>131</v>
      </c>
      <c r="N119" s="135" t="str">
        <f>IFERROR(IF(ISBLANK($G119),"",IF(ISBLANK($L119),"",IF(ISTEXT($L119),$L119,IF(SIGN(INDEX('Time Zones'!$D$12:$J$18,MATCH($H119,ZoneA,0),MATCH($M119,ZoneB,0)))=(-1),INDEX('Time Zones'!$D$12:$J$18,MATCH($H119,ZoneA,0),MATCH($M119,ZoneB,0))+$L119+5,INDEX('Time Zones'!$D$12:$J$18,MATCH($H119,ZoneA,0),MATCH($M119,ZoneB,0))+$L119)))),"Select Time Zones")</f>
        <v/>
      </c>
      <c r="O119" s="162" t="str">
        <f t="shared" ca="1" si="14"/>
        <v/>
      </c>
      <c r="P119" s="25">
        <f t="shared" si="11"/>
        <v>0</v>
      </c>
      <c r="Q119" s="25">
        <f t="shared" si="15"/>
        <v>0</v>
      </c>
      <c r="R119" s="25">
        <f t="shared" si="12"/>
        <v>0</v>
      </c>
      <c r="S119" s="25" t="str">
        <f t="shared" ca="1" si="16"/>
        <v/>
      </c>
      <c r="T119" s="20" t="str">
        <f t="shared" ca="1" si="17"/>
        <v/>
      </c>
      <c r="U119" s="26" t="str">
        <f t="shared" ca="1" si="13"/>
        <v/>
      </c>
      <c r="V119" s="22"/>
      <c r="W119" s="22"/>
      <c r="X119" s="22"/>
      <c r="Y119" s="22"/>
      <c r="Z119" s="156"/>
      <c r="AA119" s="156"/>
      <c r="AB119" s="156"/>
      <c r="AC119" s="22">
        <v>20</v>
      </c>
      <c r="AD119" s="55"/>
      <c r="AE119" s="5"/>
      <c r="AF119" s="9" t="s">
        <v>53</v>
      </c>
      <c r="AG119" s="55"/>
      <c r="AH119" s="9" t="s">
        <v>54</v>
      </c>
      <c r="AI119" s="11"/>
      <c r="AJ119" s="11"/>
      <c r="AK119" s="12"/>
      <c r="AL119" s="13"/>
      <c r="AM119" s="13"/>
      <c r="AN119" s="13"/>
    </row>
    <row r="120" spans="1:40" ht="15.75" thickTop="1">
      <c r="A120" s="17"/>
      <c r="B120" s="18"/>
      <c r="C120" s="18"/>
      <c r="D120" s="17"/>
      <c r="E120" s="17"/>
      <c r="F120" s="157"/>
      <c r="G120" s="136"/>
      <c r="H120" s="136" t="s">
        <v>131</v>
      </c>
      <c r="I120" s="137" t="str">
        <f>IFERROR(IF(ISBLANK($G120),"",IF(ISTEXT($G120),$G120,IF(SIGN(INDEX('Time Zones'!$D$12:$J$18,MATCH($H120,ZoneA,0),MATCH($J120,ZoneB,0)))=(-1),INDEX('Time Zones'!$D$12:$J$18,MATCH($H120,ZoneA,0),MATCH($J120,ZoneB,0))+$G120+5,INDEX('Time Zones'!$D$12:$J$18,MATCH($H120,ZoneA,0),MATCH($J120,ZoneB,0))+$G120))),"Select Time Zones")</f>
        <v/>
      </c>
      <c r="J120" s="19" t="s">
        <v>131</v>
      </c>
      <c r="K120" s="160"/>
      <c r="L120" s="134"/>
      <c r="M120" s="134" t="s">
        <v>131</v>
      </c>
      <c r="N120" s="135" t="str">
        <f>IFERROR(IF(ISBLANK($G120),"",IF(ISBLANK($L120),"",IF(ISTEXT($L120),$L120,IF(SIGN(INDEX('Time Zones'!$D$12:$J$18,MATCH($H120,ZoneA,0),MATCH($M120,ZoneB,0)))=(-1),INDEX('Time Zones'!$D$12:$J$18,MATCH($H120,ZoneA,0),MATCH($M120,ZoneB,0))+$L120+5,INDEX('Time Zones'!$D$12:$J$18,MATCH($H120,ZoneA,0),MATCH($M120,ZoneB,0))+$L120)))),"Select Time Zones")</f>
        <v/>
      </c>
      <c r="O120" s="162" t="str">
        <f t="shared" ca="1" si="14"/>
        <v/>
      </c>
      <c r="P120" s="25">
        <f t="shared" si="11"/>
        <v>0</v>
      </c>
      <c r="Q120" s="25">
        <f t="shared" si="15"/>
        <v>0</v>
      </c>
      <c r="R120" s="25">
        <f t="shared" si="12"/>
        <v>0</v>
      </c>
      <c r="S120" s="25" t="str">
        <f t="shared" ca="1" si="16"/>
        <v/>
      </c>
      <c r="T120" s="20" t="str">
        <f t="shared" ca="1" si="17"/>
        <v/>
      </c>
      <c r="U120" s="26" t="str">
        <f t="shared" ca="1" si="13"/>
        <v/>
      </c>
      <c r="V120" s="22"/>
      <c r="W120" s="22"/>
      <c r="X120" s="22"/>
      <c r="Y120" s="22"/>
      <c r="Z120" s="156"/>
      <c r="AA120" s="156"/>
      <c r="AB120" s="156"/>
      <c r="AC120" s="22">
        <v>20</v>
      </c>
      <c r="AD120" s="11"/>
      <c r="AE120" s="11"/>
      <c r="AF120" s="11"/>
      <c r="AG120" s="11"/>
      <c r="AH120" s="11"/>
      <c r="AI120" s="11"/>
      <c r="AJ120" s="11"/>
      <c r="AK120" s="12"/>
      <c r="AL120" s="13"/>
      <c r="AM120" s="13"/>
      <c r="AN120" s="13"/>
    </row>
    <row r="121" spans="1:40">
      <c r="A121" s="17"/>
      <c r="B121" s="18"/>
      <c r="C121" s="18"/>
      <c r="D121" s="17"/>
      <c r="E121" s="17"/>
      <c r="F121" s="157"/>
      <c r="G121" s="136"/>
      <c r="H121" s="136" t="s">
        <v>131</v>
      </c>
      <c r="I121" s="137" t="str">
        <f>IFERROR(IF(ISBLANK($G121),"",IF(ISTEXT($G121),$G121,IF(SIGN(INDEX('Time Zones'!$D$12:$J$18,MATCH($H121,ZoneA,0),MATCH($J121,ZoneB,0)))=(-1),INDEX('Time Zones'!$D$12:$J$18,MATCH($H121,ZoneA,0),MATCH($J121,ZoneB,0))+$G121+5,INDEX('Time Zones'!$D$12:$J$18,MATCH($H121,ZoneA,0),MATCH($J121,ZoneB,0))+$G121))),"Select Time Zones")</f>
        <v/>
      </c>
      <c r="J121" s="19" t="s">
        <v>131</v>
      </c>
      <c r="K121" s="160"/>
      <c r="L121" s="134"/>
      <c r="M121" s="134" t="s">
        <v>131</v>
      </c>
      <c r="N121" s="135" t="str">
        <f>IFERROR(IF(ISBLANK($G121),"",IF(ISBLANK($L121),"",IF(ISTEXT($L121),$L121,IF(SIGN(INDEX('Time Zones'!$D$12:$J$18,MATCH($H121,ZoneA,0),MATCH($M121,ZoneB,0)))=(-1),INDEX('Time Zones'!$D$12:$J$18,MATCH($H121,ZoneA,0),MATCH($M121,ZoneB,0))+$L121+5,INDEX('Time Zones'!$D$12:$J$18,MATCH($H121,ZoneA,0),MATCH($M121,ZoneB,0))+$L121)))),"Select Time Zones")</f>
        <v/>
      </c>
      <c r="O121" s="162" t="str">
        <f t="shared" ca="1" si="14"/>
        <v/>
      </c>
      <c r="P121" s="25">
        <f t="shared" si="11"/>
        <v>0</v>
      </c>
      <c r="Q121" s="25">
        <f t="shared" si="15"/>
        <v>0</v>
      </c>
      <c r="R121" s="25">
        <f t="shared" si="12"/>
        <v>0</v>
      </c>
      <c r="S121" s="25" t="str">
        <f t="shared" ca="1" si="16"/>
        <v/>
      </c>
      <c r="T121" s="20" t="str">
        <f t="shared" ca="1" si="17"/>
        <v/>
      </c>
      <c r="U121" s="26" t="str">
        <f t="shared" ca="1" si="13"/>
        <v/>
      </c>
      <c r="V121" s="22"/>
      <c r="W121" s="22"/>
      <c r="X121" s="22"/>
      <c r="Y121" s="22"/>
      <c r="Z121" s="156"/>
      <c r="AA121" s="156"/>
      <c r="AB121" s="156"/>
      <c r="AC121" s="22">
        <v>20</v>
      </c>
      <c r="AD121" s="11"/>
      <c r="AE121" s="11"/>
      <c r="AF121" s="11"/>
      <c r="AG121" s="11"/>
      <c r="AH121" s="11"/>
      <c r="AI121" s="11"/>
      <c r="AJ121" s="11"/>
      <c r="AK121" s="12"/>
      <c r="AL121" s="13"/>
      <c r="AM121" s="13"/>
      <c r="AN121" s="13"/>
    </row>
    <row r="122" spans="1:40" ht="15.75" thickBot="1">
      <c r="A122" s="17"/>
      <c r="B122" s="18"/>
      <c r="C122" s="18"/>
      <c r="D122" s="17"/>
      <c r="E122" s="17"/>
      <c r="F122" s="157"/>
      <c r="G122" s="136"/>
      <c r="H122" s="136" t="s">
        <v>131</v>
      </c>
      <c r="I122" s="137" t="str">
        <f>IFERROR(IF(ISBLANK($G122),"",IF(ISTEXT($G122),$G122,IF(SIGN(INDEX('Time Zones'!$D$12:$J$18,MATCH($H122,ZoneA,0),MATCH($J122,ZoneB,0)))=(-1),INDEX('Time Zones'!$D$12:$J$18,MATCH($H122,ZoneA,0),MATCH($J122,ZoneB,0))+$G122+5,INDEX('Time Zones'!$D$12:$J$18,MATCH($H122,ZoneA,0),MATCH($J122,ZoneB,0))+$G122))),"Select Time Zones")</f>
        <v/>
      </c>
      <c r="J122" s="19" t="s">
        <v>131</v>
      </c>
      <c r="K122" s="160"/>
      <c r="L122" s="134"/>
      <c r="M122" s="134" t="s">
        <v>131</v>
      </c>
      <c r="N122" s="135" t="str">
        <f>IFERROR(IF(ISBLANK($G122),"",IF(ISBLANK($L122),"",IF(ISTEXT($L122),$L122,IF(SIGN(INDEX('Time Zones'!$D$12:$J$18,MATCH($H122,ZoneA,0),MATCH($M122,ZoneB,0)))=(-1),INDEX('Time Zones'!$D$12:$J$18,MATCH($H122,ZoneA,0),MATCH($M122,ZoneB,0))+$L122+5,INDEX('Time Zones'!$D$12:$J$18,MATCH($H122,ZoneA,0),MATCH($M122,ZoneB,0))+$L122)))),"Select Time Zones")</f>
        <v/>
      </c>
      <c r="O122" s="162" t="str">
        <f t="shared" ca="1" si="14"/>
        <v/>
      </c>
      <c r="P122" s="25">
        <f t="shared" si="11"/>
        <v>0</v>
      </c>
      <c r="Q122" s="25">
        <f t="shared" si="15"/>
        <v>0</v>
      </c>
      <c r="R122" s="25">
        <f t="shared" si="12"/>
        <v>0</v>
      </c>
      <c r="S122" s="25" t="str">
        <f t="shared" ca="1" si="16"/>
        <v/>
      </c>
      <c r="T122" s="20" t="str">
        <f t="shared" ca="1" si="17"/>
        <v/>
      </c>
      <c r="U122" s="26" t="str">
        <f t="shared" ca="1" si="13"/>
        <v/>
      </c>
      <c r="V122" s="22"/>
      <c r="W122" s="22"/>
      <c r="X122" s="22"/>
      <c r="Y122" s="22"/>
      <c r="Z122" s="156"/>
      <c r="AA122" s="156"/>
      <c r="AB122" s="156"/>
      <c r="AC122" s="22">
        <v>20</v>
      </c>
      <c r="AD122" s="11"/>
      <c r="AE122" s="11"/>
      <c r="AF122" s="11"/>
      <c r="AG122" s="11"/>
      <c r="AH122" s="11"/>
      <c r="AI122" s="11"/>
      <c r="AJ122" s="11"/>
      <c r="AK122" s="12"/>
      <c r="AL122" s="13"/>
      <c r="AM122" s="13"/>
      <c r="AN122" s="13"/>
    </row>
    <row r="123" spans="1:40" ht="16.5" thickTop="1" thickBot="1">
      <c r="A123" s="17"/>
      <c r="B123" s="18"/>
      <c r="C123" s="18"/>
      <c r="D123" s="17"/>
      <c r="E123" s="17"/>
      <c r="F123" s="157"/>
      <c r="G123" s="136"/>
      <c r="H123" s="136" t="s">
        <v>131</v>
      </c>
      <c r="I123" s="137" t="str">
        <f>IFERROR(IF(ISBLANK($G123),"",IF(ISTEXT($G123),$G123,IF(SIGN(INDEX('Time Zones'!$D$12:$J$18,MATCH($H123,ZoneA,0),MATCH($J123,ZoneB,0)))=(-1),INDEX('Time Zones'!$D$12:$J$18,MATCH($H123,ZoneA,0),MATCH($J123,ZoneB,0))+$G123+5,INDEX('Time Zones'!$D$12:$J$18,MATCH($H123,ZoneA,0),MATCH($J123,ZoneB,0))+$G123))),"Select Time Zones")</f>
        <v/>
      </c>
      <c r="J123" s="19" t="s">
        <v>131</v>
      </c>
      <c r="K123" s="160"/>
      <c r="L123" s="134"/>
      <c r="M123" s="134" t="s">
        <v>131</v>
      </c>
      <c r="N123" s="135" t="str">
        <f>IFERROR(IF(ISBLANK($G123),"",IF(ISBLANK($L123),"",IF(ISTEXT($L123),$L123,IF(SIGN(INDEX('Time Zones'!$D$12:$J$18,MATCH($H123,ZoneA,0),MATCH($M123,ZoneB,0)))=(-1),INDEX('Time Zones'!$D$12:$J$18,MATCH($H123,ZoneA,0),MATCH($M123,ZoneB,0))+$L123+5,INDEX('Time Zones'!$D$12:$J$18,MATCH($H123,ZoneA,0),MATCH($M123,ZoneB,0))+$L123)))),"Select Time Zones")</f>
        <v/>
      </c>
      <c r="O123" s="162" t="str">
        <f t="shared" ca="1" si="14"/>
        <v/>
      </c>
      <c r="P123" s="25">
        <f t="shared" si="11"/>
        <v>0</v>
      </c>
      <c r="Q123" s="25">
        <f t="shared" si="15"/>
        <v>0</v>
      </c>
      <c r="R123" s="25">
        <f t="shared" si="12"/>
        <v>0</v>
      </c>
      <c r="S123" s="25" t="str">
        <f t="shared" ca="1" si="16"/>
        <v/>
      </c>
      <c r="T123" s="20" t="str">
        <f t="shared" ca="1" si="17"/>
        <v/>
      </c>
      <c r="U123" s="26" t="str">
        <f t="shared" ca="1" si="13"/>
        <v/>
      </c>
      <c r="V123" s="22"/>
      <c r="W123" s="22"/>
      <c r="X123" s="22"/>
      <c r="Y123" s="22"/>
      <c r="Z123" s="156"/>
      <c r="AA123" s="156"/>
      <c r="AB123" s="156"/>
      <c r="AC123" s="22">
        <v>20</v>
      </c>
      <c r="AD123" s="9" t="s">
        <v>186</v>
      </c>
      <c r="AE123" s="5"/>
      <c r="AF123" s="9" t="s">
        <v>131</v>
      </c>
      <c r="AG123" s="9" t="s">
        <v>41</v>
      </c>
      <c r="AH123" s="9" t="s">
        <v>2</v>
      </c>
      <c r="AI123" s="11"/>
      <c r="AJ123" s="11"/>
      <c r="AK123" s="12"/>
      <c r="AL123" s="13"/>
      <c r="AM123" s="13"/>
      <c r="AN123" s="13"/>
    </row>
    <row r="124" spans="1:40" ht="16.5" thickTop="1" thickBot="1">
      <c r="A124" s="17"/>
      <c r="B124" s="18"/>
      <c r="C124" s="18"/>
      <c r="D124" s="17"/>
      <c r="E124" s="17"/>
      <c r="F124" s="157"/>
      <c r="G124" s="136"/>
      <c r="H124" s="136" t="s">
        <v>131</v>
      </c>
      <c r="I124" s="137" t="str">
        <f>IFERROR(IF(ISBLANK($G124),"",IF(ISTEXT($G124),$G124,IF(SIGN(INDEX('Time Zones'!$D$12:$J$18,MATCH($H124,ZoneA,0),MATCH($J124,ZoneB,0)))=(-1),INDEX('Time Zones'!$D$12:$J$18,MATCH($H124,ZoneA,0),MATCH($J124,ZoneB,0))+$G124+5,INDEX('Time Zones'!$D$12:$J$18,MATCH($H124,ZoneA,0),MATCH($J124,ZoneB,0))+$G124))),"Select Time Zones")</f>
        <v/>
      </c>
      <c r="J124" s="19" t="s">
        <v>131</v>
      </c>
      <c r="K124" s="160"/>
      <c r="L124" s="134"/>
      <c r="M124" s="134" t="s">
        <v>131</v>
      </c>
      <c r="N124" s="135" t="str">
        <f>IFERROR(IF(ISBLANK($G124),"",IF(ISBLANK($L124),"",IF(ISTEXT($L124),$L124,IF(SIGN(INDEX('Time Zones'!$D$12:$J$18,MATCH($H124,ZoneA,0),MATCH($M124,ZoneB,0)))=(-1),INDEX('Time Zones'!$D$12:$J$18,MATCH($H124,ZoneA,0),MATCH($M124,ZoneB,0))+$L124+5,INDEX('Time Zones'!$D$12:$J$18,MATCH($H124,ZoneA,0),MATCH($M124,ZoneB,0))+$L124)))),"Select Time Zones")</f>
        <v/>
      </c>
      <c r="O124" s="162" t="str">
        <f t="shared" ca="1" si="14"/>
        <v/>
      </c>
      <c r="P124" s="25">
        <f t="shared" si="11"/>
        <v>0</v>
      </c>
      <c r="Q124" s="25">
        <f t="shared" si="15"/>
        <v>0</v>
      </c>
      <c r="R124" s="25">
        <f t="shared" si="12"/>
        <v>0</v>
      </c>
      <c r="S124" s="25" t="str">
        <f t="shared" ca="1" si="16"/>
        <v/>
      </c>
      <c r="T124" s="20" t="str">
        <f t="shared" ca="1" si="17"/>
        <v/>
      </c>
      <c r="U124" s="26" t="str">
        <f t="shared" ca="1" si="13"/>
        <v/>
      </c>
      <c r="V124" s="22"/>
      <c r="W124" s="22"/>
      <c r="X124" s="22"/>
      <c r="Y124" s="22"/>
      <c r="Z124" s="156"/>
      <c r="AA124" s="156"/>
      <c r="AB124" s="156"/>
      <c r="AC124" s="22">
        <v>20</v>
      </c>
      <c r="AD124" s="55"/>
      <c r="AE124" s="24"/>
      <c r="AF124" s="56"/>
      <c r="AG124" s="55"/>
      <c r="AH124" s="55"/>
      <c r="AI124" s="11"/>
      <c r="AJ124" s="11"/>
      <c r="AK124" s="12"/>
      <c r="AL124" s="13"/>
      <c r="AM124" s="13"/>
      <c r="AN124" s="13"/>
    </row>
    <row r="125" spans="1:40" ht="15.75" thickTop="1">
      <c r="A125" s="17"/>
      <c r="B125" s="18"/>
      <c r="C125" s="18"/>
      <c r="D125" s="17"/>
      <c r="E125" s="17"/>
      <c r="F125" s="157"/>
      <c r="G125" s="136"/>
      <c r="H125" s="136" t="s">
        <v>131</v>
      </c>
      <c r="I125" s="137" t="str">
        <f>IFERROR(IF(ISBLANK($G125),"",IF(ISTEXT($G125),$G125,IF(SIGN(INDEX('Time Zones'!$D$12:$J$18,MATCH($H125,ZoneA,0),MATCH($J125,ZoneB,0)))=(-1),INDEX('Time Zones'!$D$12:$J$18,MATCH($H125,ZoneA,0),MATCH($J125,ZoneB,0))+$G125+5,INDEX('Time Zones'!$D$12:$J$18,MATCH($H125,ZoneA,0),MATCH($J125,ZoneB,0))+$G125))),"Select Time Zones")</f>
        <v/>
      </c>
      <c r="J125" s="19" t="s">
        <v>131</v>
      </c>
      <c r="K125" s="160"/>
      <c r="L125" s="134"/>
      <c r="M125" s="134" t="s">
        <v>131</v>
      </c>
      <c r="N125" s="135" t="str">
        <f>IFERROR(IF(ISBLANK($G125),"",IF(ISBLANK($L125),"",IF(ISTEXT($L125),$L125,IF(SIGN(INDEX('Time Zones'!$D$12:$J$18,MATCH($H125,ZoneA,0),MATCH($M125,ZoneB,0)))=(-1),INDEX('Time Zones'!$D$12:$J$18,MATCH($H125,ZoneA,0),MATCH($M125,ZoneB,0))+$L125+5,INDEX('Time Zones'!$D$12:$J$18,MATCH($H125,ZoneA,0),MATCH($M125,ZoneB,0))+$L125)))),"Select Time Zones")</f>
        <v/>
      </c>
      <c r="O125" s="162" t="str">
        <f t="shared" ca="1" si="14"/>
        <v/>
      </c>
      <c r="P125" s="25">
        <f t="shared" si="11"/>
        <v>0</v>
      </c>
      <c r="Q125" s="25">
        <f t="shared" si="15"/>
        <v>0</v>
      </c>
      <c r="R125" s="25">
        <f t="shared" si="12"/>
        <v>0</v>
      </c>
      <c r="S125" s="25" t="str">
        <f t="shared" ca="1" si="16"/>
        <v/>
      </c>
      <c r="T125" s="20" t="str">
        <f t="shared" ca="1" si="17"/>
        <v/>
      </c>
      <c r="U125" s="26" t="str">
        <f t="shared" ca="1" si="13"/>
        <v/>
      </c>
      <c r="V125" s="22"/>
      <c r="W125" s="22"/>
      <c r="X125" s="22"/>
      <c r="Y125" s="22"/>
      <c r="Z125" s="156"/>
      <c r="AA125" s="156"/>
      <c r="AB125" s="156"/>
      <c r="AC125" s="22">
        <v>20</v>
      </c>
      <c r="AD125" s="235"/>
      <c r="AE125" s="236"/>
      <c r="AF125" s="236"/>
      <c r="AG125" s="236"/>
      <c r="AH125" s="237"/>
      <c r="AI125" s="11"/>
      <c r="AJ125" s="11"/>
      <c r="AK125" s="12"/>
      <c r="AL125" s="13"/>
      <c r="AM125" s="13"/>
      <c r="AN125" s="13"/>
    </row>
    <row r="126" spans="1:40">
      <c r="A126" s="17"/>
      <c r="B126" s="18"/>
      <c r="C126" s="18"/>
      <c r="D126" s="17"/>
      <c r="E126" s="17"/>
      <c r="F126" s="157"/>
      <c r="G126" s="136"/>
      <c r="H126" s="136" t="s">
        <v>131</v>
      </c>
      <c r="I126" s="137" t="str">
        <f>IFERROR(IF(ISBLANK($G126),"",IF(ISTEXT($G126),$G126,IF(SIGN(INDEX('Time Zones'!$D$12:$J$18,MATCH($H126,ZoneA,0),MATCH($J126,ZoneB,0)))=(-1),INDEX('Time Zones'!$D$12:$J$18,MATCH($H126,ZoneA,0),MATCH($J126,ZoneB,0))+$G126+5,INDEX('Time Zones'!$D$12:$J$18,MATCH($H126,ZoneA,0),MATCH($J126,ZoneB,0))+$G126))),"Select Time Zones")</f>
        <v/>
      </c>
      <c r="J126" s="19" t="s">
        <v>131</v>
      </c>
      <c r="K126" s="160"/>
      <c r="L126" s="134"/>
      <c r="M126" s="134" t="s">
        <v>131</v>
      </c>
      <c r="N126" s="135" t="str">
        <f>IFERROR(IF(ISBLANK($G126),"",IF(ISBLANK($L126),"",IF(ISTEXT($L126),$L126,IF(SIGN(INDEX('Time Zones'!$D$12:$J$18,MATCH($H126,ZoneA,0),MATCH($M126,ZoneB,0)))=(-1),INDEX('Time Zones'!$D$12:$J$18,MATCH($H126,ZoneA,0),MATCH($M126,ZoneB,0))+$L126+5,INDEX('Time Zones'!$D$12:$J$18,MATCH($H126,ZoneA,0),MATCH($M126,ZoneB,0))+$L126)))),"Select Time Zones")</f>
        <v/>
      </c>
      <c r="O126" s="162" t="str">
        <f t="shared" ca="1" si="14"/>
        <v/>
      </c>
      <c r="P126" s="25">
        <f t="shared" si="11"/>
        <v>0</v>
      </c>
      <c r="Q126" s="25">
        <f t="shared" si="15"/>
        <v>0</v>
      </c>
      <c r="R126" s="25">
        <f t="shared" si="12"/>
        <v>0</v>
      </c>
      <c r="S126" s="25" t="str">
        <f t="shared" ca="1" si="16"/>
        <v/>
      </c>
      <c r="T126" s="20" t="str">
        <f t="shared" ca="1" si="17"/>
        <v/>
      </c>
      <c r="U126" s="26" t="str">
        <f t="shared" ca="1" si="13"/>
        <v/>
      </c>
      <c r="V126" s="22"/>
      <c r="W126" s="22"/>
      <c r="X126" s="22"/>
      <c r="Y126" s="22"/>
      <c r="Z126" s="156"/>
      <c r="AA126" s="156"/>
      <c r="AB126" s="156"/>
      <c r="AC126" s="22">
        <v>20</v>
      </c>
      <c r="AD126" s="238"/>
      <c r="AE126" s="239"/>
      <c r="AF126" s="239"/>
      <c r="AG126" s="239"/>
      <c r="AH126" s="240"/>
      <c r="AI126" s="11"/>
      <c r="AJ126" s="11"/>
      <c r="AK126" s="12"/>
      <c r="AL126" s="13"/>
      <c r="AM126" s="13"/>
      <c r="AN126" s="13"/>
    </row>
    <row r="127" spans="1:40" ht="15.75" thickBot="1">
      <c r="A127" s="17"/>
      <c r="B127" s="18"/>
      <c r="C127" s="18"/>
      <c r="D127" s="17"/>
      <c r="E127" s="17"/>
      <c r="F127" s="157"/>
      <c r="G127" s="136"/>
      <c r="H127" s="136" t="s">
        <v>131</v>
      </c>
      <c r="I127" s="137" t="str">
        <f>IFERROR(IF(ISBLANK($G127),"",IF(ISTEXT($G127),$G127,IF(SIGN(INDEX('Time Zones'!$D$12:$J$18,MATCH($H127,ZoneA,0),MATCH($J127,ZoneB,0)))=(-1),INDEX('Time Zones'!$D$12:$J$18,MATCH($H127,ZoneA,0),MATCH($J127,ZoneB,0))+$G127+5,INDEX('Time Zones'!$D$12:$J$18,MATCH($H127,ZoneA,0),MATCH($J127,ZoneB,0))+$G127))),"Select Time Zones")</f>
        <v/>
      </c>
      <c r="J127" s="19" t="s">
        <v>131</v>
      </c>
      <c r="K127" s="160"/>
      <c r="L127" s="134"/>
      <c r="M127" s="134" t="s">
        <v>131</v>
      </c>
      <c r="N127" s="135" t="str">
        <f>IFERROR(IF(ISBLANK($G127),"",IF(ISBLANK($L127),"",IF(ISTEXT($L127),$L127,IF(SIGN(INDEX('Time Zones'!$D$12:$J$18,MATCH($H127,ZoneA,0),MATCH($M127,ZoneB,0)))=(-1),INDEX('Time Zones'!$D$12:$J$18,MATCH($H127,ZoneA,0),MATCH($M127,ZoneB,0))+$L127+5,INDEX('Time Zones'!$D$12:$J$18,MATCH($H127,ZoneA,0),MATCH($M127,ZoneB,0))+$L127)))),"Select Time Zones")</f>
        <v/>
      </c>
      <c r="O127" s="162" t="str">
        <f t="shared" ca="1" si="14"/>
        <v/>
      </c>
      <c r="P127" s="25">
        <f t="shared" si="11"/>
        <v>0</v>
      </c>
      <c r="Q127" s="25">
        <f t="shared" si="15"/>
        <v>0</v>
      </c>
      <c r="R127" s="25">
        <f t="shared" si="12"/>
        <v>0</v>
      </c>
      <c r="S127" s="25" t="str">
        <f t="shared" ca="1" si="16"/>
        <v/>
      </c>
      <c r="T127" s="20" t="str">
        <f t="shared" ca="1" si="17"/>
        <v/>
      </c>
      <c r="U127" s="26" t="str">
        <f t="shared" ca="1" si="13"/>
        <v/>
      </c>
      <c r="V127" s="22"/>
      <c r="W127" s="22"/>
      <c r="X127" s="22"/>
      <c r="Y127" s="22"/>
      <c r="Z127" s="156"/>
      <c r="AA127" s="156"/>
      <c r="AB127" s="156"/>
      <c r="AC127" s="22">
        <v>20</v>
      </c>
      <c r="AD127" s="241"/>
      <c r="AE127" s="242"/>
      <c r="AF127" s="242"/>
      <c r="AG127" s="242"/>
      <c r="AH127" s="243"/>
      <c r="AI127" s="11"/>
      <c r="AJ127" s="11"/>
      <c r="AK127" s="12"/>
      <c r="AL127" s="13"/>
      <c r="AM127" s="13"/>
      <c r="AN127" s="13"/>
    </row>
    <row r="128" spans="1:40" ht="16.5" thickTop="1" thickBot="1">
      <c r="A128" s="17"/>
      <c r="B128" s="18"/>
      <c r="C128" s="18"/>
      <c r="D128" s="17"/>
      <c r="E128" s="17"/>
      <c r="F128" s="157"/>
      <c r="G128" s="136"/>
      <c r="H128" s="136" t="s">
        <v>131</v>
      </c>
      <c r="I128" s="137" t="str">
        <f>IFERROR(IF(ISBLANK($G128),"",IF(ISTEXT($G128),$G128,IF(SIGN(INDEX('Time Zones'!$D$12:$J$18,MATCH($H128,ZoneA,0),MATCH($J128,ZoneB,0)))=(-1),INDEX('Time Zones'!$D$12:$J$18,MATCH($H128,ZoneA,0),MATCH($J128,ZoneB,0))+$G128+5,INDEX('Time Zones'!$D$12:$J$18,MATCH($H128,ZoneA,0),MATCH($J128,ZoneB,0))+$G128))),"Select Time Zones")</f>
        <v/>
      </c>
      <c r="J128" s="19" t="s">
        <v>131</v>
      </c>
      <c r="K128" s="160"/>
      <c r="L128" s="134"/>
      <c r="M128" s="134" t="s">
        <v>131</v>
      </c>
      <c r="N128" s="135" t="str">
        <f>IFERROR(IF(ISBLANK($G128),"",IF(ISBLANK($L128),"",IF(ISTEXT($L128),$L128,IF(SIGN(INDEX('Time Zones'!$D$12:$J$18,MATCH($H128,ZoneA,0),MATCH($M128,ZoneB,0)))=(-1),INDEX('Time Zones'!$D$12:$J$18,MATCH($H128,ZoneA,0),MATCH($M128,ZoneB,0))+$L128+5,INDEX('Time Zones'!$D$12:$J$18,MATCH($H128,ZoneA,0),MATCH($M128,ZoneB,0))+$L128)))),"Select Time Zones")</f>
        <v/>
      </c>
      <c r="O128" s="162" t="str">
        <f t="shared" ca="1" si="14"/>
        <v/>
      </c>
      <c r="P128" s="25">
        <f t="shared" si="11"/>
        <v>0</v>
      </c>
      <c r="Q128" s="25">
        <f t="shared" si="15"/>
        <v>0</v>
      </c>
      <c r="R128" s="25">
        <f t="shared" si="12"/>
        <v>0</v>
      </c>
      <c r="S128" s="25" t="str">
        <f t="shared" ca="1" si="16"/>
        <v/>
      </c>
      <c r="T128" s="20" t="str">
        <f t="shared" ca="1" si="17"/>
        <v/>
      </c>
      <c r="U128" s="26" t="str">
        <f t="shared" ca="1" si="13"/>
        <v/>
      </c>
      <c r="V128" s="22"/>
      <c r="W128" s="22"/>
      <c r="X128" s="22"/>
      <c r="Y128" s="22"/>
      <c r="Z128" s="156"/>
      <c r="AA128" s="156"/>
      <c r="AB128" s="156"/>
      <c r="AC128" s="22">
        <v>20</v>
      </c>
      <c r="AD128" s="55"/>
      <c r="AE128" s="5"/>
      <c r="AF128" s="9" t="s">
        <v>53</v>
      </c>
      <c r="AG128" s="55"/>
      <c r="AH128" s="9" t="s">
        <v>54</v>
      </c>
      <c r="AI128" s="11"/>
      <c r="AJ128" s="11"/>
      <c r="AK128" s="12"/>
      <c r="AL128" s="13"/>
      <c r="AM128" s="13"/>
      <c r="AN128" s="13"/>
    </row>
    <row r="129" spans="1:40" ht="15.75" thickTop="1">
      <c r="A129" s="17"/>
      <c r="B129" s="18"/>
      <c r="C129" s="18"/>
      <c r="D129" s="17"/>
      <c r="E129" s="17"/>
      <c r="F129" s="157"/>
      <c r="G129" s="136"/>
      <c r="H129" s="136" t="s">
        <v>131</v>
      </c>
      <c r="I129" s="137" t="str">
        <f>IFERROR(IF(ISBLANK($G129),"",IF(ISTEXT($G129),$G129,IF(SIGN(INDEX('Time Zones'!$D$12:$J$18,MATCH($H129,ZoneA,0),MATCH($J129,ZoneB,0)))=(-1),INDEX('Time Zones'!$D$12:$J$18,MATCH($H129,ZoneA,0),MATCH($J129,ZoneB,0))+$G129+5,INDEX('Time Zones'!$D$12:$J$18,MATCH($H129,ZoneA,0),MATCH($J129,ZoneB,0))+$G129))),"Select Time Zones")</f>
        <v/>
      </c>
      <c r="J129" s="19" t="s">
        <v>131</v>
      </c>
      <c r="K129" s="160"/>
      <c r="L129" s="134"/>
      <c r="M129" s="134" t="s">
        <v>131</v>
      </c>
      <c r="N129" s="135" t="str">
        <f>IFERROR(IF(ISBLANK($G129),"",IF(ISBLANK($L129),"",IF(ISTEXT($L129),$L129,IF(SIGN(INDEX('Time Zones'!$D$12:$J$18,MATCH($H129,ZoneA,0),MATCH($M129,ZoneB,0)))=(-1),INDEX('Time Zones'!$D$12:$J$18,MATCH($H129,ZoneA,0),MATCH($M129,ZoneB,0))+$L129+5,INDEX('Time Zones'!$D$12:$J$18,MATCH($H129,ZoneA,0),MATCH($M129,ZoneB,0))+$L129)))),"Select Time Zones")</f>
        <v/>
      </c>
      <c r="O129" s="162" t="str">
        <f t="shared" ca="1" si="14"/>
        <v/>
      </c>
      <c r="P129" s="25">
        <f t="shared" si="11"/>
        <v>0</v>
      </c>
      <c r="Q129" s="25">
        <f t="shared" si="15"/>
        <v>0</v>
      </c>
      <c r="R129" s="25">
        <f t="shared" si="12"/>
        <v>0</v>
      </c>
      <c r="S129" s="25" t="str">
        <f t="shared" ca="1" si="16"/>
        <v/>
      </c>
      <c r="T129" s="20" t="str">
        <f t="shared" ca="1" si="17"/>
        <v/>
      </c>
      <c r="U129" s="26" t="str">
        <f t="shared" ca="1" si="13"/>
        <v/>
      </c>
      <c r="V129" s="22"/>
      <c r="W129" s="22"/>
      <c r="X129" s="22"/>
      <c r="Y129" s="22"/>
      <c r="Z129" s="156"/>
      <c r="AA129" s="156"/>
      <c r="AB129" s="156"/>
      <c r="AC129" s="22">
        <v>20</v>
      </c>
      <c r="AD129" s="11"/>
      <c r="AE129" s="11"/>
      <c r="AF129" s="11"/>
      <c r="AG129" s="11"/>
      <c r="AH129" s="11"/>
      <c r="AI129" s="11"/>
      <c r="AJ129" s="11"/>
      <c r="AK129" s="12"/>
      <c r="AL129" s="13"/>
      <c r="AM129" s="13"/>
      <c r="AN129" s="13"/>
    </row>
    <row r="130" spans="1:40">
      <c r="A130" s="17"/>
      <c r="B130" s="18"/>
      <c r="C130" s="18"/>
      <c r="D130" s="17"/>
      <c r="E130" s="17"/>
      <c r="F130" s="157"/>
      <c r="G130" s="136"/>
      <c r="H130" s="136" t="s">
        <v>131</v>
      </c>
      <c r="I130" s="137" t="str">
        <f>IFERROR(IF(ISBLANK($G130),"",IF(ISTEXT($G130),$G130,IF(SIGN(INDEX('Time Zones'!$D$12:$J$18,MATCH($H130,ZoneA,0),MATCH($J130,ZoneB,0)))=(-1),INDEX('Time Zones'!$D$12:$J$18,MATCH($H130,ZoneA,0),MATCH($J130,ZoneB,0))+$G130+5,INDEX('Time Zones'!$D$12:$J$18,MATCH($H130,ZoneA,0),MATCH($J130,ZoneB,0))+$G130))),"Select Time Zones")</f>
        <v/>
      </c>
      <c r="J130" s="19" t="s">
        <v>131</v>
      </c>
      <c r="K130" s="160"/>
      <c r="L130" s="134"/>
      <c r="M130" s="134" t="s">
        <v>131</v>
      </c>
      <c r="N130" s="135" t="str">
        <f>IFERROR(IF(ISBLANK($G130),"",IF(ISBLANK($L130),"",IF(ISTEXT($L130),$L130,IF(SIGN(INDEX('Time Zones'!$D$12:$J$18,MATCH($H130,ZoneA,0),MATCH($M130,ZoneB,0)))=(-1),INDEX('Time Zones'!$D$12:$J$18,MATCH($H130,ZoneA,0),MATCH($M130,ZoneB,0))+$L130+5,INDEX('Time Zones'!$D$12:$J$18,MATCH($H130,ZoneA,0),MATCH($M130,ZoneB,0))+$L130)))),"Select Time Zones")</f>
        <v/>
      </c>
      <c r="O130" s="162" t="str">
        <f t="shared" ca="1" si="14"/>
        <v/>
      </c>
      <c r="P130" s="25">
        <f t="shared" si="11"/>
        <v>0</v>
      </c>
      <c r="Q130" s="25">
        <f t="shared" si="15"/>
        <v>0</v>
      </c>
      <c r="R130" s="25">
        <f t="shared" si="12"/>
        <v>0</v>
      </c>
      <c r="S130" s="25" t="str">
        <f t="shared" ca="1" si="16"/>
        <v/>
      </c>
      <c r="T130" s="20" t="str">
        <f t="shared" ca="1" si="17"/>
        <v/>
      </c>
      <c r="U130" s="26" t="str">
        <f t="shared" ca="1" si="13"/>
        <v/>
      </c>
      <c r="V130" s="22"/>
      <c r="W130" s="22"/>
      <c r="X130" s="22"/>
      <c r="Y130" s="22"/>
      <c r="Z130" s="156"/>
      <c r="AA130" s="156"/>
      <c r="AB130" s="156"/>
      <c r="AC130" s="22">
        <v>20</v>
      </c>
      <c r="AD130" s="11"/>
      <c r="AE130" s="11"/>
      <c r="AF130" s="11"/>
      <c r="AG130" s="11"/>
      <c r="AH130" s="11"/>
      <c r="AI130" s="11"/>
      <c r="AJ130" s="11"/>
      <c r="AK130" s="12"/>
      <c r="AL130" s="13"/>
      <c r="AM130" s="13"/>
      <c r="AN130" s="13"/>
    </row>
    <row r="131" spans="1:40" ht="15.75" thickBot="1">
      <c r="A131" s="17"/>
      <c r="B131" s="18"/>
      <c r="C131" s="18"/>
      <c r="D131" s="17"/>
      <c r="E131" s="17"/>
      <c r="F131" s="157"/>
      <c r="G131" s="136"/>
      <c r="H131" s="136" t="s">
        <v>131</v>
      </c>
      <c r="I131" s="137" t="str">
        <f>IFERROR(IF(ISBLANK($G131),"",IF(ISTEXT($G131),$G131,IF(SIGN(INDEX('Time Zones'!$D$12:$J$18,MATCH($H131,ZoneA,0),MATCH($J131,ZoneB,0)))=(-1),INDEX('Time Zones'!$D$12:$J$18,MATCH($H131,ZoneA,0),MATCH($J131,ZoneB,0))+$G131+5,INDEX('Time Zones'!$D$12:$J$18,MATCH($H131,ZoneA,0),MATCH($J131,ZoneB,0))+$G131))),"Select Time Zones")</f>
        <v/>
      </c>
      <c r="J131" s="19" t="s">
        <v>131</v>
      </c>
      <c r="K131" s="160"/>
      <c r="L131" s="134"/>
      <c r="M131" s="134" t="s">
        <v>131</v>
      </c>
      <c r="N131" s="135" t="str">
        <f>IFERROR(IF(ISBLANK($G131),"",IF(ISBLANK($L131),"",IF(ISTEXT($L131),$L131,IF(SIGN(INDEX('Time Zones'!$D$12:$J$18,MATCH($H131,ZoneA,0),MATCH($M131,ZoneB,0)))=(-1),INDEX('Time Zones'!$D$12:$J$18,MATCH($H131,ZoneA,0),MATCH($M131,ZoneB,0))+$L131+5,INDEX('Time Zones'!$D$12:$J$18,MATCH($H131,ZoneA,0),MATCH($M131,ZoneB,0))+$L131)))),"Select Time Zones")</f>
        <v/>
      </c>
      <c r="O131" s="162" t="str">
        <f t="shared" ca="1" si="14"/>
        <v/>
      </c>
      <c r="P131" s="25">
        <f t="shared" ref="P131:P194" si="18">IFERROR(HOUR(G131),"")</f>
        <v>0</v>
      </c>
      <c r="Q131" s="25">
        <f t="shared" si="15"/>
        <v>0</v>
      </c>
      <c r="R131" s="25">
        <f t="shared" ref="R131:R194" si="19">IFERROR(MINUTE(G131),"")</f>
        <v>0</v>
      </c>
      <c r="S131" s="25" t="str">
        <f t="shared" ca="1" si="16"/>
        <v/>
      </c>
      <c r="T131" s="20" t="str">
        <f t="shared" ca="1" si="17"/>
        <v/>
      </c>
      <c r="U131" s="26" t="str">
        <f t="shared" ref="U131:U194" ca="1" si="20">IFERROR(SIGN(S131),"")</f>
        <v/>
      </c>
      <c r="V131" s="22"/>
      <c r="W131" s="22"/>
      <c r="X131" s="22"/>
      <c r="Y131" s="22"/>
      <c r="Z131" s="156"/>
      <c r="AA131" s="156"/>
      <c r="AB131" s="156"/>
      <c r="AC131" s="22">
        <v>20</v>
      </c>
      <c r="AD131" s="11"/>
      <c r="AE131" s="11"/>
      <c r="AF131" s="11"/>
      <c r="AG131" s="11"/>
      <c r="AH131" s="11"/>
      <c r="AI131" s="11"/>
      <c r="AJ131" s="11"/>
      <c r="AK131" s="12"/>
      <c r="AL131" s="13"/>
      <c r="AM131" s="13"/>
      <c r="AN131" s="13"/>
    </row>
    <row r="132" spans="1:40" ht="16.5" thickTop="1" thickBot="1">
      <c r="A132" s="17"/>
      <c r="B132" s="18"/>
      <c r="C132" s="18"/>
      <c r="D132" s="17"/>
      <c r="E132" s="17"/>
      <c r="F132" s="157"/>
      <c r="G132" s="136"/>
      <c r="H132" s="136" t="s">
        <v>131</v>
      </c>
      <c r="I132" s="137" t="str">
        <f>IFERROR(IF(ISBLANK($G132),"",IF(ISTEXT($G132),$G132,IF(SIGN(INDEX('Time Zones'!$D$12:$J$18,MATCH($H132,ZoneA,0),MATCH($J132,ZoneB,0)))=(-1),INDEX('Time Zones'!$D$12:$J$18,MATCH($H132,ZoneA,0),MATCH($J132,ZoneB,0))+$G132+5,INDEX('Time Zones'!$D$12:$J$18,MATCH($H132,ZoneA,0),MATCH($J132,ZoneB,0))+$G132))),"Select Time Zones")</f>
        <v/>
      </c>
      <c r="J132" s="19" t="s">
        <v>131</v>
      </c>
      <c r="K132" s="160"/>
      <c r="L132" s="134"/>
      <c r="M132" s="134" t="s">
        <v>131</v>
      </c>
      <c r="N132" s="135" t="str">
        <f>IFERROR(IF(ISBLANK($G132),"",IF(ISBLANK($L132),"",IF(ISTEXT($L132),$L132,IF(SIGN(INDEX('Time Zones'!$D$12:$J$18,MATCH($H132,ZoneA,0),MATCH($M132,ZoneB,0)))=(-1),INDEX('Time Zones'!$D$12:$J$18,MATCH($H132,ZoneA,0),MATCH($M132,ZoneB,0))+$L132+5,INDEX('Time Zones'!$D$12:$J$18,MATCH($H132,ZoneA,0),MATCH($M132,ZoneB,0))+$L132)))),"Select Time Zones")</f>
        <v/>
      </c>
      <c r="O132" s="162" t="str">
        <f t="shared" ref="O132:O195" ca="1" si="21">IFERROR(IF(AND(ISBLANK(F132),ISBLANK(G132)),"",IF(AND(F132&gt;TODAY(),OR(ISBLANK(K132),ISBLANK(L132))),"",IF(AND(F132=TODAY(),G132&gt;=NOW()-TODAY(),OR(ISBLANK(K132), ISBLANK(L132))),"Pending",IF(AND((F132=K132), G132&gt;=NOW()-TODAY(),ISBLANK(L132)),"Pending",IF(AND(F132=K132, ISBLANK(L132),G132&lt;(NOW()-TODAY())),"Deadline Elapsed",IF(AND(F132=TODAY(),G132&lt;(NOW()-TODAY()),AND(ISBLANK(K132), ISBLANK(L132))),"Deadline Elapsed",IF(AND(TODAY()&gt;F132,OR(ISBLANK(K132),ISBLANK(L132))),"Deadline Elapsed",IF(AND((F132=K132),(G132&lt;L132)),"Missed",IF(AND((F132&lt;K132),OR(G132&lt;=L132,G132&gt;=L132)),"Missed",IF(AND((F132=K132),(G132&gt;=L132)),"Achieved",IF(AND((F132&gt;K132),OR((G132&gt;=L132),(G132&lt;L132))),"Achieved",))))))))))),"")</f>
        <v/>
      </c>
      <c r="P132" s="25">
        <f t="shared" si="18"/>
        <v>0</v>
      </c>
      <c r="Q132" s="25">
        <f t="shared" ref="Q132:Q195" si="22">IFERROR(P132*60,"")</f>
        <v>0</v>
      </c>
      <c r="R132" s="25">
        <f t="shared" si="19"/>
        <v>0</v>
      </c>
      <c r="S132" s="25" t="str">
        <f t="shared" ref="S132:S195" ca="1" si="23">IFERROR(IF(OR(ISBLANK(F132),ISBLANK(G132)),"",IF($F132&lt;TODAY(),-$S$1-(TODAY()-F132)*24*60+SUM(Q132:R132),IF($F132=TODAY(),SUM(Q132:R132)-$S$1,IF($F132=TODAY()+1,SUM(Q132:R132)+24*60-$S$1,"")))),"GS")</f>
        <v/>
      </c>
      <c r="T132" s="20" t="str">
        <f t="shared" ref="T132:T195" ca="1" si="24">IFERROR(IF($U132=1,IF($S132&lt;=$AC132,IF(OR(F132=TODAY()+1,$O132="Pending"),"Critical",""),""),""),"")</f>
        <v/>
      </c>
      <c r="U132" s="26" t="str">
        <f t="shared" ca="1" si="20"/>
        <v/>
      </c>
      <c r="V132" s="22"/>
      <c r="W132" s="22"/>
      <c r="X132" s="22"/>
      <c r="Y132" s="22"/>
      <c r="Z132" s="156"/>
      <c r="AA132" s="156"/>
      <c r="AB132" s="156"/>
      <c r="AC132" s="22">
        <v>20</v>
      </c>
      <c r="AD132" s="9" t="s">
        <v>186</v>
      </c>
      <c r="AE132" s="5"/>
      <c r="AF132" s="9" t="s">
        <v>131</v>
      </c>
      <c r="AG132" s="9" t="s">
        <v>41</v>
      </c>
      <c r="AH132" s="9" t="s">
        <v>2</v>
      </c>
      <c r="AI132" s="11"/>
      <c r="AJ132" s="11"/>
      <c r="AK132" s="12"/>
      <c r="AL132" s="13"/>
      <c r="AM132" s="13"/>
      <c r="AN132" s="13"/>
    </row>
    <row r="133" spans="1:40" ht="16.5" thickTop="1" thickBot="1">
      <c r="A133" s="17"/>
      <c r="B133" s="18"/>
      <c r="C133" s="18"/>
      <c r="D133" s="17"/>
      <c r="E133" s="17"/>
      <c r="F133" s="157"/>
      <c r="G133" s="136"/>
      <c r="H133" s="136" t="s">
        <v>131</v>
      </c>
      <c r="I133" s="137" t="str">
        <f>IFERROR(IF(ISBLANK($G133),"",IF(ISTEXT($G133),$G133,IF(SIGN(INDEX('Time Zones'!$D$12:$J$18,MATCH($H133,ZoneA,0),MATCH($J133,ZoneB,0)))=(-1),INDEX('Time Zones'!$D$12:$J$18,MATCH($H133,ZoneA,0),MATCH($J133,ZoneB,0))+$G133+5,INDEX('Time Zones'!$D$12:$J$18,MATCH($H133,ZoneA,0),MATCH($J133,ZoneB,0))+$G133))),"Select Time Zones")</f>
        <v/>
      </c>
      <c r="J133" s="19" t="s">
        <v>131</v>
      </c>
      <c r="K133" s="160"/>
      <c r="L133" s="134"/>
      <c r="M133" s="134" t="s">
        <v>131</v>
      </c>
      <c r="N133" s="135" t="str">
        <f>IFERROR(IF(ISBLANK($G133),"",IF(ISBLANK($L133),"",IF(ISTEXT($L133),$L133,IF(SIGN(INDEX('Time Zones'!$D$12:$J$18,MATCH($H133,ZoneA,0),MATCH($M133,ZoneB,0)))=(-1),INDEX('Time Zones'!$D$12:$J$18,MATCH($H133,ZoneA,0),MATCH($M133,ZoneB,0))+$L133+5,INDEX('Time Zones'!$D$12:$J$18,MATCH($H133,ZoneA,0),MATCH($M133,ZoneB,0))+$L133)))),"Select Time Zones")</f>
        <v/>
      </c>
      <c r="O133" s="162" t="str">
        <f t="shared" ca="1" si="21"/>
        <v/>
      </c>
      <c r="P133" s="25">
        <f t="shared" si="18"/>
        <v>0</v>
      </c>
      <c r="Q133" s="25">
        <f t="shared" si="22"/>
        <v>0</v>
      </c>
      <c r="R133" s="25">
        <f t="shared" si="19"/>
        <v>0</v>
      </c>
      <c r="S133" s="25" t="str">
        <f t="shared" ca="1" si="23"/>
        <v/>
      </c>
      <c r="T133" s="20" t="str">
        <f t="shared" ca="1" si="24"/>
        <v/>
      </c>
      <c r="U133" s="26" t="str">
        <f t="shared" ca="1" si="20"/>
        <v/>
      </c>
      <c r="V133" s="22"/>
      <c r="W133" s="22"/>
      <c r="X133" s="22"/>
      <c r="Y133" s="22"/>
      <c r="Z133" s="156"/>
      <c r="AA133" s="156"/>
      <c r="AB133" s="156"/>
      <c r="AC133" s="22">
        <v>20</v>
      </c>
      <c r="AD133" s="55"/>
      <c r="AE133" s="24"/>
      <c r="AF133" s="56"/>
      <c r="AG133" s="55"/>
      <c r="AH133" s="55"/>
      <c r="AI133" s="11"/>
      <c r="AJ133" s="11"/>
      <c r="AK133" s="12"/>
      <c r="AL133" s="13"/>
      <c r="AM133" s="13"/>
      <c r="AN133" s="13"/>
    </row>
    <row r="134" spans="1:40" ht="15.75" thickTop="1">
      <c r="A134" s="17"/>
      <c r="B134" s="18"/>
      <c r="C134" s="18"/>
      <c r="D134" s="17"/>
      <c r="E134" s="17"/>
      <c r="F134" s="157"/>
      <c r="G134" s="136"/>
      <c r="H134" s="136" t="s">
        <v>131</v>
      </c>
      <c r="I134" s="137" t="str">
        <f>IFERROR(IF(ISBLANK($G134),"",IF(ISTEXT($G134),$G134,IF(SIGN(INDEX('Time Zones'!$D$12:$J$18,MATCH($H134,ZoneA,0),MATCH($J134,ZoneB,0)))=(-1),INDEX('Time Zones'!$D$12:$J$18,MATCH($H134,ZoneA,0),MATCH($J134,ZoneB,0))+$G134+5,INDEX('Time Zones'!$D$12:$J$18,MATCH($H134,ZoneA,0),MATCH($J134,ZoneB,0))+$G134))),"Select Time Zones")</f>
        <v/>
      </c>
      <c r="J134" s="19" t="s">
        <v>131</v>
      </c>
      <c r="K134" s="160"/>
      <c r="L134" s="134"/>
      <c r="M134" s="134" t="s">
        <v>131</v>
      </c>
      <c r="N134" s="135" t="str">
        <f>IFERROR(IF(ISBLANK($G134),"",IF(ISBLANK($L134),"",IF(ISTEXT($L134),$L134,IF(SIGN(INDEX('Time Zones'!$D$12:$J$18,MATCH($H134,ZoneA,0),MATCH($M134,ZoneB,0)))=(-1),INDEX('Time Zones'!$D$12:$J$18,MATCH($H134,ZoneA,0),MATCH($M134,ZoneB,0))+$L134+5,INDEX('Time Zones'!$D$12:$J$18,MATCH($H134,ZoneA,0),MATCH($M134,ZoneB,0))+$L134)))),"Select Time Zones")</f>
        <v/>
      </c>
      <c r="O134" s="162" t="str">
        <f t="shared" ca="1" si="21"/>
        <v/>
      </c>
      <c r="P134" s="25">
        <f t="shared" si="18"/>
        <v>0</v>
      </c>
      <c r="Q134" s="25">
        <f t="shared" si="22"/>
        <v>0</v>
      </c>
      <c r="R134" s="25">
        <f t="shared" si="19"/>
        <v>0</v>
      </c>
      <c r="S134" s="25" t="str">
        <f t="shared" ca="1" si="23"/>
        <v/>
      </c>
      <c r="T134" s="20" t="str">
        <f t="shared" ca="1" si="24"/>
        <v/>
      </c>
      <c r="U134" s="26" t="str">
        <f t="shared" ca="1" si="20"/>
        <v/>
      </c>
      <c r="V134" s="22"/>
      <c r="W134" s="22"/>
      <c r="X134" s="22"/>
      <c r="Y134" s="22"/>
      <c r="Z134" s="156"/>
      <c r="AA134" s="156"/>
      <c r="AB134" s="156"/>
      <c r="AC134" s="22">
        <v>20</v>
      </c>
      <c r="AD134" s="238"/>
      <c r="AE134" s="239"/>
      <c r="AF134" s="239"/>
      <c r="AG134" s="239"/>
      <c r="AH134" s="240"/>
      <c r="AI134" s="11"/>
      <c r="AJ134" s="11"/>
      <c r="AK134" s="12"/>
      <c r="AL134" s="13"/>
      <c r="AM134" s="13"/>
      <c r="AN134" s="13"/>
    </row>
    <row r="135" spans="1:40">
      <c r="A135" s="17"/>
      <c r="B135" s="18"/>
      <c r="C135" s="18"/>
      <c r="D135" s="17"/>
      <c r="E135" s="17"/>
      <c r="F135" s="157"/>
      <c r="G135" s="136"/>
      <c r="H135" s="136" t="s">
        <v>131</v>
      </c>
      <c r="I135" s="137" t="str">
        <f>IFERROR(IF(ISBLANK($G135),"",IF(ISTEXT($G135),$G135,IF(SIGN(INDEX('Time Zones'!$D$12:$J$18,MATCH($H135,ZoneA,0),MATCH($J135,ZoneB,0)))=(-1),INDEX('Time Zones'!$D$12:$J$18,MATCH($H135,ZoneA,0),MATCH($J135,ZoneB,0))+$G135+5,INDEX('Time Zones'!$D$12:$J$18,MATCH($H135,ZoneA,0),MATCH($J135,ZoneB,0))+$G135))),"Select Time Zones")</f>
        <v/>
      </c>
      <c r="J135" s="19" t="s">
        <v>131</v>
      </c>
      <c r="K135" s="160"/>
      <c r="L135" s="134"/>
      <c r="M135" s="134" t="s">
        <v>131</v>
      </c>
      <c r="N135" s="135" t="str">
        <f>IFERROR(IF(ISBLANK($G135),"",IF(ISBLANK($L135),"",IF(ISTEXT($L135),$L135,IF(SIGN(INDEX('Time Zones'!$D$12:$J$18,MATCH($H135,ZoneA,0),MATCH($M135,ZoneB,0)))=(-1),INDEX('Time Zones'!$D$12:$J$18,MATCH($H135,ZoneA,0),MATCH($M135,ZoneB,0))+$L135+5,INDEX('Time Zones'!$D$12:$J$18,MATCH($H135,ZoneA,0),MATCH($M135,ZoneB,0))+$L135)))),"Select Time Zones")</f>
        <v/>
      </c>
      <c r="O135" s="162" t="str">
        <f t="shared" ca="1" si="21"/>
        <v/>
      </c>
      <c r="P135" s="25">
        <f t="shared" si="18"/>
        <v>0</v>
      </c>
      <c r="Q135" s="25">
        <f t="shared" si="22"/>
        <v>0</v>
      </c>
      <c r="R135" s="25">
        <f t="shared" si="19"/>
        <v>0</v>
      </c>
      <c r="S135" s="25" t="str">
        <f t="shared" ca="1" si="23"/>
        <v/>
      </c>
      <c r="T135" s="20" t="str">
        <f t="shared" ca="1" si="24"/>
        <v/>
      </c>
      <c r="U135" s="26" t="str">
        <f t="shared" ca="1" si="20"/>
        <v/>
      </c>
      <c r="V135" s="22"/>
      <c r="W135" s="22"/>
      <c r="X135" s="22"/>
      <c r="Y135" s="22"/>
      <c r="Z135" s="156"/>
      <c r="AA135" s="156"/>
      <c r="AB135" s="156"/>
      <c r="AC135" s="22">
        <v>20</v>
      </c>
      <c r="AD135" s="238"/>
      <c r="AE135" s="239"/>
      <c r="AF135" s="239"/>
      <c r="AG135" s="239"/>
      <c r="AH135" s="240"/>
      <c r="AI135" s="11"/>
      <c r="AJ135" s="11"/>
      <c r="AK135" s="12"/>
      <c r="AL135" s="13"/>
      <c r="AM135" s="13"/>
      <c r="AN135" s="13"/>
    </row>
    <row r="136" spans="1:40" ht="15.75" thickBot="1">
      <c r="A136" s="17"/>
      <c r="B136" s="18"/>
      <c r="C136" s="18"/>
      <c r="D136" s="17"/>
      <c r="E136" s="17"/>
      <c r="F136" s="157"/>
      <c r="G136" s="136"/>
      <c r="H136" s="136" t="s">
        <v>131</v>
      </c>
      <c r="I136" s="137" t="str">
        <f>IFERROR(IF(ISBLANK($G136),"",IF(ISTEXT($G136),$G136,IF(SIGN(INDEX('Time Zones'!$D$12:$J$18,MATCH($H136,ZoneA,0),MATCH($J136,ZoneB,0)))=(-1),INDEX('Time Zones'!$D$12:$J$18,MATCH($H136,ZoneA,0),MATCH($J136,ZoneB,0))+$G136+5,INDEX('Time Zones'!$D$12:$J$18,MATCH($H136,ZoneA,0),MATCH($J136,ZoneB,0))+$G136))),"Select Time Zones")</f>
        <v/>
      </c>
      <c r="J136" s="19" t="s">
        <v>131</v>
      </c>
      <c r="K136" s="160"/>
      <c r="L136" s="134"/>
      <c r="M136" s="134" t="s">
        <v>131</v>
      </c>
      <c r="N136" s="135" t="str">
        <f>IFERROR(IF(ISBLANK($G136),"",IF(ISBLANK($L136),"",IF(ISTEXT($L136),$L136,IF(SIGN(INDEX('Time Zones'!$D$12:$J$18,MATCH($H136,ZoneA,0),MATCH($M136,ZoneB,0)))=(-1),INDEX('Time Zones'!$D$12:$J$18,MATCH($H136,ZoneA,0),MATCH($M136,ZoneB,0))+$L136+5,INDEX('Time Zones'!$D$12:$J$18,MATCH($H136,ZoneA,0),MATCH($M136,ZoneB,0))+$L136)))),"Select Time Zones")</f>
        <v/>
      </c>
      <c r="O136" s="162" t="str">
        <f t="shared" ca="1" si="21"/>
        <v/>
      </c>
      <c r="P136" s="25">
        <f t="shared" si="18"/>
        <v>0</v>
      </c>
      <c r="Q136" s="25">
        <f t="shared" si="22"/>
        <v>0</v>
      </c>
      <c r="R136" s="25">
        <f t="shared" si="19"/>
        <v>0</v>
      </c>
      <c r="S136" s="25" t="str">
        <f t="shared" ca="1" si="23"/>
        <v/>
      </c>
      <c r="T136" s="20" t="str">
        <f t="shared" ca="1" si="24"/>
        <v/>
      </c>
      <c r="U136" s="26" t="str">
        <f t="shared" ca="1" si="20"/>
        <v/>
      </c>
      <c r="V136" s="22"/>
      <c r="W136" s="22"/>
      <c r="X136" s="22"/>
      <c r="Y136" s="22"/>
      <c r="Z136" s="156"/>
      <c r="AA136" s="156"/>
      <c r="AB136" s="156"/>
      <c r="AC136" s="22">
        <v>20</v>
      </c>
      <c r="AD136" s="238"/>
      <c r="AE136" s="239"/>
      <c r="AF136" s="239"/>
      <c r="AG136" s="239"/>
      <c r="AH136" s="240"/>
      <c r="AI136" s="11"/>
      <c r="AJ136" s="11"/>
      <c r="AK136" s="12"/>
      <c r="AL136" s="13"/>
      <c r="AM136" s="13"/>
      <c r="AN136" s="13"/>
    </row>
    <row r="137" spans="1:40" ht="16.5" thickTop="1" thickBot="1">
      <c r="A137" s="17"/>
      <c r="B137" s="18"/>
      <c r="C137" s="18"/>
      <c r="D137" s="17"/>
      <c r="E137" s="17"/>
      <c r="F137" s="157"/>
      <c r="G137" s="136"/>
      <c r="H137" s="136" t="s">
        <v>131</v>
      </c>
      <c r="I137" s="137" t="str">
        <f>IFERROR(IF(ISBLANK($G137),"",IF(ISTEXT($G137),$G137,IF(SIGN(INDEX('Time Zones'!$D$12:$J$18,MATCH($H137,ZoneA,0),MATCH($J137,ZoneB,0)))=(-1),INDEX('Time Zones'!$D$12:$J$18,MATCH($H137,ZoneA,0),MATCH($J137,ZoneB,0))+$G137+5,INDEX('Time Zones'!$D$12:$J$18,MATCH($H137,ZoneA,0),MATCH($J137,ZoneB,0))+$G137))),"Select Time Zones")</f>
        <v/>
      </c>
      <c r="J137" s="19" t="s">
        <v>131</v>
      </c>
      <c r="K137" s="160"/>
      <c r="L137" s="134"/>
      <c r="M137" s="134" t="s">
        <v>131</v>
      </c>
      <c r="N137" s="135" t="str">
        <f>IFERROR(IF(ISBLANK($G137),"",IF(ISBLANK($L137),"",IF(ISTEXT($L137),$L137,IF(SIGN(INDEX('Time Zones'!$D$12:$J$18,MATCH($H137,ZoneA,0),MATCH($M137,ZoneB,0)))=(-1),INDEX('Time Zones'!$D$12:$J$18,MATCH($H137,ZoneA,0),MATCH($M137,ZoneB,0))+$L137+5,INDEX('Time Zones'!$D$12:$J$18,MATCH($H137,ZoneA,0),MATCH($M137,ZoneB,0))+$L137)))),"Select Time Zones")</f>
        <v/>
      </c>
      <c r="O137" s="162" t="str">
        <f t="shared" ca="1" si="21"/>
        <v/>
      </c>
      <c r="P137" s="25">
        <f t="shared" si="18"/>
        <v>0</v>
      </c>
      <c r="Q137" s="25">
        <f t="shared" si="22"/>
        <v>0</v>
      </c>
      <c r="R137" s="25">
        <f t="shared" si="19"/>
        <v>0</v>
      </c>
      <c r="S137" s="25" t="str">
        <f t="shared" ca="1" si="23"/>
        <v/>
      </c>
      <c r="T137" s="20" t="str">
        <f t="shared" ca="1" si="24"/>
        <v/>
      </c>
      <c r="U137" s="26" t="str">
        <f t="shared" ca="1" si="20"/>
        <v/>
      </c>
      <c r="V137" s="22"/>
      <c r="W137" s="22"/>
      <c r="X137" s="22"/>
      <c r="Y137" s="22"/>
      <c r="Z137" s="156"/>
      <c r="AA137" s="156"/>
      <c r="AB137" s="156"/>
      <c r="AC137" s="22">
        <v>20</v>
      </c>
      <c r="AD137" s="55"/>
      <c r="AE137" s="5"/>
      <c r="AF137" s="9" t="s">
        <v>53</v>
      </c>
      <c r="AG137" s="55"/>
      <c r="AH137" s="9" t="s">
        <v>54</v>
      </c>
      <c r="AI137" s="11"/>
      <c r="AJ137" s="11"/>
      <c r="AK137" s="12"/>
      <c r="AL137" s="13"/>
      <c r="AM137" s="13"/>
      <c r="AN137" s="13"/>
    </row>
    <row r="138" spans="1:40" ht="15.75" thickTop="1">
      <c r="A138" s="17"/>
      <c r="B138" s="18"/>
      <c r="C138" s="18"/>
      <c r="D138" s="17"/>
      <c r="E138" s="17"/>
      <c r="F138" s="157"/>
      <c r="G138" s="136"/>
      <c r="H138" s="136" t="s">
        <v>131</v>
      </c>
      <c r="I138" s="137" t="str">
        <f>IFERROR(IF(ISBLANK($G138),"",IF(ISTEXT($G138),$G138,IF(SIGN(INDEX('Time Zones'!$D$12:$J$18,MATCH($H138,ZoneA,0),MATCH($J138,ZoneB,0)))=(-1),INDEX('Time Zones'!$D$12:$J$18,MATCH($H138,ZoneA,0),MATCH($J138,ZoneB,0))+$G138+5,INDEX('Time Zones'!$D$12:$J$18,MATCH($H138,ZoneA,0),MATCH($J138,ZoneB,0))+$G138))),"Select Time Zones")</f>
        <v/>
      </c>
      <c r="J138" s="19" t="s">
        <v>131</v>
      </c>
      <c r="K138" s="160"/>
      <c r="L138" s="134"/>
      <c r="M138" s="134" t="s">
        <v>131</v>
      </c>
      <c r="N138" s="135" t="str">
        <f>IFERROR(IF(ISBLANK($G138),"",IF(ISBLANK($L138),"",IF(ISTEXT($L138),$L138,IF(SIGN(INDEX('Time Zones'!$D$12:$J$18,MATCH($H138,ZoneA,0),MATCH($M138,ZoneB,0)))=(-1),INDEX('Time Zones'!$D$12:$J$18,MATCH($H138,ZoneA,0),MATCH($M138,ZoneB,0))+$L138+5,INDEX('Time Zones'!$D$12:$J$18,MATCH($H138,ZoneA,0),MATCH($M138,ZoneB,0))+$L138)))),"Select Time Zones")</f>
        <v/>
      </c>
      <c r="O138" s="162" t="str">
        <f t="shared" ca="1" si="21"/>
        <v/>
      </c>
      <c r="P138" s="25">
        <f t="shared" si="18"/>
        <v>0</v>
      </c>
      <c r="Q138" s="25">
        <f t="shared" si="22"/>
        <v>0</v>
      </c>
      <c r="R138" s="25">
        <f t="shared" si="19"/>
        <v>0</v>
      </c>
      <c r="S138" s="25" t="str">
        <f t="shared" ca="1" si="23"/>
        <v/>
      </c>
      <c r="T138" s="20" t="str">
        <f t="shared" ca="1" si="24"/>
        <v/>
      </c>
      <c r="U138" s="26" t="str">
        <f t="shared" ca="1" si="20"/>
        <v/>
      </c>
      <c r="V138" s="22"/>
      <c r="W138" s="22"/>
      <c r="X138" s="22"/>
      <c r="Y138" s="22"/>
      <c r="Z138" s="156"/>
      <c r="AA138" s="156"/>
      <c r="AB138" s="156"/>
      <c r="AC138" s="22">
        <v>20</v>
      </c>
      <c r="AD138" s="11"/>
      <c r="AE138" s="11"/>
      <c r="AF138" s="11"/>
      <c r="AG138" s="11"/>
      <c r="AH138" s="11"/>
      <c r="AI138" s="11"/>
      <c r="AJ138" s="11"/>
      <c r="AK138" s="12"/>
      <c r="AL138" s="13"/>
      <c r="AM138" s="13"/>
      <c r="AN138" s="13"/>
    </row>
    <row r="139" spans="1:40">
      <c r="A139" s="17"/>
      <c r="B139" s="18"/>
      <c r="C139" s="18"/>
      <c r="D139" s="17"/>
      <c r="E139" s="17"/>
      <c r="F139" s="157"/>
      <c r="G139" s="136"/>
      <c r="H139" s="136" t="s">
        <v>131</v>
      </c>
      <c r="I139" s="137" t="str">
        <f>IFERROR(IF(ISBLANK($G139),"",IF(ISTEXT($G139),$G139,IF(SIGN(INDEX('Time Zones'!$D$12:$J$18,MATCH($H139,ZoneA,0),MATCH($J139,ZoneB,0)))=(-1),INDEX('Time Zones'!$D$12:$J$18,MATCH($H139,ZoneA,0),MATCH($J139,ZoneB,0))+$G139+5,INDEX('Time Zones'!$D$12:$J$18,MATCH($H139,ZoneA,0),MATCH($J139,ZoneB,0))+$G139))),"Select Time Zones")</f>
        <v/>
      </c>
      <c r="J139" s="19" t="s">
        <v>131</v>
      </c>
      <c r="K139" s="160"/>
      <c r="L139" s="134"/>
      <c r="M139" s="134" t="s">
        <v>131</v>
      </c>
      <c r="N139" s="135" t="str">
        <f>IFERROR(IF(ISBLANK($G139),"",IF(ISBLANK($L139),"",IF(ISTEXT($L139),$L139,IF(SIGN(INDEX('Time Zones'!$D$12:$J$18,MATCH($H139,ZoneA,0),MATCH($M139,ZoneB,0)))=(-1),INDEX('Time Zones'!$D$12:$J$18,MATCH($H139,ZoneA,0),MATCH($M139,ZoneB,0))+$L139+5,INDEX('Time Zones'!$D$12:$J$18,MATCH($H139,ZoneA,0),MATCH($M139,ZoneB,0))+$L139)))),"Select Time Zones")</f>
        <v/>
      </c>
      <c r="O139" s="162" t="str">
        <f t="shared" ca="1" si="21"/>
        <v/>
      </c>
      <c r="P139" s="25">
        <f t="shared" si="18"/>
        <v>0</v>
      </c>
      <c r="Q139" s="25">
        <f t="shared" si="22"/>
        <v>0</v>
      </c>
      <c r="R139" s="25">
        <f t="shared" si="19"/>
        <v>0</v>
      </c>
      <c r="S139" s="25" t="str">
        <f t="shared" ca="1" si="23"/>
        <v/>
      </c>
      <c r="T139" s="20" t="str">
        <f t="shared" ca="1" si="24"/>
        <v/>
      </c>
      <c r="U139" s="26" t="str">
        <f t="shared" ca="1" si="20"/>
        <v/>
      </c>
      <c r="V139" s="22"/>
      <c r="W139" s="22"/>
      <c r="X139" s="22"/>
      <c r="Y139" s="22"/>
      <c r="Z139" s="156"/>
      <c r="AA139" s="156"/>
      <c r="AB139" s="156"/>
      <c r="AC139" s="22">
        <v>20</v>
      </c>
      <c r="AD139" s="11"/>
      <c r="AE139" s="11"/>
      <c r="AF139" s="11"/>
      <c r="AG139" s="11"/>
      <c r="AH139" s="11"/>
      <c r="AI139" s="11"/>
      <c r="AJ139" s="11"/>
      <c r="AK139" s="12"/>
      <c r="AL139" s="13"/>
      <c r="AM139" s="13"/>
      <c r="AN139" s="13"/>
    </row>
    <row r="140" spans="1:40" ht="15.75" thickBot="1">
      <c r="A140" s="17"/>
      <c r="B140" s="18"/>
      <c r="C140" s="18"/>
      <c r="D140" s="17"/>
      <c r="E140" s="17"/>
      <c r="F140" s="157"/>
      <c r="G140" s="136"/>
      <c r="H140" s="136" t="s">
        <v>131</v>
      </c>
      <c r="I140" s="137" t="str">
        <f>IFERROR(IF(ISBLANK($G140),"",IF(ISTEXT($G140),$G140,IF(SIGN(INDEX('Time Zones'!$D$12:$J$18,MATCH($H140,ZoneA,0),MATCH($J140,ZoneB,0)))=(-1),INDEX('Time Zones'!$D$12:$J$18,MATCH($H140,ZoneA,0),MATCH($J140,ZoneB,0))+$G140+5,INDEX('Time Zones'!$D$12:$J$18,MATCH($H140,ZoneA,0),MATCH($J140,ZoneB,0))+$G140))),"Select Time Zones")</f>
        <v/>
      </c>
      <c r="J140" s="19" t="s">
        <v>131</v>
      </c>
      <c r="K140" s="160"/>
      <c r="L140" s="134"/>
      <c r="M140" s="134" t="s">
        <v>131</v>
      </c>
      <c r="N140" s="135" t="str">
        <f>IFERROR(IF(ISBLANK($G140),"",IF(ISBLANK($L140),"",IF(ISTEXT($L140),$L140,IF(SIGN(INDEX('Time Zones'!$D$12:$J$18,MATCH($H140,ZoneA,0),MATCH($M140,ZoneB,0)))=(-1),INDEX('Time Zones'!$D$12:$J$18,MATCH($H140,ZoneA,0),MATCH($M140,ZoneB,0))+$L140+5,INDEX('Time Zones'!$D$12:$J$18,MATCH($H140,ZoneA,0),MATCH($M140,ZoneB,0))+$L140)))),"Select Time Zones")</f>
        <v/>
      </c>
      <c r="O140" s="162" t="str">
        <f t="shared" ca="1" si="21"/>
        <v/>
      </c>
      <c r="P140" s="25">
        <f t="shared" si="18"/>
        <v>0</v>
      </c>
      <c r="Q140" s="25">
        <f t="shared" si="22"/>
        <v>0</v>
      </c>
      <c r="R140" s="25">
        <f t="shared" si="19"/>
        <v>0</v>
      </c>
      <c r="S140" s="25" t="str">
        <f t="shared" ca="1" si="23"/>
        <v/>
      </c>
      <c r="T140" s="20" t="str">
        <f t="shared" ca="1" si="24"/>
        <v/>
      </c>
      <c r="U140" s="26" t="str">
        <f t="shared" ca="1" si="20"/>
        <v/>
      </c>
      <c r="V140" s="22"/>
      <c r="W140" s="22"/>
      <c r="X140" s="22"/>
      <c r="Y140" s="22"/>
      <c r="Z140" s="156"/>
      <c r="AA140" s="156"/>
      <c r="AB140" s="156"/>
      <c r="AC140" s="22">
        <v>20</v>
      </c>
      <c r="AD140" s="11"/>
      <c r="AE140" s="11"/>
      <c r="AF140" s="11"/>
      <c r="AG140" s="11"/>
      <c r="AH140" s="11"/>
      <c r="AI140" s="11"/>
      <c r="AJ140" s="11"/>
      <c r="AK140" s="12"/>
      <c r="AL140" s="13"/>
      <c r="AM140" s="13"/>
      <c r="AN140" s="13"/>
    </row>
    <row r="141" spans="1:40" ht="16.5" thickTop="1" thickBot="1">
      <c r="A141" s="17"/>
      <c r="B141" s="18"/>
      <c r="C141" s="18"/>
      <c r="D141" s="17"/>
      <c r="E141" s="17"/>
      <c r="F141" s="157"/>
      <c r="G141" s="136"/>
      <c r="H141" s="136" t="s">
        <v>131</v>
      </c>
      <c r="I141" s="137" t="str">
        <f>IFERROR(IF(ISBLANK($G141),"",IF(ISTEXT($G141),$G141,IF(SIGN(INDEX('Time Zones'!$D$12:$J$18,MATCH($H141,ZoneA,0),MATCH($J141,ZoneB,0)))=(-1),INDEX('Time Zones'!$D$12:$J$18,MATCH($H141,ZoneA,0),MATCH($J141,ZoneB,0))+$G141+5,INDEX('Time Zones'!$D$12:$J$18,MATCH($H141,ZoneA,0),MATCH($J141,ZoneB,0))+$G141))),"Select Time Zones")</f>
        <v/>
      </c>
      <c r="J141" s="19" t="s">
        <v>131</v>
      </c>
      <c r="K141" s="160"/>
      <c r="L141" s="134"/>
      <c r="M141" s="134" t="s">
        <v>131</v>
      </c>
      <c r="N141" s="135" t="str">
        <f>IFERROR(IF(ISBLANK($G141),"",IF(ISBLANK($L141),"",IF(ISTEXT($L141),$L141,IF(SIGN(INDEX('Time Zones'!$D$12:$J$18,MATCH($H141,ZoneA,0),MATCH($M141,ZoneB,0)))=(-1),INDEX('Time Zones'!$D$12:$J$18,MATCH($H141,ZoneA,0),MATCH($M141,ZoneB,0))+$L141+5,INDEX('Time Zones'!$D$12:$J$18,MATCH($H141,ZoneA,0),MATCH($M141,ZoneB,0))+$L141)))),"Select Time Zones")</f>
        <v/>
      </c>
      <c r="O141" s="162" t="str">
        <f t="shared" ca="1" si="21"/>
        <v/>
      </c>
      <c r="P141" s="25">
        <f t="shared" si="18"/>
        <v>0</v>
      </c>
      <c r="Q141" s="25">
        <f t="shared" si="22"/>
        <v>0</v>
      </c>
      <c r="R141" s="25">
        <f t="shared" si="19"/>
        <v>0</v>
      </c>
      <c r="S141" s="25" t="str">
        <f t="shared" ca="1" si="23"/>
        <v/>
      </c>
      <c r="T141" s="20" t="str">
        <f t="shared" ca="1" si="24"/>
        <v/>
      </c>
      <c r="U141" s="26" t="str">
        <f t="shared" ca="1" si="20"/>
        <v/>
      </c>
      <c r="V141" s="22"/>
      <c r="W141" s="22"/>
      <c r="X141" s="22"/>
      <c r="Y141" s="22"/>
      <c r="Z141" s="156"/>
      <c r="AA141" s="156"/>
      <c r="AB141" s="156"/>
      <c r="AC141" s="22">
        <v>20</v>
      </c>
      <c r="AD141" s="9" t="s">
        <v>186</v>
      </c>
      <c r="AE141" s="5"/>
      <c r="AF141" s="9" t="s">
        <v>131</v>
      </c>
      <c r="AG141" s="9" t="s">
        <v>41</v>
      </c>
      <c r="AH141" s="9" t="s">
        <v>2</v>
      </c>
      <c r="AI141" s="11"/>
      <c r="AJ141" s="11"/>
      <c r="AK141" s="12"/>
      <c r="AL141" s="13"/>
      <c r="AM141" s="13"/>
      <c r="AN141" s="13"/>
    </row>
    <row r="142" spans="1:40" ht="16.5" thickTop="1" thickBot="1">
      <c r="A142" s="17"/>
      <c r="B142" s="18"/>
      <c r="C142" s="18"/>
      <c r="D142" s="17"/>
      <c r="E142" s="17"/>
      <c r="F142" s="157"/>
      <c r="G142" s="136"/>
      <c r="H142" s="136" t="s">
        <v>131</v>
      </c>
      <c r="I142" s="137" t="str">
        <f>IFERROR(IF(ISBLANK($G142),"",IF(ISTEXT($G142),$G142,IF(SIGN(INDEX('Time Zones'!$D$12:$J$18,MATCH($H142,ZoneA,0),MATCH($J142,ZoneB,0)))=(-1),INDEX('Time Zones'!$D$12:$J$18,MATCH($H142,ZoneA,0),MATCH($J142,ZoneB,0))+$G142+5,INDEX('Time Zones'!$D$12:$J$18,MATCH($H142,ZoneA,0),MATCH($J142,ZoneB,0))+$G142))),"Select Time Zones")</f>
        <v/>
      </c>
      <c r="J142" s="19" t="s">
        <v>131</v>
      </c>
      <c r="K142" s="160"/>
      <c r="L142" s="134"/>
      <c r="M142" s="134" t="s">
        <v>131</v>
      </c>
      <c r="N142" s="135" t="str">
        <f>IFERROR(IF(ISBLANK($G142),"",IF(ISBLANK($L142),"",IF(ISTEXT($L142),$L142,IF(SIGN(INDEX('Time Zones'!$D$12:$J$18,MATCH($H142,ZoneA,0),MATCH($M142,ZoneB,0)))=(-1),INDEX('Time Zones'!$D$12:$J$18,MATCH($H142,ZoneA,0),MATCH($M142,ZoneB,0))+$L142+5,INDEX('Time Zones'!$D$12:$J$18,MATCH($H142,ZoneA,0),MATCH($M142,ZoneB,0))+$L142)))),"Select Time Zones")</f>
        <v/>
      </c>
      <c r="O142" s="162" t="str">
        <f t="shared" ca="1" si="21"/>
        <v/>
      </c>
      <c r="P142" s="25">
        <f t="shared" si="18"/>
        <v>0</v>
      </c>
      <c r="Q142" s="25">
        <f t="shared" si="22"/>
        <v>0</v>
      </c>
      <c r="R142" s="25">
        <f t="shared" si="19"/>
        <v>0</v>
      </c>
      <c r="S142" s="25" t="str">
        <f t="shared" ca="1" si="23"/>
        <v/>
      </c>
      <c r="T142" s="20" t="str">
        <f t="shared" ca="1" si="24"/>
        <v/>
      </c>
      <c r="U142" s="26" t="str">
        <f t="shared" ca="1" si="20"/>
        <v/>
      </c>
      <c r="V142" s="22"/>
      <c r="W142" s="22"/>
      <c r="X142" s="22"/>
      <c r="Y142" s="22"/>
      <c r="Z142" s="156"/>
      <c r="AA142" s="156"/>
      <c r="AB142" s="156"/>
      <c r="AC142" s="22">
        <v>20</v>
      </c>
      <c r="AD142" s="55"/>
      <c r="AE142" s="24"/>
      <c r="AF142" s="56"/>
      <c r="AG142" s="55"/>
      <c r="AH142" s="55"/>
      <c r="AI142" s="11"/>
      <c r="AJ142" s="11"/>
      <c r="AK142" s="12"/>
      <c r="AL142" s="13"/>
      <c r="AM142" s="13"/>
      <c r="AN142" s="13"/>
    </row>
    <row r="143" spans="1:40" ht="15.75" thickTop="1">
      <c r="A143" s="17"/>
      <c r="B143" s="18"/>
      <c r="C143" s="18"/>
      <c r="D143" s="17"/>
      <c r="E143" s="17"/>
      <c r="F143" s="157"/>
      <c r="G143" s="136"/>
      <c r="H143" s="136" t="s">
        <v>131</v>
      </c>
      <c r="I143" s="137" t="str">
        <f>IFERROR(IF(ISBLANK($G143),"",IF(ISTEXT($G143),$G143,IF(SIGN(INDEX('Time Zones'!$D$12:$J$18,MATCH($H143,ZoneA,0),MATCH($J143,ZoneB,0)))=(-1),INDEX('Time Zones'!$D$12:$J$18,MATCH($H143,ZoneA,0),MATCH($J143,ZoneB,0))+$G143+5,INDEX('Time Zones'!$D$12:$J$18,MATCH($H143,ZoneA,0),MATCH($J143,ZoneB,0))+$G143))),"Select Time Zones")</f>
        <v/>
      </c>
      <c r="J143" s="19" t="s">
        <v>131</v>
      </c>
      <c r="K143" s="160"/>
      <c r="L143" s="134"/>
      <c r="M143" s="134" t="s">
        <v>131</v>
      </c>
      <c r="N143" s="135" t="str">
        <f>IFERROR(IF(ISBLANK($G143),"",IF(ISBLANK($L143),"",IF(ISTEXT($L143),$L143,IF(SIGN(INDEX('Time Zones'!$D$12:$J$18,MATCH($H143,ZoneA,0),MATCH($M143,ZoneB,0)))=(-1),INDEX('Time Zones'!$D$12:$J$18,MATCH($H143,ZoneA,0),MATCH($M143,ZoneB,0))+$L143+5,INDEX('Time Zones'!$D$12:$J$18,MATCH($H143,ZoneA,0),MATCH($M143,ZoneB,0))+$L143)))),"Select Time Zones")</f>
        <v/>
      </c>
      <c r="O143" s="162" t="str">
        <f t="shared" ca="1" si="21"/>
        <v/>
      </c>
      <c r="P143" s="25">
        <f t="shared" si="18"/>
        <v>0</v>
      </c>
      <c r="Q143" s="25">
        <f t="shared" si="22"/>
        <v>0</v>
      </c>
      <c r="R143" s="25">
        <f t="shared" si="19"/>
        <v>0</v>
      </c>
      <c r="S143" s="25" t="str">
        <f t="shared" ca="1" si="23"/>
        <v/>
      </c>
      <c r="T143" s="20" t="str">
        <f t="shared" ca="1" si="24"/>
        <v/>
      </c>
      <c r="U143" s="26" t="str">
        <f t="shared" ca="1" si="20"/>
        <v/>
      </c>
      <c r="V143" s="22"/>
      <c r="W143" s="22"/>
      <c r="X143" s="22"/>
      <c r="Y143" s="22"/>
      <c r="Z143" s="156"/>
      <c r="AA143" s="156"/>
      <c r="AB143" s="156"/>
      <c r="AC143" s="22">
        <v>20</v>
      </c>
      <c r="AD143" s="235"/>
      <c r="AE143" s="236"/>
      <c r="AF143" s="236"/>
      <c r="AG143" s="236"/>
      <c r="AH143" s="237"/>
      <c r="AI143" s="11"/>
      <c r="AJ143" s="11"/>
      <c r="AK143" s="12"/>
      <c r="AL143" s="13"/>
      <c r="AM143" s="13"/>
      <c r="AN143" s="13"/>
    </row>
    <row r="144" spans="1:40">
      <c r="A144" s="17"/>
      <c r="B144" s="18"/>
      <c r="C144" s="18"/>
      <c r="D144" s="17"/>
      <c r="E144" s="17"/>
      <c r="F144" s="157"/>
      <c r="G144" s="136"/>
      <c r="H144" s="136" t="s">
        <v>131</v>
      </c>
      <c r="I144" s="137" t="str">
        <f>IFERROR(IF(ISBLANK($G144),"",IF(ISTEXT($G144),$G144,IF(SIGN(INDEX('Time Zones'!$D$12:$J$18,MATCH($H144,ZoneA,0),MATCH($J144,ZoneB,0)))=(-1),INDEX('Time Zones'!$D$12:$J$18,MATCH($H144,ZoneA,0),MATCH($J144,ZoneB,0))+$G144+5,INDEX('Time Zones'!$D$12:$J$18,MATCH($H144,ZoneA,0),MATCH($J144,ZoneB,0))+$G144))),"Select Time Zones")</f>
        <v/>
      </c>
      <c r="J144" s="19" t="s">
        <v>131</v>
      </c>
      <c r="K144" s="160"/>
      <c r="L144" s="134"/>
      <c r="M144" s="134" t="s">
        <v>131</v>
      </c>
      <c r="N144" s="135" t="str">
        <f>IFERROR(IF(ISBLANK($G144),"",IF(ISBLANK($L144),"",IF(ISTEXT($L144),$L144,IF(SIGN(INDEX('Time Zones'!$D$12:$J$18,MATCH($H144,ZoneA,0),MATCH($M144,ZoneB,0)))=(-1),INDEX('Time Zones'!$D$12:$J$18,MATCH($H144,ZoneA,0),MATCH($M144,ZoneB,0))+$L144+5,INDEX('Time Zones'!$D$12:$J$18,MATCH($H144,ZoneA,0),MATCH($M144,ZoneB,0))+$L144)))),"Select Time Zones")</f>
        <v/>
      </c>
      <c r="O144" s="162" t="str">
        <f t="shared" ca="1" si="21"/>
        <v/>
      </c>
      <c r="P144" s="25">
        <f t="shared" si="18"/>
        <v>0</v>
      </c>
      <c r="Q144" s="25">
        <f t="shared" si="22"/>
        <v>0</v>
      </c>
      <c r="R144" s="25">
        <f t="shared" si="19"/>
        <v>0</v>
      </c>
      <c r="S144" s="25" t="str">
        <f t="shared" ca="1" si="23"/>
        <v/>
      </c>
      <c r="T144" s="20" t="str">
        <f t="shared" ca="1" si="24"/>
        <v/>
      </c>
      <c r="U144" s="26" t="str">
        <f t="shared" ca="1" si="20"/>
        <v/>
      </c>
      <c r="V144" s="22"/>
      <c r="W144" s="22"/>
      <c r="X144" s="22"/>
      <c r="Y144" s="22"/>
      <c r="Z144" s="156"/>
      <c r="AA144" s="156"/>
      <c r="AB144" s="156"/>
      <c r="AC144" s="22">
        <v>20</v>
      </c>
      <c r="AD144" s="238"/>
      <c r="AE144" s="239"/>
      <c r="AF144" s="239"/>
      <c r="AG144" s="239"/>
      <c r="AH144" s="240"/>
      <c r="AI144" s="11"/>
      <c r="AJ144" s="11"/>
      <c r="AK144" s="12"/>
      <c r="AL144" s="13"/>
      <c r="AM144" s="13"/>
      <c r="AN144" s="13"/>
    </row>
    <row r="145" spans="1:40" ht="15.75" thickBot="1">
      <c r="A145" s="17"/>
      <c r="B145" s="18"/>
      <c r="C145" s="18"/>
      <c r="D145" s="17"/>
      <c r="E145" s="17"/>
      <c r="F145" s="157"/>
      <c r="G145" s="136"/>
      <c r="H145" s="136" t="s">
        <v>131</v>
      </c>
      <c r="I145" s="137" t="str">
        <f>IFERROR(IF(ISBLANK($G145),"",IF(ISTEXT($G145),$G145,IF(SIGN(INDEX('Time Zones'!$D$12:$J$18,MATCH($H145,ZoneA,0),MATCH($J145,ZoneB,0)))=(-1),INDEX('Time Zones'!$D$12:$J$18,MATCH($H145,ZoneA,0),MATCH($J145,ZoneB,0))+$G145+5,INDEX('Time Zones'!$D$12:$J$18,MATCH($H145,ZoneA,0),MATCH($J145,ZoneB,0))+$G145))),"Select Time Zones")</f>
        <v/>
      </c>
      <c r="J145" s="19" t="s">
        <v>131</v>
      </c>
      <c r="K145" s="160"/>
      <c r="L145" s="134"/>
      <c r="M145" s="134" t="s">
        <v>131</v>
      </c>
      <c r="N145" s="135" t="str">
        <f>IFERROR(IF(ISBLANK($G145),"",IF(ISBLANK($L145),"",IF(ISTEXT($L145),$L145,IF(SIGN(INDEX('Time Zones'!$D$12:$J$18,MATCH($H145,ZoneA,0),MATCH($M145,ZoneB,0)))=(-1),INDEX('Time Zones'!$D$12:$J$18,MATCH($H145,ZoneA,0),MATCH($M145,ZoneB,0))+$L145+5,INDEX('Time Zones'!$D$12:$J$18,MATCH($H145,ZoneA,0),MATCH($M145,ZoneB,0))+$L145)))),"Select Time Zones")</f>
        <v/>
      </c>
      <c r="O145" s="162" t="str">
        <f t="shared" ca="1" si="21"/>
        <v/>
      </c>
      <c r="P145" s="25">
        <f t="shared" si="18"/>
        <v>0</v>
      </c>
      <c r="Q145" s="25">
        <f t="shared" si="22"/>
        <v>0</v>
      </c>
      <c r="R145" s="25">
        <f t="shared" si="19"/>
        <v>0</v>
      </c>
      <c r="S145" s="25" t="str">
        <f t="shared" ca="1" si="23"/>
        <v/>
      </c>
      <c r="T145" s="20" t="str">
        <f t="shared" ca="1" si="24"/>
        <v/>
      </c>
      <c r="U145" s="26" t="str">
        <f t="shared" ca="1" si="20"/>
        <v/>
      </c>
      <c r="V145" s="22"/>
      <c r="W145" s="22"/>
      <c r="X145" s="22"/>
      <c r="Y145" s="22"/>
      <c r="Z145" s="156"/>
      <c r="AA145" s="156"/>
      <c r="AB145" s="156"/>
      <c r="AC145" s="22">
        <v>20</v>
      </c>
      <c r="AD145" s="241"/>
      <c r="AE145" s="242"/>
      <c r="AF145" s="242"/>
      <c r="AG145" s="242"/>
      <c r="AH145" s="243"/>
      <c r="AI145" s="11"/>
      <c r="AJ145" s="11"/>
      <c r="AK145" s="12"/>
      <c r="AL145" s="13"/>
      <c r="AM145" s="13"/>
      <c r="AN145" s="13"/>
    </row>
    <row r="146" spans="1:40" ht="16.5" thickTop="1" thickBot="1">
      <c r="A146" s="17"/>
      <c r="B146" s="18"/>
      <c r="C146" s="18"/>
      <c r="D146" s="17"/>
      <c r="E146" s="17"/>
      <c r="F146" s="157"/>
      <c r="G146" s="136"/>
      <c r="H146" s="136" t="s">
        <v>131</v>
      </c>
      <c r="I146" s="137" t="str">
        <f>IFERROR(IF(ISBLANK($G146),"",IF(ISTEXT($G146),$G146,IF(SIGN(INDEX('Time Zones'!$D$12:$J$18,MATCH($H146,ZoneA,0),MATCH($J146,ZoneB,0)))=(-1),INDEX('Time Zones'!$D$12:$J$18,MATCH($H146,ZoneA,0),MATCH($J146,ZoneB,0))+$G146+5,INDEX('Time Zones'!$D$12:$J$18,MATCH($H146,ZoneA,0),MATCH($J146,ZoneB,0))+$G146))),"Select Time Zones")</f>
        <v/>
      </c>
      <c r="J146" s="19" t="s">
        <v>131</v>
      </c>
      <c r="K146" s="160"/>
      <c r="L146" s="134"/>
      <c r="M146" s="134" t="s">
        <v>131</v>
      </c>
      <c r="N146" s="135" t="str">
        <f>IFERROR(IF(ISBLANK($G146),"",IF(ISBLANK($L146),"",IF(ISTEXT($L146),$L146,IF(SIGN(INDEX('Time Zones'!$D$12:$J$18,MATCH($H146,ZoneA,0),MATCH($M146,ZoneB,0)))=(-1),INDEX('Time Zones'!$D$12:$J$18,MATCH($H146,ZoneA,0),MATCH($M146,ZoneB,0))+$L146+5,INDEX('Time Zones'!$D$12:$J$18,MATCH($H146,ZoneA,0),MATCH($M146,ZoneB,0))+$L146)))),"Select Time Zones")</f>
        <v/>
      </c>
      <c r="O146" s="162" t="str">
        <f t="shared" ca="1" si="21"/>
        <v/>
      </c>
      <c r="P146" s="25">
        <f t="shared" si="18"/>
        <v>0</v>
      </c>
      <c r="Q146" s="25">
        <f t="shared" si="22"/>
        <v>0</v>
      </c>
      <c r="R146" s="25">
        <f t="shared" si="19"/>
        <v>0</v>
      </c>
      <c r="S146" s="25" t="str">
        <f t="shared" ca="1" si="23"/>
        <v/>
      </c>
      <c r="T146" s="20" t="str">
        <f t="shared" ca="1" si="24"/>
        <v/>
      </c>
      <c r="U146" s="26" t="str">
        <f t="shared" ca="1" si="20"/>
        <v/>
      </c>
      <c r="V146" s="22"/>
      <c r="W146" s="22"/>
      <c r="X146" s="22"/>
      <c r="Y146" s="22"/>
      <c r="Z146" s="156"/>
      <c r="AA146" s="156"/>
      <c r="AB146" s="156"/>
      <c r="AC146" s="22">
        <v>20</v>
      </c>
      <c r="AD146" s="55"/>
      <c r="AE146" s="5"/>
      <c r="AF146" s="9" t="s">
        <v>53</v>
      </c>
      <c r="AG146" s="55"/>
      <c r="AH146" s="9" t="s">
        <v>54</v>
      </c>
      <c r="AI146" s="11"/>
      <c r="AJ146" s="11"/>
      <c r="AK146" s="12"/>
      <c r="AL146" s="13"/>
      <c r="AM146" s="13"/>
      <c r="AN146" s="13"/>
    </row>
    <row r="147" spans="1:40" ht="15.75" thickTop="1">
      <c r="A147" s="17"/>
      <c r="B147" s="18"/>
      <c r="C147" s="18"/>
      <c r="D147" s="17"/>
      <c r="E147" s="17"/>
      <c r="F147" s="157"/>
      <c r="G147" s="136"/>
      <c r="H147" s="136" t="s">
        <v>131</v>
      </c>
      <c r="I147" s="137" t="str">
        <f>IFERROR(IF(ISBLANK($G147),"",IF(ISTEXT($G147),$G147,IF(SIGN(INDEX('Time Zones'!$D$12:$J$18,MATCH($H147,ZoneA,0),MATCH($J147,ZoneB,0)))=(-1),INDEX('Time Zones'!$D$12:$J$18,MATCH($H147,ZoneA,0),MATCH($J147,ZoneB,0))+$G147+5,INDEX('Time Zones'!$D$12:$J$18,MATCH($H147,ZoneA,0),MATCH($J147,ZoneB,0))+$G147))),"Select Time Zones")</f>
        <v/>
      </c>
      <c r="J147" s="19" t="s">
        <v>131</v>
      </c>
      <c r="K147" s="160"/>
      <c r="L147" s="134"/>
      <c r="M147" s="134" t="s">
        <v>131</v>
      </c>
      <c r="N147" s="135" t="str">
        <f>IFERROR(IF(ISBLANK($G147),"",IF(ISBLANK($L147),"",IF(ISTEXT($L147),$L147,IF(SIGN(INDEX('Time Zones'!$D$12:$J$18,MATCH($H147,ZoneA,0),MATCH($M147,ZoneB,0)))=(-1),INDEX('Time Zones'!$D$12:$J$18,MATCH($H147,ZoneA,0),MATCH($M147,ZoneB,0))+$L147+5,INDEX('Time Zones'!$D$12:$J$18,MATCH($H147,ZoneA,0),MATCH($M147,ZoneB,0))+$L147)))),"Select Time Zones")</f>
        <v/>
      </c>
      <c r="O147" s="162" t="str">
        <f t="shared" ca="1" si="21"/>
        <v/>
      </c>
      <c r="P147" s="25">
        <f t="shared" si="18"/>
        <v>0</v>
      </c>
      <c r="Q147" s="25">
        <f t="shared" si="22"/>
        <v>0</v>
      </c>
      <c r="R147" s="25">
        <f t="shared" si="19"/>
        <v>0</v>
      </c>
      <c r="S147" s="25" t="str">
        <f t="shared" ca="1" si="23"/>
        <v/>
      </c>
      <c r="T147" s="20" t="str">
        <f t="shared" ca="1" si="24"/>
        <v/>
      </c>
      <c r="U147" s="26" t="str">
        <f t="shared" ca="1" si="20"/>
        <v/>
      </c>
      <c r="V147" s="22"/>
      <c r="W147" s="22"/>
      <c r="X147" s="22"/>
      <c r="Y147" s="22"/>
      <c r="Z147" s="156"/>
      <c r="AA147" s="156"/>
      <c r="AB147" s="156"/>
      <c r="AC147" s="22">
        <v>20</v>
      </c>
      <c r="AD147" s="11"/>
      <c r="AE147" s="11"/>
      <c r="AF147" s="11"/>
      <c r="AG147" s="11"/>
      <c r="AH147" s="11"/>
      <c r="AI147" s="11"/>
      <c r="AJ147" s="11"/>
      <c r="AK147" s="12"/>
      <c r="AL147" s="13"/>
      <c r="AM147" s="13"/>
      <c r="AN147" s="13"/>
    </row>
    <row r="148" spans="1:40">
      <c r="A148" s="17"/>
      <c r="B148" s="18"/>
      <c r="C148" s="18"/>
      <c r="D148" s="17"/>
      <c r="E148" s="17"/>
      <c r="F148" s="157"/>
      <c r="G148" s="136"/>
      <c r="H148" s="136" t="s">
        <v>131</v>
      </c>
      <c r="I148" s="137" t="str">
        <f>IFERROR(IF(ISBLANK($G148),"",IF(ISTEXT($G148),$G148,IF(SIGN(INDEX('Time Zones'!$D$12:$J$18,MATCH($H148,ZoneA,0),MATCH($J148,ZoneB,0)))=(-1),INDEX('Time Zones'!$D$12:$J$18,MATCH($H148,ZoneA,0),MATCH($J148,ZoneB,0))+$G148+5,INDEX('Time Zones'!$D$12:$J$18,MATCH($H148,ZoneA,0),MATCH($J148,ZoneB,0))+$G148))),"Select Time Zones")</f>
        <v/>
      </c>
      <c r="J148" s="19" t="s">
        <v>131</v>
      </c>
      <c r="K148" s="160"/>
      <c r="L148" s="134"/>
      <c r="M148" s="134" t="s">
        <v>131</v>
      </c>
      <c r="N148" s="135" t="str">
        <f>IFERROR(IF(ISBLANK($G148),"",IF(ISBLANK($L148),"",IF(ISTEXT($L148),$L148,IF(SIGN(INDEX('Time Zones'!$D$12:$J$18,MATCH($H148,ZoneA,0),MATCH($M148,ZoneB,0)))=(-1),INDEX('Time Zones'!$D$12:$J$18,MATCH($H148,ZoneA,0),MATCH($M148,ZoneB,0))+$L148+5,INDEX('Time Zones'!$D$12:$J$18,MATCH($H148,ZoneA,0),MATCH($M148,ZoneB,0))+$L148)))),"Select Time Zones")</f>
        <v/>
      </c>
      <c r="O148" s="162" t="str">
        <f t="shared" ca="1" si="21"/>
        <v/>
      </c>
      <c r="P148" s="25">
        <f t="shared" si="18"/>
        <v>0</v>
      </c>
      <c r="Q148" s="25">
        <f t="shared" si="22"/>
        <v>0</v>
      </c>
      <c r="R148" s="25">
        <f t="shared" si="19"/>
        <v>0</v>
      </c>
      <c r="S148" s="25" t="str">
        <f t="shared" ca="1" si="23"/>
        <v/>
      </c>
      <c r="T148" s="20" t="str">
        <f t="shared" ca="1" si="24"/>
        <v/>
      </c>
      <c r="U148" s="26" t="str">
        <f t="shared" ca="1" si="20"/>
        <v/>
      </c>
      <c r="V148" s="22"/>
      <c r="W148" s="22"/>
      <c r="X148" s="22"/>
      <c r="Y148" s="22"/>
      <c r="Z148" s="156"/>
      <c r="AA148" s="156"/>
      <c r="AB148" s="156"/>
      <c r="AC148" s="22">
        <v>20</v>
      </c>
      <c r="AD148" s="11"/>
      <c r="AE148" s="11"/>
      <c r="AF148" s="11"/>
      <c r="AG148" s="11"/>
      <c r="AH148" s="11"/>
      <c r="AI148" s="11"/>
      <c r="AJ148" s="11"/>
      <c r="AK148" s="12"/>
      <c r="AL148" s="13"/>
      <c r="AM148" s="13"/>
      <c r="AN148" s="13"/>
    </row>
    <row r="149" spans="1:40" ht="15.75" thickBot="1">
      <c r="A149" s="17"/>
      <c r="B149" s="18"/>
      <c r="C149" s="18"/>
      <c r="D149" s="17"/>
      <c r="E149" s="17"/>
      <c r="F149" s="157"/>
      <c r="G149" s="136"/>
      <c r="H149" s="136" t="s">
        <v>131</v>
      </c>
      <c r="I149" s="137" t="str">
        <f>IFERROR(IF(ISBLANK($G149),"",IF(ISTEXT($G149),$G149,IF(SIGN(INDEX('Time Zones'!$D$12:$J$18,MATCH($H149,ZoneA,0),MATCH($J149,ZoneB,0)))=(-1),INDEX('Time Zones'!$D$12:$J$18,MATCH($H149,ZoneA,0),MATCH($J149,ZoneB,0))+$G149+5,INDEX('Time Zones'!$D$12:$J$18,MATCH($H149,ZoneA,0),MATCH($J149,ZoneB,0))+$G149))),"Select Time Zones")</f>
        <v/>
      </c>
      <c r="J149" s="19" t="s">
        <v>131</v>
      </c>
      <c r="K149" s="160"/>
      <c r="L149" s="134"/>
      <c r="M149" s="134" t="s">
        <v>131</v>
      </c>
      <c r="N149" s="135" t="str">
        <f>IFERROR(IF(ISBLANK($G149),"",IF(ISBLANK($L149),"",IF(ISTEXT($L149),$L149,IF(SIGN(INDEX('Time Zones'!$D$12:$J$18,MATCH($H149,ZoneA,0),MATCH($M149,ZoneB,0)))=(-1),INDEX('Time Zones'!$D$12:$J$18,MATCH($H149,ZoneA,0),MATCH($M149,ZoneB,0))+$L149+5,INDEX('Time Zones'!$D$12:$J$18,MATCH($H149,ZoneA,0),MATCH($M149,ZoneB,0))+$L149)))),"Select Time Zones")</f>
        <v/>
      </c>
      <c r="O149" s="162" t="str">
        <f t="shared" ca="1" si="21"/>
        <v/>
      </c>
      <c r="P149" s="25">
        <f t="shared" si="18"/>
        <v>0</v>
      </c>
      <c r="Q149" s="25">
        <f t="shared" si="22"/>
        <v>0</v>
      </c>
      <c r="R149" s="25">
        <f t="shared" si="19"/>
        <v>0</v>
      </c>
      <c r="S149" s="25" t="str">
        <f t="shared" ca="1" si="23"/>
        <v/>
      </c>
      <c r="T149" s="20" t="str">
        <f t="shared" ca="1" si="24"/>
        <v/>
      </c>
      <c r="U149" s="26" t="str">
        <f t="shared" ca="1" si="20"/>
        <v/>
      </c>
      <c r="V149" s="22"/>
      <c r="W149" s="22"/>
      <c r="X149" s="22"/>
      <c r="Y149" s="22"/>
      <c r="Z149" s="156"/>
      <c r="AA149" s="156"/>
      <c r="AB149" s="156"/>
      <c r="AC149" s="22">
        <v>20</v>
      </c>
      <c r="AD149" s="11"/>
      <c r="AE149" s="11"/>
      <c r="AF149" s="11"/>
      <c r="AG149" s="11"/>
      <c r="AH149" s="11"/>
      <c r="AI149" s="11"/>
      <c r="AJ149" s="11"/>
      <c r="AK149" s="12"/>
      <c r="AL149" s="13"/>
      <c r="AM149" s="13"/>
      <c r="AN149" s="13"/>
    </row>
    <row r="150" spans="1:40" ht="16.5" thickTop="1" thickBot="1">
      <c r="A150" s="17"/>
      <c r="B150" s="18"/>
      <c r="C150" s="18"/>
      <c r="D150" s="17"/>
      <c r="E150" s="17"/>
      <c r="F150" s="157"/>
      <c r="G150" s="136"/>
      <c r="H150" s="136" t="s">
        <v>131</v>
      </c>
      <c r="I150" s="137" t="str">
        <f>IFERROR(IF(ISBLANK($G150),"",IF(ISTEXT($G150),$G150,IF(SIGN(INDEX('Time Zones'!$D$12:$J$18,MATCH($H150,ZoneA,0),MATCH($J150,ZoneB,0)))=(-1),INDEX('Time Zones'!$D$12:$J$18,MATCH($H150,ZoneA,0),MATCH($J150,ZoneB,0))+$G150+5,INDEX('Time Zones'!$D$12:$J$18,MATCH($H150,ZoneA,0),MATCH($J150,ZoneB,0))+$G150))),"Select Time Zones")</f>
        <v/>
      </c>
      <c r="J150" s="19" t="s">
        <v>131</v>
      </c>
      <c r="K150" s="160"/>
      <c r="L150" s="134"/>
      <c r="M150" s="134" t="s">
        <v>131</v>
      </c>
      <c r="N150" s="135" t="str">
        <f>IFERROR(IF(ISBLANK($G150),"",IF(ISBLANK($L150),"",IF(ISTEXT($L150),$L150,IF(SIGN(INDEX('Time Zones'!$D$12:$J$18,MATCH($H150,ZoneA,0),MATCH($M150,ZoneB,0)))=(-1),INDEX('Time Zones'!$D$12:$J$18,MATCH($H150,ZoneA,0),MATCH($M150,ZoneB,0))+$L150+5,INDEX('Time Zones'!$D$12:$J$18,MATCH($H150,ZoneA,0),MATCH($M150,ZoneB,0))+$L150)))),"Select Time Zones")</f>
        <v/>
      </c>
      <c r="O150" s="162" t="str">
        <f t="shared" ca="1" si="21"/>
        <v/>
      </c>
      <c r="P150" s="25">
        <f t="shared" si="18"/>
        <v>0</v>
      </c>
      <c r="Q150" s="25">
        <f t="shared" si="22"/>
        <v>0</v>
      </c>
      <c r="R150" s="25">
        <f t="shared" si="19"/>
        <v>0</v>
      </c>
      <c r="S150" s="25" t="str">
        <f t="shared" ca="1" si="23"/>
        <v/>
      </c>
      <c r="T150" s="20" t="str">
        <f t="shared" ca="1" si="24"/>
        <v/>
      </c>
      <c r="U150" s="26" t="str">
        <f t="shared" ca="1" si="20"/>
        <v/>
      </c>
      <c r="V150" s="22"/>
      <c r="W150" s="22"/>
      <c r="X150" s="22"/>
      <c r="Y150" s="22"/>
      <c r="Z150" s="156"/>
      <c r="AA150" s="156"/>
      <c r="AB150" s="156"/>
      <c r="AC150" s="22">
        <v>20</v>
      </c>
      <c r="AD150" s="9" t="s">
        <v>186</v>
      </c>
      <c r="AE150" s="5"/>
      <c r="AF150" s="9" t="s">
        <v>131</v>
      </c>
      <c r="AG150" s="9" t="s">
        <v>41</v>
      </c>
      <c r="AH150" s="9" t="s">
        <v>2</v>
      </c>
      <c r="AI150" s="11"/>
      <c r="AJ150" s="11"/>
      <c r="AK150" s="12"/>
      <c r="AL150" s="13"/>
      <c r="AM150" s="13"/>
      <c r="AN150" s="13"/>
    </row>
    <row r="151" spans="1:40" ht="16.5" thickTop="1" thickBot="1">
      <c r="A151" s="17"/>
      <c r="B151" s="18"/>
      <c r="C151" s="18"/>
      <c r="D151" s="17"/>
      <c r="E151" s="17"/>
      <c r="F151" s="157"/>
      <c r="G151" s="136"/>
      <c r="H151" s="136" t="s">
        <v>131</v>
      </c>
      <c r="I151" s="137" t="str">
        <f>IFERROR(IF(ISBLANK($G151),"",IF(ISTEXT($G151),$G151,IF(SIGN(INDEX('Time Zones'!$D$12:$J$18,MATCH($H151,ZoneA,0),MATCH($J151,ZoneB,0)))=(-1),INDEX('Time Zones'!$D$12:$J$18,MATCH($H151,ZoneA,0),MATCH($J151,ZoneB,0))+$G151+5,INDEX('Time Zones'!$D$12:$J$18,MATCH($H151,ZoneA,0),MATCH($J151,ZoneB,0))+$G151))),"Select Time Zones")</f>
        <v/>
      </c>
      <c r="J151" s="19" t="s">
        <v>131</v>
      </c>
      <c r="K151" s="160"/>
      <c r="L151" s="134"/>
      <c r="M151" s="134" t="s">
        <v>131</v>
      </c>
      <c r="N151" s="135" t="str">
        <f>IFERROR(IF(ISBLANK($G151),"",IF(ISBLANK($L151),"",IF(ISTEXT($L151),$L151,IF(SIGN(INDEX('Time Zones'!$D$12:$J$18,MATCH($H151,ZoneA,0),MATCH($M151,ZoneB,0)))=(-1),INDEX('Time Zones'!$D$12:$J$18,MATCH($H151,ZoneA,0),MATCH($M151,ZoneB,0))+$L151+5,INDEX('Time Zones'!$D$12:$J$18,MATCH($H151,ZoneA,0),MATCH($M151,ZoneB,0))+$L151)))),"Select Time Zones")</f>
        <v/>
      </c>
      <c r="O151" s="162" t="str">
        <f t="shared" ca="1" si="21"/>
        <v/>
      </c>
      <c r="P151" s="25">
        <f t="shared" si="18"/>
        <v>0</v>
      </c>
      <c r="Q151" s="25">
        <f t="shared" si="22"/>
        <v>0</v>
      </c>
      <c r="R151" s="25">
        <f t="shared" si="19"/>
        <v>0</v>
      </c>
      <c r="S151" s="25" t="str">
        <f t="shared" ca="1" si="23"/>
        <v/>
      </c>
      <c r="T151" s="20" t="str">
        <f t="shared" ca="1" si="24"/>
        <v/>
      </c>
      <c r="U151" s="26" t="str">
        <f t="shared" ca="1" si="20"/>
        <v/>
      </c>
      <c r="V151" s="22"/>
      <c r="W151" s="22"/>
      <c r="X151" s="22"/>
      <c r="Y151" s="22"/>
      <c r="Z151" s="156"/>
      <c r="AA151" s="156"/>
      <c r="AB151" s="156"/>
      <c r="AC151" s="22">
        <v>20</v>
      </c>
      <c r="AD151" s="55"/>
      <c r="AE151" s="24"/>
      <c r="AF151" s="56"/>
      <c r="AG151" s="55"/>
      <c r="AH151" s="55"/>
      <c r="AI151" s="11"/>
      <c r="AJ151" s="11"/>
      <c r="AK151" s="12"/>
      <c r="AL151" s="13"/>
      <c r="AM151" s="13"/>
      <c r="AN151" s="13"/>
    </row>
    <row r="152" spans="1:40" ht="15.75" thickTop="1">
      <c r="A152" s="17"/>
      <c r="B152" s="18"/>
      <c r="C152" s="18"/>
      <c r="D152" s="17"/>
      <c r="E152" s="17"/>
      <c r="F152" s="157"/>
      <c r="G152" s="136"/>
      <c r="H152" s="136" t="s">
        <v>131</v>
      </c>
      <c r="I152" s="137" t="str">
        <f>IFERROR(IF(ISBLANK($G152),"",IF(ISTEXT($G152),$G152,IF(SIGN(INDEX('Time Zones'!$D$12:$J$18,MATCH($H152,ZoneA,0),MATCH($J152,ZoneB,0)))=(-1),INDEX('Time Zones'!$D$12:$J$18,MATCH($H152,ZoneA,0),MATCH($J152,ZoneB,0))+$G152+5,INDEX('Time Zones'!$D$12:$J$18,MATCH($H152,ZoneA,0),MATCH($J152,ZoneB,0))+$G152))),"Select Time Zones")</f>
        <v/>
      </c>
      <c r="J152" s="19" t="s">
        <v>131</v>
      </c>
      <c r="K152" s="160"/>
      <c r="L152" s="134"/>
      <c r="M152" s="134" t="s">
        <v>131</v>
      </c>
      <c r="N152" s="135" t="str">
        <f>IFERROR(IF(ISBLANK($G152),"",IF(ISBLANK($L152),"",IF(ISTEXT($L152),$L152,IF(SIGN(INDEX('Time Zones'!$D$12:$J$18,MATCH($H152,ZoneA,0),MATCH($M152,ZoneB,0)))=(-1),INDEX('Time Zones'!$D$12:$J$18,MATCH($H152,ZoneA,0),MATCH($M152,ZoneB,0))+$L152+5,INDEX('Time Zones'!$D$12:$J$18,MATCH($H152,ZoneA,0),MATCH($M152,ZoneB,0))+$L152)))),"Select Time Zones")</f>
        <v/>
      </c>
      <c r="O152" s="162" t="str">
        <f t="shared" ca="1" si="21"/>
        <v/>
      </c>
      <c r="P152" s="25">
        <f t="shared" si="18"/>
        <v>0</v>
      </c>
      <c r="Q152" s="25">
        <f t="shared" si="22"/>
        <v>0</v>
      </c>
      <c r="R152" s="25">
        <f t="shared" si="19"/>
        <v>0</v>
      </c>
      <c r="S152" s="25" t="str">
        <f t="shared" ca="1" si="23"/>
        <v/>
      </c>
      <c r="T152" s="20" t="str">
        <f t="shared" ca="1" si="24"/>
        <v/>
      </c>
      <c r="U152" s="26" t="str">
        <f t="shared" ca="1" si="20"/>
        <v/>
      </c>
      <c r="V152" s="22"/>
      <c r="W152" s="22"/>
      <c r="X152" s="22"/>
      <c r="Y152" s="22"/>
      <c r="Z152" s="156"/>
      <c r="AA152" s="156"/>
      <c r="AB152" s="156"/>
      <c r="AC152" s="22">
        <v>20</v>
      </c>
      <c r="AD152" s="235"/>
      <c r="AE152" s="236"/>
      <c r="AF152" s="236"/>
      <c r="AG152" s="236"/>
      <c r="AH152" s="237"/>
      <c r="AI152" s="11"/>
      <c r="AJ152" s="11"/>
      <c r="AK152" s="12"/>
      <c r="AL152" s="13"/>
      <c r="AM152" s="13"/>
      <c r="AN152" s="13"/>
    </row>
    <row r="153" spans="1:40">
      <c r="A153" s="17"/>
      <c r="B153" s="18"/>
      <c r="C153" s="18"/>
      <c r="D153" s="17"/>
      <c r="E153" s="17"/>
      <c r="F153" s="157"/>
      <c r="G153" s="136"/>
      <c r="H153" s="136" t="s">
        <v>131</v>
      </c>
      <c r="I153" s="137" t="str">
        <f>IFERROR(IF(ISBLANK($G153),"",IF(ISTEXT($G153),$G153,IF(SIGN(INDEX('Time Zones'!$D$12:$J$18,MATCH($H153,ZoneA,0),MATCH($J153,ZoneB,0)))=(-1),INDEX('Time Zones'!$D$12:$J$18,MATCH($H153,ZoneA,0),MATCH($J153,ZoneB,0))+$G153+5,INDEX('Time Zones'!$D$12:$J$18,MATCH($H153,ZoneA,0),MATCH($J153,ZoneB,0))+$G153))),"Select Time Zones")</f>
        <v/>
      </c>
      <c r="J153" s="19" t="s">
        <v>131</v>
      </c>
      <c r="K153" s="160"/>
      <c r="L153" s="134"/>
      <c r="M153" s="134" t="s">
        <v>131</v>
      </c>
      <c r="N153" s="135" t="str">
        <f>IFERROR(IF(ISBLANK($G153),"",IF(ISBLANK($L153),"",IF(ISTEXT($L153),$L153,IF(SIGN(INDEX('Time Zones'!$D$12:$J$18,MATCH($H153,ZoneA,0),MATCH($M153,ZoneB,0)))=(-1),INDEX('Time Zones'!$D$12:$J$18,MATCH($H153,ZoneA,0),MATCH($M153,ZoneB,0))+$L153+5,INDEX('Time Zones'!$D$12:$J$18,MATCH($H153,ZoneA,0),MATCH($M153,ZoneB,0))+$L153)))),"Select Time Zones")</f>
        <v/>
      </c>
      <c r="O153" s="162" t="str">
        <f t="shared" ca="1" si="21"/>
        <v/>
      </c>
      <c r="P153" s="25">
        <f t="shared" si="18"/>
        <v>0</v>
      </c>
      <c r="Q153" s="25">
        <f t="shared" si="22"/>
        <v>0</v>
      </c>
      <c r="R153" s="25">
        <f t="shared" si="19"/>
        <v>0</v>
      </c>
      <c r="S153" s="25" t="str">
        <f t="shared" ca="1" si="23"/>
        <v/>
      </c>
      <c r="T153" s="20" t="str">
        <f t="shared" ca="1" si="24"/>
        <v/>
      </c>
      <c r="U153" s="26" t="str">
        <f t="shared" ca="1" si="20"/>
        <v/>
      </c>
      <c r="V153" s="22"/>
      <c r="W153" s="22"/>
      <c r="X153" s="22"/>
      <c r="Y153" s="22"/>
      <c r="Z153" s="156"/>
      <c r="AA153" s="156"/>
      <c r="AB153" s="156"/>
      <c r="AC153" s="22">
        <v>20</v>
      </c>
      <c r="AD153" s="238"/>
      <c r="AE153" s="239"/>
      <c r="AF153" s="239"/>
      <c r="AG153" s="239"/>
      <c r="AH153" s="240"/>
      <c r="AI153" s="11"/>
      <c r="AJ153" s="11"/>
      <c r="AK153" s="12"/>
      <c r="AL153" s="13"/>
      <c r="AM153" s="13"/>
      <c r="AN153" s="13"/>
    </row>
    <row r="154" spans="1:40" ht="15.75" thickBot="1">
      <c r="A154" s="17"/>
      <c r="B154" s="18"/>
      <c r="C154" s="18"/>
      <c r="D154" s="17"/>
      <c r="E154" s="17"/>
      <c r="F154" s="157"/>
      <c r="G154" s="136"/>
      <c r="H154" s="136" t="s">
        <v>131</v>
      </c>
      <c r="I154" s="137" t="str">
        <f>IFERROR(IF(ISBLANK($G154),"",IF(ISTEXT($G154),$G154,IF(SIGN(INDEX('Time Zones'!$D$12:$J$18,MATCH($H154,ZoneA,0),MATCH($J154,ZoneB,0)))=(-1),INDEX('Time Zones'!$D$12:$J$18,MATCH($H154,ZoneA,0),MATCH($J154,ZoneB,0))+$G154+5,INDEX('Time Zones'!$D$12:$J$18,MATCH($H154,ZoneA,0),MATCH($J154,ZoneB,0))+$G154))),"Select Time Zones")</f>
        <v/>
      </c>
      <c r="J154" s="19" t="s">
        <v>131</v>
      </c>
      <c r="K154" s="160"/>
      <c r="L154" s="134"/>
      <c r="M154" s="134" t="s">
        <v>131</v>
      </c>
      <c r="N154" s="135" t="str">
        <f>IFERROR(IF(ISBLANK($G154),"",IF(ISBLANK($L154),"",IF(ISTEXT($L154),$L154,IF(SIGN(INDEX('Time Zones'!$D$12:$J$18,MATCH($H154,ZoneA,0),MATCH($M154,ZoneB,0)))=(-1),INDEX('Time Zones'!$D$12:$J$18,MATCH($H154,ZoneA,0),MATCH($M154,ZoneB,0))+$L154+5,INDEX('Time Zones'!$D$12:$J$18,MATCH($H154,ZoneA,0),MATCH($M154,ZoneB,0))+$L154)))),"Select Time Zones")</f>
        <v/>
      </c>
      <c r="O154" s="162" t="str">
        <f t="shared" ca="1" si="21"/>
        <v/>
      </c>
      <c r="P154" s="25">
        <f t="shared" si="18"/>
        <v>0</v>
      </c>
      <c r="Q154" s="25">
        <f t="shared" si="22"/>
        <v>0</v>
      </c>
      <c r="R154" s="25">
        <f t="shared" si="19"/>
        <v>0</v>
      </c>
      <c r="S154" s="25" t="str">
        <f t="shared" ca="1" si="23"/>
        <v/>
      </c>
      <c r="T154" s="20" t="str">
        <f t="shared" ca="1" si="24"/>
        <v/>
      </c>
      <c r="U154" s="26" t="str">
        <f t="shared" ca="1" si="20"/>
        <v/>
      </c>
      <c r="V154" s="22"/>
      <c r="W154" s="22"/>
      <c r="X154" s="22"/>
      <c r="Y154" s="22"/>
      <c r="Z154" s="156"/>
      <c r="AA154" s="156"/>
      <c r="AB154" s="156"/>
      <c r="AC154" s="22">
        <v>20</v>
      </c>
      <c r="AD154" s="241"/>
      <c r="AE154" s="242"/>
      <c r="AF154" s="242"/>
      <c r="AG154" s="242"/>
      <c r="AH154" s="243"/>
      <c r="AI154" s="11"/>
      <c r="AJ154" s="11"/>
      <c r="AK154" s="12"/>
      <c r="AL154" s="13"/>
      <c r="AM154" s="13"/>
      <c r="AN154" s="13"/>
    </row>
    <row r="155" spans="1:40" ht="16.5" thickTop="1" thickBot="1">
      <c r="A155" s="17"/>
      <c r="B155" s="18"/>
      <c r="C155" s="18"/>
      <c r="D155" s="17"/>
      <c r="E155" s="17"/>
      <c r="F155" s="157"/>
      <c r="G155" s="136"/>
      <c r="H155" s="136" t="s">
        <v>131</v>
      </c>
      <c r="I155" s="137" t="str">
        <f>IFERROR(IF(ISBLANK($G155),"",IF(ISTEXT($G155),$G155,IF(SIGN(INDEX('Time Zones'!$D$12:$J$18,MATCH($H155,ZoneA,0),MATCH($J155,ZoneB,0)))=(-1),INDEX('Time Zones'!$D$12:$J$18,MATCH($H155,ZoneA,0),MATCH($J155,ZoneB,0))+$G155+5,INDEX('Time Zones'!$D$12:$J$18,MATCH($H155,ZoneA,0),MATCH($J155,ZoneB,0))+$G155))),"Select Time Zones")</f>
        <v/>
      </c>
      <c r="J155" s="19" t="s">
        <v>131</v>
      </c>
      <c r="K155" s="160"/>
      <c r="L155" s="134"/>
      <c r="M155" s="134" t="s">
        <v>131</v>
      </c>
      <c r="N155" s="135" t="str">
        <f>IFERROR(IF(ISBLANK($G155),"",IF(ISBLANK($L155),"",IF(ISTEXT($L155),$L155,IF(SIGN(INDEX('Time Zones'!$D$12:$J$18,MATCH($H155,ZoneA,0),MATCH($M155,ZoneB,0)))=(-1),INDEX('Time Zones'!$D$12:$J$18,MATCH($H155,ZoneA,0),MATCH($M155,ZoneB,0))+$L155+5,INDEX('Time Zones'!$D$12:$J$18,MATCH($H155,ZoneA,0),MATCH($M155,ZoneB,0))+$L155)))),"Select Time Zones")</f>
        <v/>
      </c>
      <c r="O155" s="162" t="str">
        <f t="shared" ca="1" si="21"/>
        <v/>
      </c>
      <c r="P155" s="25">
        <f t="shared" si="18"/>
        <v>0</v>
      </c>
      <c r="Q155" s="25">
        <f t="shared" si="22"/>
        <v>0</v>
      </c>
      <c r="R155" s="25">
        <f t="shared" si="19"/>
        <v>0</v>
      </c>
      <c r="S155" s="25" t="str">
        <f t="shared" ca="1" si="23"/>
        <v/>
      </c>
      <c r="T155" s="20" t="str">
        <f t="shared" ca="1" si="24"/>
        <v/>
      </c>
      <c r="U155" s="26" t="str">
        <f t="shared" ca="1" si="20"/>
        <v/>
      </c>
      <c r="V155" s="22"/>
      <c r="W155" s="22"/>
      <c r="X155" s="22"/>
      <c r="Y155" s="22"/>
      <c r="Z155" s="156"/>
      <c r="AA155" s="156"/>
      <c r="AB155" s="156"/>
      <c r="AC155" s="22">
        <v>20</v>
      </c>
      <c r="AD155" s="55"/>
      <c r="AE155" s="5"/>
      <c r="AF155" s="9" t="s">
        <v>53</v>
      </c>
      <c r="AG155" s="55"/>
      <c r="AH155" s="9" t="s">
        <v>54</v>
      </c>
      <c r="AI155" s="11"/>
      <c r="AJ155" s="11"/>
      <c r="AK155" s="12"/>
      <c r="AL155" s="13"/>
      <c r="AM155" s="13"/>
      <c r="AN155" s="13"/>
    </row>
    <row r="156" spans="1:40" ht="15.75" thickTop="1">
      <c r="A156" s="17"/>
      <c r="B156" s="18"/>
      <c r="C156" s="18"/>
      <c r="D156" s="17"/>
      <c r="E156" s="17"/>
      <c r="F156" s="157"/>
      <c r="G156" s="136"/>
      <c r="H156" s="136" t="s">
        <v>131</v>
      </c>
      <c r="I156" s="137" t="str">
        <f>IFERROR(IF(ISBLANK($G156),"",IF(ISTEXT($G156),$G156,IF(SIGN(INDEX('Time Zones'!$D$12:$J$18,MATCH($H156,ZoneA,0),MATCH($J156,ZoneB,0)))=(-1),INDEX('Time Zones'!$D$12:$J$18,MATCH($H156,ZoneA,0),MATCH($J156,ZoneB,0))+$G156+5,INDEX('Time Zones'!$D$12:$J$18,MATCH($H156,ZoneA,0),MATCH($J156,ZoneB,0))+$G156))),"Select Time Zones")</f>
        <v/>
      </c>
      <c r="J156" s="19" t="s">
        <v>131</v>
      </c>
      <c r="K156" s="160"/>
      <c r="L156" s="134"/>
      <c r="M156" s="134" t="s">
        <v>131</v>
      </c>
      <c r="N156" s="135" t="str">
        <f>IFERROR(IF(ISBLANK($G156),"",IF(ISBLANK($L156),"",IF(ISTEXT($L156),$L156,IF(SIGN(INDEX('Time Zones'!$D$12:$J$18,MATCH($H156,ZoneA,0),MATCH($M156,ZoneB,0)))=(-1),INDEX('Time Zones'!$D$12:$J$18,MATCH($H156,ZoneA,0),MATCH($M156,ZoneB,0))+$L156+5,INDEX('Time Zones'!$D$12:$J$18,MATCH($H156,ZoneA,0),MATCH($M156,ZoneB,0))+$L156)))),"Select Time Zones")</f>
        <v/>
      </c>
      <c r="O156" s="162" t="str">
        <f t="shared" ca="1" si="21"/>
        <v/>
      </c>
      <c r="P156" s="25">
        <f t="shared" si="18"/>
        <v>0</v>
      </c>
      <c r="Q156" s="25">
        <f t="shared" si="22"/>
        <v>0</v>
      </c>
      <c r="R156" s="25">
        <f t="shared" si="19"/>
        <v>0</v>
      </c>
      <c r="S156" s="25" t="str">
        <f t="shared" ca="1" si="23"/>
        <v/>
      </c>
      <c r="T156" s="20" t="str">
        <f t="shared" ca="1" si="24"/>
        <v/>
      </c>
      <c r="U156" s="26" t="str">
        <f t="shared" ca="1" si="20"/>
        <v/>
      </c>
      <c r="V156" s="22"/>
      <c r="W156" s="22"/>
      <c r="X156" s="22"/>
      <c r="Y156" s="22"/>
      <c r="Z156" s="156"/>
      <c r="AA156" s="156"/>
      <c r="AB156" s="156"/>
      <c r="AC156" s="22">
        <v>20</v>
      </c>
      <c r="AD156" s="11"/>
      <c r="AE156" s="11"/>
      <c r="AF156" s="11"/>
      <c r="AG156" s="11"/>
      <c r="AH156" s="11"/>
      <c r="AI156" s="11"/>
      <c r="AJ156" s="11"/>
      <c r="AK156" s="12"/>
      <c r="AL156" s="13"/>
      <c r="AM156" s="13"/>
      <c r="AN156" s="13"/>
    </row>
    <row r="157" spans="1:40">
      <c r="A157" s="17"/>
      <c r="B157" s="18"/>
      <c r="C157" s="18"/>
      <c r="D157" s="17"/>
      <c r="E157" s="17"/>
      <c r="F157" s="157"/>
      <c r="G157" s="136"/>
      <c r="H157" s="136" t="s">
        <v>131</v>
      </c>
      <c r="I157" s="137" t="str">
        <f>IFERROR(IF(ISBLANK($G157),"",IF(ISTEXT($G157),$G157,IF(SIGN(INDEX('Time Zones'!$D$12:$J$18,MATCH($H157,ZoneA,0),MATCH($J157,ZoneB,0)))=(-1),INDEX('Time Zones'!$D$12:$J$18,MATCH($H157,ZoneA,0),MATCH($J157,ZoneB,0))+$G157+5,INDEX('Time Zones'!$D$12:$J$18,MATCH($H157,ZoneA,0),MATCH($J157,ZoneB,0))+$G157))),"Select Time Zones")</f>
        <v/>
      </c>
      <c r="J157" s="19" t="s">
        <v>131</v>
      </c>
      <c r="K157" s="160"/>
      <c r="L157" s="134"/>
      <c r="M157" s="134" t="s">
        <v>131</v>
      </c>
      <c r="N157" s="135" t="str">
        <f>IFERROR(IF(ISBLANK($G157),"",IF(ISBLANK($L157),"",IF(ISTEXT($L157),$L157,IF(SIGN(INDEX('Time Zones'!$D$12:$J$18,MATCH($H157,ZoneA,0),MATCH($M157,ZoneB,0)))=(-1),INDEX('Time Zones'!$D$12:$J$18,MATCH($H157,ZoneA,0),MATCH($M157,ZoneB,0))+$L157+5,INDEX('Time Zones'!$D$12:$J$18,MATCH($H157,ZoneA,0),MATCH($M157,ZoneB,0))+$L157)))),"Select Time Zones")</f>
        <v/>
      </c>
      <c r="O157" s="162" t="str">
        <f t="shared" ca="1" si="21"/>
        <v/>
      </c>
      <c r="P157" s="25">
        <f t="shared" si="18"/>
        <v>0</v>
      </c>
      <c r="Q157" s="25">
        <f t="shared" si="22"/>
        <v>0</v>
      </c>
      <c r="R157" s="25">
        <f t="shared" si="19"/>
        <v>0</v>
      </c>
      <c r="S157" s="25" t="str">
        <f t="shared" ca="1" si="23"/>
        <v/>
      </c>
      <c r="T157" s="20" t="str">
        <f t="shared" ca="1" si="24"/>
        <v/>
      </c>
      <c r="U157" s="26" t="str">
        <f t="shared" ca="1" si="20"/>
        <v/>
      </c>
      <c r="V157" s="22"/>
      <c r="W157" s="22"/>
      <c r="X157" s="22"/>
      <c r="Y157" s="22"/>
      <c r="Z157" s="156"/>
      <c r="AA157" s="156"/>
      <c r="AB157" s="156"/>
      <c r="AC157" s="22">
        <v>20</v>
      </c>
      <c r="AD157" s="11"/>
      <c r="AE157" s="11"/>
      <c r="AF157" s="11"/>
      <c r="AG157" s="11"/>
      <c r="AH157" s="11"/>
      <c r="AI157" s="11"/>
      <c r="AJ157" s="11"/>
      <c r="AK157" s="12"/>
      <c r="AL157" s="13"/>
      <c r="AM157" s="13"/>
      <c r="AN157" s="13"/>
    </row>
    <row r="158" spans="1:40" ht="15.75" thickBot="1">
      <c r="A158" s="17"/>
      <c r="B158" s="18"/>
      <c r="C158" s="18"/>
      <c r="D158" s="17"/>
      <c r="E158" s="17"/>
      <c r="F158" s="157"/>
      <c r="G158" s="136"/>
      <c r="H158" s="136" t="s">
        <v>131</v>
      </c>
      <c r="I158" s="137" t="str">
        <f>IFERROR(IF(ISBLANK($G158),"",IF(ISTEXT($G158),$G158,IF(SIGN(INDEX('Time Zones'!$D$12:$J$18,MATCH($H158,ZoneA,0),MATCH($J158,ZoneB,0)))=(-1),INDEX('Time Zones'!$D$12:$J$18,MATCH($H158,ZoneA,0),MATCH($J158,ZoneB,0))+$G158+5,INDEX('Time Zones'!$D$12:$J$18,MATCH($H158,ZoneA,0),MATCH($J158,ZoneB,0))+$G158))),"Select Time Zones")</f>
        <v/>
      </c>
      <c r="J158" s="19" t="s">
        <v>131</v>
      </c>
      <c r="K158" s="160"/>
      <c r="L158" s="134"/>
      <c r="M158" s="134" t="s">
        <v>131</v>
      </c>
      <c r="N158" s="135" t="str">
        <f>IFERROR(IF(ISBLANK($G158),"",IF(ISBLANK($L158),"",IF(ISTEXT($L158),$L158,IF(SIGN(INDEX('Time Zones'!$D$12:$J$18,MATCH($H158,ZoneA,0),MATCH($M158,ZoneB,0)))=(-1),INDEX('Time Zones'!$D$12:$J$18,MATCH($H158,ZoneA,0),MATCH($M158,ZoneB,0))+$L158+5,INDEX('Time Zones'!$D$12:$J$18,MATCH($H158,ZoneA,0),MATCH($M158,ZoneB,0))+$L158)))),"Select Time Zones")</f>
        <v/>
      </c>
      <c r="O158" s="162" t="str">
        <f t="shared" ca="1" si="21"/>
        <v/>
      </c>
      <c r="P158" s="25">
        <f t="shared" si="18"/>
        <v>0</v>
      </c>
      <c r="Q158" s="25">
        <f t="shared" si="22"/>
        <v>0</v>
      </c>
      <c r="R158" s="25">
        <f t="shared" si="19"/>
        <v>0</v>
      </c>
      <c r="S158" s="25" t="str">
        <f t="shared" ca="1" si="23"/>
        <v/>
      </c>
      <c r="T158" s="20" t="str">
        <f t="shared" ca="1" si="24"/>
        <v/>
      </c>
      <c r="U158" s="26" t="str">
        <f t="shared" ca="1" si="20"/>
        <v/>
      </c>
      <c r="V158" s="22"/>
      <c r="W158" s="22"/>
      <c r="X158" s="22"/>
      <c r="Y158" s="22"/>
      <c r="Z158" s="156"/>
      <c r="AA158" s="156"/>
      <c r="AB158" s="156"/>
      <c r="AC158" s="22">
        <v>20</v>
      </c>
      <c r="AD158" s="11"/>
      <c r="AE158" s="11"/>
      <c r="AF158" s="11"/>
      <c r="AG158" s="11"/>
      <c r="AH158" s="11"/>
      <c r="AI158" s="11"/>
      <c r="AJ158" s="11"/>
      <c r="AK158" s="12"/>
      <c r="AL158" s="13"/>
      <c r="AM158" s="13"/>
      <c r="AN158" s="13"/>
    </row>
    <row r="159" spans="1:40" ht="16.5" thickTop="1" thickBot="1">
      <c r="A159" s="17"/>
      <c r="B159" s="18"/>
      <c r="C159" s="18"/>
      <c r="D159" s="17"/>
      <c r="E159" s="17"/>
      <c r="F159" s="157"/>
      <c r="G159" s="136"/>
      <c r="H159" s="136" t="s">
        <v>131</v>
      </c>
      <c r="I159" s="137" t="str">
        <f>IFERROR(IF(ISBLANK($G159),"",IF(ISTEXT($G159),$G159,IF(SIGN(INDEX('Time Zones'!$D$12:$J$18,MATCH($H159,ZoneA,0),MATCH($J159,ZoneB,0)))=(-1),INDEX('Time Zones'!$D$12:$J$18,MATCH($H159,ZoneA,0),MATCH($J159,ZoneB,0))+$G159+5,INDEX('Time Zones'!$D$12:$J$18,MATCH($H159,ZoneA,0),MATCH($J159,ZoneB,0))+$G159))),"Select Time Zones")</f>
        <v/>
      </c>
      <c r="J159" s="19" t="s">
        <v>131</v>
      </c>
      <c r="K159" s="160"/>
      <c r="L159" s="134"/>
      <c r="M159" s="134" t="s">
        <v>131</v>
      </c>
      <c r="N159" s="135" t="str">
        <f>IFERROR(IF(ISBLANK($G159),"",IF(ISBLANK($L159),"",IF(ISTEXT($L159),$L159,IF(SIGN(INDEX('Time Zones'!$D$12:$J$18,MATCH($H159,ZoneA,0),MATCH($M159,ZoneB,0)))=(-1),INDEX('Time Zones'!$D$12:$J$18,MATCH($H159,ZoneA,0),MATCH($M159,ZoneB,0))+$L159+5,INDEX('Time Zones'!$D$12:$J$18,MATCH($H159,ZoneA,0),MATCH($M159,ZoneB,0))+$L159)))),"Select Time Zones")</f>
        <v/>
      </c>
      <c r="O159" s="162" t="str">
        <f t="shared" ca="1" si="21"/>
        <v/>
      </c>
      <c r="P159" s="25">
        <f t="shared" si="18"/>
        <v>0</v>
      </c>
      <c r="Q159" s="25">
        <f t="shared" si="22"/>
        <v>0</v>
      </c>
      <c r="R159" s="25">
        <f t="shared" si="19"/>
        <v>0</v>
      </c>
      <c r="S159" s="25" t="str">
        <f t="shared" ca="1" si="23"/>
        <v/>
      </c>
      <c r="T159" s="20" t="str">
        <f t="shared" ca="1" si="24"/>
        <v/>
      </c>
      <c r="U159" s="26" t="str">
        <f t="shared" ca="1" si="20"/>
        <v/>
      </c>
      <c r="V159" s="22"/>
      <c r="W159" s="22"/>
      <c r="X159" s="22"/>
      <c r="Y159" s="22"/>
      <c r="Z159" s="156"/>
      <c r="AA159" s="156"/>
      <c r="AB159" s="156"/>
      <c r="AC159" s="22">
        <v>20</v>
      </c>
      <c r="AD159" s="9" t="s">
        <v>186</v>
      </c>
      <c r="AE159" s="5"/>
      <c r="AF159" s="9" t="s">
        <v>131</v>
      </c>
      <c r="AG159" s="9" t="s">
        <v>41</v>
      </c>
      <c r="AH159" s="9" t="s">
        <v>2</v>
      </c>
      <c r="AI159" s="11"/>
      <c r="AJ159" s="11"/>
      <c r="AK159" s="12"/>
      <c r="AL159" s="13"/>
      <c r="AM159" s="13"/>
      <c r="AN159" s="13"/>
    </row>
    <row r="160" spans="1:40" ht="16.5" thickTop="1" thickBot="1">
      <c r="A160" s="17"/>
      <c r="B160" s="18"/>
      <c r="C160" s="18"/>
      <c r="D160" s="17"/>
      <c r="E160" s="17"/>
      <c r="F160" s="157"/>
      <c r="G160" s="136"/>
      <c r="H160" s="136" t="s">
        <v>131</v>
      </c>
      <c r="I160" s="137" t="str">
        <f>IFERROR(IF(ISBLANK($G160),"",IF(ISTEXT($G160),$G160,IF(SIGN(INDEX('Time Zones'!$D$12:$J$18,MATCH($H160,ZoneA,0),MATCH($J160,ZoneB,0)))=(-1),INDEX('Time Zones'!$D$12:$J$18,MATCH($H160,ZoneA,0),MATCH($J160,ZoneB,0))+$G160+5,INDEX('Time Zones'!$D$12:$J$18,MATCH($H160,ZoneA,0),MATCH($J160,ZoneB,0))+$G160))),"Select Time Zones")</f>
        <v/>
      </c>
      <c r="J160" s="19" t="s">
        <v>131</v>
      </c>
      <c r="K160" s="160"/>
      <c r="L160" s="134"/>
      <c r="M160" s="134" t="s">
        <v>131</v>
      </c>
      <c r="N160" s="135" t="str">
        <f>IFERROR(IF(ISBLANK($G160),"",IF(ISBLANK($L160),"",IF(ISTEXT($L160),$L160,IF(SIGN(INDEX('Time Zones'!$D$12:$J$18,MATCH($H160,ZoneA,0),MATCH($M160,ZoneB,0)))=(-1),INDEX('Time Zones'!$D$12:$J$18,MATCH($H160,ZoneA,0),MATCH($M160,ZoneB,0))+$L160+5,INDEX('Time Zones'!$D$12:$J$18,MATCH($H160,ZoneA,0),MATCH($M160,ZoneB,0))+$L160)))),"Select Time Zones")</f>
        <v/>
      </c>
      <c r="O160" s="162" t="str">
        <f t="shared" ca="1" si="21"/>
        <v/>
      </c>
      <c r="P160" s="25">
        <f t="shared" si="18"/>
        <v>0</v>
      </c>
      <c r="Q160" s="25">
        <f t="shared" si="22"/>
        <v>0</v>
      </c>
      <c r="R160" s="25">
        <f t="shared" si="19"/>
        <v>0</v>
      </c>
      <c r="S160" s="25" t="str">
        <f t="shared" ca="1" si="23"/>
        <v/>
      </c>
      <c r="T160" s="20" t="str">
        <f t="shared" ca="1" si="24"/>
        <v/>
      </c>
      <c r="U160" s="26" t="str">
        <f t="shared" ca="1" si="20"/>
        <v/>
      </c>
      <c r="V160" s="22"/>
      <c r="W160" s="22"/>
      <c r="X160" s="22"/>
      <c r="Y160" s="22"/>
      <c r="Z160" s="156"/>
      <c r="AA160" s="156"/>
      <c r="AB160" s="156"/>
      <c r="AC160" s="22">
        <v>20</v>
      </c>
      <c r="AD160" s="55"/>
      <c r="AE160" s="24"/>
      <c r="AF160" s="56"/>
      <c r="AG160" s="55"/>
      <c r="AH160" s="55"/>
      <c r="AI160" s="11"/>
      <c r="AJ160" s="11"/>
      <c r="AK160" s="12"/>
      <c r="AL160" s="13"/>
      <c r="AM160" s="13"/>
      <c r="AN160" s="13"/>
    </row>
    <row r="161" spans="1:40" ht="15.75" thickTop="1">
      <c r="A161" s="17"/>
      <c r="B161" s="18"/>
      <c r="C161" s="18"/>
      <c r="D161" s="17"/>
      <c r="E161" s="17"/>
      <c r="F161" s="157"/>
      <c r="G161" s="136"/>
      <c r="H161" s="136" t="s">
        <v>131</v>
      </c>
      <c r="I161" s="137" t="str">
        <f>IFERROR(IF(ISBLANK($G161),"",IF(ISTEXT($G161),$G161,IF(SIGN(INDEX('Time Zones'!$D$12:$J$18,MATCH($H161,ZoneA,0),MATCH($J161,ZoneB,0)))=(-1),INDEX('Time Zones'!$D$12:$J$18,MATCH($H161,ZoneA,0),MATCH($J161,ZoneB,0))+$G161+5,INDEX('Time Zones'!$D$12:$J$18,MATCH($H161,ZoneA,0),MATCH($J161,ZoneB,0))+$G161))),"Select Time Zones")</f>
        <v/>
      </c>
      <c r="J161" s="19" t="s">
        <v>131</v>
      </c>
      <c r="K161" s="160"/>
      <c r="L161" s="134"/>
      <c r="M161" s="134" t="s">
        <v>131</v>
      </c>
      <c r="N161" s="135" t="str">
        <f>IFERROR(IF(ISBLANK($G161),"",IF(ISBLANK($L161),"",IF(ISTEXT($L161),$L161,IF(SIGN(INDEX('Time Zones'!$D$12:$J$18,MATCH($H161,ZoneA,0),MATCH($M161,ZoneB,0)))=(-1),INDEX('Time Zones'!$D$12:$J$18,MATCH($H161,ZoneA,0),MATCH($M161,ZoneB,0))+$L161+5,INDEX('Time Zones'!$D$12:$J$18,MATCH($H161,ZoneA,0),MATCH($M161,ZoneB,0))+$L161)))),"Select Time Zones")</f>
        <v/>
      </c>
      <c r="O161" s="162" t="str">
        <f t="shared" ca="1" si="21"/>
        <v/>
      </c>
      <c r="P161" s="25">
        <f t="shared" si="18"/>
        <v>0</v>
      </c>
      <c r="Q161" s="25">
        <f t="shared" si="22"/>
        <v>0</v>
      </c>
      <c r="R161" s="25">
        <f t="shared" si="19"/>
        <v>0</v>
      </c>
      <c r="S161" s="25" t="str">
        <f t="shared" ca="1" si="23"/>
        <v/>
      </c>
      <c r="T161" s="20" t="str">
        <f t="shared" ca="1" si="24"/>
        <v/>
      </c>
      <c r="U161" s="26" t="str">
        <f t="shared" ca="1" si="20"/>
        <v/>
      </c>
      <c r="V161" s="22"/>
      <c r="W161" s="22"/>
      <c r="X161" s="22"/>
      <c r="Y161" s="22"/>
      <c r="Z161" s="156"/>
      <c r="AA161" s="156"/>
      <c r="AB161" s="156"/>
      <c r="AC161" s="22">
        <v>20</v>
      </c>
      <c r="AD161" s="235"/>
      <c r="AE161" s="236"/>
      <c r="AF161" s="236"/>
      <c r="AG161" s="236"/>
      <c r="AH161" s="237"/>
      <c r="AI161" s="11"/>
      <c r="AJ161" s="11"/>
      <c r="AK161" s="12"/>
      <c r="AL161" s="13"/>
      <c r="AM161" s="13"/>
      <c r="AN161" s="13"/>
    </row>
    <row r="162" spans="1:40">
      <c r="A162" s="17"/>
      <c r="B162" s="18"/>
      <c r="C162" s="18"/>
      <c r="D162" s="17"/>
      <c r="E162" s="17"/>
      <c r="F162" s="157"/>
      <c r="G162" s="136"/>
      <c r="H162" s="136" t="s">
        <v>131</v>
      </c>
      <c r="I162" s="137" t="str">
        <f>IFERROR(IF(ISBLANK($G162),"",IF(ISTEXT($G162),$G162,IF(SIGN(INDEX('Time Zones'!$D$12:$J$18,MATCH($H162,ZoneA,0),MATCH($J162,ZoneB,0)))=(-1),INDEX('Time Zones'!$D$12:$J$18,MATCH($H162,ZoneA,0),MATCH($J162,ZoneB,0))+$G162+5,INDEX('Time Zones'!$D$12:$J$18,MATCH($H162,ZoneA,0),MATCH($J162,ZoneB,0))+$G162))),"Select Time Zones")</f>
        <v/>
      </c>
      <c r="J162" s="19" t="s">
        <v>131</v>
      </c>
      <c r="K162" s="160"/>
      <c r="L162" s="134"/>
      <c r="M162" s="134" t="s">
        <v>131</v>
      </c>
      <c r="N162" s="135" t="str">
        <f>IFERROR(IF(ISBLANK($G162),"",IF(ISBLANK($L162),"",IF(ISTEXT($L162),$L162,IF(SIGN(INDEX('Time Zones'!$D$12:$J$18,MATCH($H162,ZoneA,0),MATCH($M162,ZoneB,0)))=(-1),INDEX('Time Zones'!$D$12:$J$18,MATCH($H162,ZoneA,0),MATCH($M162,ZoneB,0))+$L162+5,INDEX('Time Zones'!$D$12:$J$18,MATCH($H162,ZoneA,0),MATCH($M162,ZoneB,0))+$L162)))),"Select Time Zones")</f>
        <v/>
      </c>
      <c r="O162" s="162" t="str">
        <f t="shared" ca="1" si="21"/>
        <v/>
      </c>
      <c r="P162" s="25">
        <f t="shared" si="18"/>
        <v>0</v>
      </c>
      <c r="Q162" s="25">
        <f t="shared" si="22"/>
        <v>0</v>
      </c>
      <c r="R162" s="25">
        <f t="shared" si="19"/>
        <v>0</v>
      </c>
      <c r="S162" s="25" t="str">
        <f t="shared" ca="1" si="23"/>
        <v/>
      </c>
      <c r="T162" s="20" t="str">
        <f t="shared" ca="1" si="24"/>
        <v/>
      </c>
      <c r="U162" s="26" t="str">
        <f t="shared" ca="1" si="20"/>
        <v/>
      </c>
      <c r="V162" s="22"/>
      <c r="W162" s="22"/>
      <c r="X162" s="22"/>
      <c r="Y162" s="22"/>
      <c r="Z162" s="156"/>
      <c r="AA162" s="156"/>
      <c r="AB162" s="156"/>
      <c r="AC162" s="22">
        <v>20</v>
      </c>
      <c r="AD162" s="238"/>
      <c r="AE162" s="239"/>
      <c r="AF162" s="239"/>
      <c r="AG162" s="239"/>
      <c r="AH162" s="240"/>
      <c r="AI162" s="11"/>
      <c r="AJ162" s="11"/>
      <c r="AK162" s="12"/>
      <c r="AL162" s="13"/>
      <c r="AM162" s="13"/>
      <c r="AN162" s="13"/>
    </row>
    <row r="163" spans="1:40" ht="15.75" thickBot="1">
      <c r="A163" s="17"/>
      <c r="B163" s="18"/>
      <c r="C163" s="18"/>
      <c r="D163" s="17"/>
      <c r="E163" s="17"/>
      <c r="F163" s="157"/>
      <c r="G163" s="136"/>
      <c r="H163" s="136" t="s">
        <v>131</v>
      </c>
      <c r="I163" s="137" t="str">
        <f>IFERROR(IF(ISBLANK($G163),"",IF(ISTEXT($G163),$G163,IF(SIGN(INDEX('Time Zones'!$D$12:$J$18,MATCH($H163,ZoneA,0),MATCH($J163,ZoneB,0)))=(-1),INDEX('Time Zones'!$D$12:$J$18,MATCH($H163,ZoneA,0),MATCH($J163,ZoneB,0))+$G163+5,INDEX('Time Zones'!$D$12:$J$18,MATCH($H163,ZoneA,0),MATCH($J163,ZoneB,0))+$G163))),"Select Time Zones")</f>
        <v/>
      </c>
      <c r="J163" s="19" t="s">
        <v>131</v>
      </c>
      <c r="K163" s="160"/>
      <c r="L163" s="134"/>
      <c r="M163" s="134" t="s">
        <v>131</v>
      </c>
      <c r="N163" s="135" t="str">
        <f>IFERROR(IF(ISBLANK($G163),"",IF(ISBLANK($L163),"",IF(ISTEXT($L163),$L163,IF(SIGN(INDEX('Time Zones'!$D$12:$J$18,MATCH($H163,ZoneA,0),MATCH($M163,ZoneB,0)))=(-1),INDEX('Time Zones'!$D$12:$J$18,MATCH($H163,ZoneA,0),MATCH($M163,ZoneB,0))+$L163+5,INDEX('Time Zones'!$D$12:$J$18,MATCH($H163,ZoneA,0),MATCH($M163,ZoneB,0))+$L163)))),"Select Time Zones")</f>
        <v/>
      </c>
      <c r="O163" s="162" t="str">
        <f t="shared" ca="1" si="21"/>
        <v/>
      </c>
      <c r="P163" s="25">
        <f t="shared" si="18"/>
        <v>0</v>
      </c>
      <c r="Q163" s="25">
        <f t="shared" si="22"/>
        <v>0</v>
      </c>
      <c r="R163" s="25">
        <f t="shared" si="19"/>
        <v>0</v>
      </c>
      <c r="S163" s="25" t="str">
        <f t="shared" ca="1" si="23"/>
        <v/>
      </c>
      <c r="T163" s="20" t="str">
        <f t="shared" ca="1" si="24"/>
        <v/>
      </c>
      <c r="U163" s="26" t="str">
        <f t="shared" ca="1" si="20"/>
        <v/>
      </c>
      <c r="V163" s="22"/>
      <c r="W163" s="22"/>
      <c r="X163" s="22"/>
      <c r="Y163" s="22"/>
      <c r="Z163" s="156"/>
      <c r="AA163" s="156"/>
      <c r="AB163" s="156"/>
      <c r="AC163" s="22">
        <v>20</v>
      </c>
      <c r="AD163" s="241"/>
      <c r="AE163" s="242"/>
      <c r="AF163" s="242"/>
      <c r="AG163" s="242"/>
      <c r="AH163" s="243"/>
      <c r="AI163" s="11"/>
      <c r="AJ163" s="11"/>
      <c r="AK163" s="12"/>
      <c r="AL163" s="13"/>
      <c r="AM163" s="13"/>
      <c r="AN163" s="13"/>
    </row>
    <row r="164" spans="1:40" ht="16.5" thickTop="1" thickBot="1">
      <c r="A164" s="17"/>
      <c r="B164" s="18"/>
      <c r="C164" s="18"/>
      <c r="D164" s="17"/>
      <c r="E164" s="17"/>
      <c r="F164" s="157"/>
      <c r="G164" s="136"/>
      <c r="H164" s="136" t="s">
        <v>131</v>
      </c>
      <c r="I164" s="137" t="str">
        <f>IFERROR(IF(ISBLANK($G164),"",IF(ISTEXT($G164),$G164,IF(SIGN(INDEX('Time Zones'!$D$12:$J$18,MATCH($H164,ZoneA,0),MATCH($J164,ZoneB,0)))=(-1),INDEX('Time Zones'!$D$12:$J$18,MATCH($H164,ZoneA,0),MATCH($J164,ZoneB,0))+$G164+5,INDEX('Time Zones'!$D$12:$J$18,MATCH($H164,ZoneA,0),MATCH($J164,ZoneB,0))+$G164))),"Select Time Zones")</f>
        <v/>
      </c>
      <c r="J164" s="19" t="s">
        <v>131</v>
      </c>
      <c r="K164" s="160"/>
      <c r="L164" s="134"/>
      <c r="M164" s="134" t="s">
        <v>131</v>
      </c>
      <c r="N164" s="135" t="str">
        <f>IFERROR(IF(ISBLANK($G164),"",IF(ISBLANK($L164),"",IF(ISTEXT($L164),$L164,IF(SIGN(INDEX('Time Zones'!$D$12:$J$18,MATCH($H164,ZoneA,0),MATCH($M164,ZoneB,0)))=(-1),INDEX('Time Zones'!$D$12:$J$18,MATCH($H164,ZoneA,0),MATCH($M164,ZoneB,0))+$L164+5,INDEX('Time Zones'!$D$12:$J$18,MATCH($H164,ZoneA,0),MATCH($M164,ZoneB,0))+$L164)))),"Select Time Zones")</f>
        <v/>
      </c>
      <c r="O164" s="162" t="str">
        <f t="shared" ca="1" si="21"/>
        <v/>
      </c>
      <c r="P164" s="25">
        <f t="shared" si="18"/>
        <v>0</v>
      </c>
      <c r="Q164" s="25">
        <f t="shared" si="22"/>
        <v>0</v>
      </c>
      <c r="R164" s="25">
        <f t="shared" si="19"/>
        <v>0</v>
      </c>
      <c r="S164" s="25" t="str">
        <f t="shared" ca="1" si="23"/>
        <v/>
      </c>
      <c r="T164" s="20" t="str">
        <f t="shared" ca="1" si="24"/>
        <v/>
      </c>
      <c r="U164" s="26" t="str">
        <f t="shared" ca="1" si="20"/>
        <v/>
      </c>
      <c r="V164" s="22"/>
      <c r="W164" s="22"/>
      <c r="X164" s="22"/>
      <c r="Y164" s="22"/>
      <c r="Z164" s="156"/>
      <c r="AA164" s="156"/>
      <c r="AB164" s="156"/>
      <c r="AC164" s="22">
        <v>20</v>
      </c>
      <c r="AD164" s="55"/>
      <c r="AE164" s="5"/>
      <c r="AF164" s="9" t="s">
        <v>53</v>
      </c>
      <c r="AG164" s="55"/>
      <c r="AH164" s="9" t="s">
        <v>54</v>
      </c>
      <c r="AI164" s="11"/>
      <c r="AJ164" s="11"/>
      <c r="AK164" s="12"/>
      <c r="AL164" s="13"/>
      <c r="AM164" s="13"/>
      <c r="AN164" s="13"/>
    </row>
    <row r="165" spans="1:40" ht="15.75" thickTop="1">
      <c r="A165" s="17"/>
      <c r="B165" s="18"/>
      <c r="C165" s="18"/>
      <c r="D165" s="17"/>
      <c r="E165" s="17"/>
      <c r="F165" s="157"/>
      <c r="G165" s="136"/>
      <c r="H165" s="136" t="s">
        <v>131</v>
      </c>
      <c r="I165" s="137" t="str">
        <f>IFERROR(IF(ISBLANK($G165),"",IF(ISTEXT($G165),$G165,IF(SIGN(INDEX('Time Zones'!$D$12:$J$18,MATCH($H165,ZoneA,0),MATCH($J165,ZoneB,0)))=(-1),INDEX('Time Zones'!$D$12:$J$18,MATCH($H165,ZoneA,0),MATCH($J165,ZoneB,0))+$G165+5,INDEX('Time Zones'!$D$12:$J$18,MATCH($H165,ZoneA,0),MATCH($J165,ZoneB,0))+$G165))),"Select Time Zones")</f>
        <v/>
      </c>
      <c r="J165" s="19" t="s">
        <v>131</v>
      </c>
      <c r="K165" s="160"/>
      <c r="L165" s="134"/>
      <c r="M165" s="134" t="s">
        <v>131</v>
      </c>
      <c r="N165" s="135" t="str">
        <f>IFERROR(IF(ISBLANK($G165),"",IF(ISBLANK($L165),"",IF(ISTEXT($L165),$L165,IF(SIGN(INDEX('Time Zones'!$D$12:$J$18,MATCH($H165,ZoneA,0),MATCH($M165,ZoneB,0)))=(-1),INDEX('Time Zones'!$D$12:$J$18,MATCH($H165,ZoneA,0),MATCH($M165,ZoneB,0))+$L165+5,INDEX('Time Zones'!$D$12:$J$18,MATCH($H165,ZoneA,0),MATCH($M165,ZoneB,0))+$L165)))),"Select Time Zones")</f>
        <v/>
      </c>
      <c r="O165" s="162" t="str">
        <f t="shared" ca="1" si="21"/>
        <v/>
      </c>
      <c r="P165" s="25">
        <f t="shared" si="18"/>
        <v>0</v>
      </c>
      <c r="Q165" s="25">
        <f t="shared" si="22"/>
        <v>0</v>
      </c>
      <c r="R165" s="25">
        <f t="shared" si="19"/>
        <v>0</v>
      </c>
      <c r="S165" s="25" t="str">
        <f t="shared" ca="1" si="23"/>
        <v/>
      </c>
      <c r="T165" s="20" t="str">
        <f t="shared" ca="1" si="24"/>
        <v/>
      </c>
      <c r="U165" s="26" t="str">
        <f t="shared" ca="1" si="20"/>
        <v/>
      </c>
      <c r="V165" s="22"/>
      <c r="W165" s="22"/>
      <c r="X165" s="22"/>
      <c r="Y165" s="22"/>
      <c r="Z165" s="156"/>
      <c r="AA165" s="156"/>
      <c r="AB165" s="156"/>
      <c r="AC165" s="22">
        <v>20</v>
      </c>
      <c r="AD165" s="11"/>
      <c r="AE165" s="11"/>
      <c r="AF165" s="11"/>
      <c r="AG165" s="11"/>
      <c r="AH165" s="11"/>
      <c r="AI165" s="11"/>
      <c r="AJ165" s="11"/>
      <c r="AK165" s="12"/>
      <c r="AL165" s="13"/>
      <c r="AM165" s="13"/>
      <c r="AN165" s="13"/>
    </row>
    <row r="166" spans="1:40">
      <c r="A166" s="17"/>
      <c r="B166" s="18"/>
      <c r="C166" s="18"/>
      <c r="D166" s="17"/>
      <c r="E166" s="17"/>
      <c r="F166" s="157"/>
      <c r="G166" s="136"/>
      <c r="H166" s="136" t="s">
        <v>131</v>
      </c>
      <c r="I166" s="137" t="str">
        <f>IFERROR(IF(ISBLANK($G166),"",IF(ISTEXT($G166),$G166,IF(SIGN(INDEX('Time Zones'!$D$12:$J$18,MATCH($H166,ZoneA,0),MATCH($J166,ZoneB,0)))=(-1),INDEX('Time Zones'!$D$12:$J$18,MATCH($H166,ZoneA,0),MATCH($J166,ZoneB,0))+$G166+5,INDEX('Time Zones'!$D$12:$J$18,MATCH($H166,ZoneA,0),MATCH($J166,ZoneB,0))+$G166))),"Select Time Zones")</f>
        <v/>
      </c>
      <c r="J166" s="19" t="s">
        <v>131</v>
      </c>
      <c r="K166" s="160"/>
      <c r="L166" s="134"/>
      <c r="M166" s="134" t="s">
        <v>131</v>
      </c>
      <c r="N166" s="135" t="str">
        <f>IFERROR(IF(ISBLANK($G166),"",IF(ISBLANK($L166),"",IF(ISTEXT($L166),$L166,IF(SIGN(INDEX('Time Zones'!$D$12:$J$18,MATCH($H166,ZoneA,0),MATCH($M166,ZoneB,0)))=(-1),INDEX('Time Zones'!$D$12:$J$18,MATCH($H166,ZoneA,0),MATCH($M166,ZoneB,0))+$L166+5,INDEX('Time Zones'!$D$12:$J$18,MATCH($H166,ZoneA,0),MATCH($M166,ZoneB,0))+$L166)))),"Select Time Zones")</f>
        <v/>
      </c>
      <c r="O166" s="162" t="str">
        <f t="shared" ca="1" si="21"/>
        <v/>
      </c>
      <c r="P166" s="25">
        <f t="shared" si="18"/>
        <v>0</v>
      </c>
      <c r="Q166" s="25">
        <f t="shared" si="22"/>
        <v>0</v>
      </c>
      <c r="R166" s="25">
        <f t="shared" si="19"/>
        <v>0</v>
      </c>
      <c r="S166" s="25" t="str">
        <f t="shared" ca="1" si="23"/>
        <v/>
      </c>
      <c r="T166" s="20" t="str">
        <f t="shared" ca="1" si="24"/>
        <v/>
      </c>
      <c r="U166" s="26" t="str">
        <f t="shared" ca="1" si="20"/>
        <v/>
      </c>
      <c r="V166" s="22"/>
      <c r="W166" s="22"/>
      <c r="X166" s="22"/>
      <c r="Y166" s="22"/>
      <c r="Z166" s="156"/>
      <c r="AA166" s="156"/>
      <c r="AB166" s="156"/>
      <c r="AC166" s="22">
        <v>20</v>
      </c>
      <c r="AD166" s="11"/>
      <c r="AE166" s="11"/>
      <c r="AF166" s="11"/>
      <c r="AG166" s="11"/>
      <c r="AH166" s="11"/>
      <c r="AI166" s="11"/>
      <c r="AJ166" s="11"/>
      <c r="AK166" s="12"/>
      <c r="AL166" s="13"/>
      <c r="AM166" s="13"/>
      <c r="AN166" s="13"/>
    </row>
    <row r="167" spans="1:40" ht="15.75" thickBot="1">
      <c r="A167" s="17"/>
      <c r="B167" s="18"/>
      <c r="C167" s="18"/>
      <c r="D167" s="17"/>
      <c r="E167" s="17"/>
      <c r="F167" s="157"/>
      <c r="G167" s="136"/>
      <c r="H167" s="136" t="s">
        <v>131</v>
      </c>
      <c r="I167" s="137" t="str">
        <f>IFERROR(IF(ISBLANK($G167),"",IF(ISTEXT($G167),$G167,IF(SIGN(INDEX('Time Zones'!$D$12:$J$18,MATCH($H167,ZoneA,0),MATCH($J167,ZoneB,0)))=(-1),INDEX('Time Zones'!$D$12:$J$18,MATCH($H167,ZoneA,0),MATCH($J167,ZoneB,0))+$G167+5,INDEX('Time Zones'!$D$12:$J$18,MATCH($H167,ZoneA,0),MATCH($J167,ZoneB,0))+$G167))),"Select Time Zones")</f>
        <v/>
      </c>
      <c r="J167" s="19" t="s">
        <v>131</v>
      </c>
      <c r="K167" s="160"/>
      <c r="L167" s="134"/>
      <c r="M167" s="134" t="s">
        <v>131</v>
      </c>
      <c r="N167" s="135" t="str">
        <f>IFERROR(IF(ISBLANK($G167),"",IF(ISBLANK($L167),"",IF(ISTEXT($L167),$L167,IF(SIGN(INDEX('Time Zones'!$D$12:$J$18,MATCH($H167,ZoneA,0),MATCH($M167,ZoneB,0)))=(-1),INDEX('Time Zones'!$D$12:$J$18,MATCH($H167,ZoneA,0),MATCH($M167,ZoneB,0))+$L167+5,INDEX('Time Zones'!$D$12:$J$18,MATCH($H167,ZoneA,0),MATCH($M167,ZoneB,0))+$L167)))),"Select Time Zones")</f>
        <v/>
      </c>
      <c r="O167" s="162" t="str">
        <f t="shared" ca="1" si="21"/>
        <v/>
      </c>
      <c r="P167" s="25">
        <f t="shared" si="18"/>
        <v>0</v>
      </c>
      <c r="Q167" s="25">
        <f t="shared" si="22"/>
        <v>0</v>
      </c>
      <c r="R167" s="25">
        <f t="shared" si="19"/>
        <v>0</v>
      </c>
      <c r="S167" s="25" t="str">
        <f t="shared" ca="1" si="23"/>
        <v/>
      </c>
      <c r="T167" s="20" t="str">
        <f t="shared" ca="1" si="24"/>
        <v/>
      </c>
      <c r="U167" s="26" t="str">
        <f t="shared" ca="1" si="20"/>
        <v/>
      </c>
      <c r="V167" s="22"/>
      <c r="W167" s="22"/>
      <c r="X167" s="22"/>
      <c r="Y167" s="22"/>
      <c r="Z167" s="156"/>
      <c r="AA167" s="156"/>
      <c r="AB167" s="156"/>
      <c r="AC167" s="22">
        <v>20</v>
      </c>
      <c r="AD167" s="11"/>
      <c r="AE167" s="11"/>
      <c r="AF167" s="11"/>
      <c r="AG167" s="11"/>
      <c r="AH167" s="11"/>
      <c r="AI167" s="11"/>
      <c r="AJ167" s="11"/>
      <c r="AK167" s="12"/>
      <c r="AL167" s="13"/>
      <c r="AM167" s="13"/>
      <c r="AN167" s="13"/>
    </row>
    <row r="168" spans="1:40" ht="16.5" thickTop="1" thickBot="1">
      <c r="A168" s="17"/>
      <c r="B168" s="18"/>
      <c r="C168" s="18"/>
      <c r="D168" s="17"/>
      <c r="E168" s="17"/>
      <c r="F168" s="157"/>
      <c r="G168" s="136"/>
      <c r="H168" s="136" t="s">
        <v>131</v>
      </c>
      <c r="I168" s="137" t="str">
        <f>IFERROR(IF(ISBLANK($G168),"",IF(ISTEXT($G168),$G168,IF(SIGN(INDEX('Time Zones'!$D$12:$J$18,MATCH($H168,ZoneA,0),MATCH($J168,ZoneB,0)))=(-1),INDEX('Time Zones'!$D$12:$J$18,MATCH($H168,ZoneA,0),MATCH($J168,ZoneB,0))+$G168+5,INDEX('Time Zones'!$D$12:$J$18,MATCH($H168,ZoneA,0),MATCH($J168,ZoneB,0))+$G168))),"Select Time Zones")</f>
        <v/>
      </c>
      <c r="J168" s="19" t="s">
        <v>131</v>
      </c>
      <c r="K168" s="160"/>
      <c r="L168" s="134"/>
      <c r="M168" s="134" t="s">
        <v>131</v>
      </c>
      <c r="N168" s="135" t="str">
        <f>IFERROR(IF(ISBLANK($G168),"",IF(ISBLANK($L168),"",IF(ISTEXT($L168),$L168,IF(SIGN(INDEX('Time Zones'!$D$12:$J$18,MATCH($H168,ZoneA,0),MATCH($M168,ZoneB,0)))=(-1),INDEX('Time Zones'!$D$12:$J$18,MATCH($H168,ZoneA,0),MATCH($M168,ZoneB,0))+$L168+5,INDEX('Time Zones'!$D$12:$J$18,MATCH($H168,ZoneA,0),MATCH($M168,ZoneB,0))+$L168)))),"Select Time Zones")</f>
        <v/>
      </c>
      <c r="O168" s="162" t="str">
        <f t="shared" ca="1" si="21"/>
        <v/>
      </c>
      <c r="P168" s="25">
        <f t="shared" si="18"/>
        <v>0</v>
      </c>
      <c r="Q168" s="25">
        <f t="shared" si="22"/>
        <v>0</v>
      </c>
      <c r="R168" s="25">
        <f t="shared" si="19"/>
        <v>0</v>
      </c>
      <c r="S168" s="25" t="str">
        <f t="shared" ca="1" si="23"/>
        <v/>
      </c>
      <c r="T168" s="20" t="str">
        <f t="shared" ca="1" si="24"/>
        <v/>
      </c>
      <c r="U168" s="26" t="str">
        <f t="shared" ca="1" si="20"/>
        <v/>
      </c>
      <c r="V168" s="22"/>
      <c r="W168" s="22"/>
      <c r="X168" s="22"/>
      <c r="Y168" s="22"/>
      <c r="Z168" s="156"/>
      <c r="AA168" s="156"/>
      <c r="AB168" s="156"/>
      <c r="AC168" s="22">
        <v>20</v>
      </c>
      <c r="AD168" s="9" t="s">
        <v>186</v>
      </c>
      <c r="AE168" s="5"/>
      <c r="AF168" s="9" t="s">
        <v>131</v>
      </c>
      <c r="AG168" s="9" t="s">
        <v>41</v>
      </c>
      <c r="AH168" s="9" t="s">
        <v>2</v>
      </c>
      <c r="AI168" s="11"/>
      <c r="AJ168" s="11"/>
      <c r="AK168" s="12"/>
      <c r="AL168" s="13"/>
      <c r="AM168" s="13"/>
      <c r="AN168" s="13"/>
    </row>
    <row r="169" spans="1:40" ht="16.5" thickTop="1" thickBot="1">
      <c r="A169" s="17"/>
      <c r="B169" s="18"/>
      <c r="C169" s="18"/>
      <c r="D169" s="17"/>
      <c r="E169" s="17"/>
      <c r="F169" s="157"/>
      <c r="G169" s="136"/>
      <c r="H169" s="136" t="s">
        <v>131</v>
      </c>
      <c r="I169" s="137" t="str">
        <f>IFERROR(IF(ISBLANK($G169),"",IF(ISTEXT($G169),$G169,IF(SIGN(INDEX('Time Zones'!$D$12:$J$18,MATCH($H169,ZoneA,0),MATCH($J169,ZoneB,0)))=(-1),INDEX('Time Zones'!$D$12:$J$18,MATCH($H169,ZoneA,0),MATCH($J169,ZoneB,0))+$G169+5,INDEX('Time Zones'!$D$12:$J$18,MATCH($H169,ZoneA,0),MATCH($J169,ZoneB,0))+$G169))),"Select Time Zones")</f>
        <v/>
      </c>
      <c r="J169" s="19" t="s">
        <v>131</v>
      </c>
      <c r="K169" s="160"/>
      <c r="L169" s="134"/>
      <c r="M169" s="134" t="s">
        <v>131</v>
      </c>
      <c r="N169" s="135" t="str">
        <f>IFERROR(IF(ISBLANK($G169),"",IF(ISBLANK($L169),"",IF(ISTEXT($L169),$L169,IF(SIGN(INDEX('Time Zones'!$D$12:$J$18,MATCH($H169,ZoneA,0),MATCH($M169,ZoneB,0)))=(-1),INDEX('Time Zones'!$D$12:$J$18,MATCH($H169,ZoneA,0),MATCH($M169,ZoneB,0))+$L169+5,INDEX('Time Zones'!$D$12:$J$18,MATCH($H169,ZoneA,0),MATCH($M169,ZoneB,0))+$L169)))),"Select Time Zones")</f>
        <v/>
      </c>
      <c r="O169" s="162" t="str">
        <f t="shared" ca="1" si="21"/>
        <v/>
      </c>
      <c r="P169" s="25">
        <f t="shared" si="18"/>
        <v>0</v>
      </c>
      <c r="Q169" s="25">
        <f t="shared" si="22"/>
        <v>0</v>
      </c>
      <c r="R169" s="25">
        <f t="shared" si="19"/>
        <v>0</v>
      </c>
      <c r="S169" s="25" t="str">
        <f t="shared" ca="1" si="23"/>
        <v/>
      </c>
      <c r="T169" s="20" t="str">
        <f t="shared" ca="1" si="24"/>
        <v/>
      </c>
      <c r="U169" s="26" t="str">
        <f t="shared" ca="1" si="20"/>
        <v/>
      </c>
      <c r="V169" s="22"/>
      <c r="W169" s="22"/>
      <c r="X169" s="22"/>
      <c r="Y169" s="22"/>
      <c r="Z169" s="156"/>
      <c r="AA169" s="156"/>
      <c r="AB169" s="156"/>
      <c r="AC169" s="22">
        <v>20</v>
      </c>
      <c r="AD169" s="55"/>
      <c r="AE169" s="24"/>
      <c r="AF169" s="56"/>
      <c r="AG169" s="55"/>
      <c r="AH169" s="55"/>
      <c r="AI169" s="11"/>
      <c r="AJ169" s="11"/>
      <c r="AK169" s="12"/>
      <c r="AL169" s="13"/>
      <c r="AM169" s="13"/>
      <c r="AN169" s="13"/>
    </row>
    <row r="170" spans="1:40" ht="15.75" thickTop="1">
      <c r="A170" s="17"/>
      <c r="B170" s="18"/>
      <c r="C170" s="18"/>
      <c r="D170" s="17"/>
      <c r="E170" s="17"/>
      <c r="F170" s="157"/>
      <c r="G170" s="136"/>
      <c r="H170" s="136" t="s">
        <v>131</v>
      </c>
      <c r="I170" s="137" t="str">
        <f>IFERROR(IF(ISBLANK($G170),"",IF(ISTEXT($G170),$G170,IF(SIGN(INDEX('Time Zones'!$D$12:$J$18,MATCH($H170,ZoneA,0),MATCH($J170,ZoneB,0)))=(-1),INDEX('Time Zones'!$D$12:$J$18,MATCH($H170,ZoneA,0),MATCH($J170,ZoneB,0))+$G170+5,INDEX('Time Zones'!$D$12:$J$18,MATCH($H170,ZoneA,0),MATCH($J170,ZoneB,0))+$G170))),"Select Time Zones")</f>
        <v/>
      </c>
      <c r="J170" s="19" t="s">
        <v>131</v>
      </c>
      <c r="K170" s="160"/>
      <c r="L170" s="134"/>
      <c r="M170" s="134" t="s">
        <v>131</v>
      </c>
      <c r="N170" s="135" t="str">
        <f>IFERROR(IF(ISBLANK($G170),"",IF(ISBLANK($L170),"",IF(ISTEXT($L170),$L170,IF(SIGN(INDEX('Time Zones'!$D$12:$J$18,MATCH($H170,ZoneA,0),MATCH($M170,ZoneB,0)))=(-1),INDEX('Time Zones'!$D$12:$J$18,MATCH($H170,ZoneA,0),MATCH($M170,ZoneB,0))+$L170+5,INDEX('Time Zones'!$D$12:$J$18,MATCH($H170,ZoneA,0),MATCH($M170,ZoneB,0))+$L170)))),"Select Time Zones")</f>
        <v/>
      </c>
      <c r="O170" s="162" t="str">
        <f t="shared" ca="1" si="21"/>
        <v/>
      </c>
      <c r="P170" s="25">
        <f t="shared" si="18"/>
        <v>0</v>
      </c>
      <c r="Q170" s="25">
        <f t="shared" si="22"/>
        <v>0</v>
      </c>
      <c r="R170" s="25">
        <f t="shared" si="19"/>
        <v>0</v>
      </c>
      <c r="S170" s="25" t="str">
        <f t="shared" ca="1" si="23"/>
        <v/>
      </c>
      <c r="T170" s="20" t="str">
        <f t="shared" ca="1" si="24"/>
        <v/>
      </c>
      <c r="U170" s="26" t="str">
        <f t="shared" ca="1" si="20"/>
        <v/>
      </c>
      <c r="V170" s="22"/>
      <c r="W170" s="22"/>
      <c r="X170" s="22"/>
      <c r="Y170" s="22"/>
      <c r="Z170" s="156"/>
      <c r="AA170" s="156"/>
      <c r="AB170" s="156"/>
      <c r="AC170" s="22">
        <v>20</v>
      </c>
      <c r="AD170" s="235"/>
      <c r="AE170" s="236"/>
      <c r="AF170" s="236"/>
      <c r="AG170" s="236"/>
      <c r="AH170" s="237"/>
      <c r="AI170" s="11"/>
      <c r="AJ170" s="11"/>
      <c r="AK170" s="12"/>
      <c r="AL170" s="13"/>
      <c r="AM170" s="13"/>
      <c r="AN170" s="13"/>
    </row>
    <row r="171" spans="1:40">
      <c r="A171" s="17"/>
      <c r="B171" s="18"/>
      <c r="C171" s="18"/>
      <c r="D171" s="17"/>
      <c r="E171" s="17"/>
      <c r="F171" s="157"/>
      <c r="G171" s="136"/>
      <c r="H171" s="136" t="s">
        <v>131</v>
      </c>
      <c r="I171" s="137" t="str">
        <f>IFERROR(IF(ISBLANK($G171),"",IF(ISTEXT($G171),$G171,IF(SIGN(INDEX('Time Zones'!$D$12:$J$18,MATCH($H171,ZoneA,0),MATCH($J171,ZoneB,0)))=(-1),INDEX('Time Zones'!$D$12:$J$18,MATCH($H171,ZoneA,0),MATCH($J171,ZoneB,0))+$G171+5,INDEX('Time Zones'!$D$12:$J$18,MATCH($H171,ZoneA,0),MATCH($J171,ZoneB,0))+$G171))),"Select Time Zones")</f>
        <v/>
      </c>
      <c r="J171" s="19" t="s">
        <v>131</v>
      </c>
      <c r="K171" s="160"/>
      <c r="L171" s="134"/>
      <c r="M171" s="134" t="s">
        <v>131</v>
      </c>
      <c r="N171" s="135" t="str">
        <f>IFERROR(IF(ISBLANK($G171),"",IF(ISBLANK($L171),"",IF(ISTEXT($L171),$L171,IF(SIGN(INDEX('Time Zones'!$D$12:$J$18,MATCH($H171,ZoneA,0),MATCH($M171,ZoneB,0)))=(-1),INDEX('Time Zones'!$D$12:$J$18,MATCH($H171,ZoneA,0),MATCH($M171,ZoneB,0))+$L171+5,INDEX('Time Zones'!$D$12:$J$18,MATCH($H171,ZoneA,0),MATCH($M171,ZoneB,0))+$L171)))),"Select Time Zones")</f>
        <v/>
      </c>
      <c r="O171" s="162" t="str">
        <f t="shared" ca="1" si="21"/>
        <v/>
      </c>
      <c r="P171" s="25">
        <f t="shared" si="18"/>
        <v>0</v>
      </c>
      <c r="Q171" s="25">
        <f t="shared" si="22"/>
        <v>0</v>
      </c>
      <c r="R171" s="25">
        <f t="shared" si="19"/>
        <v>0</v>
      </c>
      <c r="S171" s="25" t="str">
        <f t="shared" ca="1" si="23"/>
        <v/>
      </c>
      <c r="T171" s="20" t="str">
        <f t="shared" ca="1" si="24"/>
        <v/>
      </c>
      <c r="U171" s="26" t="str">
        <f t="shared" ca="1" si="20"/>
        <v/>
      </c>
      <c r="V171" s="22"/>
      <c r="W171" s="22"/>
      <c r="X171" s="22"/>
      <c r="Y171" s="22"/>
      <c r="Z171" s="156"/>
      <c r="AA171" s="156"/>
      <c r="AB171" s="156"/>
      <c r="AC171" s="22">
        <v>20</v>
      </c>
      <c r="AD171" s="238"/>
      <c r="AE171" s="239"/>
      <c r="AF171" s="239"/>
      <c r="AG171" s="239"/>
      <c r="AH171" s="240"/>
      <c r="AI171" s="11"/>
      <c r="AJ171" s="11"/>
      <c r="AK171" s="12"/>
      <c r="AL171" s="13"/>
      <c r="AM171" s="13"/>
      <c r="AN171" s="13"/>
    </row>
    <row r="172" spans="1:40" ht="15.75" thickBot="1">
      <c r="A172" s="17"/>
      <c r="B172" s="18"/>
      <c r="C172" s="18"/>
      <c r="D172" s="17"/>
      <c r="E172" s="17"/>
      <c r="F172" s="157"/>
      <c r="G172" s="136"/>
      <c r="H172" s="136" t="s">
        <v>131</v>
      </c>
      <c r="I172" s="137" t="str">
        <f>IFERROR(IF(ISBLANK($G172),"",IF(ISTEXT($G172),$G172,IF(SIGN(INDEX('Time Zones'!$D$12:$J$18,MATCH($H172,ZoneA,0),MATCH($J172,ZoneB,0)))=(-1),INDEX('Time Zones'!$D$12:$J$18,MATCH($H172,ZoneA,0),MATCH($J172,ZoneB,0))+$G172+5,INDEX('Time Zones'!$D$12:$J$18,MATCH($H172,ZoneA,0),MATCH($J172,ZoneB,0))+$G172))),"Select Time Zones")</f>
        <v/>
      </c>
      <c r="J172" s="19" t="s">
        <v>131</v>
      </c>
      <c r="K172" s="160"/>
      <c r="L172" s="134"/>
      <c r="M172" s="134" t="s">
        <v>131</v>
      </c>
      <c r="N172" s="135" t="str">
        <f>IFERROR(IF(ISBLANK($G172),"",IF(ISBLANK($L172),"",IF(ISTEXT($L172),$L172,IF(SIGN(INDEX('Time Zones'!$D$12:$J$18,MATCH($H172,ZoneA,0),MATCH($M172,ZoneB,0)))=(-1),INDEX('Time Zones'!$D$12:$J$18,MATCH($H172,ZoneA,0),MATCH($M172,ZoneB,0))+$L172+5,INDEX('Time Zones'!$D$12:$J$18,MATCH($H172,ZoneA,0),MATCH($M172,ZoneB,0))+$L172)))),"Select Time Zones")</f>
        <v/>
      </c>
      <c r="O172" s="162" t="str">
        <f t="shared" ca="1" si="21"/>
        <v/>
      </c>
      <c r="P172" s="25">
        <f t="shared" si="18"/>
        <v>0</v>
      </c>
      <c r="Q172" s="25">
        <f t="shared" si="22"/>
        <v>0</v>
      </c>
      <c r="R172" s="25">
        <f t="shared" si="19"/>
        <v>0</v>
      </c>
      <c r="S172" s="25" t="str">
        <f t="shared" ca="1" si="23"/>
        <v/>
      </c>
      <c r="T172" s="20" t="str">
        <f t="shared" ca="1" si="24"/>
        <v/>
      </c>
      <c r="U172" s="26" t="str">
        <f t="shared" ca="1" si="20"/>
        <v/>
      </c>
      <c r="V172" s="22"/>
      <c r="W172" s="22"/>
      <c r="X172" s="22"/>
      <c r="Y172" s="22"/>
      <c r="Z172" s="156"/>
      <c r="AA172" s="156"/>
      <c r="AB172" s="156"/>
      <c r="AC172" s="22">
        <v>20</v>
      </c>
      <c r="AD172" s="241"/>
      <c r="AE172" s="242"/>
      <c r="AF172" s="242"/>
      <c r="AG172" s="242"/>
      <c r="AH172" s="243"/>
      <c r="AI172" s="11"/>
      <c r="AJ172" s="11"/>
      <c r="AK172" s="12"/>
      <c r="AL172" s="13"/>
      <c r="AM172" s="13"/>
      <c r="AN172" s="13"/>
    </row>
    <row r="173" spans="1:40" ht="16.5" thickTop="1" thickBot="1">
      <c r="A173" s="17"/>
      <c r="B173" s="18"/>
      <c r="C173" s="18"/>
      <c r="D173" s="17"/>
      <c r="E173" s="17"/>
      <c r="F173" s="157"/>
      <c r="G173" s="136"/>
      <c r="H173" s="136" t="s">
        <v>131</v>
      </c>
      <c r="I173" s="137" t="str">
        <f>IFERROR(IF(ISBLANK($G173),"",IF(ISTEXT($G173),$G173,IF(SIGN(INDEX('Time Zones'!$D$12:$J$18,MATCH($H173,ZoneA,0),MATCH($J173,ZoneB,0)))=(-1),INDEX('Time Zones'!$D$12:$J$18,MATCH($H173,ZoneA,0),MATCH($J173,ZoneB,0))+$G173+5,INDEX('Time Zones'!$D$12:$J$18,MATCH($H173,ZoneA,0),MATCH($J173,ZoneB,0))+$G173))),"Select Time Zones")</f>
        <v/>
      </c>
      <c r="J173" s="19" t="s">
        <v>131</v>
      </c>
      <c r="K173" s="160"/>
      <c r="L173" s="134"/>
      <c r="M173" s="134" t="s">
        <v>131</v>
      </c>
      <c r="N173" s="135" t="str">
        <f>IFERROR(IF(ISBLANK($G173),"",IF(ISBLANK($L173),"",IF(ISTEXT($L173),$L173,IF(SIGN(INDEX('Time Zones'!$D$12:$J$18,MATCH($H173,ZoneA,0),MATCH($M173,ZoneB,0)))=(-1),INDEX('Time Zones'!$D$12:$J$18,MATCH($H173,ZoneA,0),MATCH($M173,ZoneB,0))+$L173+5,INDEX('Time Zones'!$D$12:$J$18,MATCH($H173,ZoneA,0),MATCH($M173,ZoneB,0))+$L173)))),"Select Time Zones")</f>
        <v/>
      </c>
      <c r="O173" s="162" t="str">
        <f t="shared" ca="1" si="21"/>
        <v/>
      </c>
      <c r="P173" s="25">
        <f t="shared" si="18"/>
        <v>0</v>
      </c>
      <c r="Q173" s="25">
        <f t="shared" si="22"/>
        <v>0</v>
      </c>
      <c r="R173" s="25">
        <f t="shared" si="19"/>
        <v>0</v>
      </c>
      <c r="S173" s="25" t="str">
        <f t="shared" ca="1" si="23"/>
        <v/>
      </c>
      <c r="T173" s="20" t="str">
        <f t="shared" ca="1" si="24"/>
        <v/>
      </c>
      <c r="U173" s="26" t="str">
        <f t="shared" ca="1" si="20"/>
        <v/>
      </c>
      <c r="V173" s="22"/>
      <c r="W173" s="22"/>
      <c r="X173" s="22"/>
      <c r="Y173" s="22"/>
      <c r="Z173" s="156"/>
      <c r="AA173" s="156"/>
      <c r="AB173" s="156"/>
      <c r="AC173" s="22">
        <v>20</v>
      </c>
      <c r="AD173" s="55"/>
      <c r="AE173" s="5"/>
      <c r="AF173" s="9" t="s">
        <v>53</v>
      </c>
      <c r="AG173" s="55"/>
      <c r="AH173" s="9" t="s">
        <v>54</v>
      </c>
      <c r="AI173" s="11"/>
      <c r="AJ173" s="11"/>
      <c r="AK173" s="12"/>
      <c r="AL173" s="13"/>
      <c r="AM173" s="13"/>
      <c r="AN173" s="13"/>
    </row>
    <row r="174" spans="1:40" ht="15.75" thickTop="1">
      <c r="A174" s="17"/>
      <c r="B174" s="18"/>
      <c r="C174" s="18"/>
      <c r="D174" s="17"/>
      <c r="E174" s="17"/>
      <c r="F174" s="157"/>
      <c r="G174" s="136"/>
      <c r="H174" s="136" t="s">
        <v>131</v>
      </c>
      <c r="I174" s="137" t="str">
        <f>IFERROR(IF(ISBLANK($G174),"",IF(ISTEXT($G174),$G174,IF(SIGN(INDEX('Time Zones'!$D$12:$J$18,MATCH($H174,ZoneA,0),MATCH($J174,ZoneB,0)))=(-1),INDEX('Time Zones'!$D$12:$J$18,MATCH($H174,ZoneA,0),MATCH($J174,ZoneB,0))+$G174+5,INDEX('Time Zones'!$D$12:$J$18,MATCH($H174,ZoneA,0),MATCH($J174,ZoneB,0))+$G174))),"Select Time Zones")</f>
        <v/>
      </c>
      <c r="J174" s="19" t="s">
        <v>131</v>
      </c>
      <c r="K174" s="160"/>
      <c r="L174" s="134"/>
      <c r="M174" s="134" t="s">
        <v>131</v>
      </c>
      <c r="N174" s="135" t="str">
        <f>IFERROR(IF(ISBLANK($G174),"",IF(ISBLANK($L174),"",IF(ISTEXT($L174),$L174,IF(SIGN(INDEX('Time Zones'!$D$12:$J$18,MATCH($H174,ZoneA,0),MATCH($M174,ZoneB,0)))=(-1),INDEX('Time Zones'!$D$12:$J$18,MATCH($H174,ZoneA,0),MATCH($M174,ZoneB,0))+$L174+5,INDEX('Time Zones'!$D$12:$J$18,MATCH($H174,ZoneA,0),MATCH($M174,ZoneB,0))+$L174)))),"Select Time Zones")</f>
        <v/>
      </c>
      <c r="O174" s="162" t="str">
        <f t="shared" ca="1" si="21"/>
        <v/>
      </c>
      <c r="P174" s="25">
        <f t="shared" si="18"/>
        <v>0</v>
      </c>
      <c r="Q174" s="25">
        <f t="shared" si="22"/>
        <v>0</v>
      </c>
      <c r="R174" s="25">
        <f t="shared" si="19"/>
        <v>0</v>
      </c>
      <c r="S174" s="25" t="str">
        <f t="shared" ca="1" si="23"/>
        <v/>
      </c>
      <c r="T174" s="20" t="str">
        <f t="shared" ca="1" si="24"/>
        <v/>
      </c>
      <c r="U174" s="26" t="str">
        <f t="shared" ca="1" si="20"/>
        <v/>
      </c>
      <c r="V174" s="22"/>
      <c r="W174" s="22"/>
      <c r="X174" s="22"/>
      <c r="Y174" s="22"/>
      <c r="Z174" s="156"/>
      <c r="AA174" s="156"/>
      <c r="AB174" s="156"/>
      <c r="AC174" s="22">
        <v>20</v>
      </c>
      <c r="AD174" s="11"/>
      <c r="AE174" s="11"/>
      <c r="AF174" s="11"/>
      <c r="AG174" s="11"/>
      <c r="AH174" s="11"/>
      <c r="AI174" s="11"/>
      <c r="AJ174" s="11"/>
      <c r="AK174" s="12"/>
      <c r="AL174" s="13"/>
      <c r="AM174" s="13"/>
      <c r="AN174" s="13"/>
    </row>
    <row r="175" spans="1:40">
      <c r="A175" s="17"/>
      <c r="B175" s="18"/>
      <c r="C175" s="18"/>
      <c r="D175" s="17"/>
      <c r="E175" s="17"/>
      <c r="F175" s="157"/>
      <c r="G175" s="136"/>
      <c r="H175" s="136" t="s">
        <v>131</v>
      </c>
      <c r="I175" s="137" t="str">
        <f>IFERROR(IF(ISBLANK($G175),"",IF(ISTEXT($G175),$G175,IF(SIGN(INDEX('Time Zones'!$D$12:$J$18,MATCH($H175,ZoneA,0),MATCH($J175,ZoneB,0)))=(-1),INDEX('Time Zones'!$D$12:$J$18,MATCH($H175,ZoneA,0),MATCH($J175,ZoneB,0))+$G175+5,INDEX('Time Zones'!$D$12:$J$18,MATCH($H175,ZoneA,0),MATCH($J175,ZoneB,0))+$G175))),"Select Time Zones")</f>
        <v/>
      </c>
      <c r="J175" s="19" t="s">
        <v>131</v>
      </c>
      <c r="K175" s="160"/>
      <c r="L175" s="134"/>
      <c r="M175" s="134" t="s">
        <v>131</v>
      </c>
      <c r="N175" s="135" t="str">
        <f>IFERROR(IF(ISBLANK($G175),"",IF(ISBLANK($L175),"",IF(ISTEXT($L175),$L175,IF(SIGN(INDEX('Time Zones'!$D$12:$J$18,MATCH($H175,ZoneA,0),MATCH($M175,ZoneB,0)))=(-1),INDEX('Time Zones'!$D$12:$J$18,MATCH($H175,ZoneA,0),MATCH($M175,ZoneB,0))+$L175+5,INDEX('Time Zones'!$D$12:$J$18,MATCH($H175,ZoneA,0),MATCH($M175,ZoneB,0))+$L175)))),"Select Time Zones")</f>
        <v/>
      </c>
      <c r="O175" s="162" t="str">
        <f t="shared" ca="1" si="21"/>
        <v/>
      </c>
      <c r="P175" s="25">
        <f t="shared" si="18"/>
        <v>0</v>
      </c>
      <c r="Q175" s="25">
        <f t="shared" si="22"/>
        <v>0</v>
      </c>
      <c r="R175" s="25">
        <f t="shared" si="19"/>
        <v>0</v>
      </c>
      <c r="S175" s="25" t="str">
        <f t="shared" ca="1" si="23"/>
        <v/>
      </c>
      <c r="T175" s="20" t="str">
        <f t="shared" ca="1" si="24"/>
        <v/>
      </c>
      <c r="U175" s="26" t="str">
        <f t="shared" ca="1" si="20"/>
        <v/>
      </c>
      <c r="V175" s="22"/>
      <c r="W175" s="22"/>
      <c r="X175" s="22"/>
      <c r="Y175" s="22"/>
      <c r="Z175" s="156"/>
      <c r="AA175" s="156"/>
      <c r="AB175" s="156"/>
      <c r="AC175" s="22">
        <v>20</v>
      </c>
      <c r="AD175" s="11"/>
      <c r="AE175" s="11"/>
      <c r="AF175" s="11"/>
      <c r="AG175" s="11"/>
      <c r="AH175" s="11"/>
      <c r="AI175" s="11"/>
      <c r="AJ175" s="11"/>
      <c r="AK175" s="12"/>
      <c r="AL175" s="13"/>
      <c r="AM175" s="13"/>
      <c r="AN175" s="13"/>
    </row>
    <row r="176" spans="1:40">
      <c r="A176" s="17"/>
      <c r="B176" s="18"/>
      <c r="C176" s="18"/>
      <c r="D176" s="17"/>
      <c r="E176" s="17"/>
      <c r="F176" s="157"/>
      <c r="G176" s="136"/>
      <c r="H176" s="136" t="s">
        <v>131</v>
      </c>
      <c r="I176" s="137" t="str">
        <f>IFERROR(IF(ISBLANK($G176),"",IF(ISTEXT($G176),$G176,IF(SIGN(INDEX('Time Zones'!$D$12:$J$18,MATCH($H176,ZoneA,0),MATCH($J176,ZoneB,0)))=(-1),INDEX('Time Zones'!$D$12:$J$18,MATCH($H176,ZoneA,0),MATCH($J176,ZoneB,0))+$G176+5,INDEX('Time Zones'!$D$12:$J$18,MATCH($H176,ZoneA,0),MATCH($J176,ZoneB,0))+$G176))),"Select Time Zones")</f>
        <v/>
      </c>
      <c r="J176" s="19" t="s">
        <v>131</v>
      </c>
      <c r="K176" s="160"/>
      <c r="L176" s="134"/>
      <c r="M176" s="134" t="s">
        <v>131</v>
      </c>
      <c r="N176" s="135" t="str">
        <f>IFERROR(IF(ISBLANK($G176),"",IF(ISBLANK($L176),"",IF(ISTEXT($L176),$L176,IF(SIGN(INDEX('Time Zones'!$D$12:$J$18,MATCH($H176,ZoneA,0),MATCH($M176,ZoneB,0)))=(-1),INDEX('Time Zones'!$D$12:$J$18,MATCH($H176,ZoneA,0),MATCH($M176,ZoneB,0))+$L176+5,INDEX('Time Zones'!$D$12:$J$18,MATCH($H176,ZoneA,0),MATCH($M176,ZoneB,0))+$L176)))),"Select Time Zones")</f>
        <v/>
      </c>
      <c r="O176" s="162" t="str">
        <f t="shared" ca="1" si="21"/>
        <v/>
      </c>
      <c r="P176" s="25">
        <f t="shared" si="18"/>
        <v>0</v>
      </c>
      <c r="Q176" s="25">
        <f t="shared" si="22"/>
        <v>0</v>
      </c>
      <c r="R176" s="25">
        <f t="shared" si="19"/>
        <v>0</v>
      </c>
      <c r="S176" s="25" t="str">
        <f t="shared" ca="1" si="23"/>
        <v/>
      </c>
      <c r="T176" s="20" t="str">
        <f t="shared" ca="1" si="24"/>
        <v/>
      </c>
      <c r="U176" s="26" t="str">
        <f t="shared" ca="1" si="20"/>
        <v/>
      </c>
      <c r="V176" s="22"/>
      <c r="W176" s="22"/>
      <c r="X176" s="22"/>
      <c r="Y176" s="22"/>
      <c r="Z176" s="156"/>
      <c r="AA176" s="156"/>
      <c r="AB176" s="156"/>
      <c r="AC176" s="22">
        <v>20</v>
      </c>
      <c r="AD176" s="11"/>
      <c r="AE176" s="11"/>
      <c r="AF176" s="11"/>
      <c r="AG176" s="11"/>
      <c r="AH176" s="11"/>
      <c r="AI176" s="11"/>
      <c r="AJ176" s="11"/>
      <c r="AK176" s="12"/>
      <c r="AL176" s="13"/>
      <c r="AM176" s="13"/>
      <c r="AN176" s="13"/>
    </row>
    <row r="177" spans="1:40" ht="15.75" thickBot="1">
      <c r="A177" s="17"/>
      <c r="B177" s="18"/>
      <c r="C177" s="18"/>
      <c r="D177" s="17"/>
      <c r="E177" s="17"/>
      <c r="F177" s="157"/>
      <c r="G177" s="136"/>
      <c r="H177" s="136" t="s">
        <v>131</v>
      </c>
      <c r="I177" s="137" t="str">
        <f>IFERROR(IF(ISBLANK($G177),"",IF(ISTEXT($G177),$G177,IF(SIGN(INDEX('Time Zones'!$D$12:$J$18,MATCH($H177,ZoneA,0),MATCH($J177,ZoneB,0)))=(-1),INDEX('Time Zones'!$D$12:$J$18,MATCH($H177,ZoneA,0),MATCH($J177,ZoneB,0))+$G177+5,INDEX('Time Zones'!$D$12:$J$18,MATCH($H177,ZoneA,0),MATCH($J177,ZoneB,0))+$G177))),"Select Time Zones")</f>
        <v/>
      </c>
      <c r="J177" s="19" t="s">
        <v>131</v>
      </c>
      <c r="K177" s="160"/>
      <c r="L177" s="134"/>
      <c r="M177" s="134" t="s">
        <v>131</v>
      </c>
      <c r="N177" s="135" t="str">
        <f>IFERROR(IF(ISBLANK($G177),"",IF(ISBLANK($L177),"",IF(ISTEXT($L177),$L177,IF(SIGN(INDEX('Time Zones'!$D$12:$J$18,MATCH($H177,ZoneA,0),MATCH($M177,ZoneB,0)))=(-1),INDEX('Time Zones'!$D$12:$J$18,MATCH($H177,ZoneA,0),MATCH($M177,ZoneB,0))+$L177+5,INDEX('Time Zones'!$D$12:$J$18,MATCH($H177,ZoneA,0),MATCH($M177,ZoneB,0))+$L177)))),"Select Time Zones")</f>
        <v/>
      </c>
      <c r="O177" s="162" t="str">
        <f t="shared" ca="1" si="21"/>
        <v/>
      </c>
      <c r="P177" s="25">
        <f t="shared" si="18"/>
        <v>0</v>
      </c>
      <c r="Q177" s="25">
        <f t="shared" si="22"/>
        <v>0</v>
      </c>
      <c r="R177" s="25">
        <f t="shared" si="19"/>
        <v>0</v>
      </c>
      <c r="S177" s="25" t="str">
        <f t="shared" ca="1" si="23"/>
        <v/>
      </c>
      <c r="T177" s="20" t="str">
        <f t="shared" ca="1" si="24"/>
        <v/>
      </c>
      <c r="U177" s="26" t="str">
        <f t="shared" ca="1" si="20"/>
        <v/>
      </c>
      <c r="V177" s="22"/>
      <c r="W177" s="22"/>
      <c r="X177" s="22"/>
      <c r="Y177" s="22"/>
      <c r="Z177" s="156"/>
      <c r="AA177" s="156"/>
      <c r="AB177" s="156"/>
      <c r="AC177" s="22">
        <v>20</v>
      </c>
      <c r="AD177" s="11"/>
      <c r="AE177" s="11"/>
      <c r="AF177" s="11"/>
      <c r="AG177" s="11"/>
      <c r="AH177" s="11"/>
      <c r="AI177" s="11"/>
      <c r="AJ177" s="11"/>
      <c r="AK177" s="12"/>
      <c r="AL177" s="13"/>
      <c r="AM177" s="13"/>
      <c r="AN177" s="13"/>
    </row>
    <row r="178" spans="1:40" ht="16.5" thickTop="1" thickBot="1">
      <c r="A178" s="17"/>
      <c r="B178" s="18"/>
      <c r="C178" s="18"/>
      <c r="D178" s="17"/>
      <c r="E178" s="17"/>
      <c r="F178" s="157"/>
      <c r="G178" s="136"/>
      <c r="H178" s="136" t="s">
        <v>131</v>
      </c>
      <c r="I178" s="137" t="str">
        <f>IFERROR(IF(ISBLANK($G178),"",IF(ISTEXT($G178),$G178,IF(SIGN(INDEX('Time Zones'!$D$12:$J$18,MATCH($H178,ZoneA,0),MATCH($J178,ZoneB,0)))=(-1),INDEX('Time Zones'!$D$12:$J$18,MATCH($H178,ZoneA,0),MATCH($J178,ZoneB,0))+$G178+5,INDEX('Time Zones'!$D$12:$J$18,MATCH($H178,ZoneA,0),MATCH($J178,ZoneB,0))+$G178))),"Select Time Zones")</f>
        <v/>
      </c>
      <c r="J178" s="19" t="s">
        <v>131</v>
      </c>
      <c r="K178" s="160"/>
      <c r="L178" s="134"/>
      <c r="M178" s="134" t="s">
        <v>131</v>
      </c>
      <c r="N178" s="135" t="str">
        <f>IFERROR(IF(ISBLANK($G178),"",IF(ISBLANK($L178),"",IF(ISTEXT($L178),$L178,IF(SIGN(INDEX('Time Zones'!$D$12:$J$18,MATCH($H178,ZoneA,0),MATCH($M178,ZoneB,0)))=(-1),INDEX('Time Zones'!$D$12:$J$18,MATCH($H178,ZoneA,0),MATCH($M178,ZoneB,0))+$L178+5,INDEX('Time Zones'!$D$12:$J$18,MATCH($H178,ZoneA,0),MATCH($M178,ZoneB,0))+$L178)))),"Select Time Zones")</f>
        <v/>
      </c>
      <c r="O178" s="162" t="str">
        <f t="shared" ca="1" si="21"/>
        <v/>
      </c>
      <c r="P178" s="25">
        <f t="shared" si="18"/>
        <v>0</v>
      </c>
      <c r="Q178" s="25">
        <f t="shared" si="22"/>
        <v>0</v>
      </c>
      <c r="R178" s="25">
        <f t="shared" si="19"/>
        <v>0</v>
      </c>
      <c r="S178" s="25" t="str">
        <f t="shared" ca="1" si="23"/>
        <v/>
      </c>
      <c r="T178" s="20" t="str">
        <f t="shared" ca="1" si="24"/>
        <v/>
      </c>
      <c r="U178" s="26" t="str">
        <f t="shared" ca="1" si="20"/>
        <v/>
      </c>
      <c r="V178" s="22"/>
      <c r="W178" s="22"/>
      <c r="X178" s="22"/>
      <c r="Y178" s="22"/>
      <c r="Z178" s="156"/>
      <c r="AA178" s="156"/>
      <c r="AB178" s="156"/>
      <c r="AC178" s="22">
        <v>20</v>
      </c>
      <c r="AD178" s="9" t="s">
        <v>186</v>
      </c>
      <c r="AE178" s="5"/>
      <c r="AF178" s="9" t="s">
        <v>131</v>
      </c>
      <c r="AG178" s="9" t="s">
        <v>41</v>
      </c>
      <c r="AH178" s="9" t="s">
        <v>2</v>
      </c>
      <c r="AI178" s="11"/>
      <c r="AJ178" s="11"/>
      <c r="AK178" s="12"/>
      <c r="AL178" s="13"/>
      <c r="AM178" s="13"/>
      <c r="AN178" s="13"/>
    </row>
    <row r="179" spans="1:40" ht="16.5" thickTop="1" thickBot="1">
      <c r="A179" s="17"/>
      <c r="B179" s="18"/>
      <c r="C179" s="18"/>
      <c r="D179" s="17"/>
      <c r="E179" s="17"/>
      <c r="F179" s="157"/>
      <c r="G179" s="136"/>
      <c r="H179" s="136" t="s">
        <v>131</v>
      </c>
      <c r="I179" s="137" t="str">
        <f>IFERROR(IF(ISBLANK($G179),"",IF(ISTEXT($G179),$G179,IF(SIGN(INDEX('Time Zones'!$D$12:$J$18,MATCH($H179,ZoneA,0),MATCH($J179,ZoneB,0)))=(-1),INDEX('Time Zones'!$D$12:$J$18,MATCH($H179,ZoneA,0),MATCH($J179,ZoneB,0))+$G179+5,INDEX('Time Zones'!$D$12:$J$18,MATCH($H179,ZoneA,0),MATCH($J179,ZoneB,0))+$G179))),"Select Time Zones")</f>
        <v/>
      </c>
      <c r="J179" s="19" t="s">
        <v>131</v>
      </c>
      <c r="K179" s="160"/>
      <c r="L179" s="134"/>
      <c r="M179" s="134" t="s">
        <v>131</v>
      </c>
      <c r="N179" s="135" t="str">
        <f>IFERROR(IF(ISBLANK($G179),"",IF(ISBLANK($L179),"",IF(ISTEXT($L179),$L179,IF(SIGN(INDEX('Time Zones'!$D$12:$J$18,MATCH($H179,ZoneA,0),MATCH($M179,ZoneB,0)))=(-1),INDEX('Time Zones'!$D$12:$J$18,MATCH($H179,ZoneA,0),MATCH($M179,ZoneB,0))+$L179+5,INDEX('Time Zones'!$D$12:$J$18,MATCH($H179,ZoneA,0),MATCH($M179,ZoneB,0))+$L179)))),"Select Time Zones")</f>
        <v/>
      </c>
      <c r="O179" s="162" t="str">
        <f t="shared" ca="1" si="21"/>
        <v/>
      </c>
      <c r="P179" s="25">
        <f t="shared" si="18"/>
        <v>0</v>
      </c>
      <c r="Q179" s="25">
        <f t="shared" si="22"/>
        <v>0</v>
      </c>
      <c r="R179" s="25">
        <f t="shared" si="19"/>
        <v>0</v>
      </c>
      <c r="S179" s="25" t="str">
        <f t="shared" ca="1" si="23"/>
        <v/>
      </c>
      <c r="T179" s="20" t="str">
        <f t="shared" ca="1" si="24"/>
        <v/>
      </c>
      <c r="U179" s="26" t="str">
        <f t="shared" ca="1" si="20"/>
        <v/>
      </c>
      <c r="V179" s="22"/>
      <c r="W179" s="22"/>
      <c r="X179" s="22"/>
      <c r="Y179" s="22"/>
      <c r="Z179" s="156"/>
      <c r="AA179" s="156"/>
      <c r="AB179" s="156"/>
      <c r="AC179" s="22">
        <v>20</v>
      </c>
      <c r="AD179" s="55"/>
      <c r="AE179" s="24"/>
      <c r="AF179" s="56"/>
      <c r="AG179" s="55"/>
      <c r="AH179" s="55"/>
      <c r="AI179" s="11"/>
      <c r="AJ179" s="11"/>
      <c r="AK179" s="12"/>
      <c r="AL179" s="13"/>
      <c r="AM179" s="13"/>
      <c r="AN179" s="13"/>
    </row>
    <row r="180" spans="1:40" ht="15.75" thickTop="1">
      <c r="A180" s="17"/>
      <c r="B180" s="18"/>
      <c r="C180" s="18"/>
      <c r="D180" s="17"/>
      <c r="E180" s="17"/>
      <c r="F180" s="157"/>
      <c r="G180" s="136"/>
      <c r="H180" s="136" t="s">
        <v>131</v>
      </c>
      <c r="I180" s="137" t="str">
        <f>IFERROR(IF(ISBLANK($G180),"",IF(ISTEXT($G180),$G180,IF(SIGN(INDEX('Time Zones'!$D$12:$J$18,MATCH($H180,ZoneA,0),MATCH($J180,ZoneB,0)))=(-1),INDEX('Time Zones'!$D$12:$J$18,MATCH($H180,ZoneA,0),MATCH($J180,ZoneB,0))+$G180+5,INDEX('Time Zones'!$D$12:$J$18,MATCH($H180,ZoneA,0),MATCH($J180,ZoneB,0))+$G180))),"Select Time Zones")</f>
        <v/>
      </c>
      <c r="J180" s="19" t="s">
        <v>131</v>
      </c>
      <c r="K180" s="160"/>
      <c r="L180" s="134"/>
      <c r="M180" s="134" t="s">
        <v>131</v>
      </c>
      <c r="N180" s="135" t="str">
        <f>IFERROR(IF(ISBLANK($G180),"",IF(ISBLANK($L180),"",IF(ISTEXT($L180),$L180,IF(SIGN(INDEX('Time Zones'!$D$12:$J$18,MATCH($H180,ZoneA,0),MATCH($M180,ZoneB,0)))=(-1),INDEX('Time Zones'!$D$12:$J$18,MATCH($H180,ZoneA,0),MATCH($M180,ZoneB,0))+$L180+5,INDEX('Time Zones'!$D$12:$J$18,MATCH($H180,ZoneA,0),MATCH($M180,ZoneB,0))+$L180)))),"Select Time Zones")</f>
        <v/>
      </c>
      <c r="O180" s="162" t="str">
        <f t="shared" ca="1" si="21"/>
        <v/>
      </c>
      <c r="P180" s="25">
        <f t="shared" si="18"/>
        <v>0</v>
      </c>
      <c r="Q180" s="25">
        <f t="shared" si="22"/>
        <v>0</v>
      </c>
      <c r="R180" s="25">
        <f t="shared" si="19"/>
        <v>0</v>
      </c>
      <c r="S180" s="25" t="str">
        <f t="shared" ca="1" si="23"/>
        <v/>
      </c>
      <c r="T180" s="20" t="str">
        <f t="shared" ca="1" si="24"/>
        <v/>
      </c>
      <c r="U180" s="26" t="str">
        <f t="shared" ca="1" si="20"/>
        <v/>
      </c>
      <c r="V180" s="22"/>
      <c r="W180" s="22"/>
      <c r="X180" s="22"/>
      <c r="Y180" s="22"/>
      <c r="Z180" s="156"/>
      <c r="AA180" s="156"/>
      <c r="AB180" s="156"/>
      <c r="AC180" s="22">
        <v>20</v>
      </c>
      <c r="AD180" s="235"/>
      <c r="AE180" s="236"/>
      <c r="AF180" s="236"/>
      <c r="AG180" s="236"/>
      <c r="AH180" s="237"/>
      <c r="AI180" s="11"/>
      <c r="AJ180" s="11"/>
      <c r="AK180" s="12"/>
      <c r="AL180" s="13"/>
      <c r="AM180" s="13"/>
      <c r="AN180" s="13"/>
    </row>
    <row r="181" spans="1:40">
      <c r="A181" s="17"/>
      <c r="B181" s="18"/>
      <c r="C181" s="18"/>
      <c r="D181" s="17"/>
      <c r="E181" s="17"/>
      <c r="F181" s="157"/>
      <c r="G181" s="136"/>
      <c r="H181" s="136" t="s">
        <v>131</v>
      </c>
      <c r="I181" s="137" t="str">
        <f>IFERROR(IF(ISBLANK($G181),"",IF(ISTEXT($G181),$G181,IF(SIGN(INDEX('Time Zones'!$D$12:$J$18,MATCH($H181,ZoneA,0),MATCH($J181,ZoneB,0)))=(-1),INDEX('Time Zones'!$D$12:$J$18,MATCH($H181,ZoneA,0),MATCH($J181,ZoneB,0))+$G181+5,INDEX('Time Zones'!$D$12:$J$18,MATCH($H181,ZoneA,0),MATCH($J181,ZoneB,0))+$G181))),"Select Time Zones")</f>
        <v/>
      </c>
      <c r="J181" s="19" t="s">
        <v>131</v>
      </c>
      <c r="K181" s="160"/>
      <c r="L181" s="134"/>
      <c r="M181" s="134" t="s">
        <v>131</v>
      </c>
      <c r="N181" s="135" t="str">
        <f>IFERROR(IF(ISBLANK($G181),"",IF(ISBLANK($L181),"",IF(ISTEXT($L181),$L181,IF(SIGN(INDEX('Time Zones'!$D$12:$J$18,MATCH($H181,ZoneA,0),MATCH($M181,ZoneB,0)))=(-1),INDEX('Time Zones'!$D$12:$J$18,MATCH($H181,ZoneA,0),MATCH($M181,ZoneB,0))+$L181+5,INDEX('Time Zones'!$D$12:$J$18,MATCH($H181,ZoneA,0),MATCH($M181,ZoneB,0))+$L181)))),"Select Time Zones")</f>
        <v/>
      </c>
      <c r="O181" s="162" t="str">
        <f t="shared" ca="1" si="21"/>
        <v/>
      </c>
      <c r="P181" s="25">
        <f t="shared" si="18"/>
        <v>0</v>
      </c>
      <c r="Q181" s="25">
        <f t="shared" si="22"/>
        <v>0</v>
      </c>
      <c r="R181" s="25">
        <f t="shared" si="19"/>
        <v>0</v>
      </c>
      <c r="S181" s="25" t="str">
        <f t="shared" ca="1" si="23"/>
        <v/>
      </c>
      <c r="T181" s="20" t="str">
        <f t="shared" ca="1" si="24"/>
        <v/>
      </c>
      <c r="U181" s="26" t="str">
        <f t="shared" ca="1" si="20"/>
        <v/>
      </c>
      <c r="V181" s="22"/>
      <c r="W181" s="22"/>
      <c r="X181" s="22"/>
      <c r="Y181" s="22"/>
      <c r="Z181" s="156"/>
      <c r="AA181" s="156"/>
      <c r="AB181" s="156"/>
      <c r="AC181" s="22">
        <v>20</v>
      </c>
      <c r="AD181" s="238"/>
      <c r="AE181" s="239"/>
      <c r="AF181" s="239"/>
      <c r="AG181" s="239"/>
      <c r="AH181" s="240"/>
      <c r="AI181" s="11"/>
      <c r="AJ181" s="11"/>
      <c r="AK181" s="12"/>
      <c r="AL181" s="13"/>
      <c r="AM181" s="13"/>
      <c r="AN181" s="13"/>
    </row>
    <row r="182" spans="1:40" ht="15.75" thickBot="1">
      <c r="A182" s="17"/>
      <c r="B182" s="18"/>
      <c r="C182" s="18"/>
      <c r="D182" s="17"/>
      <c r="E182" s="17"/>
      <c r="F182" s="157"/>
      <c r="G182" s="136"/>
      <c r="H182" s="136" t="s">
        <v>131</v>
      </c>
      <c r="I182" s="137" t="str">
        <f>IFERROR(IF(ISBLANK($G182),"",IF(ISTEXT($G182),$G182,IF(SIGN(INDEX('Time Zones'!$D$12:$J$18,MATCH($H182,ZoneA,0),MATCH($J182,ZoneB,0)))=(-1),INDEX('Time Zones'!$D$12:$J$18,MATCH($H182,ZoneA,0),MATCH($J182,ZoneB,0))+$G182+5,INDEX('Time Zones'!$D$12:$J$18,MATCH($H182,ZoneA,0),MATCH($J182,ZoneB,0))+$G182))),"Select Time Zones")</f>
        <v/>
      </c>
      <c r="J182" s="19" t="s">
        <v>131</v>
      </c>
      <c r="K182" s="160"/>
      <c r="L182" s="134"/>
      <c r="M182" s="134" t="s">
        <v>131</v>
      </c>
      <c r="N182" s="135" t="str">
        <f>IFERROR(IF(ISBLANK($G182),"",IF(ISBLANK($L182),"",IF(ISTEXT($L182),$L182,IF(SIGN(INDEX('Time Zones'!$D$12:$J$18,MATCH($H182,ZoneA,0),MATCH($M182,ZoneB,0)))=(-1),INDEX('Time Zones'!$D$12:$J$18,MATCH($H182,ZoneA,0),MATCH($M182,ZoneB,0))+$L182+5,INDEX('Time Zones'!$D$12:$J$18,MATCH($H182,ZoneA,0),MATCH($M182,ZoneB,0))+$L182)))),"Select Time Zones")</f>
        <v/>
      </c>
      <c r="O182" s="162" t="str">
        <f t="shared" ca="1" si="21"/>
        <v/>
      </c>
      <c r="P182" s="25">
        <f t="shared" si="18"/>
        <v>0</v>
      </c>
      <c r="Q182" s="25">
        <f t="shared" si="22"/>
        <v>0</v>
      </c>
      <c r="R182" s="25">
        <f t="shared" si="19"/>
        <v>0</v>
      </c>
      <c r="S182" s="25" t="str">
        <f t="shared" ca="1" si="23"/>
        <v/>
      </c>
      <c r="T182" s="20" t="str">
        <f t="shared" ca="1" si="24"/>
        <v/>
      </c>
      <c r="U182" s="26" t="str">
        <f t="shared" ca="1" si="20"/>
        <v/>
      </c>
      <c r="V182" s="22"/>
      <c r="W182" s="22"/>
      <c r="X182" s="22"/>
      <c r="Y182" s="22"/>
      <c r="Z182" s="156"/>
      <c r="AA182" s="156"/>
      <c r="AB182" s="156"/>
      <c r="AC182" s="22">
        <v>20</v>
      </c>
      <c r="AD182" s="241"/>
      <c r="AE182" s="242"/>
      <c r="AF182" s="242"/>
      <c r="AG182" s="242"/>
      <c r="AH182" s="243"/>
      <c r="AI182" s="11"/>
      <c r="AJ182" s="11"/>
      <c r="AK182" s="12"/>
      <c r="AL182" s="13"/>
      <c r="AM182" s="13"/>
      <c r="AN182" s="13"/>
    </row>
    <row r="183" spans="1:40" ht="16.5" thickTop="1" thickBot="1">
      <c r="A183" s="17"/>
      <c r="B183" s="18"/>
      <c r="C183" s="18"/>
      <c r="D183" s="17"/>
      <c r="E183" s="17"/>
      <c r="F183" s="157"/>
      <c r="G183" s="136"/>
      <c r="H183" s="136" t="s">
        <v>131</v>
      </c>
      <c r="I183" s="137" t="str">
        <f>IFERROR(IF(ISBLANK($G183),"",IF(ISTEXT($G183),$G183,IF(SIGN(INDEX('Time Zones'!$D$12:$J$18,MATCH($H183,ZoneA,0),MATCH($J183,ZoneB,0)))=(-1),INDEX('Time Zones'!$D$12:$J$18,MATCH($H183,ZoneA,0),MATCH($J183,ZoneB,0))+$G183+5,INDEX('Time Zones'!$D$12:$J$18,MATCH($H183,ZoneA,0),MATCH($J183,ZoneB,0))+$G183))),"Select Time Zones")</f>
        <v/>
      </c>
      <c r="J183" s="19" t="s">
        <v>131</v>
      </c>
      <c r="K183" s="160"/>
      <c r="L183" s="134"/>
      <c r="M183" s="134" t="s">
        <v>131</v>
      </c>
      <c r="N183" s="135" t="str">
        <f>IFERROR(IF(ISBLANK($G183),"",IF(ISBLANK($L183),"",IF(ISTEXT($L183),$L183,IF(SIGN(INDEX('Time Zones'!$D$12:$J$18,MATCH($H183,ZoneA,0),MATCH($M183,ZoneB,0)))=(-1),INDEX('Time Zones'!$D$12:$J$18,MATCH($H183,ZoneA,0),MATCH($M183,ZoneB,0))+$L183+5,INDEX('Time Zones'!$D$12:$J$18,MATCH($H183,ZoneA,0),MATCH($M183,ZoneB,0))+$L183)))),"Select Time Zones")</f>
        <v/>
      </c>
      <c r="O183" s="162" t="str">
        <f t="shared" ca="1" si="21"/>
        <v/>
      </c>
      <c r="P183" s="25">
        <f t="shared" si="18"/>
        <v>0</v>
      </c>
      <c r="Q183" s="25">
        <f t="shared" si="22"/>
        <v>0</v>
      </c>
      <c r="R183" s="25">
        <f t="shared" si="19"/>
        <v>0</v>
      </c>
      <c r="S183" s="25" t="str">
        <f t="shared" ca="1" si="23"/>
        <v/>
      </c>
      <c r="T183" s="20" t="str">
        <f t="shared" ca="1" si="24"/>
        <v/>
      </c>
      <c r="U183" s="26" t="str">
        <f t="shared" ca="1" si="20"/>
        <v/>
      </c>
      <c r="V183" s="22"/>
      <c r="W183" s="22"/>
      <c r="X183" s="22"/>
      <c r="Y183" s="22"/>
      <c r="Z183" s="156"/>
      <c r="AA183" s="156"/>
      <c r="AB183" s="156"/>
      <c r="AC183" s="22">
        <v>20</v>
      </c>
      <c r="AD183" s="55"/>
      <c r="AE183" s="5"/>
      <c r="AF183" s="9" t="s">
        <v>53</v>
      </c>
      <c r="AG183" s="55"/>
      <c r="AH183" s="9" t="s">
        <v>54</v>
      </c>
      <c r="AI183" s="11"/>
      <c r="AJ183" s="11"/>
      <c r="AK183" s="12"/>
      <c r="AL183" s="13"/>
      <c r="AM183" s="13"/>
      <c r="AN183" s="13"/>
    </row>
    <row r="184" spans="1:40" ht="15.75" thickTop="1">
      <c r="A184" s="17"/>
      <c r="B184" s="18"/>
      <c r="C184" s="18"/>
      <c r="D184" s="17"/>
      <c r="E184" s="17"/>
      <c r="F184" s="157"/>
      <c r="G184" s="136"/>
      <c r="H184" s="136" t="s">
        <v>131</v>
      </c>
      <c r="I184" s="137" t="str">
        <f>IFERROR(IF(ISBLANK($G184),"",IF(ISTEXT($G184),$G184,IF(SIGN(INDEX('Time Zones'!$D$12:$J$18,MATCH($H184,ZoneA,0),MATCH($J184,ZoneB,0)))=(-1),INDEX('Time Zones'!$D$12:$J$18,MATCH($H184,ZoneA,0),MATCH($J184,ZoneB,0))+$G184+5,INDEX('Time Zones'!$D$12:$J$18,MATCH($H184,ZoneA,0),MATCH($J184,ZoneB,0))+$G184))),"Select Time Zones")</f>
        <v/>
      </c>
      <c r="J184" s="19" t="s">
        <v>131</v>
      </c>
      <c r="K184" s="160"/>
      <c r="L184" s="134"/>
      <c r="M184" s="134" t="s">
        <v>131</v>
      </c>
      <c r="N184" s="135" t="str">
        <f>IFERROR(IF(ISBLANK($G184),"",IF(ISBLANK($L184),"",IF(ISTEXT($L184),$L184,IF(SIGN(INDEX('Time Zones'!$D$12:$J$18,MATCH($H184,ZoneA,0),MATCH($M184,ZoneB,0)))=(-1),INDEX('Time Zones'!$D$12:$J$18,MATCH($H184,ZoneA,0),MATCH($M184,ZoneB,0))+$L184+5,INDEX('Time Zones'!$D$12:$J$18,MATCH($H184,ZoneA,0),MATCH($M184,ZoneB,0))+$L184)))),"Select Time Zones")</f>
        <v/>
      </c>
      <c r="O184" s="162" t="str">
        <f t="shared" ca="1" si="21"/>
        <v/>
      </c>
      <c r="P184" s="25">
        <f t="shared" si="18"/>
        <v>0</v>
      </c>
      <c r="Q184" s="25">
        <f t="shared" si="22"/>
        <v>0</v>
      </c>
      <c r="R184" s="25">
        <f t="shared" si="19"/>
        <v>0</v>
      </c>
      <c r="S184" s="25" t="str">
        <f t="shared" ca="1" si="23"/>
        <v/>
      </c>
      <c r="T184" s="20" t="str">
        <f t="shared" ca="1" si="24"/>
        <v/>
      </c>
      <c r="U184" s="26" t="str">
        <f t="shared" ca="1" si="20"/>
        <v/>
      </c>
      <c r="V184" s="22"/>
      <c r="W184" s="22"/>
      <c r="X184" s="22"/>
      <c r="Y184" s="22"/>
      <c r="Z184" s="156"/>
      <c r="AA184" s="156"/>
      <c r="AB184" s="156"/>
      <c r="AC184" s="22">
        <v>20</v>
      </c>
      <c r="AD184" s="11"/>
      <c r="AE184" s="11"/>
      <c r="AF184" s="11"/>
      <c r="AG184" s="11"/>
      <c r="AH184" s="11"/>
      <c r="AI184" s="11"/>
      <c r="AJ184" s="11"/>
      <c r="AK184" s="12"/>
      <c r="AL184" s="13"/>
      <c r="AM184" s="13"/>
      <c r="AN184" s="13"/>
    </row>
    <row r="185" spans="1:40">
      <c r="A185" s="17"/>
      <c r="B185" s="18"/>
      <c r="C185" s="18"/>
      <c r="D185" s="17"/>
      <c r="E185" s="17"/>
      <c r="F185" s="157"/>
      <c r="G185" s="136"/>
      <c r="H185" s="136" t="s">
        <v>131</v>
      </c>
      <c r="I185" s="137" t="str">
        <f>IFERROR(IF(ISBLANK($G185),"",IF(ISTEXT($G185),$G185,IF(SIGN(INDEX('Time Zones'!$D$12:$J$18,MATCH($H185,ZoneA,0),MATCH($J185,ZoneB,0)))=(-1),INDEX('Time Zones'!$D$12:$J$18,MATCH($H185,ZoneA,0),MATCH($J185,ZoneB,0))+$G185+5,INDEX('Time Zones'!$D$12:$J$18,MATCH($H185,ZoneA,0),MATCH($J185,ZoneB,0))+$G185))),"Select Time Zones")</f>
        <v/>
      </c>
      <c r="J185" s="19" t="s">
        <v>131</v>
      </c>
      <c r="K185" s="160"/>
      <c r="L185" s="134"/>
      <c r="M185" s="134" t="s">
        <v>131</v>
      </c>
      <c r="N185" s="135" t="str">
        <f>IFERROR(IF(ISBLANK($G185),"",IF(ISBLANK($L185),"",IF(ISTEXT($L185),$L185,IF(SIGN(INDEX('Time Zones'!$D$12:$J$18,MATCH($H185,ZoneA,0),MATCH($M185,ZoneB,0)))=(-1),INDEX('Time Zones'!$D$12:$J$18,MATCH($H185,ZoneA,0),MATCH($M185,ZoneB,0))+$L185+5,INDEX('Time Zones'!$D$12:$J$18,MATCH($H185,ZoneA,0),MATCH($M185,ZoneB,0))+$L185)))),"Select Time Zones")</f>
        <v/>
      </c>
      <c r="O185" s="162" t="str">
        <f t="shared" ca="1" si="21"/>
        <v/>
      </c>
      <c r="P185" s="25">
        <f t="shared" si="18"/>
        <v>0</v>
      </c>
      <c r="Q185" s="25">
        <f t="shared" si="22"/>
        <v>0</v>
      </c>
      <c r="R185" s="25">
        <f t="shared" si="19"/>
        <v>0</v>
      </c>
      <c r="S185" s="25" t="str">
        <f t="shared" ca="1" si="23"/>
        <v/>
      </c>
      <c r="T185" s="20" t="str">
        <f t="shared" ca="1" si="24"/>
        <v/>
      </c>
      <c r="U185" s="26" t="str">
        <f t="shared" ca="1" si="20"/>
        <v/>
      </c>
      <c r="V185" s="22"/>
      <c r="W185" s="22"/>
      <c r="X185" s="22"/>
      <c r="Y185" s="22"/>
      <c r="Z185" s="156"/>
      <c r="AA185" s="156"/>
      <c r="AB185" s="156"/>
      <c r="AC185" s="22">
        <v>20</v>
      </c>
      <c r="AD185" s="11"/>
      <c r="AE185" s="11"/>
      <c r="AF185" s="11"/>
      <c r="AG185" s="11"/>
      <c r="AH185" s="11"/>
      <c r="AI185" s="11"/>
      <c r="AJ185" s="11"/>
      <c r="AK185" s="12"/>
      <c r="AL185" s="13"/>
      <c r="AM185" s="13"/>
      <c r="AN185" s="13"/>
    </row>
    <row r="186" spans="1:40">
      <c r="A186" s="17"/>
      <c r="B186" s="18"/>
      <c r="C186" s="18"/>
      <c r="D186" s="17"/>
      <c r="E186" s="17"/>
      <c r="F186" s="157"/>
      <c r="G186" s="136"/>
      <c r="H186" s="136" t="s">
        <v>131</v>
      </c>
      <c r="I186" s="137" t="str">
        <f>IFERROR(IF(ISBLANK($G186),"",IF(ISTEXT($G186),$G186,IF(SIGN(INDEX('Time Zones'!$D$12:$J$18,MATCH($H186,ZoneA,0),MATCH($J186,ZoneB,0)))=(-1),INDEX('Time Zones'!$D$12:$J$18,MATCH($H186,ZoneA,0),MATCH($J186,ZoneB,0))+$G186+5,INDEX('Time Zones'!$D$12:$J$18,MATCH($H186,ZoneA,0),MATCH($J186,ZoneB,0))+$G186))),"Select Time Zones")</f>
        <v/>
      </c>
      <c r="J186" s="19" t="s">
        <v>131</v>
      </c>
      <c r="K186" s="160"/>
      <c r="L186" s="134"/>
      <c r="M186" s="134" t="s">
        <v>131</v>
      </c>
      <c r="N186" s="135" t="str">
        <f>IFERROR(IF(ISBLANK($G186),"",IF(ISBLANK($L186),"",IF(ISTEXT($L186),$L186,IF(SIGN(INDEX('Time Zones'!$D$12:$J$18,MATCH($H186,ZoneA,0),MATCH($M186,ZoneB,0)))=(-1),INDEX('Time Zones'!$D$12:$J$18,MATCH($H186,ZoneA,0),MATCH($M186,ZoneB,0))+$L186+5,INDEX('Time Zones'!$D$12:$J$18,MATCH($H186,ZoneA,0),MATCH($M186,ZoneB,0))+$L186)))),"Select Time Zones")</f>
        <v/>
      </c>
      <c r="O186" s="162" t="str">
        <f t="shared" ca="1" si="21"/>
        <v/>
      </c>
      <c r="P186" s="25">
        <f t="shared" si="18"/>
        <v>0</v>
      </c>
      <c r="Q186" s="25">
        <f t="shared" si="22"/>
        <v>0</v>
      </c>
      <c r="R186" s="25">
        <f t="shared" si="19"/>
        <v>0</v>
      </c>
      <c r="S186" s="25" t="str">
        <f t="shared" ca="1" si="23"/>
        <v/>
      </c>
      <c r="T186" s="20" t="str">
        <f t="shared" ca="1" si="24"/>
        <v/>
      </c>
      <c r="U186" s="26" t="str">
        <f t="shared" ca="1" si="20"/>
        <v/>
      </c>
      <c r="V186" s="22"/>
      <c r="W186" s="22"/>
      <c r="X186" s="22"/>
      <c r="Y186" s="22"/>
      <c r="Z186" s="156"/>
      <c r="AA186" s="156"/>
      <c r="AB186" s="156"/>
      <c r="AC186" s="22">
        <v>20</v>
      </c>
      <c r="AD186" s="11"/>
      <c r="AE186" s="11"/>
      <c r="AF186" s="11"/>
      <c r="AG186" s="11"/>
      <c r="AH186" s="11"/>
      <c r="AI186" s="11"/>
      <c r="AJ186" s="11"/>
      <c r="AK186" s="12"/>
      <c r="AL186" s="13"/>
      <c r="AM186" s="13"/>
      <c r="AN186" s="13"/>
    </row>
    <row r="187" spans="1:40">
      <c r="A187" s="17"/>
      <c r="B187" s="18"/>
      <c r="C187" s="18"/>
      <c r="D187" s="17"/>
      <c r="E187" s="17"/>
      <c r="F187" s="157"/>
      <c r="G187" s="136"/>
      <c r="H187" s="136" t="s">
        <v>131</v>
      </c>
      <c r="I187" s="137" t="str">
        <f>IFERROR(IF(ISBLANK($G187),"",IF(ISTEXT($G187),$G187,IF(SIGN(INDEX('Time Zones'!$D$12:$J$18,MATCH($H187,ZoneA,0),MATCH($J187,ZoneB,0)))=(-1),INDEX('Time Zones'!$D$12:$J$18,MATCH($H187,ZoneA,0),MATCH($J187,ZoneB,0))+$G187+5,INDEX('Time Zones'!$D$12:$J$18,MATCH($H187,ZoneA,0),MATCH($J187,ZoneB,0))+$G187))),"Select Time Zones")</f>
        <v/>
      </c>
      <c r="J187" s="19" t="s">
        <v>131</v>
      </c>
      <c r="K187" s="160"/>
      <c r="L187" s="134"/>
      <c r="M187" s="134" t="s">
        <v>131</v>
      </c>
      <c r="N187" s="135" t="str">
        <f>IFERROR(IF(ISBLANK($G187),"",IF(ISBLANK($L187),"",IF(ISTEXT($L187),$L187,IF(SIGN(INDEX('Time Zones'!$D$12:$J$18,MATCH($H187,ZoneA,0),MATCH($M187,ZoneB,0)))=(-1),INDEX('Time Zones'!$D$12:$J$18,MATCH($H187,ZoneA,0),MATCH($M187,ZoneB,0))+$L187+5,INDEX('Time Zones'!$D$12:$J$18,MATCH($H187,ZoneA,0),MATCH($M187,ZoneB,0))+$L187)))),"Select Time Zones")</f>
        <v/>
      </c>
      <c r="O187" s="162" t="str">
        <f t="shared" ca="1" si="21"/>
        <v/>
      </c>
      <c r="P187" s="25">
        <f t="shared" si="18"/>
        <v>0</v>
      </c>
      <c r="Q187" s="25">
        <f t="shared" si="22"/>
        <v>0</v>
      </c>
      <c r="R187" s="25">
        <f t="shared" si="19"/>
        <v>0</v>
      </c>
      <c r="S187" s="25" t="str">
        <f t="shared" ca="1" si="23"/>
        <v/>
      </c>
      <c r="T187" s="20" t="str">
        <f t="shared" ca="1" si="24"/>
        <v/>
      </c>
      <c r="U187" s="26" t="str">
        <f t="shared" ca="1" si="20"/>
        <v/>
      </c>
      <c r="V187" s="22"/>
      <c r="W187" s="22"/>
      <c r="X187" s="22"/>
      <c r="Y187" s="22"/>
      <c r="Z187" s="156"/>
      <c r="AA187" s="156"/>
      <c r="AB187" s="156"/>
      <c r="AC187" s="22">
        <v>20</v>
      </c>
      <c r="AD187" s="11"/>
      <c r="AE187" s="11"/>
      <c r="AF187" s="11"/>
      <c r="AG187" s="11"/>
      <c r="AH187" s="11"/>
      <c r="AI187" s="11"/>
      <c r="AJ187" s="11"/>
      <c r="AK187" s="12"/>
      <c r="AL187" s="13"/>
      <c r="AM187" s="13"/>
      <c r="AN187" s="13"/>
    </row>
    <row r="188" spans="1:40">
      <c r="A188" s="17"/>
      <c r="B188" s="18"/>
      <c r="C188" s="18"/>
      <c r="D188" s="17"/>
      <c r="E188" s="17"/>
      <c r="F188" s="157"/>
      <c r="G188" s="136"/>
      <c r="H188" s="136" t="s">
        <v>131</v>
      </c>
      <c r="I188" s="137" t="str">
        <f>IFERROR(IF(ISBLANK($G188),"",IF(ISTEXT($G188),$G188,IF(SIGN(INDEX('Time Zones'!$D$12:$J$18,MATCH($H188,ZoneA,0),MATCH($J188,ZoneB,0)))=(-1),INDEX('Time Zones'!$D$12:$J$18,MATCH($H188,ZoneA,0),MATCH($J188,ZoneB,0))+$G188+5,INDEX('Time Zones'!$D$12:$J$18,MATCH($H188,ZoneA,0),MATCH($J188,ZoneB,0))+$G188))),"Select Time Zones")</f>
        <v/>
      </c>
      <c r="J188" s="19" t="s">
        <v>131</v>
      </c>
      <c r="K188" s="160"/>
      <c r="L188" s="134"/>
      <c r="M188" s="134" t="s">
        <v>131</v>
      </c>
      <c r="N188" s="135" t="str">
        <f>IFERROR(IF(ISBLANK($G188),"",IF(ISBLANK($L188),"",IF(ISTEXT($L188),$L188,IF(SIGN(INDEX('Time Zones'!$D$12:$J$18,MATCH($H188,ZoneA,0),MATCH($M188,ZoneB,0)))=(-1),INDEX('Time Zones'!$D$12:$J$18,MATCH($H188,ZoneA,0),MATCH($M188,ZoneB,0))+$L188+5,INDEX('Time Zones'!$D$12:$J$18,MATCH($H188,ZoneA,0),MATCH($M188,ZoneB,0))+$L188)))),"Select Time Zones")</f>
        <v/>
      </c>
      <c r="O188" s="162" t="str">
        <f t="shared" ca="1" si="21"/>
        <v/>
      </c>
      <c r="P188" s="25">
        <f t="shared" si="18"/>
        <v>0</v>
      </c>
      <c r="Q188" s="25">
        <f t="shared" si="22"/>
        <v>0</v>
      </c>
      <c r="R188" s="25">
        <f t="shared" si="19"/>
        <v>0</v>
      </c>
      <c r="S188" s="25" t="str">
        <f t="shared" ca="1" si="23"/>
        <v/>
      </c>
      <c r="T188" s="20" t="str">
        <f t="shared" ca="1" si="24"/>
        <v/>
      </c>
      <c r="U188" s="26" t="str">
        <f t="shared" ca="1" si="20"/>
        <v/>
      </c>
      <c r="V188" s="22"/>
      <c r="W188" s="22"/>
      <c r="X188" s="22"/>
      <c r="Y188" s="22"/>
      <c r="Z188" s="156"/>
      <c r="AA188" s="156"/>
      <c r="AB188" s="156"/>
      <c r="AC188" s="22">
        <v>20</v>
      </c>
      <c r="AD188" s="11"/>
      <c r="AE188" s="11"/>
      <c r="AF188" s="11"/>
      <c r="AG188" s="11"/>
      <c r="AH188" s="11"/>
      <c r="AI188" s="11"/>
      <c r="AJ188" s="11"/>
      <c r="AK188" s="12"/>
      <c r="AL188" s="13"/>
      <c r="AM188" s="13"/>
      <c r="AN188" s="13"/>
    </row>
    <row r="189" spans="1:40">
      <c r="A189" s="17"/>
      <c r="B189" s="18"/>
      <c r="C189" s="18"/>
      <c r="D189" s="17"/>
      <c r="E189" s="17"/>
      <c r="F189" s="157"/>
      <c r="G189" s="136"/>
      <c r="H189" s="136" t="s">
        <v>131</v>
      </c>
      <c r="I189" s="137" t="str">
        <f>IFERROR(IF(ISBLANK($G189),"",IF(ISTEXT($G189),$G189,IF(SIGN(INDEX('Time Zones'!$D$12:$J$18,MATCH($H189,ZoneA,0),MATCH($J189,ZoneB,0)))=(-1),INDEX('Time Zones'!$D$12:$J$18,MATCH($H189,ZoneA,0),MATCH($J189,ZoneB,0))+$G189+5,INDEX('Time Zones'!$D$12:$J$18,MATCH($H189,ZoneA,0),MATCH($J189,ZoneB,0))+$G189))),"Select Time Zones")</f>
        <v/>
      </c>
      <c r="J189" s="19" t="s">
        <v>131</v>
      </c>
      <c r="K189" s="160"/>
      <c r="L189" s="134"/>
      <c r="M189" s="134" t="s">
        <v>131</v>
      </c>
      <c r="N189" s="135" t="str">
        <f>IFERROR(IF(ISBLANK($G189),"",IF(ISBLANK($L189),"",IF(ISTEXT($L189),$L189,IF(SIGN(INDEX('Time Zones'!$D$12:$J$18,MATCH($H189,ZoneA,0),MATCH($M189,ZoneB,0)))=(-1),INDEX('Time Zones'!$D$12:$J$18,MATCH($H189,ZoneA,0),MATCH($M189,ZoneB,0))+$L189+5,INDEX('Time Zones'!$D$12:$J$18,MATCH($H189,ZoneA,0),MATCH($M189,ZoneB,0))+$L189)))),"Select Time Zones")</f>
        <v/>
      </c>
      <c r="O189" s="162" t="str">
        <f t="shared" ca="1" si="21"/>
        <v/>
      </c>
      <c r="P189" s="25">
        <f t="shared" si="18"/>
        <v>0</v>
      </c>
      <c r="Q189" s="25">
        <f t="shared" si="22"/>
        <v>0</v>
      </c>
      <c r="R189" s="25">
        <f t="shared" si="19"/>
        <v>0</v>
      </c>
      <c r="S189" s="25" t="str">
        <f t="shared" ca="1" si="23"/>
        <v/>
      </c>
      <c r="T189" s="20" t="str">
        <f t="shared" ca="1" si="24"/>
        <v/>
      </c>
      <c r="U189" s="26" t="str">
        <f t="shared" ca="1" si="20"/>
        <v/>
      </c>
      <c r="V189" s="22"/>
      <c r="W189" s="22"/>
      <c r="X189" s="22"/>
      <c r="Y189" s="22"/>
      <c r="Z189" s="156"/>
      <c r="AA189" s="156"/>
      <c r="AB189" s="156"/>
      <c r="AC189" s="22">
        <v>20</v>
      </c>
      <c r="AD189" s="11"/>
      <c r="AE189" s="11"/>
      <c r="AF189" s="11"/>
      <c r="AG189" s="11"/>
      <c r="AH189" s="11"/>
      <c r="AI189" s="11"/>
      <c r="AJ189" s="11"/>
      <c r="AK189" s="12"/>
      <c r="AL189" s="13"/>
      <c r="AM189" s="13"/>
      <c r="AN189" s="13"/>
    </row>
    <row r="190" spans="1:40">
      <c r="A190" s="17"/>
      <c r="B190" s="18"/>
      <c r="C190" s="18"/>
      <c r="D190" s="17"/>
      <c r="E190" s="17"/>
      <c r="F190" s="157"/>
      <c r="G190" s="136"/>
      <c r="H190" s="136" t="s">
        <v>131</v>
      </c>
      <c r="I190" s="137" t="str">
        <f>IFERROR(IF(ISBLANK($G190),"",IF(ISTEXT($G190),$G190,IF(SIGN(INDEX('Time Zones'!$D$12:$J$18,MATCH($H190,ZoneA,0),MATCH($J190,ZoneB,0)))=(-1),INDEX('Time Zones'!$D$12:$J$18,MATCH($H190,ZoneA,0),MATCH($J190,ZoneB,0))+$G190+5,INDEX('Time Zones'!$D$12:$J$18,MATCH($H190,ZoneA,0),MATCH($J190,ZoneB,0))+$G190))),"Select Time Zones")</f>
        <v/>
      </c>
      <c r="J190" s="19" t="s">
        <v>131</v>
      </c>
      <c r="K190" s="160"/>
      <c r="L190" s="134"/>
      <c r="M190" s="134" t="s">
        <v>131</v>
      </c>
      <c r="N190" s="135" t="str">
        <f>IFERROR(IF(ISBLANK($G190),"",IF(ISBLANK($L190),"",IF(ISTEXT($L190),$L190,IF(SIGN(INDEX('Time Zones'!$D$12:$J$18,MATCH($H190,ZoneA,0),MATCH($M190,ZoneB,0)))=(-1),INDEX('Time Zones'!$D$12:$J$18,MATCH($H190,ZoneA,0),MATCH($M190,ZoneB,0))+$L190+5,INDEX('Time Zones'!$D$12:$J$18,MATCH($H190,ZoneA,0),MATCH($M190,ZoneB,0))+$L190)))),"Select Time Zones")</f>
        <v/>
      </c>
      <c r="O190" s="162" t="str">
        <f t="shared" ca="1" si="21"/>
        <v/>
      </c>
      <c r="P190" s="25">
        <f t="shared" si="18"/>
        <v>0</v>
      </c>
      <c r="Q190" s="25">
        <f t="shared" si="22"/>
        <v>0</v>
      </c>
      <c r="R190" s="25">
        <f t="shared" si="19"/>
        <v>0</v>
      </c>
      <c r="S190" s="25" t="str">
        <f t="shared" ca="1" si="23"/>
        <v/>
      </c>
      <c r="T190" s="20" t="str">
        <f t="shared" ca="1" si="24"/>
        <v/>
      </c>
      <c r="U190" s="26" t="str">
        <f t="shared" ca="1" si="20"/>
        <v/>
      </c>
      <c r="V190" s="22"/>
      <c r="W190" s="22"/>
      <c r="X190" s="22"/>
      <c r="Y190" s="22"/>
      <c r="Z190" s="156"/>
      <c r="AA190" s="156"/>
      <c r="AB190" s="156"/>
      <c r="AC190" s="22">
        <v>20</v>
      </c>
      <c r="AD190" s="11"/>
      <c r="AE190" s="11"/>
      <c r="AF190" s="11"/>
      <c r="AG190" s="11"/>
      <c r="AH190" s="11"/>
      <c r="AI190" s="11"/>
      <c r="AJ190" s="11"/>
      <c r="AK190" s="12"/>
      <c r="AL190" s="13"/>
      <c r="AM190" s="13"/>
      <c r="AN190" s="13"/>
    </row>
    <row r="191" spans="1:40">
      <c r="A191" s="17"/>
      <c r="B191" s="18"/>
      <c r="C191" s="18"/>
      <c r="D191" s="17"/>
      <c r="E191" s="17"/>
      <c r="F191" s="157"/>
      <c r="G191" s="136"/>
      <c r="H191" s="136" t="s">
        <v>131</v>
      </c>
      <c r="I191" s="137" t="str">
        <f>IFERROR(IF(ISBLANK($G191),"",IF(ISTEXT($G191),$G191,IF(SIGN(INDEX('Time Zones'!$D$12:$J$18,MATCH($H191,ZoneA,0),MATCH($J191,ZoneB,0)))=(-1),INDEX('Time Zones'!$D$12:$J$18,MATCH($H191,ZoneA,0),MATCH($J191,ZoneB,0))+$G191+5,INDEX('Time Zones'!$D$12:$J$18,MATCH($H191,ZoneA,0),MATCH($J191,ZoneB,0))+$G191))),"Select Time Zones")</f>
        <v/>
      </c>
      <c r="J191" s="19" t="s">
        <v>131</v>
      </c>
      <c r="K191" s="160"/>
      <c r="L191" s="134"/>
      <c r="M191" s="134" t="s">
        <v>131</v>
      </c>
      <c r="N191" s="135" t="str">
        <f>IFERROR(IF(ISBLANK($G191),"",IF(ISBLANK($L191),"",IF(ISTEXT($L191),$L191,IF(SIGN(INDEX('Time Zones'!$D$12:$J$18,MATCH($H191,ZoneA,0),MATCH($M191,ZoneB,0)))=(-1),INDEX('Time Zones'!$D$12:$J$18,MATCH($H191,ZoneA,0),MATCH($M191,ZoneB,0))+$L191+5,INDEX('Time Zones'!$D$12:$J$18,MATCH($H191,ZoneA,0),MATCH($M191,ZoneB,0))+$L191)))),"Select Time Zones")</f>
        <v/>
      </c>
      <c r="O191" s="162" t="str">
        <f t="shared" ca="1" si="21"/>
        <v/>
      </c>
      <c r="P191" s="25">
        <f t="shared" si="18"/>
        <v>0</v>
      </c>
      <c r="Q191" s="25">
        <f t="shared" si="22"/>
        <v>0</v>
      </c>
      <c r="R191" s="25">
        <f t="shared" si="19"/>
        <v>0</v>
      </c>
      <c r="S191" s="25" t="str">
        <f t="shared" ca="1" si="23"/>
        <v/>
      </c>
      <c r="T191" s="20" t="str">
        <f t="shared" ca="1" si="24"/>
        <v/>
      </c>
      <c r="U191" s="26" t="str">
        <f t="shared" ca="1" si="20"/>
        <v/>
      </c>
      <c r="V191" s="22"/>
      <c r="W191" s="22"/>
      <c r="X191" s="22"/>
      <c r="Y191" s="22"/>
      <c r="Z191" s="156"/>
      <c r="AA191" s="156"/>
      <c r="AB191" s="156"/>
      <c r="AC191" s="22">
        <v>20</v>
      </c>
      <c r="AD191" s="11"/>
      <c r="AE191" s="11"/>
      <c r="AF191" s="11"/>
      <c r="AG191" s="11"/>
      <c r="AH191" s="11"/>
      <c r="AI191" s="11"/>
      <c r="AJ191" s="11"/>
      <c r="AK191" s="12"/>
      <c r="AL191" s="13"/>
      <c r="AM191" s="13"/>
      <c r="AN191" s="13"/>
    </row>
    <row r="192" spans="1:40">
      <c r="A192" s="17"/>
      <c r="B192" s="18"/>
      <c r="C192" s="18"/>
      <c r="D192" s="17"/>
      <c r="E192" s="17"/>
      <c r="F192" s="157"/>
      <c r="G192" s="136"/>
      <c r="H192" s="136" t="s">
        <v>131</v>
      </c>
      <c r="I192" s="137" t="str">
        <f>IFERROR(IF(ISBLANK($G192),"",IF(ISTEXT($G192),$G192,IF(SIGN(INDEX('Time Zones'!$D$12:$J$18,MATCH($H192,ZoneA,0),MATCH($J192,ZoneB,0)))=(-1),INDEX('Time Zones'!$D$12:$J$18,MATCH($H192,ZoneA,0),MATCH($J192,ZoneB,0))+$G192+5,INDEX('Time Zones'!$D$12:$J$18,MATCH($H192,ZoneA,0),MATCH($J192,ZoneB,0))+$G192))),"Select Time Zones")</f>
        <v/>
      </c>
      <c r="J192" s="19" t="s">
        <v>131</v>
      </c>
      <c r="K192" s="160"/>
      <c r="L192" s="134"/>
      <c r="M192" s="134" t="s">
        <v>131</v>
      </c>
      <c r="N192" s="135" t="str">
        <f>IFERROR(IF(ISBLANK($G192),"",IF(ISBLANK($L192),"",IF(ISTEXT($L192),$L192,IF(SIGN(INDEX('Time Zones'!$D$12:$J$18,MATCH($H192,ZoneA,0),MATCH($M192,ZoneB,0)))=(-1),INDEX('Time Zones'!$D$12:$J$18,MATCH($H192,ZoneA,0),MATCH($M192,ZoneB,0))+$L192+5,INDEX('Time Zones'!$D$12:$J$18,MATCH($H192,ZoneA,0),MATCH($M192,ZoneB,0))+$L192)))),"Select Time Zones")</f>
        <v/>
      </c>
      <c r="O192" s="162" t="str">
        <f t="shared" ca="1" si="21"/>
        <v/>
      </c>
      <c r="P192" s="25">
        <f t="shared" si="18"/>
        <v>0</v>
      </c>
      <c r="Q192" s="25">
        <f t="shared" si="22"/>
        <v>0</v>
      </c>
      <c r="R192" s="25">
        <f t="shared" si="19"/>
        <v>0</v>
      </c>
      <c r="S192" s="25" t="str">
        <f t="shared" ca="1" si="23"/>
        <v/>
      </c>
      <c r="T192" s="20" t="str">
        <f t="shared" ca="1" si="24"/>
        <v/>
      </c>
      <c r="U192" s="26" t="str">
        <f t="shared" ca="1" si="20"/>
        <v/>
      </c>
      <c r="V192" s="22"/>
      <c r="W192" s="22"/>
      <c r="X192" s="22"/>
      <c r="Y192" s="22"/>
      <c r="Z192" s="156"/>
      <c r="AA192" s="156"/>
      <c r="AB192" s="156"/>
      <c r="AC192" s="22">
        <v>20</v>
      </c>
      <c r="AD192" s="11"/>
      <c r="AE192" s="11"/>
      <c r="AF192" s="11"/>
      <c r="AG192" s="11"/>
      <c r="AH192" s="11"/>
      <c r="AI192" s="11"/>
      <c r="AJ192" s="11"/>
      <c r="AK192" s="12"/>
      <c r="AL192" s="13"/>
      <c r="AM192" s="13"/>
      <c r="AN192" s="13"/>
    </row>
    <row r="193" spans="1:40">
      <c r="A193" s="17"/>
      <c r="B193" s="18"/>
      <c r="C193" s="18"/>
      <c r="D193" s="17"/>
      <c r="E193" s="17"/>
      <c r="F193" s="157"/>
      <c r="G193" s="136"/>
      <c r="H193" s="136" t="s">
        <v>131</v>
      </c>
      <c r="I193" s="137" t="str">
        <f>IFERROR(IF(ISBLANK($G193),"",IF(ISTEXT($G193),$G193,IF(SIGN(INDEX('Time Zones'!$D$12:$J$18,MATCH($H193,ZoneA,0),MATCH($J193,ZoneB,0)))=(-1),INDEX('Time Zones'!$D$12:$J$18,MATCH($H193,ZoneA,0),MATCH($J193,ZoneB,0))+$G193+5,INDEX('Time Zones'!$D$12:$J$18,MATCH($H193,ZoneA,0),MATCH($J193,ZoneB,0))+$G193))),"Select Time Zones")</f>
        <v/>
      </c>
      <c r="J193" s="19" t="s">
        <v>131</v>
      </c>
      <c r="K193" s="160"/>
      <c r="L193" s="134"/>
      <c r="M193" s="134" t="s">
        <v>131</v>
      </c>
      <c r="N193" s="135" t="str">
        <f>IFERROR(IF(ISBLANK($G193),"",IF(ISBLANK($L193),"",IF(ISTEXT($L193),$L193,IF(SIGN(INDEX('Time Zones'!$D$12:$J$18,MATCH($H193,ZoneA,0),MATCH($M193,ZoneB,0)))=(-1),INDEX('Time Zones'!$D$12:$J$18,MATCH($H193,ZoneA,0),MATCH($M193,ZoneB,0))+$L193+5,INDEX('Time Zones'!$D$12:$J$18,MATCH($H193,ZoneA,0),MATCH($M193,ZoneB,0))+$L193)))),"Select Time Zones")</f>
        <v/>
      </c>
      <c r="O193" s="162" t="str">
        <f t="shared" ca="1" si="21"/>
        <v/>
      </c>
      <c r="P193" s="25">
        <f t="shared" si="18"/>
        <v>0</v>
      </c>
      <c r="Q193" s="25">
        <f t="shared" si="22"/>
        <v>0</v>
      </c>
      <c r="R193" s="25">
        <f t="shared" si="19"/>
        <v>0</v>
      </c>
      <c r="S193" s="25" t="str">
        <f t="shared" ca="1" si="23"/>
        <v/>
      </c>
      <c r="T193" s="20" t="str">
        <f t="shared" ca="1" si="24"/>
        <v/>
      </c>
      <c r="U193" s="26" t="str">
        <f t="shared" ca="1" si="20"/>
        <v/>
      </c>
      <c r="V193" s="22"/>
      <c r="W193" s="22"/>
      <c r="X193" s="22"/>
      <c r="Y193" s="22"/>
      <c r="Z193" s="156"/>
      <c r="AA193" s="156"/>
      <c r="AB193" s="156"/>
      <c r="AC193" s="22">
        <v>20</v>
      </c>
      <c r="AD193" s="11"/>
      <c r="AE193" s="11"/>
      <c r="AF193" s="11"/>
      <c r="AG193" s="11"/>
      <c r="AH193" s="11"/>
      <c r="AI193" s="11"/>
      <c r="AJ193" s="11"/>
      <c r="AK193" s="12"/>
      <c r="AL193" s="13"/>
      <c r="AM193" s="13"/>
      <c r="AN193" s="13"/>
    </row>
    <row r="194" spans="1:40">
      <c r="A194" s="17"/>
      <c r="B194" s="18"/>
      <c r="C194" s="18"/>
      <c r="D194" s="17"/>
      <c r="E194" s="17"/>
      <c r="F194" s="157"/>
      <c r="G194" s="136"/>
      <c r="H194" s="136" t="s">
        <v>131</v>
      </c>
      <c r="I194" s="137" t="str">
        <f>IFERROR(IF(ISBLANK($G194),"",IF(ISTEXT($G194),$G194,IF(SIGN(INDEX('Time Zones'!$D$12:$J$18,MATCH($H194,ZoneA,0),MATCH($J194,ZoneB,0)))=(-1),INDEX('Time Zones'!$D$12:$J$18,MATCH($H194,ZoneA,0),MATCH($J194,ZoneB,0))+$G194+5,INDEX('Time Zones'!$D$12:$J$18,MATCH($H194,ZoneA,0),MATCH($J194,ZoneB,0))+$G194))),"Select Time Zones")</f>
        <v/>
      </c>
      <c r="J194" s="19" t="s">
        <v>131</v>
      </c>
      <c r="K194" s="160"/>
      <c r="L194" s="134"/>
      <c r="M194" s="134" t="s">
        <v>131</v>
      </c>
      <c r="N194" s="135" t="str">
        <f>IFERROR(IF(ISBLANK($G194),"",IF(ISBLANK($L194),"",IF(ISTEXT($L194),$L194,IF(SIGN(INDEX('Time Zones'!$D$12:$J$18,MATCH($H194,ZoneA,0),MATCH($M194,ZoneB,0)))=(-1),INDEX('Time Zones'!$D$12:$J$18,MATCH($H194,ZoneA,0),MATCH($M194,ZoneB,0))+$L194+5,INDEX('Time Zones'!$D$12:$J$18,MATCH($H194,ZoneA,0),MATCH($M194,ZoneB,0))+$L194)))),"Select Time Zones")</f>
        <v/>
      </c>
      <c r="O194" s="162" t="str">
        <f t="shared" ca="1" si="21"/>
        <v/>
      </c>
      <c r="P194" s="25">
        <f t="shared" si="18"/>
        <v>0</v>
      </c>
      <c r="Q194" s="25">
        <f t="shared" si="22"/>
        <v>0</v>
      </c>
      <c r="R194" s="25">
        <f t="shared" si="19"/>
        <v>0</v>
      </c>
      <c r="S194" s="25" t="str">
        <f t="shared" ca="1" si="23"/>
        <v/>
      </c>
      <c r="T194" s="20" t="str">
        <f t="shared" ca="1" si="24"/>
        <v/>
      </c>
      <c r="U194" s="26" t="str">
        <f t="shared" ca="1" si="20"/>
        <v/>
      </c>
      <c r="V194" s="22"/>
      <c r="W194" s="22"/>
      <c r="X194" s="22"/>
      <c r="Y194" s="22"/>
      <c r="Z194" s="156"/>
      <c r="AA194" s="156"/>
      <c r="AB194" s="156"/>
      <c r="AC194" s="22">
        <v>20</v>
      </c>
      <c r="AD194" s="11"/>
      <c r="AE194" s="11"/>
      <c r="AF194" s="11"/>
      <c r="AG194" s="11"/>
      <c r="AH194" s="11"/>
      <c r="AI194" s="11"/>
      <c r="AJ194" s="11"/>
      <c r="AK194" s="12"/>
      <c r="AL194" s="13"/>
      <c r="AM194" s="13"/>
      <c r="AN194" s="13"/>
    </row>
    <row r="195" spans="1:40">
      <c r="A195" s="17"/>
      <c r="B195" s="18"/>
      <c r="C195" s="18"/>
      <c r="D195" s="17"/>
      <c r="E195" s="17"/>
      <c r="F195" s="157"/>
      <c r="G195" s="136"/>
      <c r="H195" s="136" t="s">
        <v>131</v>
      </c>
      <c r="I195" s="137" t="str">
        <f>IFERROR(IF(ISBLANK($G195),"",IF(ISTEXT($G195),$G195,IF(SIGN(INDEX('Time Zones'!$D$12:$J$18,MATCH($H195,ZoneA,0),MATCH($J195,ZoneB,0)))=(-1),INDEX('Time Zones'!$D$12:$J$18,MATCH($H195,ZoneA,0),MATCH($J195,ZoneB,0))+$G195+5,INDEX('Time Zones'!$D$12:$J$18,MATCH($H195,ZoneA,0),MATCH($J195,ZoneB,0))+$G195))),"Select Time Zones")</f>
        <v/>
      </c>
      <c r="J195" s="19" t="s">
        <v>131</v>
      </c>
      <c r="K195" s="160"/>
      <c r="L195" s="134"/>
      <c r="M195" s="134" t="s">
        <v>131</v>
      </c>
      <c r="N195" s="135" t="str">
        <f>IFERROR(IF(ISBLANK($G195),"",IF(ISBLANK($L195),"",IF(ISTEXT($L195),$L195,IF(SIGN(INDEX('Time Zones'!$D$12:$J$18,MATCH($H195,ZoneA,0),MATCH($M195,ZoneB,0)))=(-1),INDEX('Time Zones'!$D$12:$J$18,MATCH($H195,ZoneA,0),MATCH($M195,ZoneB,0))+$L195+5,INDEX('Time Zones'!$D$12:$J$18,MATCH($H195,ZoneA,0),MATCH($M195,ZoneB,0))+$L195)))),"Select Time Zones")</f>
        <v/>
      </c>
      <c r="O195" s="162" t="str">
        <f t="shared" ca="1" si="21"/>
        <v/>
      </c>
      <c r="P195" s="25">
        <f t="shared" ref="P195:P255" si="25">IFERROR(HOUR(G195),"")</f>
        <v>0</v>
      </c>
      <c r="Q195" s="25">
        <f t="shared" si="22"/>
        <v>0</v>
      </c>
      <c r="R195" s="25">
        <f t="shared" ref="R195:R255" si="26">IFERROR(MINUTE(G195),"")</f>
        <v>0</v>
      </c>
      <c r="S195" s="25" t="str">
        <f t="shared" ca="1" si="23"/>
        <v/>
      </c>
      <c r="T195" s="20" t="str">
        <f t="shared" ca="1" si="24"/>
        <v/>
      </c>
      <c r="U195" s="26" t="str">
        <f t="shared" ref="U195:U255" ca="1" si="27">IFERROR(SIGN(S195),"")</f>
        <v/>
      </c>
      <c r="V195" s="22"/>
      <c r="W195" s="22"/>
      <c r="X195" s="22"/>
      <c r="Y195" s="22"/>
      <c r="Z195" s="156"/>
      <c r="AA195" s="156"/>
      <c r="AB195" s="156"/>
      <c r="AC195" s="22">
        <v>20</v>
      </c>
      <c r="AD195" s="11"/>
      <c r="AE195" s="11"/>
      <c r="AF195" s="11"/>
      <c r="AG195" s="11"/>
      <c r="AH195" s="11"/>
      <c r="AI195" s="11"/>
      <c r="AJ195" s="11"/>
      <c r="AK195" s="12"/>
      <c r="AL195" s="13"/>
      <c r="AM195" s="13"/>
      <c r="AN195" s="13"/>
    </row>
    <row r="196" spans="1:40">
      <c r="A196" s="17"/>
      <c r="B196" s="18"/>
      <c r="C196" s="18"/>
      <c r="D196" s="17"/>
      <c r="E196" s="17"/>
      <c r="F196" s="157"/>
      <c r="G196" s="136"/>
      <c r="H196" s="136" t="s">
        <v>131</v>
      </c>
      <c r="I196" s="137" t="str">
        <f>IFERROR(IF(ISBLANK($G196),"",IF(ISTEXT($G196),$G196,IF(SIGN(INDEX('Time Zones'!$D$12:$J$18,MATCH($H196,ZoneA,0),MATCH($J196,ZoneB,0)))=(-1),INDEX('Time Zones'!$D$12:$J$18,MATCH($H196,ZoneA,0),MATCH($J196,ZoneB,0))+$G196+5,INDEX('Time Zones'!$D$12:$J$18,MATCH($H196,ZoneA,0),MATCH($J196,ZoneB,0))+$G196))),"Select Time Zones")</f>
        <v/>
      </c>
      <c r="J196" s="19" t="s">
        <v>131</v>
      </c>
      <c r="K196" s="160"/>
      <c r="L196" s="134"/>
      <c r="M196" s="134" t="s">
        <v>131</v>
      </c>
      <c r="N196" s="135" t="str">
        <f>IFERROR(IF(ISBLANK($G196),"",IF(ISBLANK($L196),"",IF(ISTEXT($L196),$L196,IF(SIGN(INDEX('Time Zones'!$D$12:$J$18,MATCH($H196,ZoneA,0),MATCH($M196,ZoneB,0)))=(-1),INDEX('Time Zones'!$D$12:$J$18,MATCH($H196,ZoneA,0),MATCH($M196,ZoneB,0))+$L196+5,INDEX('Time Zones'!$D$12:$J$18,MATCH($H196,ZoneA,0),MATCH($M196,ZoneB,0))+$L196)))),"Select Time Zones")</f>
        <v/>
      </c>
      <c r="O196" s="162" t="str">
        <f t="shared" ref="O196:O259" ca="1" si="28">IFERROR(IF(AND(ISBLANK(F196),ISBLANK(G196)),"",IF(AND(F196&gt;TODAY(),OR(ISBLANK(K196),ISBLANK(L196))),"",IF(AND(F196=TODAY(),G196&gt;=NOW()-TODAY(),OR(ISBLANK(K196), ISBLANK(L196))),"Pending",IF(AND((F196=K196), G196&gt;=NOW()-TODAY(),ISBLANK(L196)),"Pending",IF(AND(F196=K196, ISBLANK(L196),G196&lt;(NOW()-TODAY())),"Deadline Elapsed",IF(AND(F196=TODAY(),G196&lt;(NOW()-TODAY()),AND(ISBLANK(K196), ISBLANK(L196))),"Deadline Elapsed",IF(AND(TODAY()&gt;F196,OR(ISBLANK(K196),ISBLANK(L196))),"Deadline Elapsed",IF(AND((F196=K196),(G196&lt;L196)),"Missed",IF(AND((F196&lt;K196),OR(G196&lt;=L196,G196&gt;=L196)),"Missed",IF(AND((F196=K196),(G196&gt;=L196)),"Achieved",IF(AND((F196&gt;K196),OR((G196&gt;=L196),(G196&lt;L196))),"Achieved",))))))))))),"")</f>
        <v/>
      </c>
      <c r="P196" s="25">
        <f t="shared" si="25"/>
        <v>0</v>
      </c>
      <c r="Q196" s="25">
        <f t="shared" ref="Q196:Q255" si="29">IFERROR(P196*60,"")</f>
        <v>0</v>
      </c>
      <c r="R196" s="25">
        <f t="shared" si="26"/>
        <v>0</v>
      </c>
      <c r="S196" s="25" t="str">
        <f t="shared" ref="S196:S259" ca="1" si="30">IFERROR(IF(OR(ISBLANK(F196),ISBLANK(G196)),"",IF($F196&lt;TODAY(),-$S$1-(TODAY()-F196)*24*60+SUM(Q196:R196),IF($F196=TODAY(),SUM(Q196:R196)-$S$1,IF($F196=TODAY()+1,SUM(Q196:R196)+24*60-$S$1,"")))),"GS")</f>
        <v/>
      </c>
      <c r="T196" s="20" t="str">
        <f t="shared" ref="T196:T259" ca="1" si="31">IFERROR(IF($U196=1,IF($S196&lt;=$AC196,IF(OR(F196=TODAY()+1,$O196="Pending"),"Critical",""),""),""),"")</f>
        <v/>
      </c>
      <c r="U196" s="26" t="str">
        <f t="shared" ca="1" si="27"/>
        <v/>
      </c>
      <c r="V196" s="22"/>
      <c r="W196" s="22"/>
      <c r="X196" s="22"/>
      <c r="Y196" s="22"/>
      <c r="Z196" s="156"/>
      <c r="AA196" s="156"/>
      <c r="AB196" s="156"/>
      <c r="AC196" s="22">
        <v>20</v>
      </c>
      <c r="AD196" s="11"/>
      <c r="AE196" s="11"/>
      <c r="AF196" s="11"/>
      <c r="AG196" s="11"/>
      <c r="AH196" s="11"/>
      <c r="AI196" s="11"/>
      <c r="AJ196" s="11"/>
      <c r="AK196" s="12"/>
      <c r="AL196" s="13"/>
      <c r="AM196" s="13"/>
      <c r="AN196" s="13"/>
    </row>
    <row r="197" spans="1:40">
      <c r="A197" s="17"/>
      <c r="B197" s="18"/>
      <c r="C197" s="18"/>
      <c r="D197" s="17"/>
      <c r="E197" s="17"/>
      <c r="F197" s="157"/>
      <c r="G197" s="136"/>
      <c r="H197" s="136" t="s">
        <v>131</v>
      </c>
      <c r="I197" s="137" t="str">
        <f>IFERROR(IF(ISBLANK($G197),"",IF(ISTEXT($G197),$G197,IF(SIGN(INDEX('Time Zones'!$D$12:$J$18,MATCH($H197,ZoneA,0),MATCH($J197,ZoneB,0)))=(-1),INDEX('Time Zones'!$D$12:$J$18,MATCH($H197,ZoneA,0),MATCH($J197,ZoneB,0))+$G197+5,INDEX('Time Zones'!$D$12:$J$18,MATCH($H197,ZoneA,0),MATCH($J197,ZoneB,0))+$G197))),"Select Time Zones")</f>
        <v/>
      </c>
      <c r="J197" s="19" t="s">
        <v>131</v>
      </c>
      <c r="K197" s="160"/>
      <c r="L197" s="134"/>
      <c r="M197" s="134" t="s">
        <v>131</v>
      </c>
      <c r="N197" s="135" t="str">
        <f>IFERROR(IF(ISBLANK($G197),"",IF(ISBLANK($L197),"",IF(ISTEXT($L197),$L197,IF(SIGN(INDEX('Time Zones'!$D$12:$J$18,MATCH($H197,ZoneA,0),MATCH($M197,ZoneB,0)))=(-1),INDEX('Time Zones'!$D$12:$J$18,MATCH($H197,ZoneA,0),MATCH($M197,ZoneB,0))+$L197+5,INDEX('Time Zones'!$D$12:$J$18,MATCH($H197,ZoneA,0),MATCH($M197,ZoneB,0))+$L197)))),"Select Time Zones")</f>
        <v/>
      </c>
      <c r="O197" s="162" t="str">
        <f t="shared" ca="1" si="28"/>
        <v/>
      </c>
      <c r="P197" s="25">
        <f t="shared" si="25"/>
        <v>0</v>
      </c>
      <c r="Q197" s="25">
        <f t="shared" si="29"/>
        <v>0</v>
      </c>
      <c r="R197" s="25">
        <f t="shared" si="26"/>
        <v>0</v>
      </c>
      <c r="S197" s="25" t="str">
        <f t="shared" ca="1" si="30"/>
        <v/>
      </c>
      <c r="T197" s="20" t="str">
        <f t="shared" ca="1" si="31"/>
        <v/>
      </c>
      <c r="U197" s="26" t="str">
        <f t="shared" ca="1" si="27"/>
        <v/>
      </c>
      <c r="V197" s="22"/>
      <c r="W197" s="22"/>
      <c r="X197" s="22"/>
      <c r="Y197" s="22"/>
      <c r="Z197" s="156"/>
      <c r="AA197" s="156"/>
      <c r="AB197" s="156"/>
      <c r="AC197" s="22">
        <v>20</v>
      </c>
      <c r="AD197" s="11"/>
      <c r="AE197" s="11"/>
      <c r="AF197" s="11"/>
      <c r="AG197" s="11"/>
      <c r="AH197" s="11"/>
      <c r="AI197" s="11"/>
      <c r="AJ197" s="11"/>
      <c r="AK197" s="12"/>
      <c r="AL197" s="13"/>
      <c r="AM197" s="13"/>
      <c r="AN197" s="13"/>
    </row>
    <row r="198" spans="1:40">
      <c r="A198" s="17"/>
      <c r="B198" s="18"/>
      <c r="C198" s="18"/>
      <c r="D198" s="17"/>
      <c r="E198" s="17"/>
      <c r="F198" s="157"/>
      <c r="G198" s="136"/>
      <c r="H198" s="136" t="s">
        <v>131</v>
      </c>
      <c r="I198" s="137" t="str">
        <f>IFERROR(IF(ISBLANK($G198),"",IF(ISTEXT($G198),$G198,IF(SIGN(INDEX('Time Zones'!$D$12:$J$18,MATCH($H198,ZoneA,0),MATCH($J198,ZoneB,0)))=(-1),INDEX('Time Zones'!$D$12:$J$18,MATCH($H198,ZoneA,0),MATCH($J198,ZoneB,0))+$G198+5,INDEX('Time Zones'!$D$12:$J$18,MATCH($H198,ZoneA,0),MATCH($J198,ZoneB,0))+$G198))),"Select Time Zones")</f>
        <v/>
      </c>
      <c r="J198" s="19" t="s">
        <v>131</v>
      </c>
      <c r="K198" s="160"/>
      <c r="L198" s="134"/>
      <c r="M198" s="134" t="s">
        <v>131</v>
      </c>
      <c r="N198" s="135" t="str">
        <f>IFERROR(IF(ISBLANK($G198),"",IF(ISBLANK($L198),"",IF(ISTEXT($L198),$L198,IF(SIGN(INDEX('Time Zones'!$D$12:$J$18,MATCH($H198,ZoneA,0),MATCH($M198,ZoneB,0)))=(-1),INDEX('Time Zones'!$D$12:$J$18,MATCH($H198,ZoneA,0),MATCH($M198,ZoneB,0))+$L198+5,INDEX('Time Zones'!$D$12:$J$18,MATCH($H198,ZoneA,0),MATCH($M198,ZoneB,0))+$L198)))),"Select Time Zones")</f>
        <v/>
      </c>
      <c r="O198" s="162" t="str">
        <f t="shared" ca="1" si="28"/>
        <v/>
      </c>
      <c r="P198" s="25">
        <f t="shared" si="25"/>
        <v>0</v>
      </c>
      <c r="Q198" s="25">
        <f t="shared" si="29"/>
        <v>0</v>
      </c>
      <c r="R198" s="25">
        <f t="shared" si="26"/>
        <v>0</v>
      </c>
      <c r="S198" s="25" t="str">
        <f t="shared" ca="1" si="30"/>
        <v/>
      </c>
      <c r="T198" s="20" t="str">
        <f t="shared" ca="1" si="31"/>
        <v/>
      </c>
      <c r="U198" s="26" t="str">
        <f t="shared" ca="1" si="27"/>
        <v/>
      </c>
      <c r="V198" s="22"/>
      <c r="W198" s="22"/>
      <c r="X198" s="22"/>
      <c r="Y198" s="22"/>
      <c r="Z198" s="156"/>
      <c r="AA198" s="156"/>
      <c r="AB198" s="156"/>
      <c r="AC198" s="22">
        <v>20</v>
      </c>
      <c r="AD198" s="11"/>
      <c r="AE198" s="11"/>
      <c r="AF198" s="11"/>
      <c r="AG198" s="11"/>
      <c r="AH198" s="11"/>
      <c r="AI198" s="11"/>
      <c r="AJ198" s="11"/>
      <c r="AK198" s="12"/>
      <c r="AL198" s="13"/>
      <c r="AM198" s="13"/>
      <c r="AN198" s="13"/>
    </row>
    <row r="199" spans="1:40">
      <c r="A199" s="17"/>
      <c r="B199" s="18"/>
      <c r="C199" s="18"/>
      <c r="D199" s="17"/>
      <c r="E199" s="17"/>
      <c r="F199" s="157"/>
      <c r="G199" s="136"/>
      <c r="H199" s="136" t="s">
        <v>131</v>
      </c>
      <c r="I199" s="137" t="str">
        <f>IFERROR(IF(ISBLANK($G199),"",IF(ISTEXT($G199),$G199,IF(SIGN(INDEX('Time Zones'!$D$12:$J$18,MATCH($H199,ZoneA,0),MATCH($J199,ZoneB,0)))=(-1),INDEX('Time Zones'!$D$12:$J$18,MATCH($H199,ZoneA,0),MATCH($J199,ZoneB,0))+$G199+5,INDEX('Time Zones'!$D$12:$J$18,MATCH($H199,ZoneA,0),MATCH($J199,ZoneB,0))+$G199))),"Select Time Zones")</f>
        <v/>
      </c>
      <c r="J199" s="19" t="s">
        <v>131</v>
      </c>
      <c r="K199" s="160"/>
      <c r="L199" s="134"/>
      <c r="M199" s="134" t="s">
        <v>131</v>
      </c>
      <c r="N199" s="135" t="str">
        <f>IFERROR(IF(ISBLANK($G199),"",IF(ISBLANK($L199),"",IF(ISTEXT($L199),$L199,IF(SIGN(INDEX('Time Zones'!$D$12:$J$18,MATCH($H199,ZoneA,0),MATCH($M199,ZoneB,0)))=(-1),INDEX('Time Zones'!$D$12:$J$18,MATCH($H199,ZoneA,0),MATCH($M199,ZoneB,0))+$L199+5,INDEX('Time Zones'!$D$12:$J$18,MATCH($H199,ZoneA,0),MATCH($M199,ZoneB,0))+$L199)))),"Select Time Zones")</f>
        <v/>
      </c>
      <c r="O199" s="162" t="str">
        <f t="shared" ca="1" si="28"/>
        <v/>
      </c>
      <c r="P199" s="25">
        <f t="shared" si="25"/>
        <v>0</v>
      </c>
      <c r="Q199" s="25">
        <f t="shared" si="29"/>
        <v>0</v>
      </c>
      <c r="R199" s="25">
        <f t="shared" si="26"/>
        <v>0</v>
      </c>
      <c r="S199" s="25" t="str">
        <f t="shared" ca="1" si="30"/>
        <v/>
      </c>
      <c r="T199" s="20" t="str">
        <f t="shared" ca="1" si="31"/>
        <v/>
      </c>
      <c r="U199" s="26" t="str">
        <f t="shared" ca="1" si="27"/>
        <v/>
      </c>
      <c r="V199" s="22"/>
      <c r="W199" s="22"/>
      <c r="X199" s="22"/>
      <c r="Y199" s="22"/>
      <c r="Z199" s="156"/>
      <c r="AA199" s="156"/>
      <c r="AB199" s="156"/>
      <c r="AC199" s="22">
        <v>20</v>
      </c>
      <c r="AD199" s="11"/>
      <c r="AE199" s="11"/>
      <c r="AF199" s="11"/>
      <c r="AG199" s="11"/>
      <c r="AH199" s="11"/>
      <c r="AI199" s="11"/>
      <c r="AJ199" s="11"/>
      <c r="AK199" s="12"/>
      <c r="AL199" s="13"/>
      <c r="AM199" s="13"/>
      <c r="AN199" s="13"/>
    </row>
    <row r="200" spans="1:40">
      <c r="A200" s="17"/>
      <c r="B200" s="18"/>
      <c r="C200" s="18"/>
      <c r="D200" s="17"/>
      <c r="E200" s="17"/>
      <c r="F200" s="157"/>
      <c r="G200" s="136"/>
      <c r="H200" s="136" t="s">
        <v>131</v>
      </c>
      <c r="I200" s="137" t="str">
        <f>IFERROR(IF(ISBLANK($G200),"",IF(ISTEXT($G200),$G200,IF(SIGN(INDEX('Time Zones'!$D$12:$J$18,MATCH($H200,ZoneA,0),MATCH($J200,ZoneB,0)))=(-1),INDEX('Time Zones'!$D$12:$J$18,MATCH($H200,ZoneA,0),MATCH($J200,ZoneB,0))+$G200+5,INDEX('Time Zones'!$D$12:$J$18,MATCH($H200,ZoneA,0),MATCH($J200,ZoneB,0))+$G200))),"Select Time Zones")</f>
        <v/>
      </c>
      <c r="J200" s="19" t="s">
        <v>131</v>
      </c>
      <c r="K200" s="160"/>
      <c r="L200" s="134"/>
      <c r="M200" s="134" t="s">
        <v>131</v>
      </c>
      <c r="N200" s="135" t="str">
        <f>IFERROR(IF(ISBLANK($G200),"",IF(ISBLANK($L200),"",IF(ISTEXT($L200),$L200,IF(SIGN(INDEX('Time Zones'!$D$12:$J$18,MATCH($H200,ZoneA,0),MATCH($M200,ZoneB,0)))=(-1),INDEX('Time Zones'!$D$12:$J$18,MATCH($H200,ZoneA,0),MATCH($M200,ZoneB,0))+$L200+5,INDEX('Time Zones'!$D$12:$J$18,MATCH($H200,ZoneA,0),MATCH($M200,ZoneB,0))+$L200)))),"Select Time Zones")</f>
        <v/>
      </c>
      <c r="O200" s="162" t="str">
        <f t="shared" ca="1" si="28"/>
        <v/>
      </c>
      <c r="P200" s="25">
        <f t="shared" si="25"/>
        <v>0</v>
      </c>
      <c r="Q200" s="25">
        <f t="shared" si="29"/>
        <v>0</v>
      </c>
      <c r="R200" s="25">
        <f t="shared" si="26"/>
        <v>0</v>
      </c>
      <c r="S200" s="25" t="str">
        <f t="shared" ca="1" si="30"/>
        <v/>
      </c>
      <c r="T200" s="20" t="str">
        <f t="shared" ca="1" si="31"/>
        <v/>
      </c>
      <c r="U200" s="26" t="str">
        <f t="shared" ca="1" si="27"/>
        <v/>
      </c>
      <c r="V200" s="22"/>
      <c r="W200" s="22"/>
      <c r="X200" s="22"/>
      <c r="Y200" s="22"/>
      <c r="Z200" s="156"/>
      <c r="AA200" s="156"/>
      <c r="AB200" s="156"/>
      <c r="AC200" s="22">
        <v>20</v>
      </c>
      <c r="AD200" s="5"/>
      <c r="AE200" s="5"/>
      <c r="AF200" s="5"/>
      <c r="AG200" s="5"/>
      <c r="AH200" s="5"/>
      <c r="AI200" s="11"/>
      <c r="AJ200" s="11"/>
      <c r="AK200" s="12"/>
      <c r="AL200" s="13"/>
      <c r="AM200" s="13"/>
      <c r="AN200" s="13"/>
    </row>
    <row r="201" spans="1:40">
      <c r="A201" s="17"/>
      <c r="B201" s="18"/>
      <c r="C201" s="18"/>
      <c r="D201" s="17"/>
      <c r="E201" s="17"/>
      <c r="F201" s="157"/>
      <c r="G201" s="136"/>
      <c r="H201" s="136" t="s">
        <v>131</v>
      </c>
      <c r="I201" s="137" t="str">
        <f>IFERROR(IF(ISBLANK($G201),"",IF(ISTEXT($G201),$G201,IF(SIGN(INDEX('Time Zones'!$D$12:$J$18,MATCH($H201,ZoneA,0),MATCH($J201,ZoneB,0)))=(-1),INDEX('Time Zones'!$D$12:$J$18,MATCH($H201,ZoneA,0),MATCH($J201,ZoneB,0))+$G201+5,INDEX('Time Zones'!$D$12:$J$18,MATCH($H201,ZoneA,0),MATCH($J201,ZoneB,0))+$G201))),"Select Time Zones")</f>
        <v/>
      </c>
      <c r="J201" s="19" t="s">
        <v>131</v>
      </c>
      <c r="K201" s="160"/>
      <c r="L201" s="134"/>
      <c r="M201" s="134" t="s">
        <v>131</v>
      </c>
      <c r="N201" s="135" t="str">
        <f>IFERROR(IF(ISBLANK($G201),"",IF(ISBLANK($L201),"",IF(ISTEXT($L201),$L201,IF(SIGN(INDEX('Time Zones'!$D$12:$J$18,MATCH($H201,ZoneA,0),MATCH($M201,ZoneB,0)))=(-1),INDEX('Time Zones'!$D$12:$J$18,MATCH($H201,ZoneA,0),MATCH($M201,ZoneB,0))+$L201+5,INDEX('Time Zones'!$D$12:$J$18,MATCH($H201,ZoneA,0),MATCH($M201,ZoneB,0))+$L201)))),"Select Time Zones")</f>
        <v/>
      </c>
      <c r="O201" s="162" t="str">
        <f t="shared" ca="1" si="28"/>
        <v/>
      </c>
      <c r="P201" s="25">
        <f t="shared" si="25"/>
        <v>0</v>
      </c>
      <c r="Q201" s="25">
        <f t="shared" si="29"/>
        <v>0</v>
      </c>
      <c r="R201" s="25">
        <f t="shared" si="26"/>
        <v>0</v>
      </c>
      <c r="S201" s="25" t="str">
        <f t="shared" ca="1" si="30"/>
        <v/>
      </c>
      <c r="T201" s="20" t="str">
        <f t="shared" ca="1" si="31"/>
        <v/>
      </c>
      <c r="U201" s="26" t="str">
        <f t="shared" ca="1" si="27"/>
        <v/>
      </c>
      <c r="V201" s="22"/>
      <c r="W201" s="22"/>
      <c r="X201" s="22"/>
      <c r="Y201" s="22"/>
      <c r="Z201" s="156"/>
      <c r="AA201" s="156"/>
      <c r="AB201" s="156"/>
      <c r="AC201" s="22">
        <v>20</v>
      </c>
      <c r="AD201" s="5"/>
      <c r="AE201" s="5"/>
      <c r="AF201" s="5"/>
      <c r="AG201" s="5"/>
      <c r="AH201" s="5"/>
      <c r="AI201" s="11"/>
      <c r="AJ201" s="11"/>
      <c r="AK201" s="12"/>
      <c r="AL201" s="13"/>
      <c r="AM201" s="13"/>
      <c r="AN201" s="13"/>
    </row>
    <row r="202" spans="1:40">
      <c r="A202" s="17"/>
      <c r="B202" s="18"/>
      <c r="C202" s="18"/>
      <c r="D202" s="17"/>
      <c r="E202" s="17"/>
      <c r="F202" s="157"/>
      <c r="G202" s="136"/>
      <c r="H202" s="136" t="s">
        <v>131</v>
      </c>
      <c r="I202" s="137" t="str">
        <f>IFERROR(IF(ISBLANK($G202),"",IF(ISTEXT($G202),$G202,IF(SIGN(INDEX('Time Zones'!$D$12:$J$18,MATCH($H202,ZoneA,0),MATCH($J202,ZoneB,0)))=(-1),INDEX('Time Zones'!$D$12:$J$18,MATCH($H202,ZoneA,0),MATCH($J202,ZoneB,0))+$G202+5,INDEX('Time Zones'!$D$12:$J$18,MATCH($H202,ZoneA,0),MATCH($J202,ZoneB,0))+$G202))),"Select Time Zones")</f>
        <v/>
      </c>
      <c r="J202" s="19" t="s">
        <v>131</v>
      </c>
      <c r="K202" s="160"/>
      <c r="L202" s="134"/>
      <c r="M202" s="134" t="s">
        <v>131</v>
      </c>
      <c r="N202" s="135" t="str">
        <f>IFERROR(IF(ISBLANK($G202),"",IF(ISBLANK($L202),"",IF(ISTEXT($L202),$L202,IF(SIGN(INDEX('Time Zones'!$D$12:$J$18,MATCH($H202,ZoneA,0),MATCH($M202,ZoneB,0)))=(-1),INDEX('Time Zones'!$D$12:$J$18,MATCH($H202,ZoneA,0),MATCH($M202,ZoneB,0))+$L202+5,INDEX('Time Zones'!$D$12:$J$18,MATCH($H202,ZoneA,0),MATCH($M202,ZoneB,0))+$L202)))),"Select Time Zones")</f>
        <v/>
      </c>
      <c r="O202" s="162" t="str">
        <f t="shared" ca="1" si="28"/>
        <v/>
      </c>
      <c r="P202" s="25">
        <f t="shared" si="25"/>
        <v>0</v>
      </c>
      <c r="Q202" s="25">
        <f t="shared" si="29"/>
        <v>0</v>
      </c>
      <c r="R202" s="25">
        <f t="shared" si="26"/>
        <v>0</v>
      </c>
      <c r="S202" s="25" t="str">
        <f t="shared" ca="1" si="30"/>
        <v/>
      </c>
      <c r="T202" s="20" t="str">
        <f t="shared" ca="1" si="31"/>
        <v/>
      </c>
      <c r="U202" s="26" t="str">
        <f t="shared" ca="1" si="27"/>
        <v/>
      </c>
      <c r="V202" s="22"/>
      <c r="W202" s="22"/>
      <c r="X202" s="22"/>
      <c r="Y202" s="22"/>
      <c r="Z202" s="156"/>
      <c r="AA202" s="156"/>
      <c r="AB202" s="156"/>
      <c r="AC202" s="22">
        <v>20</v>
      </c>
      <c r="AD202" s="5"/>
      <c r="AE202" s="5"/>
      <c r="AF202" s="5"/>
      <c r="AG202" s="5"/>
      <c r="AH202" s="5"/>
      <c r="AI202" s="11"/>
      <c r="AJ202" s="11"/>
      <c r="AK202" s="12"/>
      <c r="AL202" s="13"/>
      <c r="AM202" s="13"/>
      <c r="AN202" s="13"/>
    </row>
    <row r="203" spans="1:40">
      <c r="A203" s="17"/>
      <c r="B203" s="18"/>
      <c r="C203" s="18"/>
      <c r="D203" s="17"/>
      <c r="E203" s="17"/>
      <c r="F203" s="157"/>
      <c r="G203" s="136"/>
      <c r="H203" s="136" t="s">
        <v>131</v>
      </c>
      <c r="I203" s="137" t="str">
        <f>IFERROR(IF(ISBLANK($G203),"",IF(ISTEXT($G203),$G203,IF(SIGN(INDEX('Time Zones'!$D$12:$J$18,MATCH($H203,ZoneA,0),MATCH($J203,ZoneB,0)))=(-1),INDEX('Time Zones'!$D$12:$J$18,MATCH($H203,ZoneA,0),MATCH($J203,ZoneB,0))+$G203+5,INDEX('Time Zones'!$D$12:$J$18,MATCH($H203,ZoneA,0),MATCH($J203,ZoneB,0))+$G203))),"Select Time Zones")</f>
        <v/>
      </c>
      <c r="J203" s="19" t="s">
        <v>131</v>
      </c>
      <c r="K203" s="160"/>
      <c r="L203" s="134"/>
      <c r="M203" s="134" t="s">
        <v>131</v>
      </c>
      <c r="N203" s="135" t="str">
        <f>IFERROR(IF(ISBLANK($G203),"",IF(ISBLANK($L203),"",IF(ISTEXT($L203),$L203,IF(SIGN(INDEX('Time Zones'!$D$12:$J$18,MATCH($H203,ZoneA,0),MATCH($M203,ZoneB,0)))=(-1),INDEX('Time Zones'!$D$12:$J$18,MATCH($H203,ZoneA,0),MATCH($M203,ZoneB,0))+$L203+5,INDEX('Time Zones'!$D$12:$J$18,MATCH($H203,ZoneA,0),MATCH($M203,ZoneB,0))+$L203)))),"Select Time Zones")</f>
        <v/>
      </c>
      <c r="O203" s="162" t="str">
        <f t="shared" ca="1" si="28"/>
        <v/>
      </c>
      <c r="P203" s="25">
        <f t="shared" si="25"/>
        <v>0</v>
      </c>
      <c r="Q203" s="25">
        <f t="shared" si="29"/>
        <v>0</v>
      </c>
      <c r="R203" s="25">
        <f t="shared" si="26"/>
        <v>0</v>
      </c>
      <c r="S203" s="25" t="str">
        <f t="shared" ca="1" si="30"/>
        <v/>
      </c>
      <c r="T203" s="20" t="str">
        <f t="shared" ca="1" si="31"/>
        <v/>
      </c>
      <c r="U203" s="26" t="str">
        <f t="shared" ca="1" si="27"/>
        <v/>
      </c>
      <c r="V203" s="22"/>
      <c r="W203" s="22"/>
      <c r="X203" s="22"/>
      <c r="Y203" s="22"/>
      <c r="Z203" s="156"/>
      <c r="AA203" s="156"/>
      <c r="AB203" s="156"/>
      <c r="AC203" s="22">
        <v>20</v>
      </c>
      <c r="AD203" s="5"/>
      <c r="AE203" s="5"/>
      <c r="AF203" s="5"/>
      <c r="AG203" s="5"/>
      <c r="AH203" s="5"/>
      <c r="AI203" s="11"/>
      <c r="AJ203" s="11"/>
      <c r="AK203" s="12"/>
      <c r="AL203" s="13"/>
      <c r="AM203" s="13"/>
      <c r="AN203" s="13"/>
    </row>
    <row r="204" spans="1:40">
      <c r="A204" s="17"/>
      <c r="B204" s="18"/>
      <c r="C204" s="18"/>
      <c r="D204" s="17"/>
      <c r="E204" s="17"/>
      <c r="F204" s="157"/>
      <c r="G204" s="136"/>
      <c r="H204" s="136" t="s">
        <v>131</v>
      </c>
      <c r="I204" s="137" t="str">
        <f>IFERROR(IF(ISBLANK($G204),"",IF(ISTEXT($G204),$G204,IF(SIGN(INDEX('Time Zones'!$D$12:$J$18,MATCH($H204,ZoneA,0),MATCH($J204,ZoneB,0)))=(-1),INDEX('Time Zones'!$D$12:$J$18,MATCH($H204,ZoneA,0),MATCH($J204,ZoneB,0))+$G204+5,INDEX('Time Zones'!$D$12:$J$18,MATCH($H204,ZoneA,0),MATCH($J204,ZoneB,0))+$G204))),"Select Time Zones")</f>
        <v/>
      </c>
      <c r="J204" s="19" t="s">
        <v>131</v>
      </c>
      <c r="K204" s="160"/>
      <c r="L204" s="134"/>
      <c r="M204" s="134" t="s">
        <v>131</v>
      </c>
      <c r="N204" s="135" t="str">
        <f>IFERROR(IF(ISBLANK($G204),"",IF(ISBLANK($L204),"",IF(ISTEXT($L204),$L204,IF(SIGN(INDEX('Time Zones'!$D$12:$J$18,MATCH($H204,ZoneA,0),MATCH($M204,ZoneB,0)))=(-1),INDEX('Time Zones'!$D$12:$J$18,MATCH($H204,ZoneA,0),MATCH($M204,ZoneB,0))+$L204+5,INDEX('Time Zones'!$D$12:$J$18,MATCH($H204,ZoneA,0),MATCH($M204,ZoneB,0))+$L204)))),"Select Time Zones")</f>
        <v/>
      </c>
      <c r="O204" s="162" t="str">
        <f t="shared" ca="1" si="28"/>
        <v/>
      </c>
      <c r="P204" s="25">
        <f t="shared" si="25"/>
        <v>0</v>
      </c>
      <c r="Q204" s="25">
        <f t="shared" si="29"/>
        <v>0</v>
      </c>
      <c r="R204" s="25">
        <f t="shared" si="26"/>
        <v>0</v>
      </c>
      <c r="S204" s="25" t="str">
        <f t="shared" ca="1" si="30"/>
        <v/>
      </c>
      <c r="T204" s="20" t="str">
        <f t="shared" ca="1" si="31"/>
        <v/>
      </c>
      <c r="U204" s="26" t="str">
        <f t="shared" ca="1" si="27"/>
        <v/>
      </c>
      <c r="V204" s="22"/>
      <c r="W204" s="22"/>
      <c r="X204" s="22"/>
      <c r="Y204" s="22"/>
      <c r="Z204" s="156"/>
      <c r="AA204" s="156"/>
      <c r="AB204" s="156"/>
      <c r="AC204" s="22">
        <v>20</v>
      </c>
      <c r="AD204" s="5"/>
      <c r="AE204" s="5"/>
      <c r="AF204" s="5"/>
      <c r="AG204" s="5"/>
      <c r="AH204" s="5"/>
      <c r="AI204" s="11"/>
      <c r="AJ204" s="11"/>
      <c r="AK204" s="12"/>
      <c r="AL204" s="13"/>
      <c r="AM204" s="13"/>
      <c r="AN204" s="13"/>
    </row>
    <row r="205" spans="1:40">
      <c r="A205" s="17"/>
      <c r="B205" s="18"/>
      <c r="C205" s="18"/>
      <c r="D205" s="17"/>
      <c r="E205" s="17"/>
      <c r="F205" s="157"/>
      <c r="G205" s="136"/>
      <c r="H205" s="136" t="s">
        <v>131</v>
      </c>
      <c r="I205" s="137" t="str">
        <f>IFERROR(IF(ISBLANK($G205),"",IF(ISTEXT($G205),$G205,IF(SIGN(INDEX('Time Zones'!$D$12:$J$18,MATCH($H205,ZoneA,0),MATCH($J205,ZoneB,0)))=(-1),INDEX('Time Zones'!$D$12:$J$18,MATCH($H205,ZoneA,0),MATCH($J205,ZoneB,0))+$G205+5,INDEX('Time Zones'!$D$12:$J$18,MATCH($H205,ZoneA,0),MATCH($J205,ZoneB,0))+$G205))),"Select Time Zones")</f>
        <v/>
      </c>
      <c r="J205" s="19" t="s">
        <v>131</v>
      </c>
      <c r="K205" s="160"/>
      <c r="L205" s="134"/>
      <c r="M205" s="134" t="s">
        <v>131</v>
      </c>
      <c r="N205" s="135" t="str">
        <f>IFERROR(IF(ISBLANK($G205),"",IF(ISBLANK($L205),"",IF(ISTEXT($L205),$L205,IF(SIGN(INDEX('Time Zones'!$D$12:$J$18,MATCH($H205,ZoneA,0),MATCH($M205,ZoneB,0)))=(-1),INDEX('Time Zones'!$D$12:$J$18,MATCH($H205,ZoneA,0),MATCH($M205,ZoneB,0))+$L205+5,INDEX('Time Zones'!$D$12:$J$18,MATCH($H205,ZoneA,0),MATCH($M205,ZoneB,0))+$L205)))),"Select Time Zones")</f>
        <v/>
      </c>
      <c r="O205" s="162" t="str">
        <f t="shared" ca="1" si="28"/>
        <v/>
      </c>
      <c r="P205" s="25">
        <f t="shared" si="25"/>
        <v>0</v>
      </c>
      <c r="Q205" s="25">
        <f t="shared" si="29"/>
        <v>0</v>
      </c>
      <c r="R205" s="25">
        <f t="shared" si="26"/>
        <v>0</v>
      </c>
      <c r="S205" s="25" t="str">
        <f t="shared" ca="1" si="30"/>
        <v/>
      </c>
      <c r="T205" s="20" t="str">
        <f t="shared" ca="1" si="31"/>
        <v/>
      </c>
      <c r="U205" s="26" t="str">
        <f t="shared" ca="1" si="27"/>
        <v/>
      </c>
      <c r="V205" s="22"/>
      <c r="W205" s="22"/>
      <c r="X205" s="22"/>
      <c r="Y205" s="22"/>
      <c r="Z205" s="156"/>
      <c r="AA205" s="156"/>
      <c r="AB205" s="156"/>
      <c r="AC205" s="22">
        <v>20</v>
      </c>
      <c r="AD205" s="5"/>
      <c r="AE205" s="5"/>
      <c r="AF205" s="5"/>
      <c r="AG205" s="5"/>
      <c r="AH205" s="5"/>
      <c r="AI205" s="11"/>
      <c r="AJ205" s="11"/>
      <c r="AK205" s="12"/>
      <c r="AL205" s="13"/>
      <c r="AM205" s="13"/>
      <c r="AN205" s="13"/>
    </row>
    <row r="206" spans="1:40">
      <c r="A206" s="17"/>
      <c r="B206" s="18"/>
      <c r="C206" s="18"/>
      <c r="D206" s="17"/>
      <c r="E206" s="17"/>
      <c r="F206" s="157"/>
      <c r="G206" s="136"/>
      <c r="H206" s="136" t="s">
        <v>131</v>
      </c>
      <c r="I206" s="137" t="str">
        <f>IFERROR(IF(ISBLANK($G206),"",IF(ISTEXT($G206),$G206,IF(SIGN(INDEX('Time Zones'!$D$12:$J$18,MATCH($H206,ZoneA,0),MATCH($J206,ZoneB,0)))=(-1),INDEX('Time Zones'!$D$12:$J$18,MATCH($H206,ZoneA,0),MATCH($J206,ZoneB,0))+$G206+5,INDEX('Time Zones'!$D$12:$J$18,MATCH($H206,ZoneA,0),MATCH($J206,ZoneB,0))+$G206))),"Select Time Zones")</f>
        <v/>
      </c>
      <c r="J206" s="19" t="s">
        <v>131</v>
      </c>
      <c r="K206" s="160"/>
      <c r="L206" s="134"/>
      <c r="M206" s="134" t="s">
        <v>131</v>
      </c>
      <c r="N206" s="135" t="str">
        <f>IFERROR(IF(ISBLANK($G206),"",IF(ISBLANK($L206),"",IF(ISTEXT($L206),$L206,IF(SIGN(INDEX('Time Zones'!$D$12:$J$18,MATCH($H206,ZoneA,0),MATCH($M206,ZoneB,0)))=(-1),INDEX('Time Zones'!$D$12:$J$18,MATCH($H206,ZoneA,0),MATCH($M206,ZoneB,0))+$L206+5,INDEX('Time Zones'!$D$12:$J$18,MATCH($H206,ZoneA,0),MATCH($M206,ZoneB,0))+$L206)))),"Select Time Zones")</f>
        <v/>
      </c>
      <c r="O206" s="162" t="str">
        <f t="shared" ca="1" si="28"/>
        <v/>
      </c>
      <c r="P206" s="25">
        <f t="shared" si="25"/>
        <v>0</v>
      </c>
      <c r="Q206" s="25">
        <f t="shared" si="29"/>
        <v>0</v>
      </c>
      <c r="R206" s="25">
        <f t="shared" si="26"/>
        <v>0</v>
      </c>
      <c r="S206" s="25" t="str">
        <f t="shared" ca="1" si="30"/>
        <v/>
      </c>
      <c r="T206" s="20" t="str">
        <f t="shared" ca="1" si="31"/>
        <v/>
      </c>
      <c r="U206" s="26" t="str">
        <f t="shared" ca="1" si="27"/>
        <v/>
      </c>
      <c r="V206" s="22"/>
      <c r="W206" s="22"/>
      <c r="X206" s="22"/>
      <c r="Y206" s="22"/>
      <c r="Z206" s="156"/>
      <c r="AA206" s="156"/>
      <c r="AB206" s="156"/>
      <c r="AC206" s="22">
        <v>20</v>
      </c>
      <c r="AD206" s="5"/>
      <c r="AE206" s="5"/>
      <c r="AF206" s="5"/>
      <c r="AG206" s="5"/>
      <c r="AH206" s="5"/>
      <c r="AI206" s="11"/>
      <c r="AJ206" s="11"/>
      <c r="AK206" s="12"/>
      <c r="AL206" s="13"/>
      <c r="AM206" s="13"/>
      <c r="AN206" s="13"/>
    </row>
    <row r="207" spans="1:40">
      <c r="A207" s="17"/>
      <c r="B207" s="18"/>
      <c r="C207" s="18"/>
      <c r="D207" s="17"/>
      <c r="E207" s="17"/>
      <c r="F207" s="157"/>
      <c r="G207" s="136"/>
      <c r="H207" s="136" t="s">
        <v>131</v>
      </c>
      <c r="I207" s="137" t="str">
        <f>IFERROR(IF(ISBLANK($G207),"",IF(ISTEXT($G207),$G207,IF(SIGN(INDEX('Time Zones'!$D$12:$J$18,MATCH($H207,ZoneA,0),MATCH($J207,ZoneB,0)))=(-1),INDEX('Time Zones'!$D$12:$J$18,MATCH($H207,ZoneA,0),MATCH($J207,ZoneB,0))+$G207+5,INDEX('Time Zones'!$D$12:$J$18,MATCH($H207,ZoneA,0),MATCH($J207,ZoneB,0))+$G207))),"Select Time Zones")</f>
        <v/>
      </c>
      <c r="J207" s="19" t="s">
        <v>131</v>
      </c>
      <c r="K207" s="160"/>
      <c r="L207" s="134"/>
      <c r="M207" s="134" t="s">
        <v>131</v>
      </c>
      <c r="N207" s="135" t="str">
        <f>IFERROR(IF(ISBLANK($G207),"",IF(ISBLANK($L207),"",IF(ISTEXT($L207),$L207,IF(SIGN(INDEX('Time Zones'!$D$12:$J$18,MATCH($H207,ZoneA,0),MATCH($M207,ZoneB,0)))=(-1),INDEX('Time Zones'!$D$12:$J$18,MATCH($H207,ZoneA,0),MATCH($M207,ZoneB,0))+$L207+5,INDEX('Time Zones'!$D$12:$J$18,MATCH($H207,ZoneA,0),MATCH($M207,ZoneB,0))+$L207)))),"Select Time Zones")</f>
        <v/>
      </c>
      <c r="O207" s="162" t="str">
        <f t="shared" ca="1" si="28"/>
        <v/>
      </c>
      <c r="P207" s="25">
        <f t="shared" si="25"/>
        <v>0</v>
      </c>
      <c r="Q207" s="25">
        <f t="shared" si="29"/>
        <v>0</v>
      </c>
      <c r="R207" s="25">
        <f t="shared" si="26"/>
        <v>0</v>
      </c>
      <c r="S207" s="25" t="str">
        <f t="shared" ca="1" si="30"/>
        <v/>
      </c>
      <c r="T207" s="20" t="str">
        <f t="shared" ca="1" si="31"/>
        <v/>
      </c>
      <c r="U207" s="26" t="str">
        <f t="shared" ca="1" si="27"/>
        <v/>
      </c>
      <c r="V207" s="22"/>
      <c r="W207" s="22"/>
      <c r="X207" s="22"/>
      <c r="Y207" s="22"/>
      <c r="Z207" s="156"/>
      <c r="AA207" s="156"/>
      <c r="AB207" s="156"/>
      <c r="AC207" s="22">
        <v>20</v>
      </c>
      <c r="AD207" s="5"/>
      <c r="AE207" s="5"/>
      <c r="AF207" s="5"/>
      <c r="AG207" s="5"/>
      <c r="AH207" s="5"/>
      <c r="AI207" s="11"/>
      <c r="AJ207" s="11"/>
      <c r="AK207" s="12"/>
      <c r="AL207" s="13"/>
      <c r="AM207" s="13"/>
      <c r="AN207" s="13"/>
    </row>
    <row r="208" spans="1:40">
      <c r="A208" s="17"/>
      <c r="B208" s="18"/>
      <c r="C208" s="18"/>
      <c r="D208" s="17"/>
      <c r="E208" s="17"/>
      <c r="F208" s="157"/>
      <c r="G208" s="136"/>
      <c r="H208" s="136" t="s">
        <v>131</v>
      </c>
      <c r="I208" s="137" t="str">
        <f>IFERROR(IF(ISBLANK($G208),"",IF(ISTEXT($G208),$G208,IF(SIGN(INDEX('Time Zones'!$D$12:$J$18,MATCH($H208,ZoneA,0),MATCH($J208,ZoneB,0)))=(-1),INDEX('Time Zones'!$D$12:$J$18,MATCH($H208,ZoneA,0),MATCH($J208,ZoneB,0))+$G208+5,INDEX('Time Zones'!$D$12:$J$18,MATCH($H208,ZoneA,0),MATCH($J208,ZoneB,0))+$G208))),"Select Time Zones")</f>
        <v/>
      </c>
      <c r="J208" s="19" t="s">
        <v>131</v>
      </c>
      <c r="K208" s="160"/>
      <c r="L208" s="134"/>
      <c r="M208" s="134" t="s">
        <v>131</v>
      </c>
      <c r="N208" s="135" t="str">
        <f>IFERROR(IF(ISBLANK($G208),"",IF(ISBLANK($L208),"",IF(ISTEXT($L208),$L208,IF(SIGN(INDEX('Time Zones'!$D$12:$J$18,MATCH($H208,ZoneA,0),MATCH($M208,ZoneB,0)))=(-1),INDEX('Time Zones'!$D$12:$J$18,MATCH($H208,ZoneA,0),MATCH($M208,ZoneB,0))+$L208+5,INDEX('Time Zones'!$D$12:$J$18,MATCH($H208,ZoneA,0),MATCH($M208,ZoneB,0))+$L208)))),"Select Time Zones")</f>
        <v/>
      </c>
      <c r="O208" s="162" t="str">
        <f t="shared" ca="1" si="28"/>
        <v/>
      </c>
      <c r="P208" s="25">
        <f t="shared" si="25"/>
        <v>0</v>
      </c>
      <c r="Q208" s="25">
        <f t="shared" si="29"/>
        <v>0</v>
      </c>
      <c r="R208" s="25">
        <f t="shared" si="26"/>
        <v>0</v>
      </c>
      <c r="S208" s="25" t="str">
        <f t="shared" ca="1" si="30"/>
        <v/>
      </c>
      <c r="T208" s="20" t="str">
        <f t="shared" ca="1" si="31"/>
        <v/>
      </c>
      <c r="U208" s="26" t="str">
        <f t="shared" ca="1" si="27"/>
        <v/>
      </c>
      <c r="V208" s="22"/>
      <c r="W208" s="22"/>
      <c r="X208" s="22"/>
      <c r="Y208" s="22"/>
      <c r="Z208" s="156"/>
      <c r="AA208" s="156"/>
      <c r="AB208" s="156"/>
      <c r="AC208" s="22">
        <v>20</v>
      </c>
      <c r="AD208" s="5"/>
      <c r="AE208" s="5"/>
      <c r="AF208" s="5"/>
      <c r="AG208" s="5"/>
      <c r="AH208" s="5"/>
      <c r="AI208" s="11"/>
      <c r="AJ208" s="11"/>
      <c r="AK208" s="12"/>
      <c r="AL208" s="13"/>
      <c r="AM208" s="13"/>
      <c r="AN208" s="13"/>
    </row>
    <row r="209" spans="1:40">
      <c r="A209" s="17"/>
      <c r="B209" s="18"/>
      <c r="C209" s="18"/>
      <c r="D209" s="17"/>
      <c r="E209" s="17"/>
      <c r="F209" s="157"/>
      <c r="G209" s="136"/>
      <c r="H209" s="136" t="s">
        <v>131</v>
      </c>
      <c r="I209" s="137" t="str">
        <f>IFERROR(IF(ISBLANK($G209),"",IF(ISTEXT($G209),$G209,IF(SIGN(INDEX('Time Zones'!$D$12:$J$18,MATCH($H209,ZoneA,0),MATCH($J209,ZoneB,0)))=(-1),INDEX('Time Zones'!$D$12:$J$18,MATCH($H209,ZoneA,0),MATCH($J209,ZoneB,0))+$G209+5,INDEX('Time Zones'!$D$12:$J$18,MATCH($H209,ZoneA,0),MATCH($J209,ZoneB,0))+$G209))),"Select Time Zones")</f>
        <v/>
      </c>
      <c r="J209" s="19" t="s">
        <v>131</v>
      </c>
      <c r="K209" s="160"/>
      <c r="L209" s="134"/>
      <c r="M209" s="134" t="s">
        <v>131</v>
      </c>
      <c r="N209" s="135" t="str">
        <f>IFERROR(IF(ISBLANK($G209),"",IF(ISBLANK($L209),"",IF(ISTEXT($L209),$L209,IF(SIGN(INDEX('Time Zones'!$D$12:$J$18,MATCH($H209,ZoneA,0),MATCH($M209,ZoneB,0)))=(-1),INDEX('Time Zones'!$D$12:$J$18,MATCH($H209,ZoneA,0),MATCH($M209,ZoneB,0))+$L209+5,INDEX('Time Zones'!$D$12:$J$18,MATCH($H209,ZoneA,0),MATCH($M209,ZoneB,0))+$L209)))),"Select Time Zones")</f>
        <v/>
      </c>
      <c r="O209" s="162" t="str">
        <f t="shared" ca="1" si="28"/>
        <v/>
      </c>
      <c r="P209" s="25">
        <f t="shared" si="25"/>
        <v>0</v>
      </c>
      <c r="Q209" s="25">
        <f t="shared" si="29"/>
        <v>0</v>
      </c>
      <c r="R209" s="25">
        <f t="shared" si="26"/>
        <v>0</v>
      </c>
      <c r="S209" s="25" t="str">
        <f t="shared" ca="1" si="30"/>
        <v/>
      </c>
      <c r="T209" s="20" t="str">
        <f t="shared" ca="1" si="31"/>
        <v/>
      </c>
      <c r="U209" s="26" t="str">
        <f t="shared" ca="1" si="27"/>
        <v/>
      </c>
      <c r="V209" s="22"/>
      <c r="W209" s="22"/>
      <c r="X209" s="22"/>
      <c r="Y209" s="22"/>
      <c r="Z209" s="156"/>
      <c r="AA209" s="156"/>
      <c r="AB209" s="156"/>
      <c r="AC209" s="22">
        <v>20</v>
      </c>
      <c r="AD209" s="5"/>
      <c r="AE209" s="5"/>
      <c r="AF209" s="5"/>
      <c r="AG209" s="5"/>
      <c r="AH209" s="5"/>
      <c r="AI209" s="11"/>
      <c r="AJ209" s="11"/>
      <c r="AK209" s="12"/>
      <c r="AL209" s="13"/>
      <c r="AM209" s="13"/>
      <c r="AN209" s="13"/>
    </row>
    <row r="210" spans="1:40">
      <c r="A210" s="17"/>
      <c r="B210" s="18"/>
      <c r="C210" s="18"/>
      <c r="D210" s="17"/>
      <c r="E210" s="17"/>
      <c r="F210" s="157"/>
      <c r="G210" s="136"/>
      <c r="H210" s="136" t="s">
        <v>131</v>
      </c>
      <c r="I210" s="137" t="str">
        <f>IFERROR(IF(ISBLANK($G210),"",IF(ISTEXT($G210),$G210,IF(SIGN(INDEX('Time Zones'!$D$12:$J$18,MATCH($H210,ZoneA,0),MATCH($J210,ZoneB,0)))=(-1),INDEX('Time Zones'!$D$12:$J$18,MATCH($H210,ZoneA,0),MATCH($J210,ZoneB,0))+$G210+5,INDEX('Time Zones'!$D$12:$J$18,MATCH($H210,ZoneA,0),MATCH($J210,ZoneB,0))+$G210))),"Select Time Zones")</f>
        <v/>
      </c>
      <c r="J210" s="19" t="s">
        <v>131</v>
      </c>
      <c r="K210" s="160"/>
      <c r="L210" s="134"/>
      <c r="M210" s="134" t="s">
        <v>131</v>
      </c>
      <c r="N210" s="135" t="str">
        <f>IFERROR(IF(ISBLANK($G210),"",IF(ISBLANK($L210),"",IF(ISTEXT($L210),$L210,IF(SIGN(INDEX('Time Zones'!$D$12:$J$18,MATCH($H210,ZoneA,0),MATCH($M210,ZoneB,0)))=(-1),INDEX('Time Zones'!$D$12:$J$18,MATCH($H210,ZoneA,0),MATCH($M210,ZoneB,0))+$L210+5,INDEX('Time Zones'!$D$12:$J$18,MATCH($H210,ZoneA,0),MATCH($M210,ZoneB,0))+$L210)))),"Select Time Zones")</f>
        <v/>
      </c>
      <c r="O210" s="162" t="str">
        <f t="shared" ca="1" si="28"/>
        <v/>
      </c>
      <c r="P210" s="25">
        <f t="shared" si="25"/>
        <v>0</v>
      </c>
      <c r="Q210" s="25">
        <f t="shared" si="29"/>
        <v>0</v>
      </c>
      <c r="R210" s="25">
        <f t="shared" si="26"/>
        <v>0</v>
      </c>
      <c r="S210" s="25" t="str">
        <f t="shared" ca="1" si="30"/>
        <v/>
      </c>
      <c r="T210" s="20" t="str">
        <f t="shared" ca="1" si="31"/>
        <v/>
      </c>
      <c r="U210" s="26" t="str">
        <f t="shared" ca="1" si="27"/>
        <v/>
      </c>
      <c r="V210" s="22"/>
      <c r="W210" s="22"/>
      <c r="X210" s="22"/>
      <c r="Y210" s="22"/>
      <c r="Z210" s="156"/>
      <c r="AA210" s="156"/>
      <c r="AB210" s="156"/>
      <c r="AC210" s="22">
        <v>20</v>
      </c>
      <c r="AD210" s="5"/>
      <c r="AE210" s="5"/>
      <c r="AF210" s="5"/>
      <c r="AG210" s="5"/>
      <c r="AH210" s="5"/>
      <c r="AI210" s="11"/>
      <c r="AJ210" s="11"/>
      <c r="AK210" s="12"/>
      <c r="AL210" s="13"/>
      <c r="AM210" s="13"/>
      <c r="AN210" s="13"/>
    </row>
    <row r="211" spans="1:40">
      <c r="A211" s="17"/>
      <c r="B211" s="18"/>
      <c r="C211" s="18"/>
      <c r="D211" s="17"/>
      <c r="E211" s="17"/>
      <c r="F211" s="157"/>
      <c r="G211" s="136"/>
      <c r="H211" s="136" t="s">
        <v>131</v>
      </c>
      <c r="I211" s="137" t="str">
        <f>IFERROR(IF(ISBLANK($G211),"",IF(ISTEXT($G211),$G211,IF(SIGN(INDEX('Time Zones'!$D$12:$J$18,MATCH($H211,ZoneA,0),MATCH($J211,ZoneB,0)))=(-1),INDEX('Time Zones'!$D$12:$J$18,MATCH($H211,ZoneA,0),MATCH($J211,ZoneB,0))+$G211+5,INDEX('Time Zones'!$D$12:$J$18,MATCH($H211,ZoneA,0),MATCH($J211,ZoneB,0))+$G211))),"Select Time Zones")</f>
        <v/>
      </c>
      <c r="J211" s="19" t="s">
        <v>131</v>
      </c>
      <c r="K211" s="160"/>
      <c r="L211" s="134"/>
      <c r="M211" s="134" t="s">
        <v>131</v>
      </c>
      <c r="N211" s="135" t="str">
        <f>IFERROR(IF(ISBLANK($G211),"",IF(ISBLANK($L211),"",IF(ISTEXT($L211),$L211,IF(SIGN(INDEX('Time Zones'!$D$12:$J$18,MATCH($H211,ZoneA,0),MATCH($M211,ZoneB,0)))=(-1),INDEX('Time Zones'!$D$12:$J$18,MATCH($H211,ZoneA,0),MATCH($M211,ZoneB,0))+$L211+5,INDEX('Time Zones'!$D$12:$J$18,MATCH($H211,ZoneA,0),MATCH($M211,ZoneB,0))+$L211)))),"Select Time Zones")</f>
        <v/>
      </c>
      <c r="O211" s="162" t="str">
        <f t="shared" ca="1" si="28"/>
        <v/>
      </c>
      <c r="P211" s="25">
        <f t="shared" si="25"/>
        <v>0</v>
      </c>
      <c r="Q211" s="25">
        <f t="shared" si="29"/>
        <v>0</v>
      </c>
      <c r="R211" s="25">
        <f t="shared" si="26"/>
        <v>0</v>
      </c>
      <c r="S211" s="25" t="str">
        <f t="shared" ca="1" si="30"/>
        <v/>
      </c>
      <c r="T211" s="20" t="str">
        <f t="shared" ca="1" si="31"/>
        <v/>
      </c>
      <c r="U211" s="26" t="str">
        <f t="shared" ca="1" si="27"/>
        <v/>
      </c>
      <c r="V211" s="22"/>
      <c r="W211" s="22"/>
      <c r="X211" s="22"/>
      <c r="Y211" s="22"/>
      <c r="Z211" s="156"/>
      <c r="AA211" s="156"/>
      <c r="AB211" s="156"/>
      <c r="AC211" s="22">
        <v>20</v>
      </c>
      <c r="AD211" s="5"/>
      <c r="AE211" s="5"/>
      <c r="AF211" s="5"/>
      <c r="AG211" s="5"/>
      <c r="AH211" s="5"/>
      <c r="AI211" s="11"/>
      <c r="AJ211" s="11"/>
      <c r="AK211" s="12"/>
      <c r="AL211" s="13"/>
      <c r="AM211" s="13"/>
      <c r="AN211" s="13"/>
    </row>
    <row r="212" spans="1:40">
      <c r="A212" s="17"/>
      <c r="B212" s="18"/>
      <c r="C212" s="18"/>
      <c r="D212" s="17"/>
      <c r="E212" s="17"/>
      <c r="F212" s="157"/>
      <c r="G212" s="136"/>
      <c r="H212" s="136" t="s">
        <v>131</v>
      </c>
      <c r="I212" s="137" t="str">
        <f>IFERROR(IF(ISBLANK($G212),"",IF(ISTEXT($G212),$G212,IF(SIGN(INDEX('Time Zones'!$D$12:$J$18,MATCH($H212,ZoneA,0),MATCH($J212,ZoneB,0)))=(-1),INDEX('Time Zones'!$D$12:$J$18,MATCH($H212,ZoneA,0),MATCH($J212,ZoneB,0))+$G212+5,INDEX('Time Zones'!$D$12:$J$18,MATCH($H212,ZoneA,0),MATCH($J212,ZoneB,0))+$G212))),"Select Time Zones")</f>
        <v/>
      </c>
      <c r="J212" s="19" t="s">
        <v>131</v>
      </c>
      <c r="K212" s="160"/>
      <c r="L212" s="134"/>
      <c r="M212" s="134" t="s">
        <v>131</v>
      </c>
      <c r="N212" s="135" t="str">
        <f>IFERROR(IF(ISBLANK($G212),"",IF(ISBLANK($L212),"",IF(ISTEXT($L212),$L212,IF(SIGN(INDEX('Time Zones'!$D$12:$J$18,MATCH($H212,ZoneA,0),MATCH($M212,ZoneB,0)))=(-1),INDEX('Time Zones'!$D$12:$J$18,MATCH($H212,ZoneA,0),MATCH($M212,ZoneB,0))+$L212+5,INDEX('Time Zones'!$D$12:$J$18,MATCH($H212,ZoneA,0),MATCH($M212,ZoneB,0))+$L212)))),"Select Time Zones")</f>
        <v/>
      </c>
      <c r="O212" s="162" t="str">
        <f t="shared" ca="1" si="28"/>
        <v/>
      </c>
      <c r="P212" s="25">
        <f t="shared" si="25"/>
        <v>0</v>
      </c>
      <c r="Q212" s="25">
        <f t="shared" si="29"/>
        <v>0</v>
      </c>
      <c r="R212" s="25">
        <f t="shared" si="26"/>
        <v>0</v>
      </c>
      <c r="S212" s="25" t="str">
        <f t="shared" ca="1" si="30"/>
        <v/>
      </c>
      <c r="T212" s="20" t="str">
        <f t="shared" ca="1" si="31"/>
        <v/>
      </c>
      <c r="U212" s="26" t="str">
        <f t="shared" ca="1" si="27"/>
        <v/>
      </c>
      <c r="V212" s="22"/>
      <c r="W212" s="22"/>
      <c r="X212" s="22"/>
      <c r="Y212" s="22"/>
      <c r="Z212" s="156"/>
      <c r="AA212" s="156"/>
      <c r="AB212" s="156"/>
      <c r="AC212" s="22">
        <v>20</v>
      </c>
      <c r="AD212" s="5"/>
      <c r="AE212" s="5"/>
      <c r="AF212" s="5"/>
      <c r="AG212" s="5"/>
      <c r="AH212" s="5"/>
      <c r="AI212" s="11"/>
      <c r="AJ212" s="11"/>
      <c r="AK212" s="12"/>
      <c r="AL212" s="13"/>
      <c r="AM212" s="13"/>
      <c r="AN212" s="13"/>
    </row>
    <row r="213" spans="1:40">
      <c r="A213" s="17"/>
      <c r="B213" s="18"/>
      <c r="C213" s="18"/>
      <c r="D213" s="17"/>
      <c r="E213" s="17"/>
      <c r="F213" s="157"/>
      <c r="G213" s="136"/>
      <c r="H213" s="136" t="s">
        <v>131</v>
      </c>
      <c r="I213" s="137" t="str">
        <f>IFERROR(IF(ISBLANK($G213),"",IF(ISTEXT($G213),$G213,IF(SIGN(INDEX('Time Zones'!$D$12:$J$18,MATCH($H213,ZoneA,0),MATCH($J213,ZoneB,0)))=(-1),INDEX('Time Zones'!$D$12:$J$18,MATCH($H213,ZoneA,0),MATCH($J213,ZoneB,0))+$G213+5,INDEX('Time Zones'!$D$12:$J$18,MATCH($H213,ZoneA,0),MATCH($J213,ZoneB,0))+$G213))),"Select Time Zones")</f>
        <v/>
      </c>
      <c r="J213" s="19" t="s">
        <v>131</v>
      </c>
      <c r="K213" s="160"/>
      <c r="L213" s="134"/>
      <c r="M213" s="134" t="s">
        <v>131</v>
      </c>
      <c r="N213" s="135" t="str">
        <f>IFERROR(IF(ISBLANK($G213),"",IF(ISBLANK($L213),"",IF(ISTEXT($L213),$L213,IF(SIGN(INDEX('Time Zones'!$D$12:$J$18,MATCH($H213,ZoneA,0),MATCH($M213,ZoneB,0)))=(-1),INDEX('Time Zones'!$D$12:$J$18,MATCH($H213,ZoneA,0),MATCH($M213,ZoneB,0))+$L213+5,INDEX('Time Zones'!$D$12:$J$18,MATCH($H213,ZoneA,0),MATCH($M213,ZoneB,0))+$L213)))),"Select Time Zones")</f>
        <v/>
      </c>
      <c r="O213" s="162" t="str">
        <f t="shared" ca="1" si="28"/>
        <v/>
      </c>
      <c r="P213" s="25">
        <f t="shared" si="25"/>
        <v>0</v>
      </c>
      <c r="Q213" s="25">
        <f t="shared" si="29"/>
        <v>0</v>
      </c>
      <c r="R213" s="25">
        <f t="shared" si="26"/>
        <v>0</v>
      </c>
      <c r="S213" s="25" t="str">
        <f t="shared" ca="1" si="30"/>
        <v/>
      </c>
      <c r="T213" s="20" t="str">
        <f t="shared" ca="1" si="31"/>
        <v/>
      </c>
      <c r="U213" s="26" t="str">
        <f t="shared" ca="1" si="27"/>
        <v/>
      </c>
      <c r="V213" s="22"/>
      <c r="W213" s="22"/>
      <c r="X213" s="22"/>
      <c r="Y213" s="22"/>
      <c r="Z213" s="156"/>
      <c r="AA213" s="156"/>
      <c r="AB213" s="156"/>
      <c r="AC213" s="22">
        <v>20</v>
      </c>
      <c r="AD213" s="5"/>
      <c r="AE213" s="5"/>
      <c r="AF213" s="5"/>
      <c r="AG213" s="5"/>
      <c r="AH213" s="5"/>
      <c r="AI213" s="11"/>
      <c r="AJ213" s="11"/>
      <c r="AK213" s="12"/>
      <c r="AL213" s="13"/>
      <c r="AM213" s="13"/>
      <c r="AN213" s="13"/>
    </row>
    <row r="214" spans="1:40">
      <c r="A214" s="17"/>
      <c r="B214" s="18"/>
      <c r="C214" s="18"/>
      <c r="D214" s="17"/>
      <c r="E214" s="17"/>
      <c r="F214" s="157"/>
      <c r="G214" s="136"/>
      <c r="H214" s="136" t="s">
        <v>131</v>
      </c>
      <c r="I214" s="137" t="str">
        <f>IFERROR(IF(ISBLANK($G214),"",IF(ISTEXT($G214),$G214,IF(SIGN(INDEX('Time Zones'!$D$12:$J$18,MATCH($H214,ZoneA,0),MATCH($J214,ZoneB,0)))=(-1),INDEX('Time Zones'!$D$12:$J$18,MATCH($H214,ZoneA,0),MATCH($J214,ZoneB,0))+$G214+5,INDEX('Time Zones'!$D$12:$J$18,MATCH($H214,ZoneA,0),MATCH($J214,ZoneB,0))+$G214))),"Select Time Zones")</f>
        <v/>
      </c>
      <c r="J214" s="19" t="s">
        <v>131</v>
      </c>
      <c r="K214" s="160"/>
      <c r="L214" s="134"/>
      <c r="M214" s="134" t="s">
        <v>131</v>
      </c>
      <c r="N214" s="135" t="str">
        <f>IFERROR(IF(ISBLANK($G214),"",IF(ISBLANK($L214),"",IF(ISTEXT($L214),$L214,IF(SIGN(INDEX('Time Zones'!$D$12:$J$18,MATCH($H214,ZoneA,0),MATCH($M214,ZoneB,0)))=(-1),INDEX('Time Zones'!$D$12:$J$18,MATCH($H214,ZoneA,0),MATCH($M214,ZoneB,0))+$L214+5,INDEX('Time Zones'!$D$12:$J$18,MATCH($H214,ZoneA,0),MATCH($M214,ZoneB,0))+$L214)))),"Select Time Zones")</f>
        <v/>
      </c>
      <c r="O214" s="162" t="str">
        <f t="shared" ca="1" si="28"/>
        <v/>
      </c>
      <c r="P214" s="25">
        <f t="shared" si="25"/>
        <v>0</v>
      </c>
      <c r="Q214" s="25">
        <f t="shared" si="29"/>
        <v>0</v>
      </c>
      <c r="R214" s="25">
        <f t="shared" si="26"/>
        <v>0</v>
      </c>
      <c r="S214" s="25" t="str">
        <f t="shared" ca="1" si="30"/>
        <v/>
      </c>
      <c r="T214" s="20" t="str">
        <f t="shared" ca="1" si="31"/>
        <v/>
      </c>
      <c r="U214" s="26" t="str">
        <f t="shared" ca="1" si="27"/>
        <v/>
      </c>
      <c r="V214" s="22"/>
      <c r="W214" s="22"/>
      <c r="X214" s="22"/>
      <c r="Y214" s="22"/>
      <c r="Z214" s="156"/>
      <c r="AA214" s="156"/>
      <c r="AB214" s="156"/>
      <c r="AC214" s="22">
        <v>20</v>
      </c>
      <c r="AD214" s="5"/>
      <c r="AE214" s="5"/>
      <c r="AF214" s="5"/>
      <c r="AG214" s="5"/>
      <c r="AH214" s="5"/>
      <c r="AI214" s="11"/>
      <c r="AJ214" s="11"/>
      <c r="AK214" s="12"/>
      <c r="AL214" s="13"/>
      <c r="AM214" s="13"/>
      <c r="AN214" s="13"/>
    </row>
    <row r="215" spans="1:40">
      <c r="A215" s="17"/>
      <c r="B215" s="18"/>
      <c r="C215" s="18"/>
      <c r="D215" s="17"/>
      <c r="E215" s="17"/>
      <c r="F215" s="157"/>
      <c r="G215" s="136"/>
      <c r="H215" s="136" t="s">
        <v>131</v>
      </c>
      <c r="I215" s="137" t="str">
        <f>IFERROR(IF(ISBLANK($G215),"",IF(ISTEXT($G215),$G215,IF(SIGN(INDEX('Time Zones'!$D$12:$J$18,MATCH($H215,ZoneA,0),MATCH($J215,ZoneB,0)))=(-1),INDEX('Time Zones'!$D$12:$J$18,MATCH($H215,ZoneA,0),MATCH($J215,ZoneB,0))+$G215+5,INDEX('Time Zones'!$D$12:$J$18,MATCH($H215,ZoneA,0),MATCH($J215,ZoneB,0))+$G215))),"Select Time Zones")</f>
        <v/>
      </c>
      <c r="J215" s="19" t="s">
        <v>131</v>
      </c>
      <c r="K215" s="160"/>
      <c r="L215" s="134"/>
      <c r="M215" s="134" t="s">
        <v>131</v>
      </c>
      <c r="N215" s="135" t="str">
        <f>IFERROR(IF(ISBLANK($G215),"",IF(ISBLANK($L215),"",IF(ISTEXT($L215),$L215,IF(SIGN(INDEX('Time Zones'!$D$12:$J$18,MATCH($H215,ZoneA,0),MATCH($M215,ZoneB,0)))=(-1),INDEX('Time Zones'!$D$12:$J$18,MATCH($H215,ZoneA,0),MATCH($M215,ZoneB,0))+$L215+5,INDEX('Time Zones'!$D$12:$J$18,MATCH($H215,ZoneA,0),MATCH($M215,ZoneB,0))+$L215)))),"Select Time Zones")</f>
        <v/>
      </c>
      <c r="O215" s="162" t="str">
        <f t="shared" ca="1" si="28"/>
        <v/>
      </c>
      <c r="P215" s="25">
        <f t="shared" si="25"/>
        <v>0</v>
      </c>
      <c r="Q215" s="25">
        <f t="shared" si="29"/>
        <v>0</v>
      </c>
      <c r="R215" s="25">
        <f t="shared" si="26"/>
        <v>0</v>
      </c>
      <c r="S215" s="25" t="str">
        <f t="shared" ca="1" si="30"/>
        <v/>
      </c>
      <c r="T215" s="20" t="str">
        <f t="shared" ca="1" si="31"/>
        <v/>
      </c>
      <c r="U215" s="26" t="str">
        <f t="shared" ca="1" si="27"/>
        <v/>
      </c>
      <c r="V215" s="22"/>
      <c r="W215" s="22"/>
      <c r="X215" s="22"/>
      <c r="Y215" s="22"/>
      <c r="Z215" s="156"/>
      <c r="AA215" s="156"/>
      <c r="AB215" s="156"/>
      <c r="AC215" s="22">
        <v>20</v>
      </c>
      <c r="AD215" s="5"/>
      <c r="AE215" s="5"/>
      <c r="AF215" s="5"/>
      <c r="AG215" s="5"/>
      <c r="AH215" s="5"/>
      <c r="AI215" s="11"/>
      <c r="AJ215" s="11"/>
      <c r="AK215" s="12"/>
      <c r="AL215" s="13"/>
      <c r="AM215" s="13"/>
      <c r="AN215" s="13"/>
    </row>
    <row r="216" spans="1:40">
      <c r="A216" s="17"/>
      <c r="B216" s="18"/>
      <c r="C216" s="18"/>
      <c r="D216" s="17"/>
      <c r="E216" s="17"/>
      <c r="F216" s="157"/>
      <c r="G216" s="136"/>
      <c r="H216" s="136" t="s">
        <v>131</v>
      </c>
      <c r="I216" s="137" t="str">
        <f>IFERROR(IF(ISBLANK($G216),"",IF(ISTEXT($G216),$G216,IF(SIGN(INDEX('Time Zones'!$D$12:$J$18,MATCH($H216,ZoneA,0),MATCH($J216,ZoneB,0)))=(-1),INDEX('Time Zones'!$D$12:$J$18,MATCH($H216,ZoneA,0),MATCH($J216,ZoneB,0))+$G216+5,INDEX('Time Zones'!$D$12:$J$18,MATCH($H216,ZoneA,0),MATCH($J216,ZoneB,0))+$G216))),"Select Time Zones")</f>
        <v/>
      </c>
      <c r="J216" s="19" t="s">
        <v>131</v>
      </c>
      <c r="K216" s="160"/>
      <c r="L216" s="134"/>
      <c r="M216" s="134" t="s">
        <v>131</v>
      </c>
      <c r="N216" s="135" t="str">
        <f>IFERROR(IF(ISBLANK($G216),"",IF(ISBLANK($L216),"",IF(ISTEXT($L216),$L216,IF(SIGN(INDEX('Time Zones'!$D$12:$J$18,MATCH($H216,ZoneA,0),MATCH($M216,ZoneB,0)))=(-1),INDEX('Time Zones'!$D$12:$J$18,MATCH($H216,ZoneA,0),MATCH($M216,ZoneB,0))+$L216+5,INDEX('Time Zones'!$D$12:$J$18,MATCH($H216,ZoneA,0),MATCH($M216,ZoneB,0))+$L216)))),"Select Time Zones")</f>
        <v/>
      </c>
      <c r="O216" s="162" t="str">
        <f t="shared" ca="1" si="28"/>
        <v/>
      </c>
      <c r="P216" s="25">
        <f t="shared" si="25"/>
        <v>0</v>
      </c>
      <c r="Q216" s="25">
        <f t="shared" si="29"/>
        <v>0</v>
      </c>
      <c r="R216" s="25">
        <f t="shared" si="26"/>
        <v>0</v>
      </c>
      <c r="S216" s="25" t="str">
        <f t="shared" ca="1" si="30"/>
        <v/>
      </c>
      <c r="T216" s="20" t="str">
        <f t="shared" ca="1" si="31"/>
        <v/>
      </c>
      <c r="U216" s="26" t="str">
        <f t="shared" ca="1" si="27"/>
        <v/>
      </c>
      <c r="V216" s="22"/>
      <c r="W216" s="22"/>
      <c r="X216" s="22"/>
      <c r="Y216" s="22"/>
      <c r="Z216" s="156"/>
      <c r="AA216" s="156"/>
      <c r="AB216" s="156"/>
      <c r="AC216" s="22">
        <v>20</v>
      </c>
      <c r="AD216" s="5"/>
      <c r="AE216" s="5"/>
      <c r="AF216" s="5"/>
      <c r="AG216" s="5"/>
      <c r="AH216" s="5"/>
      <c r="AI216" s="11"/>
      <c r="AJ216" s="11"/>
      <c r="AK216" s="12"/>
      <c r="AL216" s="13"/>
      <c r="AM216" s="13"/>
      <c r="AN216" s="13"/>
    </row>
    <row r="217" spans="1:40">
      <c r="A217" s="17"/>
      <c r="B217" s="18"/>
      <c r="C217" s="18"/>
      <c r="D217" s="17"/>
      <c r="E217" s="17"/>
      <c r="F217" s="157"/>
      <c r="G217" s="136"/>
      <c r="H217" s="136" t="s">
        <v>131</v>
      </c>
      <c r="I217" s="137" t="str">
        <f>IFERROR(IF(ISBLANK($G217),"",IF(ISTEXT($G217),$G217,IF(SIGN(INDEX('Time Zones'!$D$12:$J$18,MATCH($H217,ZoneA,0),MATCH($J217,ZoneB,0)))=(-1),INDEX('Time Zones'!$D$12:$J$18,MATCH($H217,ZoneA,0),MATCH($J217,ZoneB,0))+$G217+5,INDEX('Time Zones'!$D$12:$J$18,MATCH($H217,ZoneA,0),MATCH($J217,ZoneB,0))+$G217))),"Select Time Zones")</f>
        <v/>
      </c>
      <c r="J217" s="19" t="s">
        <v>131</v>
      </c>
      <c r="K217" s="160"/>
      <c r="L217" s="134"/>
      <c r="M217" s="134" t="s">
        <v>131</v>
      </c>
      <c r="N217" s="135" t="str">
        <f>IFERROR(IF(ISBLANK($G217),"",IF(ISBLANK($L217),"",IF(ISTEXT($L217),$L217,IF(SIGN(INDEX('Time Zones'!$D$12:$J$18,MATCH($H217,ZoneA,0),MATCH($M217,ZoneB,0)))=(-1),INDEX('Time Zones'!$D$12:$J$18,MATCH($H217,ZoneA,0),MATCH($M217,ZoneB,0))+$L217+5,INDEX('Time Zones'!$D$12:$J$18,MATCH($H217,ZoneA,0),MATCH($M217,ZoneB,0))+$L217)))),"Select Time Zones")</f>
        <v/>
      </c>
      <c r="O217" s="162" t="str">
        <f t="shared" ca="1" si="28"/>
        <v/>
      </c>
      <c r="P217" s="25">
        <f t="shared" si="25"/>
        <v>0</v>
      </c>
      <c r="Q217" s="25">
        <f t="shared" si="29"/>
        <v>0</v>
      </c>
      <c r="R217" s="25">
        <f t="shared" si="26"/>
        <v>0</v>
      </c>
      <c r="S217" s="25" t="str">
        <f t="shared" ca="1" si="30"/>
        <v/>
      </c>
      <c r="T217" s="20" t="str">
        <f t="shared" ca="1" si="31"/>
        <v/>
      </c>
      <c r="U217" s="26" t="str">
        <f t="shared" ca="1" si="27"/>
        <v/>
      </c>
      <c r="V217" s="22"/>
      <c r="W217" s="22"/>
      <c r="X217" s="22"/>
      <c r="Y217" s="22"/>
      <c r="Z217" s="156"/>
      <c r="AA217" s="156"/>
      <c r="AB217" s="156"/>
      <c r="AC217" s="22">
        <v>20</v>
      </c>
      <c r="AD217" s="5"/>
      <c r="AE217" s="5"/>
      <c r="AF217" s="5"/>
      <c r="AG217" s="5"/>
      <c r="AH217" s="5"/>
      <c r="AI217" s="11"/>
      <c r="AJ217" s="11"/>
      <c r="AK217" s="12"/>
      <c r="AL217" s="13"/>
      <c r="AM217" s="13"/>
      <c r="AN217" s="13"/>
    </row>
    <row r="218" spans="1:40">
      <c r="A218" s="17"/>
      <c r="B218" s="18"/>
      <c r="C218" s="18"/>
      <c r="D218" s="17"/>
      <c r="E218" s="17"/>
      <c r="F218" s="157"/>
      <c r="G218" s="136"/>
      <c r="H218" s="136" t="s">
        <v>131</v>
      </c>
      <c r="I218" s="137" t="str">
        <f>IFERROR(IF(ISBLANK($G218),"",IF(ISTEXT($G218),$G218,IF(SIGN(INDEX('Time Zones'!$D$12:$J$18,MATCH($H218,ZoneA,0),MATCH($J218,ZoneB,0)))=(-1),INDEX('Time Zones'!$D$12:$J$18,MATCH($H218,ZoneA,0),MATCH($J218,ZoneB,0))+$G218+5,INDEX('Time Zones'!$D$12:$J$18,MATCH($H218,ZoneA,0),MATCH($J218,ZoneB,0))+$G218))),"Select Time Zones")</f>
        <v/>
      </c>
      <c r="J218" s="19" t="s">
        <v>131</v>
      </c>
      <c r="K218" s="160"/>
      <c r="L218" s="134"/>
      <c r="M218" s="134" t="s">
        <v>131</v>
      </c>
      <c r="N218" s="135" t="str">
        <f>IFERROR(IF(ISBLANK($G218),"",IF(ISBLANK($L218),"",IF(ISTEXT($L218),$L218,IF(SIGN(INDEX('Time Zones'!$D$12:$J$18,MATCH($H218,ZoneA,0),MATCH($M218,ZoneB,0)))=(-1),INDEX('Time Zones'!$D$12:$J$18,MATCH($H218,ZoneA,0),MATCH($M218,ZoneB,0))+$L218+5,INDEX('Time Zones'!$D$12:$J$18,MATCH($H218,ZoneA,0),MATCH($M218,ZoneB,0))+$L218)))),"Select Time Zones")</f>
        <v/>
      </c>
      <c r="O218" s="162" t="str">
        <f t="shared" ca="1" si="28"/>
        <v/>
      </c>
      <c r="P218" s="25">
        <f t="shared" si="25"/>
        <v>0</v>
      </c>
      <c r="Q218" s="25">
        <f t="shared" si="29"/>
        <v>0</v>
      </c>
      <c r="R218" s="25">
        <f t="shared" si="26"/>
        <v>0</v>
      </c>
      <c r="S218" s="25" t="str">
        <f t="shared" ca="1" si="30"/>
        <v/>
      </c>
      <c r="T218" s="20" t="str">
        <f t="shared" ca="1" si="31"/>
        <v/>
      </c>
      <c r="U218" s="26" t="str">
        <f t="shared" ca="1" si="27"/>
        <v/>
      </c>
      <c r="V218" s="22"/>
      <c r="W218" s="22"/>
      <c r="X218" s="22"/>
      <c r="Y218" s="22"/>
      <c r="Z218" s="156"/>
      <c r="AA218" s="156"/>
      <c r="AB218" s="156"/>
      <c r="AC218" s="22">
        <v>20</v>
      </c>
      <c r="AD218" s="5"/>
      <c r="AE218" s="5"/>
      <c r="AF218" s="5"/>
      <c r="AG218" s="5"/>
      <c r="AH218" s="5"/>
      <c r="AI218" s="11"/>
      <c r="AJ218" s="11"/>
      <c r="AK218" s="12"/>
      <c r="AL218" s="13"/>
      <c r="AM218" s="13"/>
      <c r="AN218" s="13"/>
    </row>
    <row r="219" spans="1:40">
      <c r="A219" s="17"/>
      <c r="B219" s="18"/>
      <c r="C219" s="18"/>
      <c r="D219" s="17"/>
      <c r="E219" s="17"/>
      <c r="F219" s="157"/>
      <c r="G219" s="136"/>
      <c r="H219" s="136" t="s">
        <v>131</v>
      </c>
      <c r="I219" s="137" t="str">
        <f>IFERROR(IF(ISBLANK($G219),"",IF(ISTEXT($G219),$G219,IF(SIGN(INDEX('Time Zones'!$D$12:$J$18,MATCH($H219,ZoneA,0),MATCH($J219,ZoneB,0)))=(-1),INDEX('Time Zones'!$D$12:$J$18,MATCH($H219,ZoneA,0),MATCH($J219,ZoneB,0))+$G219+5,INDEX('Time Zones'!$D$12:$J$18,MATCH($H219,ZoneA,0),MATCH($J219,ZoneB,0))+$G219))),"Select Time Zones")</f>
        <v/>
      </c>
      <c r="J219" s="19" t="s">
        <v>131</v>
      </c>
      <c r="K219" s="160"/>
      <c r="L219" s="134"/>
      <c r="M219" s="134" t="s">
        <v>131</v>
      </c>
      <c r="N219" s="135" t="str">
        <f>IFERROR(IF(ISBLANK($G219),"",IF(ISBLANK($L219),"",IF(ISTEXT($L219),$L219,IF(SIGN(INDEX('Time Zones'!$D$12:$J$18,MATCH($H219,ZoneA,0),MATCH($M219,ZoneB,0)))=(-1),INDEX('Time Zones'!$D$12:$J$18,MATCH($H219,ZoneA,0),MATCH($M219,ZoneB,0))+$L219+5,INDEX('Time Zones'!$D$12:$J$18,MATCH($H219,ZoneA,0),MATCH($M219,ZoneB,0))+$L219)))),"Select Time Zones")</f>
        <v/>
      </c>
      <c r="O219" s="162" t="str">
        <f t="shared" ca="1" si="28"/>
        <v/>
      </c>
      <c r="P219" s="25">
        <f t="shared" si="25"/>
        <v>0</v>
      </c>
      <c r="Q219" s="25">
        <f t="shared" si="29"/>
        <v>0</v>
      </c>
      <c r="R219" s="25">
        <f t="shared" si="26"/>
        <v>0</v>
      </c>
      <c r="S219" s="25" t="str">
        <f t="shared" ca="1" si="30"/>
        <v/>
      </c>
      <c r="T219" s="20" t="str">
        <f t="shared" ca="1" si="31"/>
        <v/>
      </c>
      <c r="U219" s="26" t="str">
        <f t="shared" ca="1" si="27"/>
        <v/>
      </c>
      <c r="V219" s="22"/>
      <c r="W219" s="22"/>
      <c r="X219" s="22"/>
      <c r="Y219" s="22"/>
      <c r="Z219" s="156"/>
      <c r="AA219" s="156"/>
      <c r="AB219" s="156"/>
      <c r="AC219" s="22">
        <v>20</v>
      </c>
      <c r="AD219" s="5"/>
      <c r="AE219" s="5"/>
      <c r="AF219" s="5"/>
      <c r="AG219" s="5"/>
      <c r="AH219" s="5"/>
      <c r="AI219" s="11"/>
      <c r="AJ219" s="11"/>
      <c r="AK219" s="12"/>
      <c r="AL219" s="13"/>
      <c r="AM219" s="13"/>
      <c r="AN219" s="13"/>
    </row>
    <row r="220" spans="1:40">
      <c r="A220" s="17"/>
      <c r="B220" s="18"/>
      <c r="C220" s="18"/>
      <c r="D220" s="17"/>
      <c r="E220" s="17"/>
      <c r="F220" s="157"/>
      <c r="G220" s="136"/>
      <c r="H220" s="136" t="s">
        <v>131</v>
      </c>
      <c r="I220" s="137" t="str">
        <f>IFERROR(IF(ISBLANK($G220),"",IF(ISTEXT($G220),$G220,IF(SIGN(INDEX('Time Zones'!$D$12:$J$18,MATCH($H220,ZoneA,0),MATCH($J220,ZoneB,0)))=(-1),INDEX('Time Zones'!$D$12:$J$18,MATCH($H220,ZoneA,0),MATCH($J220,ZoneB,0))+$G220+5,INDEX('Time Zones'!$D$12:$J$18,MATCH($H220,ZoneA,0),MATCH($J220,ZoneB,0))+$G220))),"Select Time Zones")</f>
        <v/>
      </c>
      <c r="J220" s="19" t="s">
        <v>131</v>
      </c>
      <c r="K220" s="160"/>
      <c r="L220" s="134"/>
      <c r="M220" s="134" t="s">
        <v>131</v>
      </c>
      <c r="N220" s="135" t="str">
        <f>IFERROR(IF(ISBLANK($G220),"",IF(ISBLANK($L220),"",IF(ISTEXT($L220),$L220,IF(SIGN(INDEX('Time Zones'!$D$12:$J$18,MATCH($H220,ZoneA,0),MATCH($M220,ZoneB,0)))=(-1),INDEX('Time Zones'!$D$12:$J$18,MATCH($H220,ZoneA,0),MATCH($M220,ZoneB,0))+$L220+5,INDEX('Time Zones'!$D$12:$J$18,MATCH($H220,ZoneA,0),MATCH($M220,ZoneB,0))+$L220)))),"Select Time Zones")</f>
        <v/>
      </c>
      <c r="O220" s="162" t="str">
        <f t="shared" ca="1" si="28"/>
        <v/>
      </c>
      <c r="P220" s="25">
        <f t="shared" si="25"/>
        <v>0</v>
      </c>
      <c r="Q220" s="25">
        <f t="shared" si="29"/>
        <v>0</v>
      </c>
      <c r="R220" s="25">
        <f t="shared" si="26"/>
        <v>0</v>
      </c>
      <c r="S220" s="25" t="str">
        <f t="shared" ca="1" si="30"/>
        <v/>
      </c>
      <c r="T220" s="20" t="str">
        <f t="shared" ca="1" si="31"/>
        <v/>
      </c>
      <c r="U220" s="26" t="str">
        <f t="shared" ca="1" si="27"/>
        <v/>
      </c>
      <c r="V220" s="22"/>
      <c r="W220" s="22"/>
      <c r="X220" s="22"/>
      <c r="Y220" s="22"/>
      <c r="Z220" s="156"/>
      <c r="AA220" s="156"/>
      <c r="AB220" s="156"/>
      <c r="AC220" s="22">
        <v>20</v>
      </c>
      <c r="AD220" s="5"/>
      <c r="AE220" s="5"/>
      <c r="AF220" s="5"/>
      <c r="AG220" s="5"/>
      <c r="AH220" s="5"/>
      <c r="AI220" s="11"/>
      <c r="AJ220" s="11"/>
      <c r="AK220" s="12"/>
      <c r="AL220" s="13"/>
      <c r="AM220" s="13"/>
      <c r="AN220" s="13"/>
    </row>
    <row r="221" spans="1:40">
      <c r="A221" s="17"/>
      <c r="B221" s="18"/>
      <c r="C221" s="18"/>
      <c r="D221" s="17"/>
      <c r="E221" s="17"/>
      <c r="F221" s="157"/>
      <c r="G221" s="136"/>
      <c r="H221" s="136" t="s">
        <v>131</v>
      </c>
      <c r="I221" s="137" t="str">
        <f>IFERROR(IF(ISBLANK($G221),"",IF(ISTEXT($G221),$G221,IF(SIGN(INDEX('Time Zones'!$D$12:$J$18,MATCH($H221,ZoneA,0),MATCH($J221,ZoneB,0)))=(-1),INDEX('Time Zones'!$D$12:$J$18,MATCH($H221,ZoneA,0),MATCH($J221,ZoneB,0))+$G221+5,INDEX('Time Zones'!$D$12:$J$18,MATCH($H221,ZoneA,0),MATCH($J221,ZoneB,0))+$G221))),"Select Time Zones")</f>
        <v/>
      </c>
      <c r="J221" s="19" t="s">
        <v>131</v>
      </c>
      <c r="K221" s="160"/>
      <c r="L221" s="134"/>
      <c r="M221" s="134" t="s">
        <v>131</v>
      </c>
      <c r="N221" s="135" t="str">
        <f>IFERROR(IF(ISBLANK($G221),"",IF(ISBLANK($L221),"",IF(ISTEXT($L221),$L221,IF(SIGN(INDEX('Time Zones'!$D$12:$J$18,MATCH($H221,ZoneA,0),MATCH($M221,ZoneB,0)))=(-1),INDEX('Time Zones'!$D$12:$J$18,MATCH($H221,ZoneA,0),MATCH($M221,ZoneB,0))+$L221+5,INDEX('Time Zones'!$D$12:$J$18,MATCH($H221,ZoneA,0),MATCH($M221,ZoneB,0))+$L221)))),"Select Time Zones")</f>
        <v/>
      </c>
      <c r="O221" s="162" t="str">
        <f t="shared" ca="1" si="28"/>
        <v/>
      </c>
      <c r="P221" s="25">
        <f t="shared" si="25"/>
        <v>0</v>
      </c>
      <c r="Q221" s="25">
        <f t="shared" si="29"/>
        <v>0</v>
      </c>
      <c r="R221" s="25">
        <f t="shared" si="26"/>
        <v>0</v>
      </c>
      <c r="S221" s="25" t="str">
        <f t="shared" ca="1" si="30"/>
        <v/>
      </c>
      <c r="T221" s="20" t="str">
        <f t="shared" ca="1" si="31"/>
        <v/>
      </c>
      <c r="U221" s="26" t="str">
        <f t="shared" ca="1" si="27"/>
        <v/>
      </c>
      <c r="V221" s="22"/>
      <c r="W221" s="22"/>
      <c r="X221" s="22"/>
      <c r="Y221" s="22"/>
      <c r="Z221" s="156"/>
      <c r="AA221" s="156"/>
      <c r="AB221" s="156"/>
      <c r="AC221" s="22">
        <v>20</v>
      </c>
      <c r="AD221" s="5"/>
      <c r="AE221" s="5"/>
      <c r="AF221" s="5"/>
      <c r="AG221" s="5"/>
      <c r="AH221" s="5"/>
      <c r="AI221" s="11"/>
      <c r="AJ221" s="11"/>
      <c r="AK221" s="12"/>
      <c r="AL221" s="13"/>
      <c r="AM221" s="13"/>
      <c r="AN221" s="13"/>
    </row>
    <row r="222" spans="1:40">
      <c r="A222" s="17"/>
      <c r="B222" s="18"/>
      <c r="C222" s="18"/>
      <c r="D222" s="17"/>
      <c r="E222" s="17"/>
      <c r="F222" s="157"/>
      <c r="G222" s="136"/>
      <c r="H222" s="136" t="s">
        <v>131</v>
      </c>
      <c r="I222" s="137" t="str">
        <f>IFERROR(IF(ISBLANK($G222),"",IF(ISTEXT($G222),$G222,IF(SIGN(INDEX('Time Zones'!$D$12:$J$18,MATCH($H222,ZoneA,0),MATCH($J222,ZoneB,0)))=(-1),INDEX('Time Zones'!$D$12:$J$18,MATCH($H222,ZoneA,0),MATCH($J222,ZoneB,0))+$G222+5,INDEX('Time Zones'!$D$12:$J$18,MATCH($H222,ZoneA,0),MATCH($J222,ZoneB,0))+$G222))),"Select Time Zones")</f>
        <v/>
      </c>
      <c r="J222" s="19" t="s">
        <v>131</v>
      </c>
      <c r="K222" s="160"/>
      <c r="L222" s="134"/>
      <c r="M222" s="134" t="s">
        <v>131</v>
      </c>
      <c r="N222" s="135" t="str">
        <f>IFERROR(IF(ISBLANK($G222),"",IF(ISBLANK($L222),"",IF(ISTEXT($L222),$L222,IF(SIGN(INDEX('Time Zones'!$D$12:$J$18,MATCH($H222,ZoneA,0),MATCH($M222,ZoneB,0)))=(-1),INDEX('Time Zones'!$D$12:$J$18,MATCH($H222,ZoneA,0),MATCH($M222,ZoneB,0))+$L222+5,INDEX('Time Zones'!$D$12:$J$18,MATCH($H222,ZoneA,0),MATCH($M222,ZoneB,0))+$L222)))),"Select Time Zones")</f>
        <v/>
      </c>
      <c r="O222" s="162" t="str">
        <f t="shared" ca="1" si="28"/>
        <v/>
      </c>
      <c r="P222" s="25">
        <f t="shared" si="25"/>
        <v>0</v>
      </c>
      <c r="Q222" s="25">
        <f t="shared" si="29"/>
        <v>0</v>
      </c>
      <c r="R222" s="25">
        <f t="shared" si="26"/>
        <v>0</v>
      </c>
      <c r="S222" s="25" t="str">
        <f t="shared" ca="1" si="30"/>
        <v/>
      </c>
      <c r="T222" s="20" t="str">
        <f t="shared" ca="1" si="31"/>
        <v/>
      </c>
      <c r="U222" s="26" t="str">
        <f t="shared" ca="1" si="27"/>
        <v/>
      </c>
      <c r="V222" s="22"/>
      <c r="W222" s="22"/>
      <c r="X222" s="22"/>
      <c r="Y222" s="22"/>
      <c r="Z222" s="156"/>
      <c r="AA222" s="156"/>
      <c r="AB222" s="156"/>
      <c r="AC222" s="22">
        <v>20</v>
      </c>
      <c r="AD222" s="5"/>
      <c r="AE222" s="5"/>
      <c r="AF222" s="5"/>
      <c r="AG222" s="5"/>
      <c r="AH222" s="5"/>
      <c r="AI222" s="11"/>
      <c r="AJ222" s="11"/>
      <c r="AK222" s="12"/>
      <c r="AL222" s="13"/>
      <c r="AM222" s="13"/>
      <c r="AN222" s="13"/>
    </row>
    <row r="223" spans="1:40">
      <c r="A223" s="17"/>
      <c r="B223" s="18"/>
      <c r="C223" s="18"/>
      <c r="D223" s="17"/>
      <c r="E223" s="17"/>
      <c r="F223" s="157"/>
      <c r="G223" s="136"/>
      <c r="H223" s="136" t="s">
        <v>131</v>
      </c>
      <c r="I223" s="137" t="str">
        <f>IFERROR(IF(ISBLANK($G223),"",IF(ISTEXT($G223),$G223,IF(SIGN(INDEX('Time Zones'!$D$12:$J$18,MATCH($H223,ZoneA,0),MATCH($J223,ZoneB,0)))=(-1),INDEX('Time Zones'!$D$12:$J$18,MATCH($H223,ZoneA,0),MATCH($J223,ZoneB,0))+$G223+5,INDEX('Time Zones'!$D$12:$J$18,MATCH($H223,ZoneA,0),MATCH($J223,ZoneB,0))+$G223))),"Select Time Zones")</f>
        <v/>
      </c>
      <c r="J223" s="19" t="s">
        <v>131</v>
      </c>
      <c r="K223" s="160"/>
      <c r="L223" s="134"/>
      <c r="M223" s="134" t="s">
        <v>131</v>
      </c>
      <c r="N223" s="135" t="str">
        <f>IFERROR(IF(ISBLANK($G223),"",IF(ISBLANK($L223),"",IF(ISTEXT($L223),$L223,IF(SIGN(INDEX('Time Zones'!$D$12:$J$18,MATCH($H223,ZoneA,0),MATCH($M223,ZoneB,0)))=(-1),INDEX('Time Zones'!$D$12:$J$18,MATCH($H223,ZoneA,0),MATCH($M223,ZoneB,0))+$L223+5,INDEX('Time Zones'!$D$12:$J$18,MATCH($H223,ZoneA,0),MATCH($M223,ZoneB,0))+$L223)))),"Select Time Zones")</f>
        <v/>
      </c>
      <c r="O223" s="162" t="str">
        <f t="shared" ca="1" si="28"/>
        <v/>
      </c>
      <c r="P223" s="25">
        <f t="shared" si="25"/>
        <v>0</v>
      </c>
      <c r="Q223" s="25">
        <f t="shared" si="29"/>
        <v>0</v>
      </c>
      <c r="R223" s="25">
        <f t="shared" si="26"/>
        <v>0</v>
      </c>
      <c r="S223" s="25" t="str">
        <f t="shared" ca="1" si="30"/>
        <v/>
      </c>
      <c r="T223" s="20" t="str">
        <f t="shared" ca="1" si="31"/>
        <v/>
      </c>
      <c r="U223" s="26" t="str">
        <f t="shared" ca="1" si="27"/>
        <v/>
      </c>
      <c r="V223" s="22"/>
      <c r="W223" s="22"/>
      <c r="X223" s="22"/>
      <c r="Y223" s="22"/>
      <c r="Z223" s="156"/>
      <c r="AA223" s="156"/>
      <c r="AB223" s="156"/>
      <c r="AC223" s="22">
        <v>20</v>
      </c>
      <c r="AD223" s="5"/>
      <c r="AE223" s="5"/>
      <c r="AF223" s="5"/>
      <c r="AG223" s="5"/>
      <c r="AH223" s="5"/>
      <c r="AI223" s="11"/>
      <c r="AJ223" s="11"/>
      <c r="AK223" s="12"/>
      <c r="AL223" s="13"/>
      <c r="AM223" s="13"/>
      <c r="AN223" s="13"/>
    </row>
    <row r="224" spans="1:40">
      <c r="A224" s="17"/>
      <c r="B224" s="18"/>
      <c r="C224" s="18"/>
      <c r="D224" s="17"/>
      <c r="E224" s="17"/>
      <c r="F224" s="157"/>
      <c r="G224" s="136"/>
      <c r="H224" s="136" t="s">
        <v>131</v>
      </c>
      <c r="I224" s="137" t="str">
        <f>IFERROR(IF(ISBLANK($G224),"",IF(ISTEXT($G224),$G224,IF(SIGN(INDEX('Time Zones'!$D$12:$J$18,MATCH($H224,ZoneA,0),MATCH($J224,ZoneB,0)))=(-1),INDEX('Time Zones'!$D$12:$J$18,MATCH($H224,ZoneA,0),MATCH($J224,ZoneB,0))+$G224+5,INDEX('Time Zones'!$D$12:$J$18,MATCH($H224,ZoneA,0),MATCH($J224,ZoneB,0))+$G224))),"Select Time Zones")</f>
        <v/>
      </c>
      <c r="J224" s="19" t="s">
        <v>131</v>
      </c>
      <c r="K224" s="160"/>
      <c r="L224" s="134"/>
      <c r="M224" s="134" t="s">
        <v>131</v>
      </c>
      <c r="N224" s="135" t="str">
        <f>IFERROR(IF(ISBLANK($G224),"",IF(ISBLANK($L224),"",IF(ISTEXT($L224),$L224,IF(SIGN(INDEX('Time Zones'!$D$12:$J$18,MATCH($H224,ZoneA,0),MATCH($M224,ZoneB,0)))=(-1),INDEX('Time Zones'!$D$12:$J$18,MATCH($H224,ZoneA,0),MATCH($M224,ZoneB,0))+$L224+5,INDEX('Time Zones'!$D$12:$J$18,MATCH($H224,ZoneA,0),MATCH($M224,ZoneB,0))+$L224)))),"Select Time Zones")</f>
        <v/>
      </c>
      <c r="O224" s="162" t="str">
        <f t="shared" ca="1" si="28"/>
        <v/>
      </c>
      <c r="P224" s="25">
        <f t="shared" si="25"/>
        <v>0</v>
      </c>
      <c r="Q224" s="25">
        <f t="shared" si="29"/>
        <v>0</v>
      </c>
      <c r="R224" s="25">
        <f t="shared" si="26"/>
        <v>0</v>
      </c>
      <c r="S224" s="25" t="str">
        <f t="shared" ca="1" si="30"/>
        <v/>
      </c>
      <c r="T224" s="20" t="str">
        <f t="shared" ca="1" si="31"/>
        <v/>
      </c>
      <c r="U224" s="26" t="str">
        <f t="shared" ca="1" si="27"/>
        <v/>
      </c>
      <c r="V224" s="22"/>
      <c r="W224" s="22"/>
      <c r="X224" s="22"/>
      <c r="Y224" s="22"/>
      <c r="Z224" s="156"/>
      <c r="AA224" s="156"/>
      <c r="AB224" s="156"/>
      <c r="AC224" s="22">
        <v>20</v>
      </c>
      <c r="AD224" s="5"/>
      <c r="AE224" s="5"/>
      <c r="AF224" s="5"/>
      <c r="AG224" s="5"/>
      <c r="AH224" s="5"/>
      <c r="AI224" s="11"/>
      <c r="AJ224" s="11"/>
      <c r="AK224" s="12"/>
      <c r="AL224" s="13"/>
      <c r="AM224" s="13"/>
      <c r="AN224" s="13"/>
    </row>
    <row r="225" spans="1:40">
      <c r="A225" s="17"/>
      <c r="B225" s="18"/>
      <c r="C225" s="18"/>
      <c r="D225" s="17"/>
      <c r="E225" s="17"/>
      <c r="F225" s="157"/>
      <c r="G225" s="136"/>
      <c r="H225" s="136" t="s">
        <v>131</v>
      </c>
      <c r="I225" s="137" t="str">
        <f>IFERROR(IF(ISBLANK($G225),"",IF(ISTEXT($G225),$G225,IF(SIGN(INDEX('Time Zones'!$D$12:$J$18,MATCH($H225,ZoneA,0),MATCH($J225,ZoneB,0)))=(-1),INDEX('Time Zones'!$D$12:$J$18,MATCH($H225,ZoneA,0),MATCH($J225,ZoneB,0))+$G225+5,INDEX('Time Zones'!$D$12:$J$18,MATCH($H225,ZoneA,0),MATCH($J225,ZoneB,0))+$G225))),"Select Time Zones")</f>
        <v/>
      </c>
      <c r="J225" s="19" t="s">
        <v>131</v>
      </c>
      <c r="K225" s="160"/>
      <c r="L225" s="134"/>
      <c r="M225" s="134" t="s">
        <v>131</v>
      </c>
      <c r="N225" s="135" t="str">
        <f>IFERROR(IF(ISBLANK($G225),"",IF(ISBLANK($L225),"",IF(ISTEXT($L225),$L225,IF(SIGN(INDEX('Time Zones'!$D$12:$J$18,MATCH($H225,ZoneA,0),MATCH($M225,ZoneB,0)))=(-1),INDEX('Time Zones'!$D$12:$J$18,MATCH($H225,ZoneA,0),MATCH($M225,ZoneB,0))+$L225+5,INDEX('Time Zones'!$D$12:$J$18,MATCH($H225,ZoneA,0),MATCH($M225,ZoneB,0))+$L225)))),"Select Time Zones")</f>
        <v/>
      </c>
      <c r="O225" s="162" t="str">
        <f t="shared" ca="1" si="28"/>
        <v/>
      </c>
      <c r="P225" s="25">
        <f t="shared" si="25"/>
        <v>0</v>
      </c>
      <c r="Q225" s="25">
        <f t="shared" si="29"/>
        <v>0</v>
      </c>
      <c r="R225" s="25">
        <f t="shared" si="26"/>
        <v>0</v>
      </c>
      <c r="S225" s="25" t="str">
        <f t="shared" ca="1" si="30"/>
        <v/>
      </c>
      <c r="T225" s="20" t="str">
        <f t="shared" ca="1" si="31"/>
        <v/>
      </c>
      <c r="U225" s="26" t="str">
        <f t="shared" ca="1" si="27"/>
        <v/>
      </c>
      <c r="V225" s="22"/>
      <c r="W225" s="22"/>
      <c r="X225" s="22"/>
      <c r="Y225" s="22"/>
      <c r="Z225" s="156"/>
      <c r="AA225" s="156"/>
      <c r="AB225" s="156"/>
      <c r="AC225" s="22">
        <v>20</v>
      </c>
      <c r="AD225" s="5"/>
      <c r="AE225" s="5"/>
      <c r="AF225" s="5"/>
      <c r="AG225" s="5"/>
      <c r="AH225" s="5"/>
      <c r="AI225" s="11"/>
      <c r="AJ225" s="11"/>
      <c r="AK225" s="12"/>
      <c r="AL225" s="13"/>
      <c r="AM225" s="13"/>
      <c r="AN225" s="13"/>
    </row>
    <row r="226" spans="1:40">
      <c r="A226" s="17"/>
      <c r="B226" s="18"/>
      <c r="C226" s="18"/>
      <c r="D226" s="17"/>
      <c r="E226" s="17"/>
      <c r="F226" s="157"/>
      <c r="G226" s="136"/>
      <c r="H226" s="136" t="s">
        <v>131</v>
      </c>
      <c r="I226" s="137" t="str">
        <f>IFERROR(IF(ISBLANK($G226),"",IF(ISTEXT($G226),$G226,IF(SIGN(INDEX('Time Zones'!$D$12:$J$18,MATCH($H226,ZoneA,0),MATCH($J226,ZoneB,0)))=(-1),INDEX('Time Zones'!$D$12:$J$18,MATCH($H226,ZoneA,0),MATCH($J226,ZoneB,0))+$G226+5,INDEX('Time Zones'!$D$12:$J$18,MATCH($H226,ZoneA,0),MATCH($J226,ZoneB,0))+$G226))),"Select Time Zones")</f>
        <v/>
      </c>
      <c r="J226" s="19" t="s">
        <v>131</v>
      </c>
      <c r="K226" s="160"/>
      <c r="L226" s="134"/>
      <c r="M226" s="134" t="s">
        <v>131</v>
      </c>
      <c r="N226" s="135" t="str">
        <f>IFERROR(IF(ISBLANK($G226),"",IF(ISBLANK($L226),"",IF(ISTEXT($L226),$L226,IF(SIGN(INDEX('Time Zones'!$D$12:$J$18,MATCH($H226,ZoneA,0),MATCH($M226,ZoneB,0)))=(-1),INDEX('Time Zones'!$D$12:$J$18,MATCH($H226,ZoneA,0),MATCH($M226,ZoneB,0))+$L226+5,INDEX('Time Zones'!$D$12:$J$18,MATCH($H226,ZoneA,0),MATCH($M226,ZoneB,0))+$L226)))),"Select Time Zones")</f>
        <v/>
      </c>
      <c r="O226" s="162" t="str">
        <f t="shared" ca="1" si="28"/>
        <v/>
      </c>
      <c r="P226" s="25">
        <f t="shared" si="25"/>
        <v>0</v>
      </c>
      <c r="Q226" s="25">
        <f t="shared" si="29"/>
        <v>0</v>
      </c>
      <c r="R226" s="25">
        <f t="shared" si="26"/>
        <v>0</v>
      </c>
      <c r="S226" s="25" t="str">
        <f t="shared" ca="1" si="30"/>
        <v/>
      </c>
      <c r="T226" s="20" t="str">
        <f t="shared" ca="1" si="31"/>
        <v/>
      </c>
      <c r="U226" s="26" t="str">
        <f t="shared" ca="1" si="27"/>
        <v/>
      </c>
      <c r="V226" s="22"/>
      <c r="W226" s="22"/>
      <c r="X226" s="22"/>
      <c r="Y226" s="22"/>
      <c r="Z226" s="156"/>
      <c r="AA226" s="156"/>
      <c r="AB226" s="156"/>
      <c r="AC226" s="22">
        <v>20</v>
      </c>
      <c r="AD226" s="5"/>
      <c r="AE226" s="5"/>
      <c r="AF226" s="5"/>
      <c r="AG226" s="5"/>
      <c r="AH226" s="5"/>
      <c r="AI226" s="11"/>
      <c r="AJ226" s="11"/>
      <c r="AK226" s="12"/>
      <c r="AL226" s="13"/>
      <c r="AM226" s="13"/>
      <c r="AN226" s="13"/>
    </row>
    <row r="227" spans="1:40">
      <c r="A227" s="17"/>
      <c r="B227" s="18"/>
      <c r="C227" s="18"/>
      <c r="D227" s="17"/>
      <c r="E227" s="17"/>
      <c r="F227" s="157"/>
      <c r="G227" s="136"/>
      <c r="H227" s="136" t="s">
        <v>131</v>
      </c>
      <c r="I227" s="137" t="str">
        <f>IFERROR(IF(ISBLANK($G227),"",IF(ISTEXT($G227),$G227,IF(SIGN(INDEX('Time Zones'!$D$12:$J$18,MATCH($H227,ZoneA,0),MATCH($J227,ZoneB,0)))=(-1),INDEX('Time Zones'!$D$12:$J$18,MATCH($H227,ZoneA,0),MATCH($J227,ZoneB,0))+$G227+5,INDEX('Time Zones'!$D$12:$J$18,MATCH($H227,ZoneA,0),MATCH($J227,ZoneB,0))+$G227))),"Select Time Zones")</f>
        <v/>
      </c>
      <c r="J227" s="19" t="s">
        <v>131</v>
      </c>
      <c r="K227" s="160"/>
      <c r="L227" s="134"/>
      <c r="M227" s="134" t="s">
        <v>131</v>
      </c>
      <c r="N227" s="135" t="str">
        <f>IFERROR(IF(ISBLANK($G227),"",IF(ISBLANK($L227),"",IF(ISTEXT($L227),$L227,IF(SIGN(INDEX('Time Zones'!$D$12:$J$18,MATCH($H227,ZoneA,0),MATCH($M227,ZoneB,0)))=(-1),INDEX('Time Zones'!$D$12:$J$18,MATCH($H227,ZoneA,0),MATCH($M227,ZoneB,0))+$L227+5,INDEX('Time Zones'!$D$12:$J$18,MATCH($H227,ZoneA,0),MATCH($M227,ZoneB,0))+$L227)))),"Select Time Zones")</f>
        <v/>
      </c>
      <c r="O227" s="162" t="str">
        <f t="shared" ca="1" si="28"/>
        <v/>
      </c>
      <c r="P227" s="25">
        <f t="shared" si="25"/>
        <v>0</v>
      </c>
      <c r="Q227" s="25">
        <f t="shared" si="29"/>
        <v>0</v>
      </c>
      <c r="R227" s="25">
        <f t="shared" si="26"/>
        <v>0</v>
      </c>
      <c r="S227" s="25" t="str">
        <f t="shared" ca="1" si="30"/>
        <v/>
      </c>
      <c r="T227" s="20" t="str">
        <f t="shared" ca="1" si="31"/>
        <v/>
      </c>
      <c r="U227" s="26" t="str">
        <f t="shared" ca="1" si="27"/>
        <v/>
      </c>
      <c r="V227" s="22"/>
      <c r="W227" s="22"/>
      <c r="X227" s="22"/>
      <c r="Y227" s="22"/>
      <c r="Z227" s="156"/>
      <c r="AA227" s="156"/>
      <c r="AB227" s="156"/>
      <c r="AC227" s="22">
        <v>20</v>
      </c>
      <c r="AD227" s="5"/>
      <c r="AE227" s="5"/>
      <c r="AF227" s="5"/>
      <c r="AG227" s="5"/>
      <c r="AH227" s="5"/>
      <c r="AI227" s="11"/>
      <c r="AJ227" s="11"/>
      <c r="AK227" s="12"/>
      <c r="AL227" s="13"/>
      <c r="AM227" s="13"/>
      <c r="AN227" s="13"/>
    </row>
    <row r="228" spans="1:40">
      <c r="A228" s="17"/>
      <c r="B228" s="18"/>
      <c r="C228" s="18"/>
      <c r="D228" s="17"/>
      <c r="E228" s="17"/>
      <c r="F228" s="157"/>
      <c r="G228" s="136"/>
      <c r="H228" s="136" t="s">
        <v>131</v>
      </c>
      <c r="I228" s="137" t="str">
        <f>IFERROR(IF(ISBLANK($G228),"",IF(ISTEXT($G228),$G228,IF(SIGN(INDEX('Time Zones'!$D$12:$J$18,MATCH($H228,ZoneA,0),MATCH($J228,ZoneB,0)))=(-1),INDEX('Time Zones'!$D$12:$J$18,MATCH($H228,ZoneA,0),MATCH($J228,ZoneB,0))+$G228+5,INDEX('Time Zones'!$D$12:$J$18,MATCH($H228,ZoneA,0),MATCH($J228,ZoneB,0))+$G228))),"Select Time Zones")</f>
        <v/>
      </c>
      <c r="J228" s="19" t="s">
        <v>131</v>
      </c>
      <c r="K228" s="160"/>
      <c r="L228" s="134"/>
      <c r="M228" s="134" t="s">
        <v>131</v>
      </c>
      <c r="N228" s="135" t="str">
        <f>IFERROR(IF(ISBLANK($G228),"",IF(ISBLANK($L228),"",IF(ISTEXT($L228),$L228,IF(SIGN(INDEX('Time Zones'!$D$12:$J$18,MATCH($H228,ZoneA,0),MATCH($M228,ZoneB,0)))=(-1),INDEX('Time Zones'!$D$12:$J$18,MATCH($H228,ZoneA,0),MATCH($M228,ZoneB,0))+$L228+5,INDEX('Time Zones'!$D$12:$J$18,MATCH($H228,ZoneA,0),MATCH($M228,ZoneB,0))+$L228)))),"Select Time Zones")</f>
        <v/>
      </c>
      <c r="O228" s="162" t="str">
        <f t="shared" ca="1" si="28"/>
        <v/>
      </c>
      <c r="P228" s="25">
        <f t="shared" si="25"/>
        <v>0</v>
      </c>
      <c r="Q228" s="25">
        <f t="shared" si="29"/>
        <v>0</v>
      </c>
      <c r="R228" s="25">
        <f t="shared" si="26"/>
        <v>0</v>
      </c>
      <c r="S228" s="25" t="str">
        <f t="shared" ca="1" si="30"/>
        <v/>
      </c>
      <c r="T228" s="20" t="str">
        <f t="shared" ca="1" si="31"/>
        <v/>
      </c>
      <c r="U228" s="26" t="str">
        <f t="shared" ca="1" si="27"/>
        <v/>
      </c>
      <c r="V228" s="22"/>
      <c r="W228" s="22"/>
      <c r="X228" s="22"/>
      <c r="Y228" s="22"/>
      <c r="Z228" s="156"/>
      <c r="AA228" s="156"/>
      <c r="AB228" s="156"/>
      <c r="AC228" s="22">
        <v>20</v>
      </c>
      <c r="AD228" s="5"/>
      <c r="AE228" s="5"/>
      <c r="AF228" s="5"/>
      <c r="AG228" s="5"/>
      <c r="AH228" s="5"/>
      <c r="AI228" s="11"/>
      <c r="AJ228" s="11"/>
      <c r="AK228" s="12"/>
      <c r="AL228" s="13"/>
      <c r="AM228" s="13"/>
      <c r="AN228" s="13"/>
    </row>
    <row r="229" spans="1:40">
      <c r="A229" s="17"/>
      <c r="B229" s="18"/>
      <c r="C229" s="18"/>
      <c r="D229" s="17"/>
      <c r="E229" s="17"/>
      <c r="F229" s="157"/>
      <c r="G229" s="136"/>
      <c r="H229" s="136" t="s">
        <v>131</v>
      </c>
      <c r="I229" s="137" t="str">
        <f>IFERROR(IF(ISBLANK($G229),"",IF(ISTEXT($G229),$G229,IF(SIGN(INDEX('Time Zones'!$D$12:$J$18,MATCH($H229,ZoneA,0),MATCH($J229,ZoneB,0)))=(-1),INDEX('Time Zones'!$D$12:$J$18,MATCH($H229,ZoneA,0),MATCH($J229,ZoneB,0))+$G229+5,INDEX('Time Zones'!$D$12:$J$18,MATCH($H229,ZoneA,0),MATCH($J229,ZoneB,0))+$G229))),"Select Time Zones")</f>
        <v/>
      </c>
      <c r="J229" s="19" t="s">
        <v>131</v>
      </c>
      <c r="K229" s="160"/>
      <c r="L229" s="134"/>
      <c r="M229" s="134" t="s">
        <v>131</v>
      </c>
      <c r="N229" s="135" t="str">
        <f>IFERROR(IF(ISBLANK($G229),"",IF(ISBLANK($L229),"",IF(ISTEXT($L229),$L229,IF(SIGN(INDEX('Time Zones'!$D$12:$J$18,MATCH($H229,ZoneA,0),MATCH($M229,ZoneB,0)))=(-1),INDEX('Time Zones'!$D$12:$J$18,MATCH($H229,ZoneA,0),MATCH($M229,ZoneB,0))+$L229+5,INDEX('Time Zones'!$D$12:$J$18,MATCH($H229,ZoneA,0),MATCH($M229,ZoneB,0))+$L229)))),"Select Time Zones")</f>
        <v/>
      </c>
      <c r="O229" s="162" t="str">
        <f t="shared" ca="1" si="28"/>
        <v/>
      </c>
      <c r="P229" s="25">
        <f t="shared" si="25"/>
        <v>0</v>
      </c>
      <c r="Q229" s="25">
        <f t="shared" si="29"/>
        <v>0</v>
      </c>
      <c r="R229" s="25">
        <f t="shared" si="26"/>
        <v>0</v>
      </c>
      <c r="S229" s="25" t="str">
        <f t="shared" ca="1" si="30"/>
        <v/>
      </c>
      <c r="T229" s="20" t="str">
        <f t="shared" ca="1" si="31"/>
        <v/>
      </c>
      <c r="U229" s="26" t="str">
        <f t="shared" ca="1" si="27"/>
        <v/>
      </c>
      <c r="V229" s="22"/>
      <c r="W229" s="22"/>
      <c r="X229" s="22"/>
      <c r="Y229" s="22"/>
      <c r="Z229" s="156"/>
      <c r="AA229" s="156"/>
      <c r="AB229" s="156"/>
      <c r="AC229" s="22">
        <v>20</v>
      </c>
      <c r="AD229" s="5"/>
      <c r="AE229" s="5"/>
      <c r="AF229" s="5"/>
      <c r="AG229" s="5"/>
      <c r="AH229" s="5"/>
      <c r="AI229" s="11"/>
      <c r="AJ229" s="11"/>
      <c r="AK229" s="12"/>
      <c r="AL229" s="13"/>
      <c r="AM229" s="13"/>
      <c r="AN229" s="13"/>
    </row>
    <row r="230" spans="1:40">
      <c r="A230" s="17"/>
      <c r="B230" s="18"/>
      <c r="C230" s="18"/>
      <c r="D230" s="17"/>
      <c r="E230" s="17"/>
      <c r="F230" s="157"/>
      <c r="G230" s="136"/>
      <c r="H230" s="136" t="s">
        <v>131</v>
      </c>
      <c r="I230" s="137" t="str">
        <f>IFERROR(IF(ISBLANK($G230),"",IF(ISTEXT($G230),$G230,IF(SIGN(INDEX('Time Zones'!$D$12:$J$18,MATCH($H230,ZoneA,0),MATCH($J230,ZoneB,0)))=(-1),INDEX('Time Zones'!$D$12:$J$18,MATCH($H230,ZoneA,0),MATCH($J230,ZoneB,0))+$G230+5,INDEX('Time Zones'!$D$12:$J$18,MATCH($H230,ZoneA,0),MATCH($J230,ZoneB,0))+$G230))),"Select Time Zones")</f>
        <v/>
      </c>
      <c r="J230" s="19" t="s">
        <v>131</v>
      </c>
      <c r="K230" s="160"/>
      <c r="L230" s="134"/>
      <c r="M230" s="134" t="s">
        <v>131</v>
      </c>
      <c r="N230" s="135" t="str">
        <f>IFERROR(IF(ISBLANK($G230),"",IF(ISBLANK($L230),"",IF(ISTEXT($L230),$L230,IF(SIGN(INDEX('Time Zones'!$D$12:$J$18,MATCH($H230,ZoneA,0),MATCH($M230,ZoneB,0)))=(-1),INDEX('Time Zones'!$D$12:$J$18,MATCH($H230,ZoneA,0),MATCH($M230,ZoneB,0))+$L230+5,INDEX('Time Zones'!$D$12:$J$18,MATCH($H230,ZoneA,0),MATCH($M230,ZoneB,0))+$L230)))),"Select Time Zones")</f>
        <v/>
      </c>
      <c r="O230" s="162" t="str">
        <f t="shared" ca="1" si="28"/>
        <v/>
      </c>
      <c r="P230" s="25">
        <f t="shared" si="25"/>
        <v>0</v>
      </c>
      <c r="Q230" s="25">
        <f t="shared" si="29"/>
        <v>0</v>
      </c>
      <c r="R230" s="25">
        <f t="shared" si="26"/>
        <v>0</v>
      </c>
      <c r="S230" s="25" t="str">
        <f t="shared" ca="1" si="30"/>
        <v/>
      </c>
      <c r="T230" s="20" t="str">
        <f t="shared" ca="1" si="31"/>
        <v/>
      </c>
      <c r="U230" s="26" t="str">
        <f t="shared" ca="1" si="27"/>
        <v/>
      </c>
      <c r="V230" s="22"/>
      <c r="W230" s="22"/>
      <c r="X230" s="22"/>
      <c r="Y230" s="22"/>
      <c r="Z230" s="156"/>
      <c r="AA230" s="156"/>
      <c r="AB230" s="156"/>
      <c r="AC230" s="22">
        <v>20</v>
      </c>
      <c r="AD230" s="5"/>
      <c r="AE230" s="5"/>
      <c r="AF230" s="5"/>
      <c r="AG230" s="5"/>
      <c r="AH230" s="5"/>
      <c r="AI230" s="11"/>
      <c r="AJ230" s="11"/>
      <c r="AK230" s="12"/>
      <c r="AL230" s="13"/>
      <c r="AM230" s="13"/>
      <c r="AN230" s="13"/>
    </row>
    <row r="231" spans="1:40">
      <c r="A231" s="17"/>
      <c r="B231" s="18"/>
      <c r="C231" s="18"/>
      <c r="D231" s="17"/>
      <c r="E231" s="17"/>
      <c r="F231" s="157"/>
      <c r="G231" s="136"/>
      <c r="H231" s="136" t="s">
        <v>131</v>
      </c>
      <c r="I231" s="137" t="str">
        <f>IFERROR(IF(ISBLANK($G231),"",IF(ISTEXT($G231),$G231,IF(SIGN(INDEX('Time Zones'!$D$12:$J$18,MATCH($H231,ZoneA,0),MATCH($J231,ZoneB,0)))=(-1),INDEX('Time Zones'!$D$12:$J$18,MATCH($H231,ZoneA,0),MATCH($J231,ZoneB,0))+$G231+5,INDEX('Time Zones'!$D$12:$J$18,MATCH($H231,ZoneA,0),MATCH($J231,ZoneB,0))+$G231))),"Select Time Zones")</f>
        <v/>
      </c>
      <c r="J231" s="19" t="s">
        <v>131</v>
      </c>
      <c r="K231" s="160"/>
      <c r="L231" s="134"/>
      <c r="M231" s="134" t="s">
        <v>131</v>
      </c>
      <c r="N231" s="135" t="str">
        <f>IFERROR(IF(ISBLANK($G231),"",IF(ISBLANK($L231),"",IF(ISTEXT($L231),$L231,IF(SIGN(INDEX('Time Zones'!$D$12:$J$18,MATCH($H231,ZoneA,0),MATCH($M231,ZoneB,0)))=(-1),INDEX('Time Zones'!$D$12:$J$18,MATCH($H231,ZoneA,0),MATCH($M231,ZoneB,0))+$L231+5,INDEX('Time Zones'!$D$12:$J$18,MATCH($H231,ZoneA,0),MATCH($M231,ZoneB,0))+$L231)))),"Select Time Zones")</f>
        <v/>
      </c>
      <c r="O231" s="162" t="str">
        <f t="shared" ca="1" si="28"/>
        <v/>
      </c>
      <c r="P231" s="25">
        <f t="shared" si="25"/>
        <v>0</v>
      </c>
      <c r="Q231" s="25">
        <f t="shared" si="29"/>
        <v>0</v>
      </c>
      <c r="R231" s="25">
        <f t="shared" si="26"/>
        <v>0</v>
      </c>
      <c r="S231" s="25" t="str">
        <f t="shared" ca="1" si="30"/>
        <v/>
      </c>
      <c r="T231" s="20" t="str">
        <f t="shared" ca="1" si="31"/>
        <v/>
      </c>
      <c r="U231" s="26" t="str">
        <f t="shared" ca="1" si="27"/>
        <v/>
      </c>
      <c r="V231" s="22"/>
      <c r="W231" s="22"/>
      <c r="X231" s="22"/>
      <c r="Y231" s="22"/>
      <c r="Z231" s="156"/>
      <c r="AA231" s="156"/>
      <c r="AB231" s="156"/>
      <c r="AC231" s="22">
        <v>20</v>
      </c>
      <c r="AD231" s="5"/>
      <c r="AE231" s="5"/>
      <c r="AF231" s="5"/>
      <c r="AG231" s="5"/>
      <c r="AH231" s="5"/>
      <c r="AI231" s="11"/>
      <c r="AJ231" s="11"/>
      <c r="AK231" s="12"/>
      <c r="AL231" s="13"/>
      <c r="AM231" s="13"/>
      <c r="AN231" s="13"/>
    </row>
    <row r="232" spans="1:40">
      <c r="A232" s="17"/>
      <c r="B232" s="18"/>
      <c r="C232" s="18"/>
      <c r="D232" s="17"/>
      <c r="E232" s="17"/>
      <c r="F232" s="157"/>
      <c r="G232" s="136"/>
      <c r="H232" s="136" t="s">
        <v>131</v>
      </c>
      <c r="I232" s="137" t="str">
        <f>IFERROR(IF(ISBLANK($G232),"",IF(ISTEXT($G232),$G232,IF(SIGN(INDEX('Time Zones'!$D$12:$J$18,MATCH($H232,ZoneA,0),MATCH($J232,ZoneB,0)))=(-1),INDEX('Time Zones'!$D$12:$J$18,MATCH($H232,ZoneA,0),MATCH($J232,ZoneB,0))+$G232+5,INDEX('Time Zones'!$D$12:$J$18,MATCH($H232,ZoneA,0),MATCH($J232,ZoneB,0))+$G232))),"Select Time Zones")</f>
        <v/>
      </c>
      <c r="J232" s="19" t="s">
        <v>131</v>
      </c>
      <c r="K232" s="160"/>
      <c r="L232" s="134"/>
      <c r="M232" s="134" t="s">
        <v>131</v>
      </c>
      <c r="N232" s="135" t="str">
        <f>IFERROR(IF(ISBLANK($G232),"",IF(ISBLANK($L232),"",IF(ISTEXT($L232),$L232,IF(SIGN(INDEX('Time Zones'!$D$12:$J$18,MATCH($H232,ZoneA,0),MATCH($M232,ZoneB,0)))=(-1),INDEX('Time Zones'!$D$12:$J$18,MATCH($H232,ZoneA,0),MATCH($M232,ZoneB,0))+$L232+5,INDEX('Time Zones'!$D$12:$J$18,MATCH($H232,ZoneA,0),MATCH($M232,ZoneB,0))+$L232)))),"Select Time Zones")</f>
        <v/>
      </c>
      <c r="O232" s="162" t="str">
        <f t="shared" ca="1" si="28"/>
        <v/>
      </c>
      <c r="P232" s="25">
        <f t="shared" si="25"/>
        <v>0</v>
      </c>
      <c r="Q232" s="25">
        <f t="shared" si="29"/>
        <v>0</v>
      </c>
      <c r="R232" s="25">
        <f t="shared" si="26"/>
        <v>0</v>
      </c>
      <c r="S232" s="25" t="str">
        <f t="shared" ca="1" si="30"/>
        <v/>
      </c>
      <c r="T232" s="20" t="str">
        <f t="shared" ca="1" si="31"/>
        <v/>
      </c>
      <c r="U232" s="26" t="str">
        <f t="shared" ca="1" si="27"/>
        <v/>
      </c>
      <c r="V232" s="22"/>
      <c r="W232" s="22"/>
      <c r="X232" s="22"/>
      <c r="Y232" s="22"/>
      <c r="Z232" s="156"/>
      <c r="AA232" s="156"/>
      <c r="AB232" s="156"/>
      <c r="AC232" s="22">
        <v>20</v>
      </c>
      <c r="AD232" s="5"/>
      <c r="AE232" s="5"/>
      <c r="AF232" s="5"/>
      <c r="AG232" s="5"/>
      <c r="AH232" s="5"/>
      <c r="AI232" s="11"/>
      <c r="AJ232" s="11"/>
      <c r="AK232" s="12"/>
      <c r="AL232" s="13"/>
      <c r="AM232" s="13"/>
      <c r="AN232" s="13"/>
    </row>
    <row r="233" spans="1:40">
      <c r="A233" s="17"/>
      <c r="B233" s="18"/>
      <c r="C233" s="18"/>
      <c r="D233" s="17"/>
      <c r="E233" s="17"/>
      <c r="F233" s="157"/>
      <c r="G233" s="136"/>
      <c r="H233" s="136" t="s">
        <v>131</v>
      </c>
      <c r="I233" s="137" t="str">
        <f>IFERROR(IF(ISBLANK($G233),"",IF(ISTEXT($G233),$G233,IF(SIGN(INDEX('Time Zones'!$D$12:$J$18,MATCH($H233,ZoneA,0),MATCH($J233,ZoneB,0)))=(-1),INDEX('Time Zones'!$D$12:$J$18,MATCH($H233,ZoneA,0),MATCH($J233,ZoneB,0))+$G233+5,INDEX('Time Zones'!$D$12:$J$18,MATCH($H233,ZoneA,0),MATCH($J233,ZoneB,0))+$G233))),"Select Time Zones")</f>
        <v/>
      </c>
      <c r="J233" s="19" t="s">
        <v>131</v>
      </c>
      <c r="K233" s="160"/>
      <c r="L233" s="134"/>
      <c r="M233" s="134" t="s">
        <v>131</v>
      </c>
      <c r="N233" s="135" t="str">
        <f>IFERROR(IF(ISBLANK($G233),"",IF(ISBLANK($L233),"",IF(ISTEXT($L233),$L233,IF(SIGN(INDEX('Time Zones'!$D$12:$J$18,MATCH($H233,ZoneA,0),MATCH($M233,ZoneB,0)))=(-1),INDEX('Time Zones'!$D$12:$J$18,MATCH($H233,ZoneA,0),MATCH($M233,ZoneB,0))+$L233+5,INDEX('Time Zones'!$D$12:$J$18,MATCH($H233,ZoneA,0),MATCH($M233,ZoneB,0))+$L233)))),"Select Time Zones")</f>
        <v/>
      </c>
      <c r="O233" s="162" t="str">
        <f t="shared" ca="1" si="28"/>
        <v/>
      </c>
      <c r="P233" s="25">
        <f t="shared" si="25"/>
        <v>0</v>
      </c>
      <c r="Q233" s="25">
        <f t="shared" si="29"/>
        <v>0</v>
      </c>
      <c r="R233" s="25">
        <f t="shared" si="26"/>
        <v>0</v>
      </c>
      <c r="S233" s="25" t="str">
        <f t="shared" ca="1" si="30"/>
        <v/>
      </c>
      <c r="T233" s="20" t="str">
        <f t="shared" ca="1" si="31"/>
        <v/>
      </c>
      <c r="U233" s="26" t="str">
        <f t="shared" ca="1" si="27"/>
        <v/>
      </c>
      <c r="V233" s="22"/>
      <c r="W233" s="22"/>
      <c r="X233" s="22"/>
      <c r="Y233" s="22"/>
      <c r="Z233" s="156"/>
      <c r="AA233" s="156"/>
      <c r="AB233" s="156"/>
      <c r="AC233" s="22">
        <v>20</v>
      </c>
      <c r="AD233" s="5"/>
      <c r="AE233" s="5"/>
      <c r="AF233" s="5"/>
      <c r="AG233" s="5"/>
      <c r="AH233" s="5"/>
      <c r="AI233" s="11"/>
      <c r="AJ233" s="11"/>
      <c r="AK233" s="12"/>
      <c r="AL233" s="13"/>
      <c r="AM233" s="13"/>
      <c r="AN233" s="13"/>
    </row>
    <row r="234" spans="1:40">
      <c r="A234" s="17"/>
      <c r="B234" s="18"/>
      <c r="C234" s="18"/>
      <c r="D234" s="17"/>
      <c r="E234" s="17"/>
      <c r="F234" s="157"/>
      <c r="G234" s="136"/>
      <c r="H234" s="136" t="s">
        <v>131</v>
      </c>
      <c r="I234" s="137" t="str">
        <f>IFERROR(IF(ISBLANK($G234),"",IF(ISTEXT($G234),$G234,IF(SIGN(INDEX('Time Zones'!$D$12:$J$18,MATCH($H234,ZoneA,0),MATCH($J234,ZoneB,0)))=(-1),INDEX('Time Zones'!$D$12:$J$18,MATCH($H234,ZoneA,0),MATCH($J234,ZoneB,0))+$G234+5,INDEX('Time Zones'!$D$12:$J$18,MATCH($H234,ZoneA,0),MATCH($J234,ZoneB,0))+$G234))),"Select Time Zones")</f>
        <v/>
      </c>
      <c r="J234" s="19" t="s">
        <v>131</v>
      </c>
      <c r="K234" s="160"/>
      <c r="L234" s="134"/>
      <c r="M234" s="134" t="s">
        <v>131</v>
      </c>
      <c r="N234" s="135" t="str">
        <f>IFERROR(IF(ISBLANK($G234),"",IF(ISBLANK($L234),"",IF(ISTEXT($L234),$L234,IF(SIGN(INDEX('Time Zones'!$D$12:$J$18,MATCH($H234,ZoneA,0),MATCH($M234,ZoneB,0)))=(-1),INDEX('Time Zones'!$D$12:$J$18,MATCH($H234,ZoneA,0),MATCH($M234,ZoneB,0))+$L234+5,INDEX('Time Zones'!$D$12:$J$18,MATCH($H234,ZoneA,0),MATCH($M234,ZoneB,0))+$L234)))),"Select Time Zones")</f>
        <v/>
      </c>
      <c r="O234" s="162" t="str">
        <f t="shared" ca="1" si="28"/>
        <v/>
      </c>
      <c r="P234" s="25">
        <f t="shared" si="25"/>
        <v>0</v>
      </c>
      <c r="Q234" s="25">
        <f t="shared" si="29"/>
        <v>0</v>
      </c>
      <c r="R234" s="25">
        <f t="shared" si="26"/>
        <v>0</v>
      </c>
      <c r="S234" s="25" t="str">
        <f t="shared" ca="1" si="30"/>
        <v/>
      </c>
      <c r="T234" s="20" t="str">
        <f t="shared" ca="1" si="31"/>
        <v/>
      </c>
      <c r="U234" s="26" t="str">
        <f t="shared" ca="1" si="27"/>
        <v/>
      </c>
      <c r="V234" s="22"/>
      <c r="W234" s="22"/>
      <c r="X234" s="22"/>
      <c r="Y234" s="22"/>
      <c r="Z234" s="156"/>
      <c r="AA234" s="156"/>
      <c r="AB234" s="156"/>
      <c r="AC234" s="22">
        <v>20</v>
      </c>
      <c r="AD234" s="5"/>
      <c r="AE234" s="5"/>
      <c r="AF234" s="5"/>
      <c r="AG234" s="5"/>
      <c r="AH234" s="5"/>
      <c r="AI234" s="11"/>
      <c r="AJ234" s="11"/>
      <c r="AK234" s="12"/>
      <c r="AL234" s="13"/>
      <c r="AM234" s="13"/>
      <c r="AN234" s="13"/>
    </row>
    <row r="235" spans="1:40">
      <c r="A235" s="17"/>
      <c r="B235" s="18"/>
      <c r="C235" s="18"/>
      <c r="D235" s="17"/>
      <c r="E235" s="17"/>
      <c r="F235" s="157"/>
      <c r="G235" s="136"/>
      <c r="H235" s="136" t="s">
        <v>131</v>
      </c>
      <c r="I235" s="137" t="str">
        <f>IFERROR(IF(ISBLANK($G235),"",IF(ISTEXT($G235),$G235,IF(SIGN(INDEX('Time Zones'!$D$12:$J$18,MATCH($H235,ZoneA,0),MATCH($J235,ZoneB,0)))=(-1),INDEX('Time Zones'!$D$12:$J$18,MATCH($H235,ZoneA,0),MATCH($J235,ZoneB,0))+$G235+5,INDEX('Time Zones'!$D$12:$J$18,MATCH($H235,ZoneA,0),MATCH($J235,ZoneB,0))+$G235))),"Select Time Zones")</f>
        <v/>
      </c>
      <c r="J235" s="19" t="s">
        <v>131</v>
      </c>
      <c r="K235" s="160"/>
      <c r="L235" s="134"/>
      <c r="M235" s="134" t="s">
        <v>131</v>
      </c>
      <c r="N235" s="135" t="str">
        <f>IFERROR(IF(ISBLANK($G235),"",IF(ISBLANK($L235),"",IF(ISTEXT($L235),$L235,IF(SIGN(INDEX('Time Zones'!$D$12:$J$18,MATCH($H235,ZoneA,0),MATCH($M235,ZoneB,0)))=(-1),INDEX('Time Zones'!$D$12:$J$18,MATCH($H235,ZoneA,0),MATCH($M235,ZoneB,0))+$L235+5,INDEX('Time Zones'!$D$12:$J$18,MATCH($H235,ZoneA,0),MATCH($M235,ZoneB,0))+$L235)))),"Select Time Zones")</f>
        <v/>
      </c>
      <c r="O235" s="162" t="str">
        <f t="shared" ca="1" si="28"/>
        <v/>
      </c>
      <c r="P235" s="25">
        <f t="shared" si="25"/>
        <v>0</v>
      </c>
      <c r="Q235" s="25">
        <f t="shared" si="29"/>
        <v>0</v>
      </c>
      <c r="R235" s="25">
        <f t="shared" si="26"/>
        <v>0</v>
      </c>
      <c r="S235" s="25" t="str">
        <f t="shared" ca="1" si="30"/>
        <v/>
      </c>
      <c r="T235" s="20" t="str">
        <f t="shared" ca="1" si="31"/>
        <v/>
      </c>
      <c r="U235" s="26" t="str">
        <f t="shared" ca="1" si="27"/>
        <v/>
      </c>
      <c r="V235" s="22"/>
      <c r="W235" s="22"/>
      <c r="X235" s="22"/>
      <c r="Y235" s="22"/>
      <c r="Z235" s="156"/>
      <c r="AA235" s="156"/>
      <c r="AB235" s="156"/>
      <c r="AC235" s="22">
        <v>20</v>
      </c>
      <c r="AD235" s="5"/>
      <c r="AE235" s="5"/>
      <c r="AF235" s="5"/>
      <c r="AG235" s="5"/>
      <c r="AH235" s="5"/>
      <c r="AI235" s="11"/>
      <c r="AJ235" s="11"/>
      <c r="AK235" s="12"/>
      <c r="AL235" s="13"/>
      <c r="AM235" s="13"/>
      <c r="AN235" s="13"/>
    </row>
    <row r="236" spans="1:40">
      <c r="A236" s="17"/>
      <c r="B236" s="18"/>
      <c r="C236" s="18"/>
      <c r="D236" s="17"/>
      <c r="E236" s="17"/>
      <c r="F236" s="157"/>
      <c r="G236" s="136"/>
      <c r="H236" s="136" t="s">
        <v>131</v>
      </c>
      <c r="I236" s="137" t="str">
        <f>IFERROR(IF(ISBLANK($G236),"",IF(ISTEXT($G236),$G236,IF(SIGN(INDEX('Time Zones'!$D$12:$J$18,MATCH($H236,ZoneA,0),MATCH($J236,ZoneB,0)))=(-1),INDEX('Time Zones'!$D$12:$J$18,MATCH($H236,ZoneA,0),MATCH($J236,ZoneB,0))+$G236+5,INDEX('Time Zones'!$D$12:$J$18,MATCH($H236,ZoneA,0),MATCH($J236,ZoneB,0))+$G236))),"Select Time Zones")</f>
        <v/>
      </c>
      <c r="J236" s="19" t="s">
        <v>131</v>
      </c>
      <c r="K236" s="160"/>
      <c r="L236" s="134"/>
      <c r="M236" s="134" t="s">
        <v>131</v>
      </c>
      <c r="N236" s="135" t="str">
        <f>IFERROR(IF(ISBLANK($G236),"",IF(ISBLANK($L236),"",IF(ISTEXT($L236),$L236,IF(SIGN(INDEX('Time Zones'!$D$12:$J$18,MATCH($H236,ZoneA,0),MATCH($M236,ZoneB,0)))=(-1),INDEX('Time Zones'!$D$12:$J$18,MATCH($H236,ZoneA,0),MATCH($M236,ZoneB,0))+$L236+5,INDEX('Time Zones'!$D$12:$J$18,MATCH($H236,ZoneA,0),MATCH($M236,ZoneB,0))+$L236)))),"Select Time Zones")</f>
        <v/>
      </c>
      <c r="O236" s="162" t="str">
        <f t="shared" ca="1" si="28"/>
        <v/>
      </c>
      <c r="P236" s="25">
        <f t="shared" si="25"/>
        <v>0</v>
      </c>
      <c r="Q236" s="25">
        <f t="shared" si="29"/>
        <v>0</v>
      </c>
      <c r="R236" s="25">
        <f t="shared" si="26"/>
        <v>0</v>
      </c>
      <c r="S236" s="25" t="str">
        <f t="shared" ca="1" si="30"/>
        <v/>
      </c>
      <c r="T236" s="20" t="str">
        <f t="shared" ca="1" si="31"/>
        <v/>
      </c>
      <c r="U236" s="26" t="str">
        <f t="shared" ca="1" si="27"/>
        <v/>
      </c>
      <c r="V236" s="22"/>
      <c r="W236" s="22"/>
      <c r="X236" s="22"/>
      <c r="Y236" s="22"/>
      <c r="Z236" s="156"/>
      <c r="AA236" s="156"/>
      <c r="AB236" s="156"/>
      <c r="AC236" s="22">
        <v>20</v>
      </c>
      <c r="AD236" s="5"/>
      <c r="AE236" s="5"/>
      <c r="AF236" s="5"/>
      <c r="AG236" s="5"/>
      <c r="AH236" s="5"/>
      <c r="AI236" s="11"/>
      <c r="AJ236" s="11"/>
      <c r="AK236" s="12"/>
      <c r="AL236" s="13"/>
      <c r="AM236" s="13"/>
      <c r="AN236" s="13"/>
    </row>
    <row r="237" spans="1:40">
      <c r="A237" s="17"/>
      <c r="B237" s="18"/>
      <c r="C237" s="18"/>
      <c r="D237" s="17"/>
      <c r="E237" s="17"/>
      <c r="F237" s="157"/>
      <c r="G237" s="136"/>
      <c r="H237" s="136" t="s">
        <v>131</v>
      </c>
      <c r="I237" s="137" t="str">
        <f>IFERROR(IF(ISBLANK($G237),"",IF(ISTEXT($G237),$G237,IF(SIGN(INDEX('Time Zones'!$D$12:$J$18,MATCH($H237,ZoneA,0),MATCH($J237,ZoneB,0)))=(-1),INDEX('Time Zones'!$D$12:$J$18,MATCH($H237,ZoneA,0),MATCH($J237,ZoneB,0))+$G237+5,INDEX('Time Zones'!$D$12:$J$18,MATCH($H237,ZoneA,0),MATCH($J237,ZoneB,0))+$G237))),"Select Time Zones")</f>
        <v/>
      </c>
      <c r="J237" s="19" t="s">
        <v>131</v>
      </c>
      <c r="K237" s="160"/>
      <c r="L237" s="134"/>
      <c r="M237" s="134" t="s">
        <v>131</v>
      </c>
      <c r="N237" s="135" t="str">
        <f>IFERROR(IF(ISBLANK($G237),"",IF(ISBLANK($L237),"",IF(ISTEXT($L237),$L237,IF(SIGN(INDEX('Time Zones'!$D$12:$J$18,MATCH($H237,ZoneA,0),MATCH($M237,ZoneB,0)))=(-1),INDEX('Time Zones'!$D$12:$J$18,MATCH($H237,ZoneA,0),MATCH($M237,ZoneB,0))+$L237+5,INDEX('Time Zones'!$D$12:$J$18,MATCH($H237,ZoneA,0),MATCH($M237,ZoneB,0))+$L237)))),"Select Time Zones")</f>
        <v/>
      </c>
      <c r="O237" s="162" t="str">
        <f t="shared" ca="1" si="28"/>
        <v/>
      </c>
      <c r="P237" s="25">
        <f t="shared" si="25"/>
        <v>0</v>
      </c>
      <c r="Q237" s="25">
        <f t="shared" si="29"/>
        <v>0</v>
      </c>
      <c r="R237" s="25">
        <f t="shared" si="26"/>
        <v>0</v>
      </c>
      <c r="S237" s="25" t="str">
        <f t="shared" ca="1" si="30"/>
        <v/>
      </c>
      <c r="T237" s="20" t="str">
        <f t="shared" ca="1" si="31"/>
        <v/>
      </c>
      <c r="U237" s="26" t="str">
        <f t="shared" ca="1" si="27"/>
        <v/>
      </c>
      <c r="V237" s="22"/>
      <c r="W237" s="22"/>
      <c r="X237" s="22"/>
      <c r="Y237" s="22"/>
      <c r="Z237" s="156"/>
      <c r="AA237" s="156"/>
      <c r="AB237" s="156"/>
      <c r="AC237" s="22">
        <v>20</v>
      </c>
      <c r="AD237" s="5"/>
      <c r="AE237" s="5"/>
      <c r="AF237" s="5"/>
      <c r="AG237" s="5"/>
      <c r="AH237" s="5"/>
      <c r="AI237" s="11"/>
      <c r="AJ237" s="11"/>
      <c r="AK237" s="12"/>
      <c r="AL237" s="13"/>
      <c r="AM237" s="13"/>
      <c r="AN237" s="13"/>
    </row>
    <row r="238" spans="1:40">
      <c r="A238" s="17"/>
      <c r="B238" s="18"/>
      <c r="C238" s="18"/>
      <c r="D238" s="17"/>
      <c r="E238" s="17"/>
      <c r="F238" s="157"/>
      <c r="G238" s="136"/>
      <c r="H238" s="136" t="s">
        <v>131</v>
      </c>
      <c r="I238" s="137" t="str">
        <f>IFERROR(IF(ISBLANK($G238),"",IF(ISTEXT($G238),$G238,IF(SIGN(INDEX('Time Zones'!$D$12:$J$18,MATCH($H238,ZoneA,0),MATCH($J238,ZoneB,0)))=(-1),INDEX('Time Zones'!$D$12:$J$18,MATCH($H238,ZoneA,0),MATCH($J238,ZoneB,0))+$G238+5,INDEX('Time Zones'!$D$12:$J$18,MATCH($H238,ZoneA,0),MATCH($J238,ZoneB,0))+$G238))),"Select Time Zones")</f>
        <v/>
      </c>
      <c r="J238" s="19" t="s">
        <v>131</v>
      </c>
      <c r="K238" s="160"/>
      <c r="L238" s="134"/>
      <c r="M238" s="134" t="s">
        <v>131</v>
      </c>
      <c r="N238" s="135" t="str">
        <f>IFERROR(IF(ISBLANK($G238),"",IF(ISBLANK($L238),"",IF(ISTEXT($L238),$L238,IF(SIGN(INDEX('Time Zones'!$D$12:$J$18,MATCH($H238,ZoneA,0),MATCH($M238,ZoneB,0)))=(-1),INDEX('Time Zones'!$D$12:$J$18,MATCH($H238,ZoneA,0),MATCH($M238,ZoneB,0))+$L238+5,INDEX('Time Zones'!$D$12:$J$18,MATCH($H238,ZoneA,0),MATCH($M238,ZoneB,0))+$L238)))),"Select Time Zones")</f>
        <v/>
      </c>
      <c r="O238" s="162" t="str">
        <f t="shared" ca="1" si="28"/>
        <v/>
      </c>
      <c r="P238" s="25">
        <f t="shared" si="25"/>
        <v>0</v>
      </c>
      <c r="Q238" s="25">
        <f t="shared" si="29"/>
        <v>0</v>
      </c>
      <c r="R238" s="25">
        <f t="shared" si="26"/>
        <v>0</v>
      </c>
      <c r="S238" s="25" t="str">
        <f t="shared" ca="1" si="30"/>
        <v/>
      </c>
      <c r="T238" s="20" t="str">
        <f t="shared" ca="1" si="31"/>
        <v/>
      </c>
      <c r="U238" s="26" t="str">
        <f t="shared" ca="1" si="27"/>
        <v/>
      </c>
      <c r="V238" s="22"/>
      <c r="W238" s="22"/>
      <c r="X238" s="22"/>
      <c r="Y238" s="22"/>
      <c r="Z238" s="156"/>
      <c r="AA238" s="156"/>
      <c r="AB238" s="156"/>
      <c r="AC238" s="22">
        <v>20</v>
      </c>
      <c r="AD238" s="5"/>
      <c r="AE238" s="5"/>
      <c r="AF238" s="5"/>
      <c r="AG238" s="5"/>
      <c r="AH238" s="5"/>
      <c r="AI238" s="11"/>
      <c r="AJ238" s="11"/>
      <c r="AK238" s="12"/>
      <c r="AL238" s="13"/>
      <c r="AM238" s="13"/>
      <c r="AN238" s="13"/>
    </row>
    <row r="239" spans="1:40">
      <c r="A239" s="17"/>
      <c r="B239" s="18"/>
      <c r="C239" s="18"/>
      <c r="D239" s="17"/>
      <c r="E239" s="17"/>
      <c r="F239" s="157"/>
      <c r="G239" s="136"/>
      <c r="H239" s="136" t="s">
        <v>131</v>
      </c>
      <c r="I239" s="137" t="str">
        <f>IFERROR(IF(ISBLANK($G239),"",IF(ISTEXT($G239),$G239,IF(SIGN(INDEX('Time Zones'!$D$12:$J$18,MATCH($H239,ZoneA,0),MATCH($J239,ZoneB,0)))=(-1),INDEX('Time Zones'!$D$12:$J$18,MATCH($H239,ZoneA,0),MATCH($J239,ZoneB,0))+$G239+5,INDEX('Time Zones'!$D$12:$J$18,MATCH($H239,ZoneA,0),MATCH($J239,ZoneB,0))+$G239))),"Select Time Zones")</f>
        <v/>
      </c>
      <c r="J239" s="19" t="s">
        <v>131</v>
      </c>
      <c r="K239" s="160"/>
      <c r="L239" s="134"/>
      <c r="M239" s="134" t="s">
        <v>131</v>
      </c>
      <c r="N239" s="135" t="str">
        <f>IFERROR(IF(ISBLANK($G239),"",IF(ISBLANK($L239),"",IF(ISTEXT($L239),$L239,IF(SIGN(INDEX('Time Zones'!$D$12:$J$18,MATCH($H239,ZoneA,0),MATCH($M239,ZoneB,0)))=(-1),INDEX('Time Zones'!$D$12:$J$18,MATCH($H239,ZoneA,0),MATCH($M239,ZoneB,0))+$L239+5,INDEX('Time Zones'!$D$12:$J$18,MATCH($H239,ZoneA,0),MATCH($M239,ZoneB,0))+$L239)))),"Select Time Zones")</f>
        <v/>
      </c>
      <c r="O239" s="162" t="str">
        <f t="shared" ca="1" si="28"/>
        <v/>
      </c>
      <c r="P239" s="25">
        <f t="shared" si="25"/>
        <v>0</v>
      </c>
      <c r="Q239" s="25">
        <f t="shared" si="29"/>
        <v>0</v>
      </c>
      <c r="R239" s="25">
        <f t="shared" si="26"/>
        <v>0</v>
      </c>
      <c r="S239" s="25" t="str">
        <f t="shared" ca="1" si="30"/>
        <v/>
      </c>
      <c r="T239" s="20" t="str">
        <f t="shared" ca="1" si="31"/>
        <v/>
      </c>
      <c r="U239" s="26" t="str">
        <f t="shared" ca="1" si="27"/>
        <v/>
      </c>
      <c r="V239" s="22"/>
      <c r="W239" s="22"/>
      <c r="X239" s="22"/>
      <c r="Y239" s="22"/>
      <c r="Z239" s="156"/>
      <c r="AA239" s="156"/>
      <c r="AB239" s="156"/>
      <c r="AC239" s="22">
        <v>20</v>
      </c>
      <c r="AD239" s="5"/>
      <c r="AE239" s="5"/>
      <c r="AF239" s="5"/>
      <c r="AG239" s="5"/>
      <c r="AH239" s="5"/>
      <c r="AI239" s="11"/>
      <c r="AJ239" s="11"/>
      <c r="AK239" s="12"/>
      <c r="AL239" s="13"/>
      <c r="AM239" s="13"/>
      <c r="AN239" s="13"/>
    </row>
    <row r="240" spans="1:40">
      <c r="A240" s="17"/>
      <c r="B240" s="18"/>
      <c r="C240" s="18"/>
      <c r="D240" s="17"/>
      <c r="E240" s="17"/>
      <c r="F240" s="157"/>
      <c r="G240" s="136"/>
      <c r="H240" s="136" t="s">
        <v>131</v>
      </c>
      <c r="I240" s="137" t="str">
        <f>IFERROR(IF(ISBLANK($G240),"",IF(ISTEXT($G240),$G240,IF(SIGN(INDEX('Time Zones'!$D$12:$J$18,MATCH($H240,ZoneA,0),MATCH($J240,ZoneB,0)))=(-1),INDEX('Time Zones'!$D$12:$J$18,MATCH($H240,ZoneA,0),MATCH($J240,ZoneB,0))+$G240+5,INDEX('Time Zones'!$D$12:$J$18,MATCH($H240,ZoneA,0),MATCH($J240,ZoneB,0))+$G240))),"Select Time Zones")</f>
        <v/>
      </c>
      <c r="J240" s="19" t="s">
        <v>131</v>
      </c>
      <c r="K240" s="160"/>
      <c r="L240" s="134"/>
      <c r="M240" s="134" t="s">
        <v>131</v>
      </c>
      <c r="N240" s="135" t="str">
        <f>IFERROR(IF(ISBLANK($G240),"",IF(ISBLANK($L240),"",IF(ISTEXT($L240),$L240,IF(SIGN(INDEX('Time Zones'!$D$12:$J$18,MATCH($H240,ZoneA,0),MATCH($M240,ZoneB,0)))=(-1),INDEX('Time Zones'!$D$12:$J$18,MATCH($H240,ZoneA,0),MATCH($M240,ZoneB,0))+$L240+5,INDEX('Time Zones'!$D$12:$J$18,MATCH($H240,ZoneA,0),MATCH($M240,ZoneB,0))+$L240)))),"Select Time Zones")</f>
        <v/>
      </c>
      <c r="O240" s="162" t="str">
        <f t="shared" ca="1" si="28"/>
        <v/>
      </c>
      <c r="P240" s="25">
        <f t="shared" si="25"/>
        <v>0</v>
      </c>
      <c r="Q240" s="25">
        <f t="shared" si="29"/>
        <v>0</v>
      </c>
      <c r="R240" s="25">
        <f t="shared" si="26"/>
        <v>0</v>
      </c>
      <c r="S240" s="25" t="str">
        <f t="shared" ca="1" si="30"/>
        <v/>
      </c>
      <c r="T240" s="20" t="str">
        <f t="shared" ca="1" si="31"/>
        <v/>
      </c>
      <c r="U240" s="26" t="str">
        <f t="shared" ca="1" si="27"/>
        <v/>
      </c>
      <c r="V240" s="22"/>
      <c r="W240" s="22"/>
      <c r="X240" s="22"/>
      <c r="Y240" s="22"/>
      <c r="Z240" s="156"/>
      <c r="AA240" s="156"/>
      <c r="AB240" s="156"/>
      <c r="AC240" s="22">
        <v>20</v>
      </c>
      <c r="AD240" s="5"/>
      <c r="AE240" s="5"/>
      <c r="AF240" s="5"/>
      <c r="AG240" s="5"/>
      <c r="AH240" s="5"/>
      <c r="AI240" s="11"/>
      <c r="AJ240" s="11"/>
      <c r="AK240" s="12"/>
      <c r="AL240" s="13"/>
      <c r="AM240" s="13"/>
      <c r="AN240" s="13"/>
    </row>
    <row r="241" spans="1:40">
      <c r="A241" s="17"/>
      <c r="B241" s="18"/>
      <c r="C241" s="18"/>
      <c r="D241" s="17"/>
      <c r="E241" s="17"/>
      <c r="F241" s="157"/>
      <c r="G241" s="136"/>
      <c r="H241" s="136" t="s">
        <v>131</v>
      </c>
      <c r="I241" s="137" t="str">
        <f>IFERROR(IF(ISBLANK($G241),"",IF(ISTEXT($G241),$G241,IF(SIGN(INDEX('Time Zones'!$D$12:$J$18,MATCH($H241,ZoneA,0),MATCH($J241,ZoneB,0)))=(-1),INDEX('Time Zones'!$D$12:$J$18,MATCH($H241,ZoneA,0),MATCH($J241,ZoneB,0))+$G241+5,INDEX('Time Zones'!$D$12:$J$18,MATCH($H241,ZoneA,0),MATCH($J241,ZoneB,0))+$G241))),"Select Time Zones")</f>
        <v/>
      </c>
      <c r="J241" s="19" t="s">
        <v>131</v>
      </c>
      <c r="K241" s="160"/>
      <c r="L241" s="134"/>
      <c r="M241" s="134" t="s">
        <v>131</v>
      </c>
      <c r="N241" s="135" t="str">
        <f>IFERROR(IF(ISBLANK($G241),"",IF(ISBLANK($L241),"",IF(ISTEXT($L241),$L241,IF(SIGN(INDEX('Time Zones'!$D$12:$J$18,MATCH($H241,ZoneA,0),MATCH($M241,ZoneB,0)))=(-1),INDEX('Time Zones'!$D$12:$J$18,MATCH($H241,ZoneA,0),MATCH($M241,ZoneB,0))+$L241+5,INDEX('Time Zones'!$D$12:$J$18,MATCH($H241,ZoneA,0),MATCH($M241,ZoneB,0))+$L241)))),"Select Time Zones")</f>
        <v/>
      </c>
      <c r="O241" s="162" t="str">
        <f t="shared" ca="1" si="28"/>
        <v/>
      </c>
      <c r="P241" s="25">
        <f t="shared" si="25"/>
        <v>0</v>
      </c>
      <c r="Q241" s="25">
        <f t="shared" si="29"/>
        <v>0</v>
      </c>
      <c r="R241" s="25">
        <f t="shared" si="26"/>
        <v>0</v>
      </c>
      <c r="S241" s="25" t="str">
        <f t="shared" ca="1" si="30"/>
        <v/>
      </c>
      <c r="T241" s="20" t="str">
        <f t="shared" ca="1" si="31"/>
        <v/>
      </c>
      <c r="U241" s="26" t="str">
        <f t="shared" ca="1" si="27"/>
        <v/>
      </c>
      <c r="V241" s="22"/>
      <c r="W241" s="22"/>
      <c r="X241" s="22"/>
      <c r="Y241" s="22"/>
      <c r="Z241" s="156"/>
      <c r="AA241" s="156"/>
      <c r="AB241" s="156"/>
      <c r="AC241" s="22">
        <v>20</v>
      </c>
      <c r="AD241" s="5"/>
      <c r="AE241" s="5"/>
      <c r="AF241" s="5"/>
      <c r="AG241" s="5"/>
      <c r="AH241" s="5"/>
      <c r="AI241" s="11"/>
      <c r="AJ241" s="11"/>
      <c r="AK241" s="12"/>
      <c r="AL241" s="13"/>
      <c r="AM241" s="13"/>
      <c r="AN241" s="13"/>
    </row>
    <row r="242" spans="1:40">
      <c r="A242" s="17"/>
      <c r="B242" s="18"/>
      <c r="C242" s="18"/>
      <c r="D242" s="17"/>
      <c r="E242" s="17"/>
      <c r="F242" s="157"/>
      <c r="G242" s="136"/>
      <c r="H242" s="136" t="s">
        <v>131</v>
      </c>
      <c r="I242" s="137" t="str">
        <f>IFERROR(IF(ISBLANK($G242),"",IF(ISTEXT($G242),$G242,IF(SIGN(INDEX('Time Zones'!$D$12:$J$18,MATCH($H242,ZoneA,0),MATCH($J242,ZoneB,0)))=(-1),INDEX('Time Zones'!$D$12:$J$18,MATCH($H242,ZoneA,0),MATCH($J242,ZoneB,0))+$G242+5,INDEX('Time Zones'!$D$12:$J$18,MATCH($H242,ZoneA,0),MATCH($J242,ZoneB,0))+$G242))),"Select Time Zones")</f>
        <v/>
      </c>
      <c r="J242" s="19" t="s">
        <v>131</v>
      </c>
      <c r="K242" s="160"/>
      <c r="L242" s="134"/>
      <c r="M242" s="134" t="s">
        <v>131</v>
      </c>
      <c r="N242" s="135" t="str">
        <f>IFERROR(IF(ISBLANK($G242),"",IF(ISBLANK($L242),"",IF(ISTEXT($L242),$L242,IF(SIGN(INDEX('Time Zones'!$D$12:$J$18,MATCH($H242,ZoneA,0),MATCH($M242,ZoneB,0)))=(-1),INDEX('Time Zones'!$D$12:$J$18,MATCH($H242,ZoneA,0),MATCH($M242,ZoneB,0))+$L242+5,INDEX('Time Zones'!$D$12:$J$18,MATCH($H242,ZoneA,0),MATCH($M242,ZoneB,0))+$L242)))),"Select Time Zones")</f>
        <v/>
      </c>
      <c r="O242" s="162" t="str">
        <f t="shared" ca="1" si="28"/>
        <v/>
      </c>
      <c r="P242" s="25">
        <f t="shared" si="25"/>
        <v>0</v>
      </c>
      <c r="Q242" s="25">
        <f t="shared" si="29"/>
        <v>0</v>
      </c>
      <c r="R242" s="25">
        <f t="shared" si="26"/>
        <v>0</v>
      </c>
      <c r="S242" s="25" t="str">
        <f t="shared" ca="1" si="30"/>
        <v/>
      </c>
      <c r="T242" s="20" t="str">
        <f t="shared" ca="1" si="31"/>
        <v/>
      </c>
      <c r="U242" s="26" t="str">
        <f t="shared" ca="1" si="27"/>
        <v/>
      </c>
      <c r="V242" s="22"/>
      <c r="W242" s="22"/>
      <c r="X242" s="22"/>
      <c r="Y242" s="22"/>
      <c r="Z242" s="156"/>
      <c r="AA242" s="156"/>
      <c r="AB242" s="156"/>
      <c r="AC242" s="22">
        <v>20</v>
      </c>
      <c r="AD242" s="5"/>
      <c r="AE242" s="5"/>
      <c r="AF242" s="5"/>
      <c r="AG242" s="5"/>
      <c r="AH242" s="5"/>
      <c r="AI242" s="11"/>
      <c r="AJ242" s="11"/>
      <c r="AK242" s="12"/>
      <c r="AL242" s="13"/>
      <c r="AM242" s="13"/>
      <c r="AN242" s="13"/>
    </row>
    <row r="243" spans="1:40">
      <c r="A243" s="17"/>
      <c r="B243" s="18"/>
      <c r="C243" s="18"/>
      <c r="D243" s="17"/>
      <c r="E243" s="17"/>
      <c r="F243" s="157"/>
      <c r="G243" s="136"/>
      <c r="H243" s="136" t="s">
        <v>131</v>
      </c>
      <c r="I243" s="137" t="str">
        <f>IFERROR(IF(ISBLANK($G243),"",IF(ISTEXT($G243),$G243,IF(SIGN(INDEX('Time Zones'!$D$12:$J$18,MATCH($H243,ZoneA,0),MATCH($J243,ZoneB,0)))=(-1),INDEX('Time Zones'!$D$12:$J$18,MATCH($H243,ZoneA,0),MATCH($J243,ZoneB,0))+$G243+5,INDEX('Time Zones'!$D$12:$J$18,MATCH($H243,ZoneA,0),MATCH($J243,ZoneB,0))+$G243))),"Select Time Zones")</f>
        <v/>
      </c>
      <c r="J243" s="19" t="s">
        <v>131</v>
      </c>
      <c r="K243" s="160"/>
      <c r="L243" s="134"/>
      <c r="M243" s="134" t="s">
        <v>131</v>
      </c>
      <c r="N243" s="135" t="str">
        <f>IFERROR(IF(ISBLANK($G243),"",IF(ISBLANK($L243),"",IF(ISTEXT($L243),$L243,IF(SIGN(INDEX('Time Zones'!$D$12:$J$18,MATCH($H243,ZoneA,0),MATCH($M243,ZoneB,0)))=(-1),INDEX('Time Zones'!$D$12:$J$18,MATCH($H243,ZoneA,0),MATCH($M243,ZoneB,0))+$L243+5,INDEX('Time Zones'!$D$12:$J$18,MATCH($H243,ZoneA,0),MATCH($M243,ZoneB,0))+$L243)))),"Select Time Zones")</f>
        <v/>
      </c>
      <c r="O243" s="162" t="str">
        <f t="shared" ca="1" si="28"/>
        <v/>
      </c>
      <c r="P243" s="25">
        <f t="shared" si="25"/>
        <v>0</v>
      </c>
      <c r="Q243" s="25">
        <f t="shared" si="29"/>
        <v>0</v>
      </c>
      <c r="R243" s="25">
        <f t="shared" si="26"/>
        <v>0</v>
      </c>
      <c r="S243" s="25" t="str">
        <f t="shared" ca="1" si="30"/>
        <v/>
      </c>
      <c r="T243" s="20" t="str">
        <f t="shared" ca="1" si="31"/>
        <v/>
      </c>
      <c r="U243" s="26" t="str">
        <f t="shared" ca="1" si="27"/>
        <v/>
      </c>
      <c r="V243" s="22"/>
      <c r="W243" s="22"/>
      <c r="X243" s="22"/>
      <c r="Y243" s="22"/>
      <c r="Z243" s="156"/>
      <c r="AA243" s="156"/>
      <c r="AB243" s="156"/>
      <c r="AC243" s="22">
        <v>20</v>
      </c>
      <c r="AD243" s="5"/>
      <c r="AE243" s="5"/>
      <c r="AF243" s="5"/>
      <c r="AG243" s="5"/>
      <c r="AH243" s="5"/>
      <c r="AI243" s="11"/>
      <c r="AJ243" s="11"/>
      <c r="AK243" s="12"/>
      <c r="AL243" s="13"/>
      <c r="AM243" s="13"/>
      <c r="AN243" s="13"/>
    </row>
    <row r="244" spans="1:40">
      <c r="A244" s="17"/>
      <c r="B244" s="18"/>
      <c r="C244" s="18"/>
      <c r="D244" s="17"/>
      <c r="E244" s="17"/>
      <c r="F244" s="157"/>
      <c r="G244" s="136"/>
      <c r="H244" s="136" t="s">
        <v>131</v>
      </c>
      <c r="I244" s="137" t="str">
        <f>IFERROR(IF(ISBLANK($G244),"",IF(ISTEXT($G244),$G244,IF(SIGN(INDEX('Time Zones'!$D$12:$J$18,MATCH($H244,ZoneA,0),MATCH($J244,ZoneB,0)))=(-1),INDEX('Time Zones'!$D$12:$J$18,MATCH($H244,ZoneA,0),MATCH($J244,ZoneB,0))+$G244+5,INDEX('Time Zones'!$D$12:$J$18,MATCH($H244,ZoneA,0),MATCH($J244,ZoneB,0))+$G244))),"Select Time Zones")</f>
        <v/>
      </c>
      <c r="J244" s="19" t="s">
        <v>131</v>
      </c>
      <c r="K244" s="160"/>
      <c r="L244" s="134"/>
      <c r="M244" s="134" t="s">
        <v>131</v>
      </c>
      <c r="N244" s="135" t="str">
        <f>IFERROR(IF(ISBLANK($G244),"",IF(ISBLANK($L244),"",IF(ISTEXT($L244),$L244,IF(SIGN(INDEX('Time Zones'!$D$12:$J$18,MATCH($H244,ZoneA,0),MATCH($M244,ZoneB,0)))=(-1),INDEX('Time Zones'!$D$12:$J$18,MATCH($H244,ZoneA,0),MATCH($M244,ZoneB,0))+$L244+5,INDEX('Time Zones'!$D$12:$J$18,MATCH($H244,ZoneA,0),MATCH($M244,ZoneB,0))+$L244)))),"Select Time Zones")</f>
        <v/>
      </c>
      <c r="O244" s="162" t="str">
        <f t="shared" ca="1" si="28"/>
        <v/>
      </c>
      <c r="P244" s="25">
        <f t="shared" si="25"/>
        <v>0</v>
      </c>
      <c r="Q244" s="25">
        <f t="shared" si="29"/>
        <v>0</v>
      </c>
      <c r="R244" s="25">
        <f t="shared" si="26"/>
        <v>0</v>
      </c>
      <c r="S244" s="25" t="str">
        <f t="shared" ca="1" si="30"/>
        <v/>
      </c>
      <c r="T244" s="20" t="str">
        <f t="shared" ca="1" si="31"/>
        <v/>
      </c>
      <c r="U244" s="26" t="str">
        <f t="shared" ca="1" si="27"/>
        <v/>
      </c>
      <c r="V244" s="22"/>
      <c r="W244" s="22"/>
      <c r="X244" s="22"/>
      <c r="Y244" s="22"/>
      <c r="Z244" s="156"/>
      <c r="AA244" s="156"/>
      <c r="AB244" s="156"/>
      <c r="AC244" s="22">
        <v>20</v>
      </c>
      <c r="AD244" s="5"/>
      <c r="AE244" s="5"/>
      <c r="AF244" s="5"/>
      <c r="AG244" s="5"/>
      <c r="AH244" s="5"/>
      <c r="AI244" s="11"/>
      <c r="AJ244" s="11"/>
      <c r="AK244" s="12"/>
      <c r="AL244" s="13"/>
      <c r="AM244" s="13"/>
      <c r="AN244" s="13"/>
    </row>
    <row r="245" spans="1:40">
      <c r="A245" s="17"/>
      <c r="B245" s="18"/>
      <c r="C245" s="18"/>
      <c r="D245" s="17"/>
      <c r="E245" s="17"/>
      <c r="F245" s="157"/>
      <c r="G245" s="136"/>
      <c r="H245" s="136" t="s">
        <v>131</v>
      </c>
      <c r="I245" s="137" t="str">
        <f>IFERROR(IF(ISBLANK($G245),"",IF(ISTEXT($G245),$G245,IF(SIGN(INDEX('Time Zones'!$D$12:$J$18,MATCH($H245,ZoneA,0),MATCH($J245,ZoneB,0)))=(-1),INDEX('Time Zones'!$D$12:$J$18,MATCH($H245,ZoneA,0),MATCH($J245,ZoneB,0))+$G245+5,INDEX('Time Zones'!$D$12:$J$18,MATCH($H245,ZoneA,0),MATCH($J245,ZoneB,0))+$G245))),"Select Time Zones")</f>
        <v/>
      </c>
      <c r="J245" s="19" t="s">
        <v>131</v>
      </c>
      <c r="K245" s="160"/>
      <c r="L245" s="134"/>
      <c r="M245" s="134" t="s">
        <v>131</v>
      </c>
      <c r="N245" s="135" t="str">
        <f>IFERROR(IF(ISBLANK($G245),"",IF(ISBLANK($L245),"",IF(ISTEXT($L245),$L245,IF(SIGN(INDEX('Time Zones'!$D$12:$J$18,MATCH($H245,ZoneA,0),MATCH($M245,ZoneB,0)))=(-1),INDEX('Time Zones'!$D$12:$J$18,MATCH($H245,ZoneA,0),MATCH($M245,ZoneB,0))+$L245+5,INDEX('Time Zones'!$D$12:$J$18,MATCH($H245,ZoneA,0),MATCH($M245,ZoneB,0))+$L245)))),"Select Time Zones")</f>
        <v/>
      </c>
      <c r="O245" s="162" t="str">
        <f t="shared" ca="1" si="28"/>
        <v/>
      </c>
      <c r="P245" s="25">
        <f t="shared" si="25"/>
        <v>0</v>
      </c>
      <c r="Q245" s="25">
        <f t="shared" si="29"/>
        <v>0</v>
      </c>
      <c r="R245" s="25">
        <f t="shared" si="26"/>
        <v>0</v>
      </c>
      <c r="S245" s="25" t="str">
        <f t="shared" ca="1" si="30"/>
        <v/>
      </c>
      <c r="T245" s="20" t="str">
        <f t="shared" ca="1" si="31"/>
        <v/>
      </c>
      <c r="U245" s="26" t="str">
        <f t="shared" ca="1" si="27"/>
        <v/>
      </c>
      <c r="V245" s="22"/>
      <c r="W245" s="22"/>
      <c r="X245" s="22"/>
      <c r="Y245" s="22"/>
      <c r="Z245" s="156"/>
      <c r="AA245" s="156"/>
      <c r="AB245" s="156"/>
      <c r="AC245" s="22">
        <v>20</v>
      </c>
      <c r="AD245" s="5"/>
      <c r="AE245" s="5"/>
      <c r="AF245" s="5"/>
      <c r="AG245" s="5"/>
      <c r="AH245" s="5"/>
      <c r="AI245" s="11"/>
      <c r="AJ245" s="11"/>
      <c r="AK245" s="12"/>
      <c r="AL245" s="13"/>
      <c r="AM245" s="13"/>
      <c r="AN245" s="13"/>
    </row>
    <row r="246" spans="1:40">
      <c r="A246" s="17"/>
      <c r="B246" s="18"/>
      <c r="C246" s="18"/>
      <c r="D246" s="17"/>
      <c r="E246" s="17"/>
      <c r="F246" s="157"/>
      <c r="G246" s="136"/>
      <c r="H246" s="136" t="s">
        <v>131</v>
      </c>
      <c r="I246" s="137" t="str">
        <f>IFERROR(IF(ISBLANK($G246),"",IF(ISTEXT($G246),$G246,IF(SIGN(INDEX('Time Zones'!$D$12:$J$18,MATCH($H246,ZoneA,0),MATCH($J246,ZoneB,0)))=(-1),INDEX('Time Zones'!$D$12:$J$18,MATCH($H246,ZoneA,0),MATCH($J246,ZoneB,0))+$G246+5,INDEX('Time Zones'!$D$12:$J$18,MATCH($H246,ZoneA,0),MATCH($J246,ZoneB,0))+$G246))),"Select Time Zones")</f>
        <v/>
      </c>
      <c r="J246" s="19" t="s">
        <v>131</v>
      </c>
      <c r="K246" s="160"/>
      <c r="L246" s="134"/>
      <c r="M246" s="134" t="s">
        <v>131</v>
      </c>
      <c r="N246" s="135" t="str">
        <f>IFERROR(IF(ISBLANK($G246),"",IF(ISBLANK($L246),"",IF(ISTEXT($L246),$L246,IF(SIGN(INDEX('Time Zones'!$D$12:$J$18,MATCH($H246,ZoneA,0),MATCH($M246,ZoneB,0)))=(-1),INDEX('Time Zones'!$D$12:$J$18,MATCH($H246,ZoneA,0),MATCH($M246,ZoneB,0))+$L246+5,INDEX('Time Zones'!$D$12:$J$18,MATCH($H246,ZoneA,0),MATCH($M246,ZoneB,0))+$L246)))),"Select Time Zones")</f>
        <v/>
      </c>
      <c r="O246" s="162" t="str">
        <f t="shared" ca="1" si="28"/>
        <v/>
      </c>
      <c r="P246" s="25">
        <f t="shared" si="25"/>
        <v>0</v>
      </c>
      <c r="Q246" s="25">
        <f t="shared" si="29"/>
        <v>0</v>
      </c>
      <c r="R246" s="25">
        <f t="shared" si="26"/>
        <v>0</v>
      </c>
      <c r="S246" s="25" t="str">
        <f t="shared" ca="1" si="30"/>
        <v/>
      </c>
      <c r="T246" s="20" t="str">
        <f t="shared" ca="1" si="31"/>
        <v/>
      </c>
      <c r="U246" s="26" t="str">
        <f t="shared" ca="1" si="27"/>
        <v/>
      </c>
      <c r="V246" s="22"/>
      <c r="W246" s="22"/>
      <c r="X246" s="22"/>
      <c r="Y246" s="22"/>
      <c r="Z246" s="156"/>
      <c r="AA246" s="156"/>
      <c r="AB246" s="156"/>
      <c r="AC246" s="22">
        <v>20</v>
      </c>
      <c r="AD246" s="5"/>
      <c r="AE246" s="5"/>
      <c r="AF246" s="5"/>
      <c r="AG246" s="5"/>
      <c r="AH246" s="5"/>
      <c r="AI246" s="11"/>
      <c r="AJ246" s="11"/>
      <c r="AK246" s="12"/>
      <c r="AL246" s="13"/>
      <c r="AM246" s="13"/>
      <c r="AN246" s="13"/>
    </row>
    <row r="247" spans="1:40">
      <c r="A247" s="17"/>
      <c r="B247" s="18"/>
      <c r="C247" s="18"/>
      <c r="D247" s="17"/>
      <c r="E247" s="17"/>
      <c r="F247" s="157"/>
      <c r="G247" s="136"/>
      <c r="H247" s="136" t="s">
        <v>131</v>
      </c>
      <c r="I247" s="137" t="str">
        <f>IFERROR(IF(ISBLANK($G247),"",IF(ISTEXT($G247),$G247,IF(SIGN(INDEX('Time Zones'!$D$12:$J$18,MATCH($H247,ZoneA,0),MATCH($J247,ZoneB,0)))=(-1),INDEX('Time Zones'!$D$12:$J$18,MATCH($H247,ZoneA,0),MATCH($J247,ZoneB,0))+$G247+5,INDEX('Time Zones'!$D$12:$J$18,MATCH($H247,ZoneA,0),MATCH($J247,ZoneB,0))+$G247))),"Select Time Zones")</f>
        <v/>
      </c>
      <c r="J247" s="19" t="s">
        <v>131</v>
      </c>
      <c r="K247" s="160"/>
      <c r="L247" s="134"/>
      <c r="M247" s="134" t="s">
        <v>131</v>
      </c>
      <c r="N247" s="135" t="str">
        <f>IFERROR(IF(ISBLANK($G247),"",IF(ISBLANK($L247),"",IF(ISTEXT($L247),$L247,IF(SIGN(INDEX('Time Zones'!$D$12:$J$18,MATCH($H247,ZoneA,0),MATCH($M247,ZoneB,0)))=(-1),INDEX('Time Zones'!$D$12:$J$18,MATCH($H247,ZoneA,0),MATCH($M247,ZoneB,0))+$L247+5,INDEX('Time Zones'!$D$12:$J$18,MATCH($H247,ZoneA,0),MATCH($M247,ZoneB,0))+$L247)))),"Select Time Zones")</f>
        <v/>
      </c>
      <c r="O247" s="162" t="str">
        <f t="shared" ca="1" si="28"/>
        <v/>
      </c>
      <c r="P247" s="25">
        <f t="shared" si="25"/>
        <v>0</v>
      </c>
      <c r="Q247" s="25">
        <f t="shared" si="29"/>
        <v>0</v>
      </c>
      <c r="R247" s="25">
        <f t="shared" si="26"/>
        <v>0</v>
      </c>
      <c r="S247" s="25" t="str">
        <f t="shared" ca="1" si="30"/>
        <v/>
      </c>
      <c r="T247" s="20" t="str">
        <f t="shared" ca="1" si="31"/>
        <v/>
      </c>
      <c r="U247" s="26" t="str">
        <f t="shared" ca="1" si="27"/>
        <v/>
      </c>
      <c r="V247" s="22"/>
      <c r="W247" s="22"/>
      <c r="X247" s="22"/>
      <c r="Y247" s="22"/>
      <c r="Z247" s="156"/>
      <c r="AA247" s="156"/>
      <c r="AB247" s="156"/>
      <c r="AC247" s="22">
        <v>20</v>
      </c>
      <c r="AD247" s="5"/>
      <c r="AE247" s="5"/>
      <c r="AF247" s="5"/>
      <c r="AG247" s="5"/>
      <c r="AH247" s="5"/>
      <c r="AI247" s="11"/>
      <c r="AJ247" s="11"/>
      <c r="AK247" s="12"/>
      <c r="AL247" s="13"/>
      <c r="AM247" s="13"/>
      <c r="AN247" s="13"/>
    </row>
    <row r="248" spans="1:40">
      <c r="A248" s="17"/>
      <c r="B248" s="18"/>
      <c r="C248" s="18"/>
      <c r="D248" s="17"/>
      <c r="E248" s="17"/>
      <c r="F248" s="157"/>
      <c r="G248" s="136"/>
      <c r="H248" s="136" t="s">
        <v>131</v>
      </c>
      <c r="I248" s="137" t="str">
        <f>IFERROR(IF(ISBLANK($G248),"",IF(ISTEXT($G248),$G248,IF(SIGN(INDEX('Time Zones'!$D$12:$J$18,MATCH($H248,ZoneA,0),MATCH($J248,ZoneB,0)))=(-1),INDEX('Time Zones'!$D$12:$J$18,MATCH($H248,ZoneA,0),MATCH($J248,ZoneB,0))+$G248+5,INDEX('Time Zones'!$D$12:$J$18,MATCH($H248,ZoneA,0),MATCH($J248,ZoneB,0))+$G248))),"Select Time Zones")</f>
        <v/>
      </c>
      <c r="J248" s="19" t="s">
        <v>131</v>
      </c>
      <c r="K248" s="160"/>
      <c r="L248" s="134"/>
      <c r="M248" s="134" t="s">
        <v>131</v>
      </c>
      <c r="N248" s="135" t="str">
        <f>IFERROR(IF(ISBLANK($G248),"",IF(ISBLANK($L248),"",IF(ISTEXT($L248),$L248,IF(SIGN(INDEX('Time Zones'!$D$12:$J$18,MATCH($H248,ZoneA,0),MATCH($M248,ZoneB,0)))=(-1),INDEX('Time Zones'!$D$12:$J$18,MATCH($H248,ZoneA,0),MATCH($M248,ZoneB,0))+$L248+5,INDEX('Time Zones'!$D$12:$J$18,MATCH($H248,ZoneA,0),MATCH($M248,ZoneB,0))+$L248)))),"Select Time Zones")</f>
        <v/>
      </c>
      <c r="O248" s="162" t="str">
        <f t="shared" ca="1" si="28"/>
        <v/>
      </c>
      <c r="P248" s="25">
        <f t="shared" si="25"/>
        <v>0</v>
      </c>
      <c r="Q248" s="25">
        <f t="shared" si="29"/>
        <v>0</v>
      </c>
      <c r="R248" s="25">
        <f t="shared" si="26"/>
        <v>0</v>
      </c>
      <c r="S248" s="25" t="str">
        <f t="shared" ca="1" si="30"/>
        <v/>
      </c>
      <c r="T248" s="20" t="str">
        <f t="shared" ca="1" si="31"/>
        <v/>
      </c>
      <c r="U248" s="26" t="str">
        <f t="shared" ca="1" si="27"/>
        <v/>
      </c>
      <c r="V248" s="22"/>
      <c r="W248" s="22"/>
      <c r="X248" s="22"/>
      <c r="Y248" s="22"/>
      <c r="Z248" s="156"/>
      <c r="AA248" s="156"/>
      <c r="AB248" s="156"/>
      <c r="AC248" s="22">
        <v>20</v>
      </c>
      <c r="AD248" s="5"/>
      <c r="AE248" s="5"/>
      <c r="AF248" s="5"/>
      <c r="AG248" s="5"/>
      <c r="AH248" s="5"/>
      <c r="AI248" s="11"/>
      <c r="AJ248" s="11"/>
      <c r="AK248" s="12"/>
      <c r="AL248" s="13"/>
      <c r="AM248" s="13"/>
      <c r="AN248" s="13"/>
    </row>
    <row r="249" spans="1:40">
      <c r="A249" s="17"/>
      <c r="B249" s="18"/>
      <c r="C249" s="18"/>
      <c r="D249" s="17"/>
      <c r="E249" s="17"/>
      <c r="F249" s="157"/>
      <c r="G249" s="136"/>
      <c r="H249" s="136" t="s">
        <v>131</v>
      </c>
      <c r="I249" s="137" t="str">
        <f>IFERROR(IF(ISBLANK($G249),"",IF(ISTEXT($G249),$G249,IF(SIGN(INDEX('Time Zones'!$D$12:$J$18,MATCH($H249,ZoneA,0),MATCH($J249,ZoneB,0)))=(-1),INDEX('Time Zones'!$D$12:$J$18,MATCH($H249,ZoneA,0),MATCH($J249,ZoneB,0))+$G249+5,INDEX('Time Zones'!$D$12:$J$18,MATCH($H249,ZoneA,0),MATCH($J249,ZoneB,0))+$G249))),"Select Time Zones")</f>
        <v/>
      </c>
      <c r="J249" s="19" t="s">
        <v>131</v>
      </c>
      <c r="K249" s="160"/>
      <c r="L249" s="134"/>
      <c r="M249" s="134" t="s">
        <v>131</v>
      </c>
      <c r="N249" s="135" t="str">
        <f>IFERROR(IF(ISBLANK($G249),"",IF(ISBLANK($L249),"",IF(ISTEXT($L249),$L249,IF(SIGN(INDEX('Time Zones'!$D$12:$J$18,MATCH($H249,ZoneA,0),MATCH($M249,ZoneB,0)))=(-1),INDEX('Time Zones'!$D$12:$J$18,MATCH($H249,ZoneA,0),MATCH($M249,ZoneB,0))+$L249+5,INDEX('Time Zones'!$D$12:$J$18,MATCH($H249,ZoneA,0),MATCH($M249,ZoneB,0))+$L249)))),"Select Time Zones")</f>
        <v/>
      </c>
      <c r="O249" s="162" t="str">
        <f t="shared" ca="1" si="28"/>
        <v/>
      </c>
      <c r="P249" s="25">
        <f t="shared" si="25"/>
        <v>0</v>
      </c>
      <c r="Q249" s="25">
        <f t="shared" si="29"/>
        <v>0</v>
      </c>
      <c r="R249" s="25">
        <f t="shared" si="26"/>
        <v>0</v>
      </c>
      <c r="S249" s="25" t="str">
        <f t="shared" ca="1" si="30"/>
        <v/>
      </c>
      <c r="T249" s="20" t="str">
        <f t="shared" ca="1" si="31"/>
        <v/>
      </c>
      <c r="U249" s="26" t="str">
        <f t="shared" ca="1" si="27"/>
        <v/>
      </c>
      <c r="V249" s="22"/>
      <c r="W249" s="22"/>
      <c r="X249" s="22"/>
      <c r="Y249" s="22"/>
      <c r="Z249" s="156"/>
      <c r="AA249" s="156"/>
      <c r="AB249" s="156"/>
      <c r="AC249" s="22">
        <v>20</v>
      </c>
      <c r="AD249" s="5"/>
      <c r="AE249" s="5"/>
      <c r="AF249" s="5"/>
      <c r="AG249" s="5"/>
      <c r="AH249" s="5"/>
      <c r="AI249" s="11"/>
      <c r="AJ249" s="11"/>
      <c r="AK249" s="12"/>
      <c r="AL249" s="13"/>
      <c r="AM249" s="13"/>
      <c r="AN249" s="13"/>
    </row>
    <row r="250" spans="1:40">
      <c r="A250" s="17"/>
      <c r="B250" s="18"/>
      <c r="C250" s="18"/>
      <c r="D250" s="17"/>
      <c r="E250" s="17"/>
      <c r="F250" s="157"/>
      <c r="G250" s="136"/>
      <c r="H250" s="136" t="s">
        <v>131</v>
      </c>
      <c r="I250" s="137" t="str">
        <f>IFERROR(IF(ISBLANK($G250),"",IF(ISTEXT($G250),$G250,IF(SIGN(INDEX('Time Zones'!$D$12:$J$18,MATCH($H250,ZoneA,0),MATCH($J250,ZoneB,0)))=(-1),INDEX('Time Zones'!$D$12:$J$18,MATCH($H250,ZoneA,0),MATCH($J250,ZoneB,0))+$G250+5,INDEX('Time Zones'!$D$12:$J$18,MATCH($H250,ZoneA,0),MATCH($J250,ZoneB,0))+$G250))),"Select Time Zones")</f>
        <v/>
      </c>
      <c r="J250" s="19" t="s">
        <v>131</v>
      </c>
      <c r="K250" s="160"/>
      <c r="L250" s="134"/>
      <c r="M250" s="134" t="s">
        <v>131</v>
      </c>
      <c r="N250" s="135" t="str">
        <f>IFERROR(IF(ISBLANK($G250),"",IF(ISBLANK($L250),"",IF(ISTEXT($L250),$L250,IF(SIGN(INDEX('Time Zones'!$D$12:$J$18,MATCH($H250,ZoneA,0),MATCH($M250,ZoneB,0)))=(-1),INDEX('Time Zones'!$D$12:$J$18,MATCH($H250,ZoneA,0),MATCH($M250,ZoneB,0))+$L250+5,INDEX('Time Zones'!$D$12:$J$18,MATCH($H250,ZoneA,0),MATCH($M250,ZoneB,0))+$L250)))),"Select Time Zones")</f>
        <v/>
      </c>
      <c r="O250" s="162" t="str">
        <f t="shared" ca="1" si="28"/>
        <v/>
      </c>
      <c r="P250" s="25">
        <f t="shared" si="25"/>
        <v>0</v>
      </c>
      <c r="Q250" s="25">
        <f t="shared" si="29"/>
        <v>0</v>
      </c>
      <c r="R250" s="25">
        <f t="shared" si="26"/>
        <v>0</v>
      </c>
      <c r="S250" s="25" t="str">
        <f t="shared" ca="1" si="30"/>
        <v/>
      </c>
      <c r="T250" s="20" t="str">
        <f t="shared" ca="1" si="31"/>
        <v/>
      </c>
      <c r="U250" s="26" t="str">
        <f t="shared" ca="1" si="27"/>
        <v/>
      </c>
      <c r="V250" s="22"/>
      <c r="W250" s="22"/>
      <c r="X250" s="22"/>
      <c r="Y250" s="22"/>
      <c r="Z250" s="156"/>
      <c r="AA250" s="156"/>
      <c r="AB250" s="156"/>
      <c r="AC250" s="22">
        <v>20</v>
      </c>
      <c r="AD250" s="5"/>
      <c r="AE250" s="5"/>
      <c r="AF250" s="5"/>
      <c r="AG250" s="5"/>
      <c r="AH250" s="5"/>
      <c r="AI250" s="11"/>
      <c r="AJ250" s="11"/>
      <c r="AK250" s="12"/>
      <c r="AL250" s="13"/>
      <c r="AM250" s="13"/>
      <c r="AN250" s="13"/>
    </row>
    <row r="251" spans="1:40">
      <c r="A251" s="17"/>
      <c r="B251" s="18"/>
      <c r="C251" s="18"/>
      <c r="D251" s="17"/>
      <c r="E251" s="17"/>
      <c r="F251" s="157"/>
      <c r="G251" s="136"/>
      <c r="H251" s="136" t="s">
        <v>131</v>
      </c>
      <c r="I251" s="137" t="str">
        <f>IFERROR(IF(ISBLANK($G251),"",IF(ISTEXT($G251),$G251,IF(SIGN(INDEX('Time Zones'!$D$12:$J$18,MATCH($H251,ZoneA,0),MATCH($J251,ZoneB,0)))=(-1),INDEX('Time Zones'!$D$12:$J$18,MATCH($H251,ZoneA,0),MATCH($J251,ZoneB,0))+$G251+5,INDEX('Time Zones'!$D$12:$J$18,MATCH($H251,ZoneA,0),MATCH($J251,ZoneB,0))+$G251))),"Select Time Zones")</f>
        <v/>
      </c>
      <c r="J251" s="19" t="s">
        <v>131</v>
      </c>
      <c r="K251" s="160"/>
      <c r="L251" s="134"/>
      <c r="M251" s="134" t="s">
        <v>131</v>
      </c>
      <c r="N251" s="135" t="str">
        <f>IFERROR(IF(ISBLANK($G251),"",IF(ISBLANK($L251),"",IF(ISTEXT($L251),$L251,IF(SIGN(INDEX('Time Zones'!$D$12:$J$18,MATCH($H251,ZoneA,0),MATCH($M251,ZoneB,0)))=(-1),INDEX('Time Zones'!$D$12:$J$18,MATCH($H251,ZoneA,0),MATCH($M251,ZoneB,0))+$L251+5,INDEX('Time Zones'!$D$12:$J$18,MATCH($H251,ZoneA,0),MATCH($M251,ZoneB,0))+$L251)))),"Select Time Zones")</f>
        <v/>
      </c>
      <c r="O251" s="162" t="str">
        <f t="shared" ca="1" si="28"/>
        <v/>
      </c>
      <c r="P251" s="25">
        <f t="shared" si="25"/>
        <v>0</v>
      </c>
      <c r="Q251" s="25">
        <f t="shared" si="29"/>
        <v>0</v>
      </c>
      <c r="R251" s="25">
        <f t="shared" si="26"/>
        <v>0</v>
      </c>
      <c r="S251" s="25" t="str">
        <f t="shared" ca="1" si="30"/>
        <v/>
      </c>
      <c r="T251" s="20" t="str">
        <f t="shared" ca="1" si="31"/>
        <v/>
      </c>
      <c r="U251" s="26" t="str">
        <f t="shared" ca="1" si="27"/>
        <v/>
      </c>
      <c r="V251" s="22"/>
      <c r="W251" s="22"/>
      <c r="X251" s="22"/>
      <c r="Y251" s="22"/>
      <c r="Z251" s="156"/>
      <c r="AA251" s="156"/>
      <c r="AB251" s="156"/>
      <c r="AC251" s="22">
        <v>20</v>
      </c>
      <c r="AD251" s="5"/>
      <c r="AE251" s="5"/>
      <c r="AF251" s="5"/>
      <c r="AG251" s="5"/>
      <c r="AH251" s="5"/>
      <c r="AI251" s="11"/>
      <c r="AJ251" s="11"/>
      <c r="AK251" s="12"/>
      <c r="AL251" s="13"/>
      <c r="AM251" s="13"/>
      <c r="AN251" s="13"/>
    </row>
    <row r="252" spans="1:40">
      <c r="A252" s="17"/>
      <c r="B252" s="18"/>
      <c r="C252" s="18"/>
      <c r="D252" s="17"/>
      <c r="E252" s="17"/>
      <c r="F252" s="157"/>
      <c r="G252" s="136"/>
      <c r="H252" s="136" t="s">
        <v>131</v>
      </c>
      <c r="I252" s="137" t="str">
        <f>IFERROR(IF(ISBLANK($G252),"",IF(ISTEXT($G252),$G252,IF(SIGN(INDEX('Time Zones'!$D$12:$J$18,MATCH($H252,ZoneA,0),MATCH($J252,ZoneB,0)))=(-1),INDEX('Time Zones'!$D$12:$J$18,MATCH($H252,ZoneA,0),MATCH($J252,ZoneB,0))+$G252+5,INDEX('Time Zones'!$D$12:$J$18,MATCH($H252,ZoneA,0),MATCH($J252,ZoneB,0))+$G252))),"Select Time Zones")</f>
        <v/>
      </c>
      <c r="J252" s="19" t="s">
        <v>131</v>
      </c>
      <c r="K252" s="160"/>
      <c r="L252" s="134"/>
      <c r="M252" s="134" t="s">
        <v>131</v>
      </c>
      <c r="N252" s="135" t="str">
        <f>IFERROR(IF(ISBLANK($G252),"",IF(ISBLANK($L252),"",IF(ISTEXT($L252),$L252,IF(SIGN(INDEX('Time Zones'!$D$12:$J$18,MATCH($H252,ZoneA,0),MATCH($M252,ZoneB,0)))=(-1),INDEX('Time Zones'!$D$12:$J$18,MATCH($H252,ZoneA,0),MATCH($M252,ZoneB,0))+$L252+5,INDEX('Time Zones'!$D$12:$J$18,MATCH($H252,ZoneA,0),MATCH($M252,ZoneB,0))+$L252)))),"Select Time Zones")</f>
        <v/>
      </c>
      <c r="O252" s="162" t="str">
        <f t="shared" ca="1" si="28"/>
        <v/>
      </c>
      <c r="P252" s="25">
        <f t="shared" si="25"/>
        <v>0</v>
      </c>
      <c r="Q252" s="25">
        <f t="shared" si="29"/>
        <v>0</v>
      </c>
      <c r="R252" s="25">
        <f t="shared" si="26"/>
        <v>0</v>
      </c>
      <c r="S252" s="25" t="str">
        <f t="shared" ca="1" si="30"/>
        <v/>
      </c>
      <c r="T252" s="20" t="str">
        <f t="shared" ca="1" si="31"/>
        <v/>
      </c>
      <c r="U252" s="26" t="str">
        <f t="shared" ca="1" si="27"/>
        <v/>
      </c>
      <c r="V252" s="22"/>
      <c r="W252" s="22"/>
      <c r="X252" s="22"/>
      <c r="Y252" s="22"/>
      <c r="Z252" s="156"/>
      <c r="AA252" s="156"/>
      <c r="AB252" s="156"/>
      <c r="AC252" s="22">
        <v>20</v>
      </c>
      <c r="AD252" s="5"/>
      <c r="AE252" s="5"/>
      <c r="AF252" s="5"/>
      <c r="AG252" s="5"/>
      <c r="AH252" s="5"/>
      <c r="AI252" s="11"/>
      <c r="AJ252" s="11"/>
      <c r="AK252" s="12"/>
      <c r="AL252" s="13"/>
      <c r="AM252" s="13"/>
      <c r="AN252" s="13"/>
    </row>
    <row r="253" spans="1:40">
      <c r="A253" s="17"/>
      <c r="B253" s="18"/>
      <c r="C253" s="18"/>
      <c r="D253" s="17"/>
      <c r="E253" s="17"/>
      <c r="F253" s="157"/>
      <c r="G253" s="136"/>
      <c r="H253" s="136" t="s">
        <v>131</v>
      </c>
      <c r="I253" s="137" t="str">
        <f>IFERROR(IF(ISBLANK($G253),"",IF(ISTEXT($G253),$G253,IF(SIGN(INDEX('Time Zones'!$D$12:$J$18,MATCH($H253,ZoneA,0),MATCH($J253,ZoneB,0)))=(-1),INDEX('Time Zones'!$D$12:$J$18,MATCH($H253,ZoneA,0),MATCH($J253,ZoneB,0))+$G253+5,INDEX('Time Zones'!$D$12:$J$18,MATCH($H253,ZoneA,0),MATCH($J253,ZoneB,0))+$G253))),"Select Time Zones")</f>
        <v/>
      </c>
      <c r="J253" s="19" t="s">
        <v>131</v>
      </c>
      <c r="K253" s="160"/>
      <c r="L253" s="134"/>
      <c r="M253" s="134" t="s">
        <v>131</v>
      </c>
      <c r="N253" s="135" t="str">
        <f>IFERROR(IF(ISBLANK($G253),"",IF(ISBLANK($L253),"",IF(ISTEXT($L253),$L253,IF(SIGN(INDEX('Time Zones'!$D$12:$J$18,MATCH($H253,ZoneA,0),MATCH($M253,ZoneB,0)))=(-1),INDEX('Time Zones'!$D$12:$J$18,MATCH($H253,ZoneA,0),MATCH($M253,ZoneB,0))+$L253+5,INDEX('Time Zones'!$D$12:$J$18,MATCH($H253,ZoneA,0),MATCH($M253,ZoneB,0))+$L253)))),"Select Time Zones")</f>
        <v/>
      </c>
      <c r="O253" s="162" t="str">
        <f t="shared" ca="1" si="28"/>
        <v/>
      </c>
      <c r="P253" s="25">
        <f t="shared" si="25"/>
        <v>0</v>
      </c>
      <c r="Q253" s="25">
        <f t="shared" si="29"/>
        <v>0</v>
      </c>
      <c r="R253" s="25">
        <f t="shared" si="26"/>
        <v>0</v>
      </c>
      <c r="S253" s="25" t="str">
        <f t="shared" ca="1" si="30"/>
        <v/>
      </c>
      <c r="T253" s="20" t="str">
        <f t="shared" ca="1" si="31"/>
        <v/>
      </c>
      <c r="U253" s="26" t="str">
        <f t="shared" ca="1" si="27"/>
        <v/>
      </c>
      <c r="V253" s="22"/>
      <c r="W253" s="22"/>
      <c r="X253" s="22"/>
      <c r="Y253" s="22"/>
      <c r="Z253" s="156"/>
      <c r="AA253" s="156"/>
      <c r="AB253" s="156"/>
      <c r="AC253" s="22">
        <v>20</v>
      </c>
      <c r="AD253" s="5"/>
      <c r="AE253" s="5"/>
      <c r="AF253" s="5"/>
      <c r="AG253" s="5"/>
      <c r="AH253" s="5"/>
      <c r="AI253" s="11"/>
      <c r="AJ253" s="11"/>
      <c r="AK253" s="12"/>
      <c r="AL253" s="13"/>
      <c r="AM253" s="13"/>
      <c r="AN253" s="13"/>
    </row>
    <row r="254" spans="1:40">
      <c r="A254" s="17"/>
      <c r="B254" s="18"/>
      <c r="C254" s="18"/>
      <c r="D254" s="17"/>
      <c r="E254" s="17"/>
      <c r="F254" s="157"/>
      <c r="G254" s="136"/>
      <c r="H254" s="136" t="s">
        <v>131</v>
      </c>
      <c r="I254" s="137" t="str">
        <f>IFERROR(IF(ISBLANK($G254),"",IF(ISTEXT($G254),$G254,IF(SIGN(INDEX('Time Zones'!$D$12:$J$18,MATCH($H254,ZoneA,0),MATCH($J254,ZoneB,0)))=(-1),INDEX('Time Zones'!$D$12:$J$18,MATCH($H254,ZoneA,0),MATCH($J254,ZoneB,0))+$G254+5,INDEX('Time Zones'!$D$12:$J$18,MATCH($H254,ZoneA,0),MATCH($J254,ZoneB,0))+$G254))),"Select Time Zones")</f>
        <v/>
      </c>
      <c r="J254" s="19" t="s">
        <v>131</v>
      </c>
      <c r="K254" s="160"/>
      <c r="L254" s="134"/>
      <c r="M254" s="134" t="s">
        <v>131</v>
      </c>
      <c r="N254" s="135" t="str">
        <f>IFERROR(IF(ISBLANK($G254),"",IF(ISBLANK($L254),"",IF(ISTEXT($L254),$L254,IF(SIGN(INDEX('Time Zones'!$D$12:$J$18,MATCH($H254,ZoneA,0),MATCH($M254,ZoneB,0)))=(-1),INDEX('Time Zones'!$D$12:$J$18,MATCH($H254,ZoneA,0),MATCH($M254,ZoneB,0))+$L254+5,INDEX('Time Zones'!$D$12:$J$18,MATCH($H254,ZoneA,0),MATCH($M254,ZoneB,0))+$L254)))),"Select Time Zones")</f>
        <v/>
      </c>
      <c r="O254" s="162" t="str">
        <f t="shared" ca="1" si="28"/>
        <v/>
      </c>
      <c r="P254" s="25">
        <f t="shared" si="25"/>
        <v>0</v>
      </c>
      <c r="Q254" s="25">
        <f t="shared" si="29"/>
        <v>0</v>
      </c>
      <c r="R254" s="25">
        <f t="shared" si="26"/>
        <v>0</v>
      </c>
      <c r="S254" s="25" t="str">
        <f t="shared" ca="1" si="30"/>
        <v/>
      </c>
      <c r="T254" s="20" t="str">
        <f t="shared" ca="1" si="31"/>
        <v/>
      </c>
      <c r="U254" s="26" t="str">
        <f t="shared" ca="1" si="27"/>
        <v/>
      </c>
      <c r="V254" s="22"/>
      <c r="W254" s="22"/>
      <c r="X254" s="22"/>
      <c r="Y254" s="22"/>
      <c r="Z254" s="156"/>
      <c r="AA254" s="156"/>
      <c r="AB254" s="156"/>
      <c r="AC254" s="22">
        <v>20</v>
      </c>
      <c r="AD254" s="5"/>
      <c r="AE254" s="5"/>
      <c r="AF254" s="5"/>
      <c r="AG254" s="5"/>
      <c r="AH254" s="5"/>
      <c r="AI254" s="11"/>
      <c r="AJ254" s="11"/>
      <c r="AK254" s="12"/>
      <c r="AL254" s="13"/>
      <c r="AM254" s="13"/>
      <c r="AN254" s="13"/>
    </row>
    <row r="255" spans="1:40">
      <c r="A255" s="17"/>
      <c r="B255" s="18"/>
      <c r="C255" s="18"/>
      <c r="D255" s="17"/>
      <c r="E255" s="17"/>
      <c r="F255" s="157"/>
      <c r="G255" s="136"/>
      <c r="H255" s="136" t="s">
        <v>131</v>
      </c>
      <c r="I255" s="137" t="str">
        <f>IFERROR(IF(ISBLANK($G255),"",IF(ISTEXT($G255),$G255,IF(SIGN(INDEX('Time Zones'!$D$12:$J$18,MATCH($H255,ZoneA,0),MATCH($J255,ZoneB,0)))=(-1),INDEX('Time Zones'!$D$12:$J$18,MATCH($H255,ZoneA,0),MATCH($J255,ZoneB,0))+$G255+5,INDEX('Time Zones'!$D$12:$J$18,MATCH($H255,ZoneA,0),MATCH($J255,ZoneB,0))+$G255))),"Select Time Zones")</f>
        <v/>
      </c>
      <c r="J255" s="19" t="s">
        <v>131</v>
      </c>
      <c r="K255" s="160"/>
      <c r="L255" s="134"/>
      <c r="M255" s="134" t="s">
        <v>131</v>
      </c>
      <c r="N255" s="135" t="str">
        <f>IFERROR(IF(ISBLANK($G255),"",IF(ISBLANK($L255),"",IF(ISTEXT($L255),$L255,IF(SIGN(INDEX('Time Zones'!$D$12:$J$18,MATCH($H255,ZoneA,0),MATCH($M255,ZoneB,0)))=(-1),INDEX('Time Zones'!$D$12:$J$18,MATCH($H255,ZoneA,0),MATCH($M255,ZoneB,0))+$L255+5,INDEX('Time Zones'!$D$12:$J$18,MATCH($H255,ZoneA,0),MATCH($M255,ZoneB,0))+$L255)))),"Select Time Zones")</f>
        <v/>
      </c>
      <c r="O255" s="162" t="str">
        <f t="shared" ca="1" si="28"/>
        <v/>
      </c>
      <c r="P255" s="25">
        <f t="shared" si="25"/>
        <v>0</v>
      </c>
      <c r="Q255" s="25">
        <f t="shared" si="29"/>
        <v>0</v>
      </c>
      <c r="R255" s="25">
        <f t="shared" si="26"/>
        <v>0</v>
      </c>
      <c r="S255" s="25" t="str">
        <f t="shared" ca="1" si="30"/>
        <v/>
      </c>
      <c r="T255" s="20" t="str">
        <f t="shared" ca="1" si="31"/>
        <v/>
      </c>
      <c r="U255" s="26" t="str">
        <f t="shared" ca="1" si="27"/>
        <v/>
      </c>
      <c r="V255" s="22"/>
      <c r="W255" s="22"/>
      <c r="X255" s="22"/>
      <c r="Y255" s="22"/>
      <c r="Z255" s="156"/>
      <c r="AA255" s="156"/>
      <c r="AB255" s="156"/>
      <c r="AC255" s="22">
        <v>20</v>
      </c>
      <c r="AD255" s="5"/>
      <c r="AE255" s="5"/>
      <c r="AF255" s="5"/>
      <c r="AG255" s="5"/>
      <c r="AH255" s="5"/>
      <c r="AI255" s="11"/>
      <c r="AJ255" s="11"/>
      <c r="AK255" s="12"/>
      <c r="AL255" s="13"/>
      <c r="AM255" s="13"/>
      <c r="AN255" s="13"/>
    </row>
    <row r="256" spans="1:40">
      <c r="A256" s="17"/>
      <c r="B256" s="18"/>
      <c r="C256" s="18"/>
      <c r="D256" s="17"/>
      <c r="E256" s="17"/>
      <c r="F256" s="157"/>
      <c r="G256" s="136"/>
      <c r="H256" s="136" t="s">
        <v>131</v>
      </c>
      <c r="I256" s="137" t="str">
        <f>IFERROR(IF(ISBLANK($G256),"",IF(ISTEXT($G256),$G256,IF(SIGN(INDEX('Time Zones'!$D$12:$J$18,MATCH($H256,ZoneA,0),MATCH($J256,ZoneB,0)))=(-1),INDEX('Time Zones'!$D$12:$J$18,MATCH($H256,ZoneA,0),MATCH($J256,ZoneB,0))+$G256+5,INDEX('Time Zones'!$D$12:$J$18,MATCH($H256,ZoneA,0),MATCH($J256,ZoneB,0))+$G256))),"Select Time Zones")</f>
        <v/>
      </c>
      <c r="J256" s="19" t="s">
        <v>131</v>
      </c>
      <c r="K256" s="160"/>
      <c r="L256" s="134"/>
      <c r="M256" s="134" t="s">
        <v>131</v>
      </c>
      <c r="N256" s="135" t="str">
        <f>IFERROR(IF(ISBLANK($G256),"",IF(ISBLANK($L256),"",IF(ISTEXT($L256),$L256,IF(SIGN(INDEX('Time Zones'!$D$12:$J$18,MATCH($H256,ZoneA,0),MATCH($M256,ZoneB,0)))=(-1),INDEX('Time Zones'!$D$12:$J$18,MATCH($H256,ZoneA,0),MATCH($M256,ZoneB,0))+$L256+5,INDEX('Time Zones'!$D$12:$J$18,MATCH($H256,ZoneA,0),MATCH($M256,ZoneB,0))+$L256)))),"Select Time Zones")</f>
        <v/>
      </c>
      <c r="O256" s="162" t="str">
        <f t="shared" ca="1" si="28"/>
        <v/>
      </c>
      <c r="P256" s="25">
        <f t="shared" ref="P256:P319" si="32">IFERROR(HOUR(G256),"")</f>
        <v>0</v>
      </c>
      <c r="Q256" s="25">
        <f t="shared" ref="Q256:Q319" si="33">IFERROR(P256*60,"")</f>
        <v>0</v>
      </c>
      <c r="R256" s="25">
        <f t="shared" ref="R256:R319" si="34">IFERROR(MINUTE(G256),"")</f>
        <v>0</v>
      </c>
      <c r="S256" s="25" t="str">
        <f t="shared" ca="1" si="30"/>
        <v/>
      </c>
      <c r="T256" s="20" t="str">
        <f t="shared" ca="1" si="31"/>
        <v/>
      </c>
      <c r="U256" s="26" t="str">
        <f t="shared" ref="U256:U319" ca="1" si="35">IFERROR(SIGN(S256),"")</f>
        <v/>
      </c>
      <c r="V256" s="22"/>
      <c r="W256" s="22"/>
      <c r="X256" s="22"/>
      <c r="Y256" s="22"/>
      <c r="Z256" s="156"/>
      <c r="AA256" s="156"/>
      <c r="AB256" s="156"/>
      <c r="AC256" s="22">
        <v>20</v>
      </c>
      <c r="AD256" s="5"/>
      <c r="AE256" s="5"/>
      <c r="AF256" s="5"/>
      <c r="AG256" s="5"/>
      <c r="AH256" s="5"/>
      <c r="AI256" s="11"/>
      <c r="AJ256" s="11"/>
      <c r="AK256" s="12"/>
      <c r="AL256" s="13"/>
      <c r="AM256" s="13"/>
      <c r="AN256" s="13"/>
    </row>
    <row r="257" spans="1:34">
      <c r="A257" s="17"/>
      <c r="B257" s="18"/>
      <c r="C257" s="18"/>
      <c r="D257" s="17"/>
      <c r="E257" s="17"/>
      <c r="F257" s="157"/>
      <c r="G257" s="136"/>
      <c r="H257" s="136" t="s">
        <v>131</v>
      </c>
      <c r="I257" s="137" t="str">
        <f>IFERROR(IF(ISBLANK($G257),"",IF(ISTEXT($G257),$G257,IF(SIGN(INDEX('Time Zones'!$D$12:$J$18,MATCH($H257,ZoneA,0),MATCH($J257,ZoneB,0)))=(-1),INDEX('Time Zones'!$D$12:$J$18,MATCH($H257,ZoneA,0),MATCH($J257,ZoneB,0))+$G257+5,INDEX('Time Zones'!$D$12:$J$18,MATCH($H257,ZoneA,0),MATCH($J257,ZoneB,0))+$G257))),"Select Time Zones")</f>
        <v/>
      </c>
      <c r="J257" s="19" t="s">
        <v>131</v>
      </c>
      <c r="K257" s="160"/>
      <c r="L257" s="134"/>
      <c r="M257" s="134" t="s">
        <v>131</v>
      </c>
      <c r="N257" s="135" t="str">
        <f>IFERROR(IF(ISBLANK($G257),"",IF(ISBLANK($L257),"",IF(ISTEXT($L257),$L257,IF(SIGN(INDEX('Time Zones'!$D$12:$J$18,MATCH($H257,ZoneA,0),MATCH($M257,ZoneB,0)))=(-1),INDEX('Time Zones'!$D$12:$J$18,MATCH($H257,ZoneA,0),MATCH($M257,ZoneB,0))+$L257+5,INDEX('Time Zones'!$D$12:$J$18,MATCH($H257,ZoneA,0),MATCH($M257,ZoneB,0))+$L257)))),"Select Time Zones")</f>
        <v/>
      </c>
      <c r="O257" s="162" t="str">
        <f t="shared" ca="1" si="28"/>
        <v/>
      </c>
      <c r="P257" s="25">
        <f t="shared" si="32"/>
        <v>0</v>
      </c>
      <c r="Q257" s="25">
        <f t="shared" si="33"/>
        <v>0</v>
      </c>
      <c r="R257" s="25">
        <f t="shared" si="34"/>
        <v>0</v>
      </c>
      <c r="S257" s="25" t="str">
        <f t="shared" ca="1" si="30"/>
        <v/>
      </c>
      <c r="T257" s="20" t="str">
        <f t="shared" ca="1" si="31"/>
        <v/>
      </c>
      <c r="U257" s="26" t="str">
        <f t="shared" ca="1" si="35"/>
        <v/>
      </c>
      <c r="V257" s="22"/>
      <c r="W257" s="22"/>
      <c r="X257" s="22"/>
      <c r="Y257" s="22"/>
      <c r="Z257" s="156"/>
      <c r="AA257" s="156"/>
      <c r="AB257" s="156"/>
      <c r="AC257" s="22">
        <v>20</v>
      </c>
      <c r="AD257" s="5"/>
      <c r="AE257" s="5"/>
      <c r="AF257" s="5"/>
      <c r="AG257" s="5"/>
      <c r="AH257" s="5"/>
    </row>
    <row r="258" spans="1:34">
      <c r="A258" s="17"/>
      <c r="B258" s="18"/>
      <c r="C258" s="18"/>
      <c r="D258" s="17"/>
      <c r="E258" s="17"/>
      <c r="F258" s="157"/>
      <c r="G258" s="136"/>
      <c r="H258" s="136" t="s">
        <v>131</v>
      </c>
      <c r="I258" s="137" t="str">
        <f>IFERROR(IF(ISBLANK($G258),"",IF(ISTEXT($G258),$G258,IF(SIGN(INDEX('Time Zones'!$D$12:$J$18,MATCH($H258,ZoneA,0),MATCH($J258,ZoneB,0)))=(-1),INDEX('Time Zones'!$D$12:$J$18,MATCH($H258,ZoneA,0),MATCH($J258,ZoneB,0))+$G258+5,INDEX('Time Zones'!$D$12:$J$18,MATCH($H258,ZoneA,0),MATCH($J258,ZoneB,0))+$G258))),"Select Time Zones")</f>
        <v/>
      </c>
      <c r="J258" s="19" t="s">
        <v>131</v>
      </c>
      <c r="K258" s="160"/>
      <c r="L258" s="134"/>
      <c r="M258" s="134" t="s">
        <v>131</v>
      </c>
      <c r="N258" s="135" t="str">
        <f>IFERROR(IF(ISBLANK($G258),"",IF(ISBLANK($L258),"",IF(ISTEXT($L258),$L258,IF(SIGN(INDEX('Time Zones'!$D$12:$J$18,MATCH($H258,ZoneA,0),MATCH($M258,ZoneB,0)))=(-1),INDEX('Time Zones'!$D$12:$J$18,MATCH($H258,ZoneA,0),MATCH($M258,ZoneB,0))+$L258+5,INDEX('Time Zones'!$D$12:$J$18,MATCH($H258,ZoneA,0),MATCH($M258,ZoneB,0))+$L258)))),"Select Time Zones")</f>
        <v/>
      </c>
      <c r="O258" s="162" t="str">
        <f t="shared" ca="1" si="28"/>
        <v/>
      </c>
      <c r="P258" s="25">
        <f t="shared" si="32"/>
        <v>0</v>
      </c>
      <c r="Q258" s="25">
        <f t="shared" si="33"/>
        <v>0</v>
      </c>
      <c r="R258" s="25">
        <f t="shared" si="34"/>
        <v>0</v>
      </c>
      <c r="S258" s="25" t="str">
        <f t="shared" ca="1" si="30"/>
        <v/>
      </c>
      <c r="T258" s="20" t="str">
        <f t="shared" ca="1" si="31"/>
        <v/>
      </c>
      <c r="U258" s="26" t="str">
        <f t="shared" ca="1" si="35"/>
        <v/>
      </c>
      <c r="V258" s="22"/>
      <c r="W258" s="22"/>
      <c r="X258" s="22"/>
      <c r="Y258" s="22"/>
      <c r="Z258" s="156"/>
      <c r="AA258" s="156"/>
      <c r="AB258" s="156"/>
      <c r="AC258" s="22">
        <v>20</v>
      </c>
      <c r="AD258" s="5"/>
      <c r="AE258" s="5"/>
      <c r="AF258" s="5"/>
      <c r="AG258" s="5"/>
      <c r="AH258" s="5"/>
    </row>
    <row r="259" spans="1:34">
      <c r="A259" s="17"/>
      <c r="B259" s="18"/>
      <c r="C259" s="18"/>
      <c r="D259" s="17"/>
      <c r="E259" s="17"/>
      <c r="F259" s="157"/>
      <c r="G259" s="136"/>
      <c r="H259" s="136" t="s">
        <v>131</v>
      </c>
      <c r="I259" s="137" t="str">
        <f>IFERROR(IF(ISBLANK($G259),"",IF(ISTEXT($G259),$G259,IF(SIGN(INDEX('Time Zones'!$D$12:$J$18,MATCH($H259,ZoneA,0),MATCH($J259,ZoneB,0)))=(-1),INDEX('Time Zones'!$D$12:$J$18,MATCH($H259,ZoneA,0),MATCH($J259,ZoneB,0))+$G259+5,INDEX('Time Zones'!$D$12:$J$18,MATCH($H259,ZoneA,0),MATCH($J259,ZoneB,0))+$G259))),"Select Time Zones")</f>
        <v/>
      </c>
      <c r="J259" s="19" t="s">
        <v>131</v>
      </c>
      <c r="K259" s="160"/>
      <c r="L259" s="134"/>
      <c r="M259" s="134" t="s">
        <v>131</v>
      </c>
      <c r="N259" s="135" t="str">
        <f>IFERROR(IF(ISBLANK($G259),"",IF(ISBLANK($L259),"",IF(ISTEXT($L259),$L259,IF(SIGN(INDEX('Time Zones'!$D$12:$J$18,MATCH($H259,ZoneA,0),MATCH($M259,ZoneB,0)))=(-1),INDEX('Time Zones'!$D$12:$J$18,MATCH($H259,ZoneA,0),MATCH($M259,ZoneB,0))+$L259+5,INDEX('Time Zones'!$D$12:$J$18,MATCH($H259,ZoneA,0),MATCH($M259,ZoneB,0))+$L259)))),"Select Time Zones")</f>
        <v/>
      </c>
      <c r="O259" s="162" t="str">
        <f t="shared" ca="1" si="28"/>
        <v/>
      </c>
      <c r="P259" s="25">
        <f t="shared" si="32"/>
        <v>0</v>
      </c>
      <c r="Q259" s="25">
        <f t="shared" si="33"/>
        <v>0</v>
      </c>
      <c r="R259" s="25">
        <f t="shared" si="34"/>
        <v>0</v>
      </c>
      <c r="S259" s="25" t="str">
        <f t="shared" ca="1" si="30"/>
        <v/>
      </c>
      <c r="T259" s="20" t="str">
        <f t="shared" ca="1" si="31"/>
        <v/>
      </c>
      <c r="U259" s="26" t="str">
        <f t="shared" ca="1" si="35"/>
        <v/>
      </c>
      <c r="V259" s="22"/>
      <c r="W259" s="22"/>
      <c r="X259" s="22"/>
      <c r="Y259" s="22"/>
      <c r="Z259" s="156"/>
      <c r="AA259" s="156"/>
      <c r="AB259" s="156"/>
      <c r="AC259" s="22">
        <v>20</v>
      </c>
      <c r="AD259" s="5"/>
      <c r="AE259" s="5"/>
      <c r="AF259" s="5"/>
      <c r="AG259" s="5"/>
      <c r="AH259" s="5"/>
    </row>
    <row r="260" spans="1:34">
      <c r="A260" s="17"/>
      <c r="B260" s="18"/>
      <c r="C260" s="18"/>
      <c r="D260" s="17"/>
      <c r="E260" s="17"/>
      <c r="F260" s="157"/>
      <c r="G260" s="136"/>
      <c r="H260" s="136" t="s">
        <v>131</v>
      </c>
      <c r="I260" s="137" t="str">
        <f>IFERROR(IF(ISBLANK($G260),"",IF(ISTEXT($G260),$G260,IF(SIGN(INDEX('Time Zones'!$D$12:$J$18,MATCH($H260,ZoneA,0),MATCH($J260,ZoneB,0)))=(-1),INDEX('Time Zones'!$D$12:$J$18,MATCH($H260,ZoneA,0),MATCH($J260,ZoneB,0))+$G260+5,INDEX('Time Zones'!$D$12:$J$18,MATCH($H260,ZoneA,0),MATCH($J260,ZoneB,0))+$G260))),"Select Time Zones")</f>
        <v/>
      </c>
      <c r="J260" s="19" t="s">
        <v>131</v>
      </c>
      <c r="K260" s="160"/>
      <c r="L260" s="134"/>
      <c r="M260" s="134" t="s">
        <v>131</v>
      </c>
      <c r="N260" s="135" t="str">
        <f>IFERROR(IF(ISBLANK($G260),"",IF(ISBLANK($L260),"",IF(ISTEXT($L260),$L260,IF(SIGN(INDEX('Time Zones'!$D$12:$J$18,MATCH($H260,ZoneA,0),MATCH($M260,ZoneB,0)))=(-1),INDEX('Time Zones'!$D$12:$J$18,MATCH($H260,ZoneA,0),MATCH($M260,ZoneB,0))+$L260+5,INDEX('Time Zones'!$D$12:$J$18,MATCH($H260,ZoneA,0),MATCH($M260,ZoneB,0))+$L260)))),"Select Time Zones")</f>
        <v/>
      </c>
      <c r="O260" s="162" t="str">
        <f t="shared" ref="O260:O323" ca="1" si="36">IFERROR(IF(AND(ISBLANK(F260),ISBLANK(G260)),"",IF(AND(F260&gt;TODAY(),OR(ISBLANK(K260),ISBLANK(L260))),"",IF(AND(F260=TODAY(),G260&gt;=NOW()-TODAY(),OR(ISBLANK(K260), ISBLANK(L260))),"Pending",IF(AND((F260=K260), G260&gt;=NOW()-TODAY(),ISBLANK(L260)),"Pending",IF(AND(F260=K260, ISBLANK(L260),G260&lt;(NOW()-TODAY())),"Deadline Elapsed",IF(AND(F260=TODAY(),G260&lt;(NOW()-TODAY()),AND(ISBLANK(K260), ISBLANK(L260))),"Deadline Elapsed",IF(AND(TODAY()&gt;F260,OR(ISBLANK(K260),ISBLANK(L260))),"Deadline Elapsed",IF(AND((F260=K260),(G260&lt;L260)),"Missed",IF(AND((F260&lt;K260),OR(G260&lt;=L260,G260&gt;=L260)),"Missed",IF(AND((F260=K260),(G260&gt;=L260)),"Achieved",IF(AND((F260&gt;K260),OR((G260&gt;=L260),(G260&lt;L260))),"Achieved",))))))))))),"")</f>
        <v/>
      </c>
      <c r="P260" s="25">
        <f t="shared" si="32"/>
        <v>0</v>
      </c>
      <c r="Q260" s="25">
        <f t="shared" si="33"/>
        <v>0</v>
      </c>
      <c r="R260" s="25">
        <f t="shared" si="34"/>
        <v>0</v>
      </c>
      <c r="S260" s="25" t="str">
        <f t="shared" ref="S260:S323" ca="1" si="37">IFERROR(IF(OR(ISBLANK(F260),ISBLANK(G260)),"",IF($F260&lt;TODAY(),-$S$1-(TODAY()-F260)*24*60+SUM(Q260:R260),IF($F260=TODAY(),SUM(Q260:R260)-$S$1,IF($F260=TODAY()+1,SUM(Q260:R260)+24*60-$S$1,"")))),"GS")</f>
        <v/>
      </c>
      <c r="T260" s="20" t="str">
        <f t="shared" ref="T260:T323" ca="1" si="38">IFERROR(IF($U260=1,IF($S260&lt;=$AC260,IF(OR(F260=TODAY()+1,$O260="Pending"),"Critical",""),""),""),"")</f>
        <v/>
      </c>
      <c r="U260" s="26" t="str">
        <f t="shared" ca="1" si="35"/>
        <v/>
      </c>
      <c r="V260" s="22"/>
      <c r="W260" s="22"/>
      <c r="X260" s="22"/>
      <c r="Y260" s="22"/>
      <c r="Z260" s="156"/>
      <c r="AA260" s="156"/>
      <c r="AB260" s="156"/>
      <c r="AC260" s="22">
        <v>20</v>
      </c>
      <c r="AD260" s="5"/>
      <c r="AE260" s="5"/>
      <c r="AF260" s="5"/>
      <c r="AG260" s="5"/>
      <c r="AH260" s="5"/>
    </row>
    <row r="261" spans="1:34">
      <c r="A261" s="17"/>
      <c r="B261" s="18"/>
      <c r="C261" s="18"/>
      <c r="D261" s="17"/>
      <c r="E261" s="17"/>
      <c r="F261" s="157"/>
      <c r="G261" s="136"/>
      <c r="H261" s="136" t="s">
        <v>131</v>
      </c>
      <c r="I261" s="137" t="str">
        <f>IFERROR(IF(ISBLANK($G261),"",IF(ISTEXT($G261),$G261,IF(SIGN(INDEX('Time Zones'!$D$12:$J$18,MATCH($H261,ZoneA,0),MATCH($J261,ZoneB,0)))=(-1),INDEX('Time Zones'!$D$12:$J$18,MATCH($H261,ZoneA,0),MATCH($J261,ZoneB,0))+$G261+5,INDEX('Time Zones'!$D$12:$J$18,MATCH($H261,ZoneA,0),MATCH($J261,ZoneB,0))+$G261))),"Select Time Zones")</f>
        <v/>
      </c>
      <c r="J261" s="19" t="s">
        <v>131</v>
      </c>
      <c r="K261" s="160"/>
      <c r="L261" s="134"/>
      <c r="M261" s="134" t="s">
        <v>131</v>
      </c>
      <c r="N261" s="135" t="str">
        <f>IFERROR(IF(ISBLANK($G261),"",IF(ISBLANK($L261),"",IF(ISTEXT($L261),$L261,IF(SIGN(INDEX('Time Zones'!$D$12:$J$18,MATCH($H261,ZoneA,0),MATCH($M261,ZoneB,0)))=(-1),INDEX('Time Zones'!$D$12:$J$18,MATCH($H261,ZoneA,0),MATCH($M261,ZoneB,0))+$L261+5,INDEX('Time Zones'!$D$12:$J$18,MATCH($H261,ZoneA,0),MATCH($M261,ZoneB,0))+$L261)))),"Select Time Zones")</f>
        <v/>
      </c>
      <c r="O261" s="162" t="str">
        <f t="shared" ca="1" si="36"/>
        <v/>
      </c>
      <c r="P261" s="25">
        <f t="shared" si="32"/>
        <v>0</v>
      </c>
      <c r="Q261" s="25">
        <f t="shared" si="33"/>
        <v>0</v>
      </c>
      <c r="R261" s="25">
        <f t="shared" si="34"/>
        <v>0</v>
      </c>
      <c r="S261" s="25" t="str">
        <f t="shared" ca="1" si="37"/>
        <v/>
      </c>
      <c r="T261" s="20" t="str">
        <f t="shared" ca="1" si="38"/>
        <v/>
      </c>
      <c r="U261" s="26" t="str">
        <f t="shared" ca="1" si="35"/>
        <v/>
      </c>
      <c r="V261" s="22"/>
      <c r="W261" s="22"/>
      <c r="X261" s="22"/>
      <c r="Y261" s="22"/>
      <c r="Z261" s="156"/>
      <c r="AA261" s="156"/>
      <c r="AB261" s="156"/>
      <c r="AC261" s="22">
        <v>20</v>
      </c>
    </row>
    <row r="262" spans="1:34">
      <c r="A262" s="17"/>
      <c r="B262" s="18"/>
      <c r="C262" s="18"/>
      <c r="D262" s="17"/>
      <c r="E262" s="17"/>
      <c r="F262" s="157"/>
      <c r="G262" s="136"/>
      <c r="H262" s="136" t="s">
        <v>131</v>
      </c>
      <c r="I262" s="137" t="str">
        <f>IFERROR(IF(ISBLANK($G262),"",IF(ISTEXT($G262),$G262,IF(SIGN(INDEX('Time Zones'!$D$12:$J$18,MATCH($H262,ZoneA,0),MATCH($J262,ZoneB,0)))=(-1),INDEX('Time Zones'!$D$12:$J$18,MATCH($H262,ZoneA,0),MATCH($J262,ZoneB,0))+$G262+5,INDEX('Time Zones'!$D$12:$J$18,MATCH($H262,ZoneA,0),MATCH($J262,ZoneB,0))+$G262))),"Select Time Zones")</f>
        <v/>
      </c>
      <c r="J262" s="19" t="s">
        <v>131</v>
      </c>
      <c r="K262" s="160"/>
      <c r="L262" s="134"/>
      <c r="M262" s="134" t="s">
        <v>131</v>
      </c>
      <c r="N262" s="135" t="str">
        <f>IFERROR(IF(ISBLANK($G262),"",IF(ISBLANK($L262),"",IF(ISTEXT($L262),$L262,IF(SIGN(INDEX('Time Zones'!$D$12:$J$18,MATCH($H262,ZoneA,0),MATCH($M262,ZoneB,0)))=(-1),INDEX('Time Zones'!$D$12:$J$18,MATCH($H262,ZoneA,0),MATCH($M262,ZoneB,0))+$L262+5,INDEX('Time Zones'!$D$12:$J$18,MATCH($H262,ZoneA,0),MATCH($M262,ZoneB,0))+$L262)))),"Select Time Zones")</f>
        <v/>
      </c>
      <c r="O262" s="162" t="str">
        <f t="shared" ca="1" si="36"/>
        <v/>
      </c>
      <c r="P262" s="25">
        <f t="shared" si="32"/>
        <v>0</v>
      </c>
      <c r="Q262" s="25">
        <f t="shared" si="33"/>
        <v>0</v>
      </c>
      <c r="R262" s="25">
        <f t="shared" si="34"/>
        <v>0</v>
      </c>
      <c r="S262" s="25" t="str">
        <f t="shared" ca="1" si="37"/>
        <v/>
      </c>
      <c r="T262" s="20" t="str">
        <f t="shared" ca="1" si="38"/>
        <v/>
      </c>
      <c r="U262" s="26" t="str">
        <f t="shared" ca="1" si="35"/>
        <v/>
      </c>
      <c r="V262" s="22"/>
      <c r="W262" s="22"/>
      <c r="X262" s="22"/>
      <c r="Y262" s="22"/>
      <c r="Z262" s="156"/>
      <c r="AA262" s="156"/>
      <c r="AB262" s="156"/>
      <c r="AC262" s="22">
        <v>20</v>
      </c>
    </row>
    <row r="263" spans="1:34">
      <c r="A263" s="17"/>
      <c r="B263" s="18"/>
      <c r="C263" s="18"/>
      <c r="D263" s="17"/>
      <c r="E263" s="17"/>
      <c r="F263" s="157"/>
      <c r="G263" s="136"/>
      <c r="H263" s="136" t="s">
        <v>131</v>
      </c>
      <c r="I263" s="137" t="str">
        <f>IFERROR(IF(ISBLANK($G263),"",IF(ISTEXT($G263),$G263,IF(SIGN(INDEX('Time Zones'!$D$12:$J$18,MATCH($H263,ZoneA,0),MATCH($J263,ZoneB,0)))=(-1),INDEX('Time Zones'!$D$12:$J$18,MATCH($H263,ZoneA,0),MATCH($J263,ZoneB,0))+$G263+5,INDEX('Time Zones'!$D$12:$J$18,MATCH($H263,ZoneA,0),MATCH($J263,ZoneB,0))+$G263))),"Select Time Zones")</f>
        <v/>
      </c>
      <c r="J263" s="19" t="s">
        <v>131</v>
      </c>
      <c r="K263" s="160"/>
      <c r="L263" s="134"/>
      <c r="M263" s="134" t="s">
        <v>131</v>
      </c>
      <c r="N263" s="135" t="str">
        <f>IFERROR(IF(ISBLANK($G263),"",IF(ISBLANK($L263),"",IF(ISTEXT($L263),$L263,IF(SIGN(INDEX('Time Zones'!$D$12:$J$18,MATCH($H263,ZoneA,0),MATCH($M263,ZoneB,0)))=(-1),INDEX('Time Zones'!$D$12:$J$18,MATCH($H263,ZoneA,0),MATCH($M263,ZoneB,0))+$L263+5,INDEX('Time Zones'!$D$12:$J$18,MATCH($H263,ZoneA,0),MATCH($M263,ZoneB,0))+$L263)))),"Select Time Zones")</f>
        <v/>
      </c>
      <c r="O263" s="162" t="str">
        <f t="shared" ca="1" si="36"/>
        <v/>
      </c>
      <c r="P263" s="25">
        <f t="shared" si="32"/>
        <v>0</v>
      </c>
      <c r="Q263" s="25">
        <f t="shared" si="33"/>
        <v>0</v>
      </c>
      <c r="R263" s="25">
        <f t="shared" si="34"/>
        <v>0</v>
      </c>
      <c r="S263" s="25" t="str">
        <f t="shared" ca="1" si="37"/>
        <v/>
      </c>
      <c r="T263" s="20" t="str">
        <f t="shared" ca="1" si="38"/>
        <v/>
      </c>
      <c r="U263" s="26" t="str">
        <f t="shared" ca="1" si="35"/>
        <v/>
      </c>
      <c r="V263" s="22"/>
      <c r="W263" s="22"/>
      <c r="X263" s="22"/>
      <c r="Y263" s="22"/>
      <c r="Z263" s="156"/>
      <c r="AA263" s="156"/>
      <c r="AB263" s="156"/>
      <c r="AC263" s="22">
        <v>20</v>
      </c>
    </row>
    <row r="264" spans="1:34">
      <c r="A264" s="17"/>
      <c r="B264" s="18"/>
      <c r="C264" s="18"/>
      <c r="D264" s="17"/>
      <c r="E264" s="17"/>
      <c r="F264" s="157"/>
      <c r="G264" s="136"/>
      <c r="H264" s="136" t="s">
        <v>131</v>
      </c>
      <c r="I264" s="137" t="str">
        <f>IFERROR(IF(ISBLANK($G264),"",IF(ISTEXT($G264),$G264,IF(SIGN(INDEX('Time Zones'!$D$12:$J$18,MATCH($H264,ZoneA,0),MATCH($J264,ZoneB,0)))=(-1),INDEX('Time Zones'!$D$12:$J$18,MATCH($H264,ZoneA,0),MATCH($J264,ZoneB,0))+$G264+5,INDEX('Time Zones'!$D$12:$J$18,MATCH($H264,ZoneA,0),MATCH($J264,ZoneB,0))+$G264))),"Select Time Zones")</f>
        <v/>
      </c>
      <c r="J264" s="19" t="s">
        <v>131</v>
      </c>
      <c r="K264" s="160"/>
      <c r="L264" s="134"/>
      <c r="M264" s="134" t="s">
        <v>131</v>
      </c>
      <c r="N264" s="135" t="str">
        <f>IFERROR(IF(ISBLANK($G264),"",IF(ISBLANK($L264),"",IF(ISTEXT($L264),$L264,IF(SIGN(INDEX('Time Zones'!$D$12:$J$18,MATCH($H264,ZoneA,0),MATCH($M264,ZoneB,0)))=(-1),INDEX('Time Zones'!$D$12:$J$18,MATCH($H264,ZoneA,0),MATCH($M264,ZoneB,0))+$L264+5,INDEX('Time Zones'!$D$12:$J$18,MATCH($H264,ZoneA,0),MATCH($M264,ZoneB,0))+$L264)))),"Select Time Zones")</f>
        <v/>
      </c>
      <c r="O264" s="162" t="str">
        <f t="shared" ca="1" si="36"/>
        <v/>
      </c>
      <c r="P264" s="25">
        <f t="shared" si="32"/>
        <v>0</v>
      </c>
      <c r="Q264" s="25">
        <f t="shared" si="33"/>
        <v>0</v>
      </c>
      <c r="R264" s="25">
        <f t="shared" si="34"/>
        <v>0</v>
      </c>
      <c r="S264" s="25" t="str">
        <f t="shared" ca="1" si="37"/>
        <v/>
      </c>
      <c r="T264" s="20" t="str">
        <f t="shared" ca="1" si="38"/>
        <v/>
      </c>
      <c r="U264" s="26" t="str">
        <f t="shared" ca="1" si="35"/>
        <v/>
      </c>
      <c r="V264" s="22"/>
      <c r="W264" s="22"/>
      <c r="X264" s="22"/>
      <c r="Y264" s="22"/>
      <c r="Z264" s="156"/>
      <c r="AA264" s="156"/>
      <c r="AB264" s="156"/>
      <c r="AC264" s="22">
        <v>20</v>
      </c>
    </row>
    <row r="265" spans="1:34">
      <c r="A265" s="17"/>
      <c r="B265" s="18"/>
      <c r="C265" s="18"/>
      <c r="D265" s="17"/>
      <c r="E265" s="17"/>
      <c r="F265" s="157"/>
      <c r="G265" s="136"/>
      <c r="H265" s="136" t="s">
        <v>131</v>
      </c>
      <c r="I265" s="137" t="str">
        <f>IFERROR(IF(ISBLANK($G265),"",IF(ISTEXT($G265),$G265,IF(SIGN(INDEX('Time Zones'!$D$12:$J$18,MATCH($H265,ZoneA,0),MATCH($J265,ZoneB,0)))=(-1),INDEX('Time Zones'!$D$12:$J$18,MATCH($H265,ZoneA,0),MATCH($J265,ZoneB,0))+$G265+5,INDEX('Time Zones'!$D$12:$J$18,MATCH($H265,ZoneA,0),MATCH($J265,ZoneB,0))+$G265))),"Select Time Zones")</f>
        <v/>
      </c>
      <c r="J265" s="19" t="s">
        <v>131</v>
      </c>
      <c r="K265" s="160"/>
      <c r="L265" s="134"/>
      <c r="M265" s="134" t="s">
        <v>131</v>
      </c>
      <c r="N265" s="135" t="str">
        <f>IFERROR(IF(ISBLANK($G265),"",IF(ISBLANK($L265),"",IF(ISTEXT($L265),$L265,IF(SIGN(INDEX('Time Zones'!$D$12:$J$18,MATCH($H265,ZoneA,0),MATCH($M265,ZoneB,0)))=(-1),INDEX('Time Zones'!$D$12:$J$18,MATCH($H265,ZoneA,0),MATCH($M265,ZoneB,0))+$L265+5,INDEX('Time Zones'!$D$12:$J$18,MATCH($H265,ZoneA,0),MATCH($M265,ZoneB,0))+$L265)))),"Select Time Zones")</f>
        <v/>
      </c>
      <c r="O265" s="162" t="str">
        <f t="shared" ca="1" si="36"/>
        <v/>
      </c>
      <c r="P265" s="25">
        <f t="shared" si="32"/>
        <v>0</v>
      </c>
      <c r="Q265" s="25">
        <f t="shared" si="33"/>
        <v>0</v>
      </c>
      <c r="R265" s="25">
        <f t="shared" si="34"/>
        <v>0</v>
      </c>
      <c r="S265" s="25" t="str">
        <f t="shared" ca="1" si="37"/>
        <v/>
      </c>
      <c r="T265" s="20" t="str">
        <f t="shared" ca="1" si="38"/>
        <v/>
      </c>
      <c r="U265" s="26" t="str">
        <f t="shared" ca="1" si="35"/>
        <v/>
      </c>
      <c r="V265" s="22"/>
      <c r="W265" s="22"/>
      <c r="X265" s="22"/>
      <c r="Y265" s="22"/>
      <c r="Z265" s="156"/>
      <c r="AA265" s="156"/>
      <c r="AB265" s="156"/>
      <c r="AC265" s="22">
        <v>20</v>
      </c>
    </row>
    <row r="266" spans="1:34">
      <c r="A266" s="17"/>
      <c r="B266" s="18"/>
      <c r="C266" s="18"/>
      <c r="D266" s="17"/>
      <c r="E266" s="17"/>
      <c r="F266" s="157"/>
      <c r="G266" s="136"/>
      <c r="H266" s="136" t="s">
        <v>131</v>
      </c>
      <c r="I266" s="137" t="str">
        <f>IFERROR(IF(ISBLANK($G266),"",IF(ISTEXT($G266),$G266,IF(SIGN(INDEX('Time Zones'!$D$12:$J$18,MATCH($H266,ZoneA,0),MATCH($J266,ZoneB,0)))=(-1),INDEX('Time Zones'!$D$12:$J$18,MATCH($H266,ZoneA,0),MATCH($J266,ZoneB,0))+$G266+5,INDEX('Time Zones'!$D$12:$J$18,MATCH($H266,ZoneA,0),MATCH($J266,ZoneB,0))+$G266))),"Select Time Zones")</f>
        <v/>
      </c>
      <c r="J266" s="19" t="s">
        <v>131</v>
      </c>
      <c r="K266" s="160"/>
      <c r="L266" s="134"/>
      <c r="M266" s="134" t="s">
        <v>131</v>
      </c>
      <c r="N266" s="135" t="str">
        <f>IFERROR(IF(ISBLANK($G266),"",IF(ISBLANK($L266),"",IF(ISTEXT($L266),$L266,IF(SIGN(INDEX('Time Zones'!$D$12:$J$18,MATCH($H266,ZoneA,0),MATCH($M266,ZoneB,0)))=(-1),INDEX('Time Zones'!$D$12:$J$18,MATCH($H266,ZoneA,0),MATCH($M266,ZoneB,0))+$L266+5,INDEX('Time Zones'!$D$12:$J$18,MATCH($H266,ZoneA,0),MATCH($M266,ZoneB,0))+$L266)))),"Select Time Zones")</f>
        <v/>
      </c>
      <c r="O266" s="162" t="str">
        <f t="shared" ca="1" si="36"/>
        <v/>
      </c>
      <c r="P266" s="25">
        <f t="shared" si="32"/>
        <v>0</v>
      </c>
      <c r="Q266" s="25">
        <f t="shared" si="33"/>
        <v>0</v>
      </c>
      <c r="R266" s="25">
        <f t="shared" si="34"/>
        <v>0</v>
      </c>
      <c r="S266" s="25" t="str">
        <f t="shared" ca="1" si="37"/>
        <v/>
      </c>
      <c r="T266" s="20" t="str">
        <f t="shared" ca="1" si="38"/>
        <v/>
      </c>
      <c r="U266" s="26" t="str">
        <f t="shared" ca="1" si="35"/>
        <v/>
      </c>
      <c r="V266" s="22"/>
      <c r="W266" s="22"/>
      <c r="X266" s="22"/>
      <c r="Y266" s="22"/>
      <c r="Z266" s="156"/>
      <c r="AA266" s="156"/>
      <c r="AB266" s="156"/>
      <c r="AC266" s="22">
        <v>20</v>
      </c>
    </row>
    <row r="267" spans="1:34">
      <c r="A267" s="17"/>
      <c r="B267" s="18"/>
      <c r="C267" s="18"/>
      <c r="D267" s="17"/>
      <c r="E267" s="17"/>
      <c r="F267" s="157"/>
      <c r="G267" s="136"/>
      <c r="H267" s="136" t="s">
        <v>131</v>
      </c>
      <c r="I267" s="137" t="str">
        <f>IFERROR(IF(ISBLANK($G267),"",IF(ISTEXT($G267),$G267,IF(SIGN(INDEX('Time Zones'!$D$12:$J$18,MATCH($H267,ZoneA,0),MATCH($J267,ZoneB,0)))=(-1),INDEX('Time Zones'!$D$12:$J$18,MATCH($H267,ZoneA,0),MATCH($J267,ZoneB,0))+$G267+5,INDEX('Time Zones'!$D$12:$J$18,MATCH($H267,ZoneA,0),MATCH($J267,ZoneB,0))+$G267))),"Select Time Zones")</f>
        <v/>
      </c>
      <c r="J267" s="19" t="s">
        <v>131</v>
      </c>
      <c r="K267" s="160"/>
      <c r="L267" s="134"/>
      <c r="M267" s="134" t="s">
        <v>131</v>
      </c>
      <c r="N267" s="135" t="str">
        <f>IFERROR(IF(ISBLANK($G267),"",IF(ISBLANK($L267),"",IF(ISTEXT($L267),$L267,IF(SIGN(INDEX('Time Zones'!$D$12:$J$18,MATCH($H267,ZoneA,0),MATCH($M267,ZoneB,0)))=(-1),INDEX('Time Zones'!$D$12:$J$18,MATCH($H267,ZoneA,0),MATCH($M267,ZoneB,0))+$L267+5,INDEX('Time Zones'!$D$12:$J$18,MATCH($H267,ZoneA,0),MATCH($M267,ZoneB,0))+$L267)))),"Select Time Zones")</f>
        <v/>
      </c>
      <c r="O267" s="162" t="str">
        <f t="shared" ca="1" si="36"/>
        <v/>
      </c>
      <c r="P267" s="25">
        <f t="shared" si="32"/>
        <v>0</v>
      </c>
      <c r="Q267" s="25">
        <f t="shared" si="33"/>
        <v>0</v>
      </c>
      <c r="R267" s="25">
        <f t="shared" si="34"/>
        <v>0</v>
      </c>
      <c r="S267" s="25" t="str">
        <f t="shared" ca="1" si="37"/>
        <v/>
      </c>
      <c r="T267" s="20" t="str">
        <f t="shared" ca="1" si="38"/>
        <v/>
      </c>
      <c r="U267" s="26" t="str">
        <f t="shared" ca="1" si="35"/>
        <v/>
      </c>
      <c r="V267" s="22"/>
      <c r="W267" s="22"/>
      <c r="X267" s="22"/>
      <c r="Y267" s="22"/>
      <c r="Z267" s="156"/>
      <c r="AA267" s="156"/>
      <c r="AB267" s="156"/>
      <c r="AC267" s="22">
        <v>20</v>
      </c>
    </row>
    <row r="268" spans="1:34">
      <c r="A268" s="17"/>
      <c r="B268" s="18"/>
      <c r="C268" s="18"/>
      <c r="D268" s="17"/>
      <c r="E268" s="17"/>
      <c r="F268" s="157"/>
      <c r="G268" s="136"/>
      <c r="H268" s="136" t="s">
        <v>131</v>
      </c>
      <c r="I268" s="137" t="str">
        <f>IFERROR(IF(ISBLANK($G268),"",IF(ISTEXT($G268),$G268,IF(SIGN(INDEX('Time Zones'!$D$12:$J$18,MATCH($H268,ZoneA,0),MATCH($J268,ZoneB,0)))=(-1),INDEX('Time Zones'!$D$12:$J$18,MATCH($H268,ZoneA,0),MATCH($J268,ZoneB,0))+$G268+5,INDEX('Time Zones'!$D$12:$J$18,MATCH($H268,ZoneA,0),MATCH($J268,ZoneB,0))+$G268))),"Select Time Zones")</f>
        <v/>
      </c>
      <c r="J268" s="19" t="s">
        <v>131</v>
      </c>
      <c r="K268" s="160"/>
      <c r="L268" s="134"/>
      <c r="M268" s="134" t="s">
        <v>131</v>
      </c>
      <c r="N268" s="135" t="str">
        <f>IFERROR(IF(ISBLANK($G268),"",IF(ISBLANK($L268),"",IF(ISTEXT($L268),$L268,IF(SIGN(INDEX('Time Zones'!$D$12:$J$18,MATCH($H268,ZoneA,0),MATCH($M268,ZoneB,0)))=(-1),INDEX('Time Zones'!$D$12:$J$18,MATCH($H268,ZoneA,0),MATCH($M268,ZoneB,0))+$L268+5,INDEX('Time Zones'!$D$12:$J$18,MATCH($H268,ZoneA,0),MATCH($M268,ZoneB,0))+$L268)))),"Select Time Zones")</f>
        <v/>
      </c>
      <c r="O268" s="162" t="str">
        <f t="shared" ca="1" si="36"/>
        <v/>
      </c>
      <c r="P268" s="25">
        <f t="shared" si="32"/>
        <v>0</v>
      </c>
      <c r="Q268" s="25">
        <f t="shared" si="33"/>
        <v>0</v>
      </c>
      <c r="R268" s="25">
        <f t="shared" si="34"/>
        <v>0</v>
      </c>
      <c r="S268" s="25" t="str">
        <f t="shared" ca="1" si="37"/>
        <v/>
      </c>
      <c r="T268" s="20" t="str">
        <f t="shared" ca="1" si="38"/>
        <v/>
      </c>
      <c r="U268" s="26" t="str">
        <f t="shared" ca="1" si="35"/>
        <v/>
      </c>
      <c r="V268" s="22"/>
      <c r="W268" s="22"/>
      <c r="X268" s="22"/>
      <c r="Y268" s="22"/>
      <c r="Z268" s="156"/>
      <c r="AA268" s="156"/>
      <c r="AB268" s="156"/>
      <c r="AC268" s="22">
        <v>20</v>
      </c>
    </row>
    <row r="269" spans="1:34">
      <c r="A269" s="17"/>
      <c r="B269" s="18"/>
      <c r="C269" s="18"/>
      <c r="D269" s="17"/>
      <c r="E269" s="17"/>
      <c r="F269" s="157"/>
      <c r="G269" s="136"/>
      <c r="H269" s="136" t="s">
        <v>131</v>
      </c>
      <c r="I269" s="137" t="str">
        <f>IFERROR(IF(ISBLANK($G269),"",IF(ISTEXT($G269),$G269,IF(SIGN(INDEX('Time Zones'!$D$12:$J$18,MATCH($H269,ZoneA,0),MATCH($J269,ZoneB,0)))=(-1),INDEX('Time Zones'!$D$12:$J$18,MATCH($H269,ZoneA,0),MATCH($J269,ZoneB,0))+$G269+5,INDEX('Time Zones'!$D$12:$J$18,MATCH($H269,ZoneA,0),MATCH($J269,ZoneB,0))+$G269))),"Select Time Zones")</f>
        <v/>
      </c>
      <c r="J269" s="19" t="s">
        <v>131</v>
      </c>
      <c r="K269" s="160"/>
      <c r="L269" s="134"/>
      <c r="M269" s="134" t="s">
        <v>131</v>
      </c>
      <c r="N269" s="135" t="str">
        <f>IFERROR(IF(ISBLANK($G269),"",IF(ISBLANK($L269),"",IF(ISTEXT($L269),$L269,IF(SIGN(INDEX('Time Zones'!$D$12:$J$18,MATCH($H269,ZoneA,0),MATCH($M269,ZoneB,0)))=(-1),INDEX('Time Zones'!$D$12:$J$18,MATCH($H269,ZoneA,0),MATCH($M269,ZoneB,0))+$L269+5,INDEX('Time Zones'!$D$12:$J$18,MATCH($H269,ZoneA,0),MATCH($M269,ZoneB,0))+$L269)))),"Select Time Zones")</f>
        <v/>
      </c>
      <c r="O269" s="162" t="str">
        <f t="shared" ca="1" si="36"/>
        <v/>
      </c>
      <c r="P269" s="25">
        <f t="shared" si="32"/>
        <v>0</v>
      </c>
      <c r="Q269" s="25">
        <f t="shared" si="33"/>
        <v>0</v>
      </c>
      <c r="R269" s="25">
        <f t="shared" si="34"/>
        <v>0</v>
      </c>
      <c r="S269" s="25" t="str">
        <f t="shared" ca="1" si="37"/>
        <v/>
      </c>
      <c r="T269" s="20" t="str">
        <f t="shared" ca="1" si="38"/>
        <v/>
      </c>
      <c r="U269" s="26" t="str">
        <f t="shared" ca="1" si="35"/>
        <v/>
      </c>
      <c r="V269" s="22"/>
      <c r="W269" s="22"/>
      <c r="X269" s="22"/>
      <c r="Y269" s="22"/>
      <c r="Z269" s="156"/>
      <c r="AA269" s="156"/>
      <c r="AB269" s="156"/>
      <c r="AC269" s="22">
        <v>20</v>
      </c>
    </row>
    <row r="270" spans="1:34">
      <c r="A270" s="17"/>
      <c r="B270" s="18"/>
      <c r="C270" s="18"/>
      <c r="D270" s="17"/>
      <c r="E270" s="17"/>
      <c r="F270" s="157"/>
      <c r="G270" s="136"/>
      <c r="H270" s="136" t="s">
        <v>131</v>
      </c>
      <c r="I270" s="137" t="str">
        <f>IFERROR(IF(ISBLANK($G270),"",IF(ISTEXT($G270),$G270,IF(SIGN(INDEX('Time Zones'!$D$12:$J$18,MATCH($H270,ZoneA,0),MATCH($J270,ZoneB,0)))=(-1),INDEX('Time Zones'!$D$12:$J$18,MATCH($H270,ZoneA,0),MATCH($J270,ZoneB,0))+$G270+5,INDEX('Time Zones'!$D$12:$J$18,MATCH($H270,ZoneA,0),MATCH($J270,ZoneB,0))+$G270))),"Select Time Zones")</f>
        <v/>
      </c>
      <c r="J270" s="19" t="s">
        <v>131</v>
      </c>
      <c r="K270" s="160"/>
      <c r="L270" s="134"/>
      <c r="M270" s="134" t="s">
        <v>131</v>
      </c>
      <c r="N270" s="135" t="str">
        <f>IFERROR(IF(ISBLANK($G270),"",IF(ISBLANK($L270),"",IF(ISTEXT($L270),$L270,IF(SIGN(INDEX('Time Zones'!$D$12:$J$18,MATCH($H270,ZoneA,0),MATCH($M270,ZoneB,0)))=(-1),INDEX('Time Zones'!$D$12:$J$18,MATCH($H270,ZoneA,0),MATCH($M270,ZoneB,0))+$L270+5,INDEX('Time Zones'!$D$12:$J$18,MATCH($H270,ZoneA,0),MATCH($M270,ZoneB,0))+$L270)))),"Select Time Zones")</f>
        <v/>
      </c>
      <c r="O270" s="162" t="str">
        <f t="shared" ca="1" si="36"/>
        <v/>
      </c>
      <c r="P270" s="25">
        <f t="shared" si="32"/>
        <v>0</v>
      </c>
      <c r="Q270" s="25">
        <f t="shared" si="33"/>
        <v>0</v>
      </c>
      <c r="R270" s="25">
        <f t="shared" si="34"/>
        <v>0</v>
      </c>
      <c r="S270" s="25" t="str">
        <f t="shared" ca="1" si="37"/>
        <v/>
      </c>
      <c r="T270" s="20" t="str">
        <f t="shared" ca="1" si="38"/>
        <v/>
      </c>
      <c r="U270" s="26" t="str">
        <f t="shared" ca="1" si="35"/>
        <v/>
      </c>
      <c r="V270" s="22"/>
      <c r="W270" s="22"/>
      <c r="X270" s="22"/>
      <c r="Y270" s="22"/>
      <c r="Z270" s="156"/>
      <c r="AA270" s="156"/>
      <c r="AB270" s="156"/>
      <c r="AC270" s="22">
        <v>20</v>
      </c>
    </row>
    <row r="271" spans="1:34">
      <c r="A271" s="17"/>
      <c r="B271" s="18"/>
      <c r="C271" s="18"/>
      <c r="D271" s="17"/>
      <c r="E271" s="17"/>
      <c r="F271" s="157"/>
      <c r="G271" s="136"/>
      <c r="H271" s="136" t="s">
        <v>131</v>
      </c>
      <c r="I271" s="137" t="str">
        <f>IFERROR(IF(ISBLANK($G271),"",IF(ISTEXT($G271),$G271,IF(SIGN(INDEX('Time Zones'!$D$12:$J$18,MATCH($H271,ZoneA,0),MATCH($J271,ZoneB,0)))=(-1),INDEX('Time Zones'!$D$12:$J$18,MATCH($H271,ZoneA,0),MATCH($J271,ZoneB,0))+$G271+5,INDEX('Time Zones'!$D$12:$J$18,MATCH($H271,ZoneA,0),MATCH($J271,ZoneB,0))+$G271))),"Select Time Zones")</f>
        <v/>
      </c>
      <c r="J271" s="19" t="s">
        <v>131</v>
      </c>
      <c r="K271" s="160"/>
      <c r="L271" s="134"/>
      <c r="M271" s="134" t="s">
        <v>131</v>
      </c>
      <c r="N271" s="135" t="str">
        <f>IFERROR(IF(ISBLANK($G271),"",IF(ISBLANK($L271),"",IF(ISTEXT($L271),$L271,IF(SIGN(INDEX('Time Zones'!$D$12:$J$18,MATCH($H271,ZoneA,0),MATCH($M271,ZoneB,0)))=(-1),INDEX('Time Zones'!$D$12:$J$18,MATCH($H271,ZoneA,0),MATCH($M271,ZoneB,0))+$L271+5,INDEX('Time Zones'!$D$12:$J$18,MATCH($H271,ZoneA,0),MATCH($M271,ZoneB,0))+$L271)))),"Select Time Zones")</f>
        <v/>
      </c>
      <c r="O271" s="162" t="str">
        <f t="shared" ca="1" si="36"/>
        <v/>
      </c>
      <c r="P271" s="25">
        <f t="shared" si="32"/>
        <v>0</v>
      </c>
      <c r="Q271" s="25">
        <f t="shared" si="33"/>
        <v>0</v>
      </c>
      <c r="R271" s="25">
        <f t="shared" si="34"/>
        <v>0</v>
      </c>
      <c r="S271" s="25" t="str">
        <f t="shared" ca="1" si="37"/>
        <v/>
      </c>
      <c r="T271" s="20" t="str">
        <f t="shared" ca="1" si="38"/>
        <v/>
      </c>
      <c r="U271" s="26" t="str">
        <f t="shared" ca="1" si="35"/>
        <v/>
      </c>
      <c r="V271" s="22"/>
      <c r="W271" s="22"/>
      <c r="X271" s="22"/>
      <c r="Y271" s="22"/>
      <c r="Z271" s="156"/>
      <c r="AA271" s="156"/>
      <c r="AB271" s="156"/>
      <c r="AC271" s="22">
        <v>20</v>
      </c>
    </row>
    <row r="272" spans="1:34">
      <c r="A272" s="17"/>
      <c r="B272" s="18"/>
      <c r="C272" s="18"/>
      <c r="D272" s="17"/>
      <c r="E272" s="17"/>
      <c r="F272" s="157"/>
      <c r="G272" s="136"/>
      <c r="H272" s="136" t="s">
        <v>131</v>
      </c>
      <c r="I272" s="137" t="str">
        <f>IFERROR(IF(ISBLANK($G272),"",IF(ISTEXT($G272),$G272,IF(SIGN(INDEX('Time Zones'!$D$12:$J$18,MATCH($H272,ZoneA,0),MATCH($J272,ZoneB,0)))=(-1),INDEX('Time Zones'!$D$12:$J$18,MATCH($H272,ZoneA,0),MATCH($J272,ZoneB,0))+$G272+5,INDEX('Time Zones'!$D$12:$J$18,MATCH($H272,ZoneA,0),MATCH($J272,ZoneB,0))+$G272))),"Select Time Zones")</f>
        <v/>
      </c>
      <c r="J272" s="19" t="s">
        <v>131</v>
      </c>
      <c r="K272" s="160"/>
      <c r="L272" s="134"/>
      <c r="M272" s="134" t="s">
        <v>131</v>
      </c>
      <c r="N272" s="135" t="str">
        <f>IFERROR(IF(ISBLANK($G272),"",IF(ISBLANK($L272),"",IF(ISTEXT($L272),$L272,IF(SIGN(INDEX('Time Zones'!$D$12:$J$18,MATCH($H272,ZoneA,0),MATCH($M272,ZoneB,0)))=(-1),INDEX('Time Zones'!$D$12:$J$18,MATCH($H272,ZoneA,0),MATCH($M272,ZoneB,0))+$L272+5,INDEX('Time Zones'!$D$12:$J$18,MATCH($H272,ZoneA,0),MATCH($M272,ZoneB,0))+$L272)))),"Select Time Zones")</f>
        <v/>
      </c>
      <c r="O272" s="162" t="str">
        <f t="shared" ca="1" si="36"/>
        <v/>
      </c>
      <c r="P272" s="25">
        <f t="shared" si="32"/>
        <v>0</v>
      </c>
      <c r="Q272" s="25">
        <f t="shared" si="33"/>
        <v>0</v>
      </c>
      <c r="R272" s="25">
        <f t="shared" si="34"/>
        <v>0</v>
      </c>
      <c r="S272" s="25" t="str">
        <f t="shared" ca="1" si="37"/>
        <v/>
      </c>
      <c r="T272" s="20" t="str">
        <f t="shared" ca="1" si="38"/>
        <v/>
      </c>
      <c r="U272" s="26" t="str">
        <f t="shared" ca="1" si="35"/>
        <v/>
      </c>
      <c r="V272" s="22"/>
      <c r="W272" s="22"/>
      <c r="X272" s="22"/>
      <c r="Y272" s="22"/>
      <c r="Z272" s="156"/>
      <c r="AA272" s="156"/>
      <c r="AB272" s="156"/>
      <c r="AC272" s="22">
        <v>20</v>
      </c>
    </row>
    <row r="273" spans="1:29">
      <c r="A273" s="17"/>
      <c r="B273" s="18"/>
      <c r="C273" s="18"/>
      <c r="D273" s="17"/>
      <c r="E273" s="17"/>
      <c r="F273" s="157"/>
      <c r="G273" s="136"/>
      <c r="H273" s="136" t="s">
        <v>131</v>
      </c>
      <c r="I273" s="137" t="str">
        <f>IFERROR(IF(ISBLANK($G273),"",IF(ISTEXT($G273),$G273,IF(SIGN(INDEX('Time Zones'!$D$12:$J$18,MATCH($H273,ZoneA,0),MATCH($J273,ZoneB,0)))=(-1),INDEX('Time Zones'!$D$12:$J$18,MATCH($H273,ZoneA,0),MATCH($J273,ZoneB,0))+$G273+5,INDEX('Time Zones'!$D$12:$J$18,MATCH($H273,ZoneA,0),MATCH($J273,ZoneB,0))+$G273))),"Select Time Zones")</f>
        <v/>
      </c>
      <c r="J273" s="19" t="s">
        <v>131</v>
      </c>
      <c r="K273" s="160"/>
      <c r="L273" s="134"/>
      <c r="M273" s="134" t="s">
        <v>131</v>
      </c>
      <c r="N273" s="135" t="str">
        <f>IFERROR(IF(ISBLANK($G273),"",IF(ISBLANK($L273),"",IF(ISTEXT($L273),$L273,IF(SIGN(INDEX('Time Zones'!$D$12:$J$18,MATCH($H273,ZoneA,0),MATCH($M273,ZoneB,0)))=(-1),INDEX('Time Zones'!$D$12:$J$18,MATCH($H273,ZoneA,0),MATCH($M273,ZoneB,0))+$L273+5,INDEX('Time Zones'!$D$12:$J$18,MATCH($H273,ZoneA,0),MATCH($M273,ZoneB,0))+$L273)))),"Select Time Zones")</f>
        <v/>
      </c>
      <c r="O273" s="162" t="str">
        <f t="shared" ca="1" si="36"/>
        <v/>
      </c>
      <c r="P273" s="25">
        <f t="shared" si="32"/>
        <v>0</v>
      </c>
      <c r="Q273" s="25">
        <f t="shared" si="33"/>
        <v>0</v>
      </c>
      <c r="R273" s="25">
        <f t="shared" si="34"/>
        <v>0</v>
      </c>
      <c r="S273" s="25" t="str">
        <f t="shared" ca="1" si="37"/>
        <v/>
      </c>
      <c r="T273" s="20" t="str">
        <f t="shared" ca="1" si="38"/>
        <v/>
      </c>
      <c r="U273" s="26" t="str">
        <f t="shared" ca="1" si="35"/>
        <v/>
      </c>
      <c r="V273" s="22"/>
      <c r="W273" s="22"/>
      <c r="X273" s="22"/>
      <c r="Y273" s="22"/>
      <c r="Z273" s="156"/>
      <c r="AA273" s="156"/>
      <c r="AB273" s="156"/>
      <c r="AC273" s="22">
        <v>20</v>
      </c>
    </row>
    <row r="274" spans="1:29">
      <c r="A274" s="17"/>
      <c r="B274" s="18"/>
      <c r="C274" s="18"/>
      <c r="D274" s="17"/>
      <c r="E274" s="17"/>
      <c r="F274" s="157"/>
      <c r="G274" s="136"/>
      <c r="H274" s="136" t="s">
        <v>131</v>
      </c>
      <c r="I274" s="137" t="str">
        <f>IFERROR(IF(ISBLANK($G274),"",IF(ISTEXT($G274),$G274,IF(SIGN(INDEX('Time Zones'!$D$12:$J$18,MATCH($H274,ZoneA,0),MATCH($J274,ZoneB,0)))=(-1),INDEX('Time Zones'!$D$12:$J$18,MATCH($H274,ZoneA,0),MATCH($J274,ZoneB,0))+$G274+5,INDEX('Time Zones'!$D$12:$J$18,MATCH($H274,ZoneA,0),MATCH($J274,ZoneB,0))+$G274))),"Select Time Zones")</f>
        <v/>
      </c>
      <c r="J274" s="19" t="s">
        <v>131</v>
      </c>
      <c r="K274" s="160"/>
      <c r="L274" s="134"/>
      <c r="M274" s="134" t="s">
        <v>131</v>
      </c>
      <c r="N274" s="135" t="str">
        <f>IFERROR(IF(ISBLANK($G274),"",IF(ISBLANK($L274),"",IF(ISTEXT($L274),$L274,IF(SIGN(INDEX('Time Zones'!$D$12:$J$18,MATCH($H274,ZoneA,0),MATCH($M274,ZoneB,0)))=(-1),INDEX('Time Zones'!$D$12:$J$18,MATCH($H274,ZoneA,0),MATCH($M274,ZoneB,0))+$L274+5,INDEX('Time Zones'!$D$12:$J$18,MATCH($H274,ZoneA,0),MATCH($M274,ZoneB,0))+$L274)))),"Select Time Zones")</f>
        <v/>
      </c>
      <c r="O274" s="162" t="str">
        <f t="shared" ca="1" si="36"/>
        <v/>
      </c>
      <c r="P274" s="25">
        <f t="shared" si="32"/>
        <v>0</v>
      </c>
      <c r="Q274" s="25">
        <f t="shared" si="33"/>
        <v>0</v>
      </c>
      <c r="R274" s="25">
        <f t="shared" si="34"/>
        <v>0</v>
      </c>
      <c r="S274" s="25" t="str">
        <f t="shared" ca="1" si="37"/>
        <v/>
      </c>
      <c r="T274" s="20" t="str">
        <f t="shared" ca="1" si="38"/>
        <v/>
      </c>
      <c r="U274" s="26" t="str">
        <f t="shared" ca="1" si="35"/>
        <v/>
      </c>
      <c r="V274" s="22"/>
      <c r="W274" s="22"/>
      <c r="X274" s="22"/>
      <c r="Y274" s="22"/>
      <c r="Z274" s="156"/>
      <c r="AA274" s="156"/>
      <c r="AB274" s="156"/>
      <c r="AC274" s="22">
        <v>20</v>
      </c>
    </row>
    <row r="275" spans="1:29">
      <c r="A275" s="17"/>
      <c r="B275" s="18"/>
      <c r="C275" s="18"/>
      <c r="D275" s="17"/>
      <c r="E275" s="17"/>
      <c r="F275" s="157"/>
      <c r="G275" s="136"/>
      <c r="H275" s="136" t="s">
        <v>131</v>
      </c>
      <c r="I275" s="137" t="str">
        <f>IFERROR(IF(ISBLANK($G275),"",IF(ISTEXT($G275),$G275,IF(SIGN(INDEX('Time Zones'!$D$12:$J$18,MATCH($H275,ZoneA,0),MATCH($J275,ZoneB,0)))=(-1),INDEX('Time Zones'!$D$12:$J$18,MATCH($H275,ZoneA,0),MATCH($J275,ZoneB,0))+$G275+5,INDEX('Time Zones'!$D$12:$J$18,MATCH($H275,ZoneA,0),MATCH($J275,ZoneB,0))+$G275))),"Select Time Zones")</f>
        <v/>
      </c>
      <c r="J275" s="19" t="s">
        <v>131</v>
      </c>
      <c r="K275" s="160"/>
      <c r="L275" s="134"/>
      <c r="M275" s="134" t="s">
        <v>131</v>
      </c>
      <c r="N275" s="135" t="str">
        <f>IFERROR(IF(ISBLANK($G275),"",IF(ISBLANK($L275),"",IF(ISTEXT($L275),$L275,IF(SIGN(INDEX('Time Zones'!$D$12:$J$18,MATCH($H275,ZoneA,0),MATCH($M275,ZoneB,0)))=(-1),INDEX('Time Zones'!$D$12:$J$18,MATCH($H275,ZoneA,0),MATCH($M275,ZoneB,0))+$L275+5,INDEX('Time Zones'!$D$12:$J$18,MATCH($H275,ZoneA,0),MATCH($M275,ZoneB,0))+$L275)))),"Select Time Zones")</f>
        <v/>
      </c>
      <c r="O275" s="162" t="str">
        <f t="shared" ca="1" si="36"/>
        <v/>
      </c>
      <c r="P275" s="25">
        <f t="shared" si="32"/>
        <v>0</v>
      </c>
      <c r="Q275" s="25">
        <f t="shared" si="33"/>
        <v>0</v>
      </c>
      <c r="R275" s="25">
        <f t="shared" si="34"/>
        <v>0</v>
      </c>
      <c r="S275" s="25" t="str">
        <f t="shared" ca="1" si="37"/>
        <v/>
      </c>
      <c r="T275" s="20" t="str">
        <f t="shared" ca="1" si="38"/>
        <v/>
      </c>
      <c r="U275" s="26" t="str">
        <f t="shared" ca="1" si="35"/>
        <v/>
      </c>
      <c r="V275" s="22"/>
      <c r="W275" s="22"/>
      <c r="X275" s="22"/>
      <c r="Y275" s="22"/>
      <c r="Z275" s="156"/>
      <c r="AA275" s="156"/>
      <c r="AB275" s="156"/>
      <c r="AC275" s="22">
        <v>20</v>
      </c>
    </row>
    <row r="276" spans="1:29">
      <c r="A276" s="17"/>
      <c r="B276" s="18"/>
      <c r="C276" s="18"/>
      <c r="D276" s="17"/>
      <c r="E276" s="17"/>
      <c r="F276" s="157"/>
      <c r="G276" s="136"/>
      <c r="H276" s="136" t="s">
        <v>131</v>
      </c>
      <c r="I276" s="137" t="str">
        <f>IFERROR(IF(ISBLANK($G276),"",IF(ISTEXT($G276),$G276,IF(SIGN(INDEX('Time Zones'!$D$12:$J$18,MATCH($H276,ZoneA,0),MATCH($J276,ZoneB,0)))=(-1),INDEX('Time Zones'!$D$12:$J$18,MATCH($H276,ZoneA,0),MATCH($J276,ZoneB,0))+$G276+5,INDEX('Time Zones'!$D$12:$J$18,MATCH($H276,ZoneA,0),MATCH($J276,ZoneB,0))+$G276))),"Select Time Zones")</f>
        <v/>
      </c>
      <c r="J276" s="19" t="s">
        <v>131</v>
      </c>
      <c r="K276" s="160"/>
      <c r="L276" s="134"/>
      <c r="M276" s="134" t="s">
        <v>131</v>
      </c>
      <c r="N276" s="135" t="str">
        <f>IFERROR(IF(ISBLANK($G276),"",IF(ISBLANK($L276),"",IF(ISTEXT($L276),$L276,IF(SIGN(INDEX('Time Zones'!$D$12:$J$18,MATCH($H276,ZoneA,0),MATCH($M276,ZoneB,0)))=(-1),INDEX('Time Zones'!$D$12:$J$18,MATCH($H276,ZoneA,0),MATCH($M276,ZoneB,0))+$L276+5,INDEX('Time Zones'!$D$12:$J$18,MATCH($H276,ZoneA,0),MATCH($M276,ZoneB,0))+$L276)))),"Select Time Zones")</f>
        <v/>
      </c>
      <c r="O276" s="162" t="str">
        <f t="shared" ca="1" si="36"/>
        <v/>
      </c>
      <c r="P276" s="25">
        <f t="shared" si="32"/>
        <v>0</v>
      </c>
      <c r="Q276" s="25">
        <f t="shared" si="33"/>
        <v>0</v>
      </c>
      <c r="R276" s="25">
        <f t="shared" si="34"/>
        <v>0</v>
      </c>
      <c r="S276" s="25" t="str">
        <f t="shared" ca="1" si="37"/>
        <v/>
      </c>
      <c r="T276" s="20" t="str">
        <f t="shared" ca="1" si="38"/>
        <v/>
      </c>
      <c r="U276" s="26" t="str">
        <f t="shared" ca="1" si="35"/>
        <v/>
      </c>
      <c r="V276" s="22"/>
      <c r="W276" s="22"/>
      <c r="X276" s="22"/>
      <c r="Y276" s="22"/>
      <c r="Z276" s="156"/>
      <c r="AA276" s="156"/>
      <c r="AB276" s="156"/>
      <c r="AC276" s="22">
        <v>20</v>
      </c>
    </row>
    <row r="277" spans="1:29">
      <c r="A277" s="17"/>
      <c r="B277" s="18"/>
      <c r="C277" s="18"/>
      <c r="D277" s="17"/>
      <c r="E277" s="17"/>
      <c r="F277" s="157"/>
      <c r="G277" s="136"/>
      <c r="H277" s="136" t="s">
        <v>131</v>
      </c>
      <c r="I277" s="137" t="str">
        <f>IFERROR(IF(ISBLANK($G277),"",IF(ISTEXT($G277),$G277,IF(SIGN(INDEX('Time Zones'!$D$12:$J$18,MATCH($H277,ZoneA,0),MATCH($J277,ZoneB,0)))=(-1),INDEX('Time Zones'!$D$12:$J$18,MATCH($H277,ZoneA,0),MATCH($J277,ZoneB,0))+$G277+5,INDEX('Time Zones'!$D$12:$J$18,MATCH($H277,ZoneA,0),MATCH($J277,ZoneB,0))+$G277))),"Select Time Zones")</f>
        <v/>
      </c>
      <c r="J277" s="19" t="s">
        <v>131</v>
      </c>
      <c r="K277" s="160"/>
      <c r="L277" s="134"/>
      <c r="M277" s="134" t="s">
        <v>131</v>
      </c>
      <c r="N277" s="135" t="str">
        <f>IFERROR(IF(ISBLANK($G277),"",IF(ISBLANK($L277),"",IF(ISTEXT($L277),$L277,IF(SIGN(INDEX('Time Zones'!$D$12:$J$18,MATCH($H277,ZoneA,0),MATCH($M277,ZoneB,0)))=(-1),INDEX('Time Zones'!$D$12:$J$18,MATCH($H277,ZoneA,0),MATCH($M277,ZoneB,0))+$L277+5,INDEX('Time Zones'!$D$12:$J$18,MATCH($H277,ZoneA,0),MATCH($M277,ZoneB,0))+$L277)))),"Select Time Zones")</f>
        <v/>
      </c>
      <c r="O277" s="162" t="str">
        <f t="shared" ca="1" si="36"/>
        <v/>
      </c>
      <c r="P277" s="25">
        <f t="shared" si="32"/>
        <v>0</v>
      </c>
      <c r="Q277" s="25">
        <f t="shared" si="33"/>
        <v>0</v>
      </c>
      <c r="R277" s="25">
        <f t="shared" si="34"/>
        <v>0</v>
      </c>
      <c r="S277" s="25" t="str">
        <f t="shared" ca="1" si="37"/>
        <v/>
      </c>
      <c r="T277" s="20" t="str">
        <f t="shared" ca="1" si="38"/>
        <v/>
      </c>
      <c r="U277" s="26" t="str">
        <f t="shared" ca="1" si="35"/>
        <v/>
      </c>
      <c r="V277" s="22"/>
      <c r="W277" s="22"/>
      <c r="X277" s="22"/>
      <c r="Y277" s="22"/>
      <c r="Z277" s="156"/>
      <c r="AA277" s="156"/>
      <c r="AB277" s="156"/>
      <c r="AC277" s="22">
        <v>20</v>
      </c>
    </row>
    <row r="278" spans="1:29">
      <c r="A278" s="17"/>
      <c r="B278" s="18"/>
      <c r="C278" s="18"/>
      <c r="D278" s="17"/>
      <c r="E278" s="17"/>
      <c r="F278" s="157"/>
      <c r="G278" s="136"/>
      <c r="H278" s="136" t="s">
        <v>131</v>
      </c>
      <c r="I278" s="137" t="str">
        <f>IFERROR(IF(ISBLANK($G278),"",IF(ISTEXT($G278),$G278,IF(SIGN(INDEX('Time Zones'!$D$12:$J$18,MATCH($H278,ZoneA,0),MATCH($J278,ZoneB,0)))=(-1),INDEX('Time Zones'!$D$12:$J$18,MATCH($H278,ZoneA,0),MATCH($J278,ZoneB,0))+$G278+5,INDEX('Time Zones'!$D$12:$J$18,MATCH($H278,ZoneA,0),MATCH($J278,ZoneB,0))+$G278))),"Select Time Zones")</f>
        <v/>
      </c>
      <c r="J278" s="19" t="s">
        <v>131</v>
      </c>
      <c r="K278" s="160"/>
      <c r="L278" s="134"/>
      <c r="M278" s="134" t="s">
        <v>131</v>
      </c>
      <c r="N278" s="135" t="str">
        <f>IFERROR(IF(ISBLANK($G278),"",IF(ISBLANK($L278),"",IF(ISTEXT($L278),$L278,IF(SIGN(INDEX('Time Zones'!$D$12:$J$18,MATCH($H278,ZoneA,0),MATCH($M278,ZoneB,0)))=(-1),INDEX('Time Zones'!$D$12:$J$18,MATCH($H278,ZoneA,0),MATCH($M278,ZoneB,0))+$L278+5,INDEX('Time Zones'!$D$12:$J$18,MATCH($H278,ZoneA,0),MATCH($M278,ZoneB,0))+$L278)))),"Select Time Zones")</f>
        <v/>
      </c>
      <c r="O278" s="162" t="str">
        <f t="shared" ca="1" si="36"/>
        <v/>
      </c>
      <c r="P278" s="25">
        <f t="shared" si="32"/>
        <v>0</v>
      </c>
      <c r="Q278" s="25">
        <f t="shared" si="33"/>
        <v>0</v>
      </c>
      <c r="R278" s="25">
        <f t="shared" si="34"/>
        <v>0</v>
      </c>
      <c r="S278" s="25" t="str">
        <f t="shared" ca="1" si="37"/>
        <v/>
      </c>
      <c r="T278" s="20" t="str">
        <f t="shared" ca="1" si="38"/>
        <v/>
      </c>
      <c r="U278" s="26" t="str">
        <f t="shared" ca="1" si="35"/>
        <v/>
      </c>
      <c r="V278" s="22"/>
      <c r="W278" s="22"/>
      <c r="X278" s="22"/>
      <c r="Y278" s="22"/>
      <c r="Z278" s="156"/>
      <c r="AA278" s="156"/>
      <c r="AB278" s="156"/>
      <c r="AC278" s="22">
        <v>20</v>
      </c>
    </row>
    <row r="279" spans="1:29">
      <c r="A279" s="17"/>
      <c r="B279" s="18"/>
      <c r="C279" s="18"/>
      <c r="D279" s="17"/>
      <c r="E279" s="17"/>
      <c r="F279" s="157"/>
      <c r="G279" s="136"/>
      <c r="H279" s="136" t="s">
        <v>131</v>
      </c>
      <c r="I279" s="137" t="str">
        <f>IFERROR(IF(ISBLANK($G279),"",IF(ISTEXT($G279),$G279,IF(SIGN(INDEX('Time Zones'!$D$12:$J$18,MATCH($H279,ZoneA,0),MATCH($J279,ZoneB,0)))=(-1),INDEX('Time Zones'!$D$12:$J$18,MATCH($H279,ZoneA,0),MATCH($J279,ZoneB,0))+$G279+5,INDEX('Time Zones'!$D$12:$J$18,MATCH($H279,ZoneA,0),MATCH($J279,ZoneB,0))+$G279))),"Select Time Zones")</f>
        <v/>
      </c>
      <c r="J279" s="19" t="s">
        <v>131</v>
      </c>
      <c r="K279" s="160"/>
      <c r="L279" s="134"/>
      <c r="M279" s="134" t="s">
        <v>131</v>
      </c>
      <c r="N279" s="135" t="str">
        <f>IFERROR(IF(ISBLANK($G279),"",IF(ISBLANK($L279),"",IF(ISTEXT($L279),$L279,IF(SIGN(INDEX('Time Zones'!$D$12:$J$18,MATCH($H279,ZoneA,0),MATCH($M279,ZoneB,0)))=(-1),INDEX('Time Zones'!$D$12:$J$18,MATCH($H279,ZoneA,0),MATCH($M279,ZoneB,0))+$L279+5,INDEX('Time Zones'!$D$12:$J$18,MATCH($H279,ZoneA,0),MATCH($M279,ZoneB,0))+$L279)))),"Select Time Zones")</f>
        <v/>
      </c>
      <c r="O279" s="162" t="str">
        <f t="shared" ca="1" si="36"/>
        <v/>
      </c>
      <c r="P279" s="25">
        <f t="shared" si="32"/>
        <v>0</v>
      </c>
      <c r="Q279" s="25">
        <f t="shared" si="33"/>
        <v>0</v>
      </c>
      <c r="R279" s="25">
        <f t="shared" si="34"/>
        <v>0</v>
      </c>
      <c r="S279" s="25" t="str">
        <f t="shared" ca="1" si="37"/>
        <v/>
      </c>
      <c r="T279" s="20" t="str">
        <f t="shared" ca="1" si="38"/>
        <v/>
      </c>
      <c r="U279" s="26" t="str">
        <f t="shared" ca="1" si="35"/>
        <v/>
      </c>
      <c r="V279" s="22"/>
      <c r="W279" s="22"/>
      <c r="X279" s="22"/>
      <c r="Y279" s="22"/>
      <c r="Z279" s="156"/>
      <c r="AA279" s="156"/>
      <c r="AB279" s="156"/>
      <c r="AC279" s="22">
        <v>20</v>
      </c>
    </row>
    <row r="280" spans="1:29">
      <c r="A280" s="17"/>
      <c r="B280" s="18"/>
      <c r="C280" s="18"/>
      <c r="D280" s="17"/>
      <c r="E280" s="17"/>
      <c r="F280" s="157"/>
      <c r="G280" s="136"/>
      <c r="H280" s="136" t="s">
        <v>131</v>
      </c>
      <c r="I280" s="137" t="str">
        <f>IFERROR(IF(ISBLANK($G280),"",IF(ISTEXT($G280),$G280,IF(SIGN(INDEX('Time Zones'!$D$12:$J$18,MATCH($H280,ZoneA,0),MATCH($J280,ZoneB,0)))=(-1),INDEX('Time Zones'!$D$12:$J$18,MATCH($H280,ZoneA,0),MATCH($J280,ZoneB,0))+$G280+5,INDEX('Time Zones'!$D$12:$J$18,MATCH($H280,ZoneA,0),MATCH($J280,ZoneB,0))+$G280))),"Select Time Zones")</f>
        <v/>
      </c>
      <c r="J280" s="19" t="s">
        <v>131</v>
      </c>
      <c r="K280" s="160"/>
      <c r="L280" s="134"/>
      <c r="M280" s="134" t="s">
        <v>131</v>
      </c>
      <c r="N280" s="135" t="str">
        <f>IFERROR(IF(ISBLANK($G280),"",IF(ISBLANK($L280),"",IF(ISTEXT($L280),$L280,IF(SIGN(INDEX('Time Zones'!$D$12:$J$18,MATCH($H280,ZoneA,0),MATCH($M280,ZoneB,0)))=(-1),INDEX('Time Zones'!$D$12:$J$18,MATCH($H280,ZoneA,0),MATCH($M280,ZoneB,0))+$L280+5,INDEX('Time Zones'!$D$12:$J$18,MATCH($H280,ZoneA,0),MATCH($M280,ZoneB,0))+$L280)))),"Select Time Zones")</f>
        <v/>
      </c>
      <c r="O280" s="162" t="str">
        <f t="shared" ca="1" si="36"/>
        <v/>
      </c>
      <c r="P280" s="25">
        <f t="shared" si="32"/>
        <v>0</v>
      </c>
      <c r="Q280" s="25">
        <f t="shared" si="33"/>
        <v>0</v>
      </c>
      <c r="R280" s="25">
        <f t="shared" si="34"/>
        <v>0</v>
      </c>
      <c r="S280" s="25" t="str">
        <f t="shared" ca="1" si="37"/>
        <v/>
      </c>
      <c r="T280" s="20" t="str">
        <f t="shared" ca="1" si="38"/>
        <v/>
      </c>
      <c r="U280" s="26" t="str">
        <f t="shared" ca="1" si="35"/>
        <v/>
      </c>
      <c r="V280" s="22"/>
      <c r="W280" s="22"/>
      <c r="X280" s="22"/>
      <c r="Y280" s="22"/>
      <c r="Z280" s="156"/>
      <c r="AA280" s="156"/>
      <c r="AB280" s="156"/>
      <c r="AC280" s="22">
        <v>20</v>
      </c>
    </row>
    <row r="281" spans="1:29">
      <c r="A281" s="17"/>
      <c r="B281" s="18"/>
      <c r="C281" s="18"/>
      <c r="D281" s="17"/>
      <c r="E281" s="17"/>
      <c r="F281" s="157"/>
      <c r="G281" s="136"/>
      <c r="H281" s="136" t="s">
        <v>131</v>
      </c>
      <c r="I281" s="137" t="str">
        <f>IFERROR(IF(ISBLANK($G281),"",IF(ISTEXT($G281),$G281,IF(SIGN(INDEX('Time Zones'!$D$12:$J$18,MATCH($H281,ZoneA,0),MATCH($J281,ZoneB,0)))=(-1),INDEX('Time Zones'!$D$12:$J$18,MATCH($H281,ZoneA,0),MATCH($J281,ZoneB,0))+$G281+5,INDEX('Time Zones'!$D$12:$J$18,MATCH($H281,ZoneA,0),MATCH($J281,ZoneB,0))+$G281))),"Select Time Zones")</f>
        <v/>
      </c>
      <c r="J281" s="19" t="s">
        <v>131</v>
      </c>
      <c r="K281" s="160"/>
      <c r="L281" s="134"/>
      <c r="M281" s="134" t="s">
        <v>131</v>
      </c>
      <c r="N281" s="135" t="str">
        <f>IFERROR(IF(ISBLANK($G281),"",IF(ISBLANK($L281),"",IF(ISTEXT($L281),$L281,IF(SIGN(INDEX('Time Zones'!$D$12:$J$18,MATCH($H281,ZoneA,0),MATCH($M281,ZoneB,0)))=(-1),INDEX('Time Zones'!$D$12:$J$18,MATCH($H281,ZoneA,0),MATCH($M281,ZoneB,0))+$L281+5,INDEX('Time Zones'!$D$12:$J$18,MATCH($H281,ZoneA,0),MATCH($M281,ZoneB,0))+$L281)))),"Select Time Zones")</f>
        <v/>
      </c>
      <c r="O281" s="162" t="str">
        <f t="shared" ca="1" si="36"/>
        <v/>
      </c>
      <c r="P281" s="25">
        <f t="shared" si="32"/>
        <v>0</v>
      </c>
      <c r="Q281" s="25">
        <f t="shared" si="33"/>
        <v>0</v>
      </c>
      <c r="R281" s="25">
        <f t="shared" si="34"/>
        <v>0</v>
      </c>
      <c r="S281" s="25" t="str">
        <f t="shared" ca="1" si="37"/>
        <v/>
      </c>
      <c r="T281" s="20" t="str">
        <f t="shared" ca="1" si="38"/>
        <v/>
      </c>
      <c r="U281" s="26" t="str">
        <f t="shared" ca="1" si="35"/>
        <v/>
      </c>
      <c r="V281" s="22"/>
      <c r="W281" s="22"/>
      <c r="X281" s="22"/>
      <c r="Y281" s="22"/>
      <c r="Z281" s="156"/>
      <c r="AA281" s="156"/>
      <c r="AB281" s="156"/>
      <c r="AC281" s="22">
        <v>20</v>
      </c>
    </row>
    <row r="282" spans="1:29">
      <c r="A282" s="17"/>
      <c r="B282" s="18"/>
      <c r="C282" s="18"/>
      <c r="D282" s="17"/>
      <c r="E282" s="17"/>
      <c r="F282" s="157"/>
      <c r="G282" s="136"/>
      <c r="H282" s="136" t="s">
        <v>131</v>
      </c>
      <c r="I282" s="137" t="str">
        <f>IFERROR(IF(ISBLANK($G282),"",IF(ISTEXT($G282),$G282,IF(SIGN(INDEX('Time Zones'!$D$12:$J$18,MATCH($H282,ZoneA,0),MATCH($J282,ZoneB,0)))=(-1),INDEX('Time Zones'!$D$12:$J$18,MATCH($H282,ZoneA,0),MATCH($J282,ZoneB,0))+$G282+5,INDEX('Time Zones'!$D$12:$J$18,MATCH($H282,ZoneA,0),MATCH($J282,ZoneB,0))+$G282))),"Select Time Zones")</f>
        <v/>
      </c>
      <c r="J282" s="19" t="s">
        <v>131</v>
      </c>
      <c r="K282" s="160"/>
      <c r="L282" s="134"/>
      <c r="M282" s="134" t="s">
        <v>131</v>
      </c>
      <c r="N282" s="135" t="str">
        <f>IFERROR(IF(ISBLANK($G282),"",IF(ISBLANK($L282),"",IF(ISTEXT($L282),$L282,IF(SIGN(INDEX('Time Zones'!$D$12:$J$18,MATCH($H282,ZoneA,0),MATCH($M282,ZoneB,0)))=(-1),INDEX('Time Zones'!$D$12:$J$18,MATCH($H282,ZoneA,0),MATCH($M282,ZoneB,0))+$L282+5,INDEX('Time Zones'!$D$12:$J$18,MATCH($H282,ZoneA,0),MATCH($M282,ZoneB,0))+$L282)))),"Select Time Zones")</f>
        <v/>
      </c>
      <c r="O282" s="162" t="str">
        <f t="shared" ca="1" si="36"/>
        <v/>
      </c>
      <c r="P282" s="25">
        <f t="shared" si="32"/>
        <v>0</v>
      </c>
      <c r="Q282" s="25">
        <f t="shared" si="33"/>
        <v>0</v>
      </c>
      <c r="R282" s="25">
        <f t="shared" si="34"/>
        <v>0</v>
      </c>
      <c r="S282" s="25" t="str">
        <f t="shared" ca="1" si="37"/>
        <v/>
      </c>
      <c r="T282" s="20" t="str">
        <f t="shared" ca="1" si="38"/>
        <v/>
      </c>
      <c r="U282" s="26" t="str">
        <f t="shared" ca="1" si="35"/>
        <v/>
      </c>
      <c r="V282" s="22"/>
      <c r="W282" s="22"/>
      <c r="X282" s="22"/>
      <c r="Y282" s="22"/>
      <c r="Z282" s="156"/>
      <c r="AA282" s="156"/>
      <c r="AB282" s="156"/>
      <c r="AC282" s="22">
        <v>20</v>
      </c>
    </row>
    <row r="283" spans="1:29">
      <c r="A283" s="17"/>
      <c r="B283" s="18"/>
      <c r="C283" s="18"/>
      <c r="D283" s="17"/>
      <c r="E283" s="17"/>
      <c r="F283" s="157"/>
      <c r="G283" s="136"/>
      <c r="H283" s="136" t="s">
        <v>131</v>
      </c>
      <c r="I283" s="137" t="str">
        <f>IFERROR(IF(ISBLANK($G283),"",IF(ISTEXT($G283),$G283,IF(SIGN(INDEX('Time Zones'!$D$12:$J$18,MATCH($H283,ZoneA,0),MATCH($J283,ZoneB,0)))=(-1),INDEX('Time Zones'!$D$12:$J$18,MATCH($H283,ZoneA,0),MATCH($J283,ZoneB,0))+$G283+5,INDEX('Time Zones'!$D$12:$J$18,MATCH($H283,ZoneA,0),MATCH($J283,ZoneB,0))+$G283))),"Select Time Zones")</f>
        <v/>
      </c>
      <c r="J283" s="19" t="s">
        <v>131</v>
      </c>
      <c r="K283" s="160"/>
      <c r="L283" s="134"/>
      <c r="M283" s="134" t="s">
        <v>131</v>
      </c>
      <c r="N283" s="135" t="str">
        <f>IFERROR(IF(ISBLANK($G283),"",IF(ISBLANK($L283),"",IF(ISTEXT($L283),$L283,IF(SIGN(INDEX('Time Zones'!$D$12:$J$18,MATCH($H283,ZoneA,0),MATCH($M283,ZoneB,0)))=(-1),INDEX('Time Zones'!$D$12:$J$18,MATCH($H283,ZoneA,0),MATCH($M283,ZoneB,0))+$L283+5,INDEX('Time Zones'!$D$12:$J$18,MATCH($H283,ZoneA,0),MATCH($M283,ZoneB,0))+$L283)))),"Select Time Zones")</f>
        <v/>
      </c>
      <c r="O283" s="162" t="str">
        <f t="shared" ca="1" si="36"/>
        <v/>
      </c>
      <c r="P283" s="25">
        <f t="shared" si="32"/>
        <v>0</v>
      </c>
      <c r="Q283" s="25">
        <f t="shared" si="33"/>
        <v>0</v>
      </c>
      <c r="R283" s="25">
        <f t="shared" si="34"/>
        <v>0</v>
      </c>
      <c r="S283" s="25" t="str">
        <f t="shared" ca="1" si="37"/>
        <v/>
      </c>
      <c r="T283" s="20" t="str">
        <f t="shared" ca="1" si="38"/>
        <v/>
      </c>
      <c r="U283" s="26" t="str">
        <f t="shared" ca="1" si="35"/>
        <v/>
      </c>
      <c r="V283" s="22"/>
      <c r="W283" s="22"/>
      <c r="X283" s="22"/>
      <c r="Y283" s="22"/>
      <c r="Z283" s="156"/>
      <c r="AA283" s="156"/>
      <c r="AB283" s="156"/>
      <c r="AC283" s="22">
        <v>20</v>
      </c>
    </row>
    <row r="284" spans="1:29">
      <c r="A284" s="17"/>
      <c r="B284" s="18"/>
      <c r="C284" s="18"/>
      <c r="D284" s="17"/>
      <c r="E284" s="17"/>
      <c r="F284" s="157"/>
      <c r="G284" s="136"/>
      <c r="H284" s="136" t="s">
        <v>131</v>
      </c>
      <c r="I284" s="137" t="str">
        <f>IFERROR(IF(ISBLANK($G284),"",IF(ISTEXT($G284),$G284,IF(SIGN(INDEX('Time Zones'!$D$12:$J$18,MATCH($H284,ZoneA,0),MATCH($J284,ZoneB,0)))=(-1),INDEX('Time Zones'!$D$12:$J$18,MATCH($H284,ZoneA,0),MATCH($J284,ZoneB,0))+$G284+5,INDEX('Time Zones'!$D$12:$J$18,MATCH($H284,ZoneA,0),MATCH($J284,ZoneB,0))+$G284))),"Select Time Zones")</f>
        <v/>
      </c>
      <c r="J284" s="19" t="s">
        <v>131</v>
      </c>
      <c r="K284" s="160"/>
      <c r="L284" s="134"/>
      <c r="M284" s="134" t="s">
        <v>131</v>
      </c>
      <c r="N284" s="135" t="str">
        <f>IFERROR(IF(ISBLANK($G284),"",IF(ISBLANK($L284),"",IF(ISTEXT($L284),$L284,IF(SIGN(INDEX('Time Zones'!$D$12:$J$18,MATCH($H284,ZoneA,0),MATCH($M284,ZoneB,0)))=(-1),INDEX('Time Zones'!$D$12:$J$18,MATCH($H284,ZoneA,0),MATCH($M284,ZoneB,0))+$L284+5,INDEX('Time Zones'!$D$12:$J$18,MATCH($H284,ZoneA,0),MATCH($M284,ZoneB,0))+$L284)))),"Select Time Zones")</f>
        <v/>
      </c>
      <c r="O284" s="162" t="str">
        <f t="shared" ca="1" si="36"/>
        <v/>
      </c>
      <c r="P284" s="25">
        <f t="shared" si="32"/>
        <v>0</v>
      </c>
      <c r="Q284" s="25">
        <f t="shared" si="33"/>
        <v>0</v>
      </c>
      <c r="R284" s="25">
        <f t="shared" si="34"/>
        <v>0</v>
      </c>
      <c r="S284" s="25" t="str">
        <f t="shared" ca="1" si="37"/>
        <v/>
      </c>
      <c r="T284" s="20" t="str">
        <f t="shared" ca="1" si="38"/>
        <v/>
      </c>
      <c r="U284" s="26" t="str">
        <f t="shared" ca="1" si="35"/>
        <v/>
      </c>
      <c r="V284" s="22"/>
      <c r="W284" s="22"/>
      <c r="X284" s="22"/>
      <c r="Y284" s="22"/>
      <c r="Z284" s="156"/>
      <c r="AA284" s="156"/>
      <c r="AB284" s="156"/>
      <c r="AC284" s="22">
        <v>20</v>
      </c>
    </row>
    <row r="285" spans="1:29">
      <c r="A285" s="17"/>
      <c r="B285" s="18"/>
      <c r="C285" s="18"/>
      <c r="D285" s="17"/>
      <c r="E285" s="17"/>
      <c r="F285" s="157"/>
      <c r="G285" s="136"/>
      <c r="H285" s="136" t="s">
        <v>131</v>
      </c>
      <c r="I285" s="137" t="str">
        <f>IFERROR(IF(ISBLANK($G285),"",IF(ISTEXT($G285),$G285,IF(SIGN(INDEX('Time Zones'!$D$12:$J$18,MATCH($H285,ZoneA,0),MATCH($J285,ZoneB,0)))=(-1),INDEX('Time Zones'!$D$12:$J$18,MATCH($H285,ZoneA,0),MATCH($J285,ZoneB,0))+$G285+5,INDEX('Time Zones'!$D$12:$J$18,MATCH($H285,ZoneA,0),MATCH($J285,ZoneB,0))+$G285))),"Select Time Zones")</f>
        <v/>
      </c>
      <c r="J285" s="19" t="s">
        <v>131</v>
      </c>
      <c r="K285" s="160"/>
      <c r="L285" s="134"/>
      <c r="M285" s="134" t="s">
        <v>131</v>
      </c>
      <c r="N285" s="135" t="str">
        <f>IFERROR(IF(ISBLANK($G285),"",IF(ISBLANK($L285),"",IF(ISTEXT($L285),$L285,IF(SIGN(INDEX('Time Zones'!$D$12:$J$18,MATCH($H285,ZoneA,0),MATCH($M285,ZoneB,0)))=(-1),INDEX('Time Zones'!$D$12:$J$18,MATCH($H285,ZoneA,0),MATCH($M285,ZoneB,0))+$L285+5,INDEX('Time Zones'!$D$12:$J$18,MATCH($H285,ZoneA,0),MATCH($M285,ZoneB,0))+$L285)))),"Select Time Zones")</f>
        <v/>
      </c>
      <c r="O285" s="162" t="str">
        <f t="shared" ca="1" si="36"/>
        <v/>
      </c>
      <c r="P285" s="25">
        <f t="shared" si="32"/>
        <v>0</v>
      </c>
      <c r="Q285" s="25">
        <f t="shared" si="33"/>
        <v>0</v>
      </c>
      <c r="R285" s="25">
        <f t="shared" si="34"/>
        <v>0</v>
      </c>
      <c r="S285" s="25" t="str">
        <f t="shared" ca="1" si="37"/>
        <v/>
      </c>
      <c r="T285" s="20" t="str">
        <f t="shared" ca="1" si="38"/>
        <v/>
      </c>
      <c r="U285" s="26" t="str">
        <f t="shared" ca="1" si="35"/>
        <v/>
      </c>
      <c r="V285" s="22"/>
      <c r="W285" s="22"/>
      <c r="X285" s="22"/>
      <c r="Y285" s="22"/>
      <c r="Z285" s="156"/>
      <c r="AA285" s="156"/>
      <c r="AB285" s="156"/>
      <c r="AC285" s="22">
        <v>20</v>
      </c>
    </row>
    <row r="286" spans="1:29">
      <c r="A286" s="17"/>
      <c r="B286" s="18"/>
      <c r="C286" s="18"/>
      <c r="D286" s="17"/>
      <c r="E286" s="17"/>
      <c r="F286" s="157"/>
      <c r="G286" s="136"/>
      <c r="H286" s="136" t="s">
        <v>131</v>
      </c>
      <c r="I286" s="137" t="str">
        <f>IFERROR(IF(ISBLANK($G286),"",IF(ISTEXT($G286),$G286,IF(SIGN(INDEX('Time Zones'!$D$12:$J$18,MATCH($H286,ZoneA,0),MATCH($J286,ZoneB,0)))=(-1),INDEX('Time Zones'!$D$12:$J$18,MATCH($H286,ZoneA,0),MATCH($J286,ZoneB,0))+$G286+5,INDEX('Time Zones'!$D$12:$J$18,MATCH($H286,ZoneA,0),MATCH($J286,ZoneB,0))+$G286))),"Select Time Zones")</f>
        <v/>
      </c>
      <c r="J286" s="19" t="s">
        <v>131</v>
      </c>
      <c r="K286" s="160"/>
      <c r="L286" s="134"/>
      <c r="M286" s="134" t="s">
        <v>131</v>
      </c>
      <c r="N286" s="135" t="str">
        <f>IFERROR(IF(ISBLANK($G286),"",IF(ISBLANK($L286),"",IF(ISTEXT($L286),$L286,IF(SIGN(INDEX('Time Zones'!$D$12:$J$18,MATCH($H286,ZoneA,0),MATCH($M286,ZoneB,0)))=(-1),INDEX('Time Zones'!$D$12:$J$18,MATCH($H286,ZoneA,0),MATCH($M286,ZoneB,0))+$L286+5,INDEX('Time Zones'!$D$12:$J$18,MATCH($H286,ZoneA,0),MATCH($M286,ZoneB,0))+$L286)))),"Select Time Zones")</f>
        <v/>
      </c>
      <c r="O286" s="162" t="str">
        <f t="shared" ca="1" si="36"/>
        <v/>
      </c>
      <c r="P286" s="25">
        <f t="shared" si="32"/>
        <v>0</v>
      </c>
      <c r="Q286" s="25">
        <f t="shared" si="33"/>
        <v>0</v>
      </c>
      <c r="R286" s="25">
        <f t="shared" si="34"/>
        <v>0</v>
      </c>
      <c r="S286" s="25" t="str">
        <f t="shared" ca="1" si="37"/>
        <v/>
      </c>
      <c r="T286" s="20" t="str">
        <f t="shared" ca="1" si="38"/>
        <v/>
      </c>
      <c r="U286" s="26" t="str">
        <f t="shared" ca="1" si="35"/>
        <v/>
      </c>
      <c r="V286" s="22"/>
      <c r="W286" s="22"/>
      <c r="X286" s="22"/>
      <c r="Y286" s="22"/>
      <c r="Z286" s="156"/>
      <c r="AA286" s="156"/>
      <c r="AB286" s="156"/>
      <c r="AC286" s="22">
        <v>20</v>
      </c>
    </row>
    <row r="287" spans="1:29">
      <c r="A287" s="17"/>
      <c r="B287" s="18"/>
      <c r="C287" s="18"/>
      <c r="D287" s="17"/>
      <c r="E287" s="17"/>
      <c r="F287" s="157"/>
      <c r="G287" s="136"/>
      <c r="H287" s="136" t="s">
        <v>131</v>
      </c>
      <c r="I287" s="137" t="str">
        <f>IFERROR(IF(ISBLANK($G287),"",IF(ISTEXT($G287),$G287,IF(SIGN(INDEX('Time Zones'!$D$12:$J$18,MATCH($H287,ZoneA,0),MATCH($J287,ZoneB,0)))=(-1),INDEX('Time Zones'!$D$12:$J$18,MATCH($H287,ZoneA,0),MATCH($J287,ZoneB,0))+$G287+5,INDEX('Time Zones'!$D$12:$J$18,MATCH($H287,ZoneA,0),MATCH($J287,ZoneB,0))+$G287))),"Select Time Zones")</f>
        <v/>
      </c>
      <c r="J287" s="19" t="s">
        <v>131</v>
      </c>
      <c r="K287" s="160"/>
      <c r="L287" s="134"/>
      <c r="M287" s="134" t="s">
        <v>131</v>
      </c>
      <c r="N287" s="135" t="str">
        <f>IFERROR(IF(ISBLANK($G287),"",IF(ISBLANK($L287),"",IF(ISTEXT($L287),$L287,IF(SIGN(INDEX('Time Zones'!$D$12:$J$18,MATCH($H287,ZoneA,0),MATCH($M287,ZoneB,0)))=(-1),INDEX('Time Zones'!$D$12:$J$18,MATCH($H287,ZoneA,0),MATCH($M287,ZoneB,0))+$L287+5,INDEX('Time Zones'!$D$12:$J$18,MATCH($H287,ZoneA,0),MATCH($M287,ZoneB,0))+$L287)))),"Select Time Zones")</f>
        <v/>
      </c>
      <c r="O287" s="162" t="str">
        <f t="shared" ca="1" si="36"/>
        <v/>
      </c>
      <c r="P287" s="25">
        <f t="shared" si="32"/>
        <v>0</v>
      </c>
      <c r="Q287" s="25">
        <f t="shared" si="33"/>
        <v>0</v>
      </c>
      <c r="R287" s="25">
        <f t="shared" si="34"/>
        <v>0</v>
      </c>
      <c r="S287" s="25" t="str">
        <f t="shared" ca="1" si="37"/>
        <v/>
      </c>
      <c r="T287" s="20" t="str">
        <f t="shared" ca="1" si="38"/>
        <v/>
      </c>
      <c r="U287" s="26" t="str">
        <f t="shared" ca="1" si="35"/>
        <v/>
      </c>
      <c r="V287" s="22"/>
      <c r="W287" s="22"/>
      <c r="X287" s="22"/>
      <c r="Y287" s="22"/>
      <c r="Z287" s="156"/>
      <c r="AA287" s="156"/>
      <c r="AB287" s="156"/>
      <c r="AC287" s="22">
        <v>20</v>
      </c>
    </row>
    <row r="288" spans="1:29">
      <c r="A288" s="17"/>
      <c r="B288" s="18"/>
      <c r="C288" s="18"/>
      <c r="D288" s="17"/>
      <c r="E288" s="17"/>
      <c r="F288" s="157"/>
      <c r="G288" s="136"/>
      <c r="H288" s="136" t="s">
        <v>131</v>
      </c>
      <c r="I288" s="137" t="str">
        <f>IFERROR(IF(ISBLANK($G288),"",IF(ISTEXT($G288),$G288,IF(SIGN(INDEX('Time Zones'!$D$12:$J$18,MATCH($H288,ZoneA,0),MATCH($J288,ZoneB,0)))=(-1),INDEX('Time Zones'!$D$12:$J$18,MATCH($H288,ZoneA,0),MATCH($J288,ZoneB,0))+$G288+5,INDEX('Time Zones'!$D$12:$J$18,MATCH($H288,ZoneA,0),MATCH($J288,ZoneB,0))+$G288))),"Select Time Zones")</f>
        <v/>
      </c>
      <c r="J288" s="19" t="s">
        <v>131</v>
      </c>
      <c r="K288" s="160"/>
      <c r="L288" s="134"/>
      <c r="M288" s="134" t="s">
        <v>131</v>
      </c>
      <c r="N288" s="135" t="str">
        <f>IFERROR(IF(ISBLANK($G288),"",IF(ISBLANK($L288),"",IF(ISTEXT($L288),$L288,IF(SIGN(INDEX('Time Zones'!$D$12:$J$18,MATCH($H288,ZoneA,0),MATCH($M288,ZoneB,0)))=(-1),INDEX('Time Zones'!$D$12:$J$18,MATCH($H288,ZoneA,0),MATCH($M288,ZoneB,0))+$L288+5,INDEX('Time Zones'!$D$12:$J$18,MATCH($H288,ZoneA,0),MATCH($M288,ZoneB,0))+$L288)))),"Select Time Zones")</f>
        <v/>
      </c>
      <c r="O288" s="162" t="str">
        <f t="shared" ca="1" si="36"/>
        <v/>
      </c>
      <c r="P288" s="25">
        <f t="shared" si="32"/>
        <v>0</v>
      </c>
      <c r="Q288" s="25">
        <f t="shared" si="33"/>
        <v>0</v>
      </c>
      <c r="R288" s="25">
        <f t="shared" si="34"/>
        <v>0</v>
      </c>
      <c r="S288" s="25" t="str">
        <f t="shared" ca="1" si="37"/>
        <v/>
      </c>
      <c r="T288" s="20" t="str">
        <f t="shared" ca="1" si="38"/>
        <v/>
      </c>
      <c r="U288" s="26" t="str">
        <f t="shared" ca="1" si="35"/>
        <v/>
      </c>
      <c r="V288" s="22"/>
      <c r="W288" s="22"/>
      <c r="X288" s="22"/>
      <c r="Y288" s="22"/>
      <c r="Z288" s="156"/>
      <c r="AA288" s="156"/>
      <c r="AB288" s="156"/>
      <c r="AC288" s="22">
        <v>20</v>
      </c>
    </row>
    <row r="289" spans="1:29">
      <c r="A289" s="17"/>
      <c r="B289" s="18"/>
      <c r="C289" s="18"/>
      <c r="D289" s="17"/>
      <c r="E289" s="17"/>
      <c r="F289" s="157"/>
      <c r="G289" s="136"/>
      <c r="H289" s="136" t="s">
        <v>131</v>
      </c>
      <c r="I289" s="137" t="str">
        <f>IFERROR(IF(ISBLANK($G289),"",IF(ISTEXT($G289),$G289,IF(SIGN(INDEX('Time Zones'!$D$12:$J$18,MATCH($H289,ZoneA,0),MATCH($J289,ZoneB,0)))=(-1),INDEX('Time Zones'!$D$12:$J$18,MATCH($H289,ZoneA,0),MATCH($J289,ZoneB,0))+$G289+5,INDEX('Time Zones'!$D$12:$J$18,MATCH($H289,ZoneA,0),MATCH($J289,ZoneB,0))+$G289))),"Select Time Zones")</f>
        <v/>
      </c>
      <c r="J289" s="19" t="s">
        <v>131</v>
      </c>
      <c r="K289" s="160"/>
      <c r="L289" s="134"/>
      <c r="M289" s="134" t="s">
        <v>131</v>
      </c>
      <c r="N289" s="135" t="str">
        <f>IFERROR(IF(ISBLANK($G289),"",IF(ISBLANK($L289),"",IF(ISTEXT($L289),$L289,IF(SIGN(INDEX('Time Zones'!$D$12:$J$18,MATCH($H289,ZoneA,0),MATCH($M289,ZoneB,0)))=(-1),INDEX('Time Zones'!$D$12:$J$18,MATCH($H289,ZoneA,0),MATCH($M289,ZoneB,0))+$L289+5,INDEX('Time Zones'!$D$12:$J$18,MATCH($H289,ZoneA,0),MATCH($M289,ZoneB,0))+$L289)))),"Select Time Zones")</f>
        <v/>
      </c>
      <c r="O289" s="162" t="str">
        <f t="shared" ca="1" si="36"/>
        <v/>
      </c>
      <c r="P289" s="25">
        <f t="shared" si="32"/>
        <v>0</v>
      </c>
      <c r="Q289" s="25">
        <f t="shared" si="33"/>
        <v>0</v>
      </c>
      <c r="R289" s="25">
        <f t="shared" si="34"/>
        <v>0</v>
      </c>
      <c r="S289" s="25" t="str">
        <f t="shared" ca="1" si="37"/>
        <v/>
      </c>
      <c r="T289" s="20" t="str">
        <f t="shared" ca="1" si="38"/>
        <v/>
      </c>
      <c r="U289" s="26" t="str">
        <f t="shared" ca="1" si="35"/>
        <v/>
      </c>
      <c r="V289" s="22"/>
      <c r="W289" s="22"/>
      <c r="X289" s="22"/>
      <c r="Y289" s="22"/>
      <c r="Z289" s="156"/>
      <c r="AA289" s="156"/>
      <c r="AB289" s="156"/>
      <c r="AC289" s="22">
        <v>20</v>
      </c>
    </row>
    <row r="290" spans="1:29">
      <c r="A290" s="17"/>
      <c r="B290" s="18"/>
      <c r="C290" s="18"/>
      <c r="D290" s="17"/>
      <c r="E290" s="17"/>
      <c r="F290" s="157"/>
      <c r="G290" s="136"/>
      <c r="H290" s="136" t="s">
        <v>131</v>
      </c>
      <c r="I290" s="137" t="str">
        <f>IFERROR(IF(ISBLANK($G290),"",IF(ISTEXT($G290),$G290,IF(SIGN(INDEX('Time Zones'!$D$12:$J$18,MATCH($H290,ZoneA,0),MATCH($J290,ZoneB,0)))=(-1),INDEX('Time Zones'!$D$12:$J$18,MATCH($H290,ZoneA,0),MATCH($J290,ZoneB,0))+$G290+5,INDEX('Time Zones'!$D$12:$J$18,MATCH($H290,ZoneA,0),MATCH($J290,ZoneB,0))+$G290))),"Select Time Zones")</f>
        <v/>
      </c>
      <c r="J290" s="19" t="s">
        <v>131</v>
      </c>
      <c r="K290" s="160"/>
      <c r="L290" s="134"/>
      <c r="M290" s="134" t="s">
        <v>131</v>
      </c>
      <c r="N290" s="135" t="str">
        <f>IFERROR(IF(ISBLANK($G290),"",IF(ISBLANK($L290),"",IF(ISTEXT($L290),$L290,IF(SIGN(INDEX('Time Zones'!$D$12:$J$18,MATCH($H290,ZoneA,0),MATCH($M290,ZoneB,0)))=(-1),INDEX('Time Zones'!$D$12:$J$18,MATCH($H290,ZoneA,0),MATCH($M290,ZoneB,0))+$L290+5,INDEX('Time Zones'!$D$12:$J$18,MATCH($H290,ZoneA,0),MATCH($M290,ZoneB,0))+$L290)))),"Select Time Zones")</f>
        <v/>
      </c>
      <c r="O290" s="162" t="str">
        <f t="shared" ca="1" si="36"/>
        <v/>
      </c>
      <c r="P290" s="25">
        <f t="shared" si="32"/>
        <v>0</v>
      </c>
      <c r="Q290" s="25">
        <f t="shared" si="33"/>
        <v>0</v>
      </c>
      <c r="R290" s="25">
        <f t="shared" si="34"/>
        <v>0</v>
      </c>
      <c r="S290" s="25" t="str">
        <f t="shared" ca="1" si="37"/>
        <v/>
      </c>
      <c r="T290" s="20" t="str">
        <f t="shared" ca="1" si="38"/>
        <v/>
      </c>
      <c r="U290" s="26" t="str">
        <f t="shared" ca="1" si="35"/>
        <v/>
      </c>
      <c r="V290" s="22"/>
      <c r="W290" s="22"/>
      <c r="X290" s="22"/>
      <c r="Y290" s="22"/>
      <c r="Z290" s="156"/>
      <c r="AA290" s="156"/>
      <c r="AB290" s="156"/>
      <c r="AC290" s="22">
        <v>20</v>
      </c>
    </row>
    <row r="291" spans="1:29">
      <c r="A291" s="17"/>
      <c r="B291" s="18"/>
      <c r="C291" s="18"/>
      <c r="D291" s="17"/>
      <c r="E291" s="17"/>
      <c r="F291" s="157"/>
      <c r="G291" s="136"/>
      <c r="H291" s="136" t="s">
        <v>131</v>
      </c>
      <c r="I291" s="137" t="str">
        <f>IFERROR(IF(ISBLANK($G291),"",IF(ISTEXT($G291),$G291,IF(SIGN(INDEX('Time Zones'!$D$12:$J$18,MATCH($H291,ZoneA,0),MATCH($J291,ZoneB,0)))=(-1),INDEX('Time Zones'!$D$12:$J$18,MATCH($H291,ZoneA,0),MATCH($J291,ZoneB,0))+$G291+5,INDEX('Time Zones'!$D$12:$J$18,MATCH($H291,ZoneA,0),MATCH($J291,ZoneB,0))+$G291))),"Select Time Zones")</f>
        <v/>
      </c>
      <c r="J291" s="19" t="s">
        <v>131</v>
      </c>
      <c r="K291" s="160"/>
      <c r="L291" s="134"/>
      <c r="M291" s="134" t="s">
        <v>131</v>
      </c>
      <c r="N291" s="135" t="str">
        <f>IFERROR(IF(ISBLANK($G291),"",IF(ISBLANK($L291),"",IF(ISTEXT($L291),$L291,IF(SIGN(INDEX('Time Zones'!$D$12:$J$18,MATCH($H291,ZoneA,0),MATCH($M291,ZoneB,0)))=(-1),INDEX('Time Zones'!$D$12:$J$18,MATCH($H291,ZoneA,0),MATCH($M291,ZoneB,0))+$L291+5,INDEX('Time Zones'!$D$12:$J$18,MATCH($H291,ZoneA,0),MATCH($M291,ZoneB,0))+$L291)))),"Select Time Zones")</f>
        <v/>
      </c>
      <c r="O291" s="162" t="str">
        <f t="shared" ca="1" si="36"/>
        <v/>
      </c>
      <c r="P291" s="25">
        <f t="shared" si="32"/>
        <v>0</v>
      </c>
      <c r="Q291" s="25">
        <f t="shared" si="33"/>
        <v>0</v>
      </c>
      <c r="R291" s="25">
        <f t="shared" si="34"/>
        <v>0</v>
      </c>
      <c r="S291" s="25" t="str">
        <f t="shared" ca="1" si="37"/>
        <v/>
      </c>
      <c r="T291" s="20" t="str">
        <f t="shared" ca="1" si="38"/>
        <v/>
      </c>
      <c r="U291" s="26" t="str">
        <f t="shared" ca="1" si="35"/>
        <v/>
      </c>
      <c r="V291" s="22"/>
      <c r="W291" s="22"/>
      <c r="X291" s="22"/>
      <c r="Y291" s="22"/>
      <c r="Z291" s="156"/>
      <c r="AA291" s="156"/>
      <c r="AB291" s="156"/>
      <c r="AC291" s="22">
        <v>20</v>
      </c>
    </row>
    <row r="292" spans="1:29">
      <c r="A292" s="17"/>
      <c r="B292" s="18"/>
      <c r="C292" s="18"/>
      <c r="D292" s="17"/>
      <c r="E292" s="17"/>
      <c r="F292" s="157"/>
      <c r="G292" s="136"/>
      <c r="H292" s="136" t="s">
        <v>131</v>
      </c>
      <c r="I292" s="137" t="str">
        <f>IFERROR(IF(ISBLANK($G292),"",IF(ISTEXT($G292),$G292,IF(SIGN(INDEX('Time Zones'!$D$12:$J$18,MATCH($H292,ZoneA,0),MATCH($J292,ZoneB,0)))=(-1),INDEX('Time Zones'!$D$12:$J$18,MATCH($H292,ZoneA,0),MATCH($J292,ZoneB,0))+$G292+5,INDEX('Time Zones'!$D$12:$J$18,MATCH($H292,ZoneA,0),MATCH($J292,ZoneB,0))+$G292))),"Select Time Zones")</f>
        <v/>
      </c>
      <c r="J292" s="19" t="s">
        <v>131</v>
      </c>
      <c r="K292" s="160"/>
      <c r="L292" s="134"/>
      <c r="M292" s="134" t="s">
        <v>131</v>
      </c>
      <c r="N292" s="135" t="str">
        <f>IFERROR(IF(ISBLANK($G292),"",IF(ISBLANK($L292),"",IF(ISTEXT($L292),$L292,IF(SIGN(INDEX('Time Zones'!$D$12:$J$18,MATCH($H292,ZoneA,0),MATCH($M292,ZoneB,0)))=(-1),INDEX('Time Zones'!$D$12:$J$18,MATCH($H292,ZoneA,0),MATCH($M292,ZoneB,0))+$L292+5,INDEX('Time Zones'!$D$12:$J$18,MATCH($H292,ZoneA,0),MATCH($M292,ZoneB,0))+$L292)))),"Select Time Zones")</f>
        <v/>
      </c>
      <c r="O292" s="162" t="str">
        <f t="shared" ca="1" si="36"/>
        <v/>
      </c>
      <c r="P292" s="25">
        <f t="shared" si="32"/>
        <v>0</v>
      </c>
      <c r="Q292" s="25">
        <f t="shared" si="33"/>
        <v>0</v>
      </c>
      <c r="R292" s="25">
        <f t="shared" si="34"/>
        <v>0</v>
      </c>
      <c r="S292" s="25" t="str">
        <f t="shared" ca="1" si="37"/>
        <v/>
      </c>
      <c r="T292" s="20" t="str">
        <f t="shared" ca="1" si="38"/>
        <v/>
      </c>
      <c r="U292" s="26" t="str">
        <f t="shared" ca="1" si="35"/>
        <v/>
      </c>
      <c r="V292" s="22"/>
      <c r="W292" s="22"/>
      <c r="X292" s="22"/>
      <c r="Y292" s="22"/>
      <c r="Z292" s="156"/>
      <c r="AA292" s="156"/>
      <c r="AB292" s="156"/>
      <c r="AC292" s="22">
        <v>20</v>
      </c>
    </row>
    <row r="293" spans="1:29">
      <c r="A293" s="17"/>
      <c r="B293" s="18"/>
      <c r="C293" s="18"/>
      <c r="D293" s="17"/>
      <c r="E293" s="17"/>
      <c r="F293" s="157"/>
      <c r="G293" s="136"/>
      <c r="H293" s="136" t="s">
        <v>131</v>
      </c>
      <c r="I293" s="137" t="str">
        <f>IFERROR(IF(ISBLANK($G293),"",IF(ISTEXT($G293),$G293,IF(SIGN(INDEX('Time Zones'!$D$12:$J$18,MATCH($H293,ZoneA,0),MATCH($J293,ZoneB,0)))=(-1),INDEX('Time Zones'!$D$12:$J$18,MATCH($H293,ZoneA,0),MATCH($J293,ZoneB,0))+$G293+5,INDEX('Time Zones'!$D$12:$J$18,MATCH($H293,ZoneA,0),MATCH($J293,ZoneB,0))+$G293))),"Select Time Zones")</f>
        <v/>
      </c>
      <c r="J293" s="19" t="s">
        <v>131</v>
      </c>
      <c r="K293" s="160"/>
      <c r="L293" s="134"/>
      <c r="M293" s="134" t="s">
        <v>131</v>
      </c>
      <c r="N293" s="135" t="str">
        <f>IFERROR(IF(ISBLANK($G293),"",IF(ISBLANK($L293),"",IF(ISTEXT($L293),$L293,IF(SIGN(INDEX('Time Zones'!$D$12:$J$18,MATCH($H293,ZoneA,0),MATCH($M293,ZoneB,0)))=(-1),INDEX('Time Zones'!$D$12:$J$18,MATCH($H293,ZoneA,0),MATCH($M293,ZoneB,0))+$L293+5,INDEX('Time Zones'!$D$12:$J$18,MATCH($H293,ZoneA,0),MATCH($M293,ZoneB,0))+$L293)))),"Select Time Zones")</f>
        <v/>
      </c>
      <c r="O293" s="162" t="str">
        <f t="shared" ca="1" si="36"/>
        <v/>
      </c>
      <c r="P293" s="25">
        <f t="shared" si="32"/>
        <v>0</v>
      </c>
      <c r="Q293" s="25">
        <f t="shared" si="33"/>
        <v>0</v>
      </c>
      <c r="R293" s="25">
        <f t="shared" si="34"/>
        <v>0</v>
      </c>
      <c r="S293" s="25" t="str">
        <f t="shared" ca="1" si="37"/>
        <v/>
      </c>
      <c r="T293" s="20" t="str">
        <f t="shared" ca="1" si="38"/>
        <v/>
      </c>
      <c r="U293" s="26" t="str">
        <f t="shared" ca="1" si="35"/>
        <v/>
      </c>
      <c r="V293" s="22"/>
      <c r="W293" s="22"/>
      <c r="X293" s="22"/>
      <c r="Y293" s="22"/>
      <c r="Z293" s="156"/>
      <c r="AA293" s="156"/>
      <c r="AB293" s="156"/>
      <c r="AC293" s="22">
        <v>20</v>
      </c>
    </row>
    <row r="294" spans="1:29">
      <c r="A294" s="17"/>
      <c r="B294" s="18"/>
      <c r="C294" s="18"/>
      <c r="D294" s="17"/>
      <c r="E294" s="17"/>
      <c r="F294" s="157"/>
      <c r="G294" s="136"/>
      <c r="H294" s="136" t="s">
        <v>131</v>
      </c>
      <c r="I294" s="137" t="str">
        <f>IFERROR(IF(ISBLANK($G294),"",IF(ISTEXT($G294),$G294,IF(SIGN(INDEX('Time Zones'!$D$12:$J$18,MATCH($H294,ZoneA,0),MATCH($J294,ZoneB,0)))=(-1),INDEX('Time Zones'!$D$12:$J$18,MATCH($H294,ZoneA,0),MATCH($J294,ZoneB,0))+$G294+5,INDEX('Time Zones'!$D$12:$J$18,MATCH($H294,ZoneA,0),MATCH($J294,ZoneB,0))+$G294))),"Select Time Zones")</f>
        <v/>
      </c>
      <c r="J294" s="19" t="s">
        <v>131</v>
      </c>
      <c r="K294" s="160"/>
      <c r="L294" s="134"/>
      <c r="M294" s="134" t="s">
        <v>131</v>
      </c>
      <c r="N294" s="135" t="str">
        <f>IFERROR(IF(ISBLANK($G294),"",IF(ISBLANK($L294),"",IF(ISTEXT($L294),$L294,IF(SIGN(INDEX('Time Zones'!$D$12:$J$18,MATCH($H294,ZoneA,0),MATCH($M294,ZoneB,0)))=(-1),INDEX('Time Zones'!$D$12:$J$18,MATCH($H294,ZoneA,0),MATCH($M294,ZoneB,0))+$L294+5,INDEX('Time Zones'!$D$12:$J$18,MATCH($H294,ZoneA,0),MATCH($M294,ZoneB,0))+$L294)))),"Select Time Zones")</f>
        <v/>
      </c>
      <c r="O294" s="162" t="str">
        <f t="shared" ca="1" si="36"/>
        <v/>
      </c>
      <c r="P294" s="25">
        <f t="shared" si="32"/>
        <v>0</v>
      </c>
      <c r="Q294" s="25">
        <f t="shared" si="33"/>
        <v>0</v>
      </c>
      <c r="R294" s="25">
        <f t="shared" si="34"/>
        <v>0</v>
      </c>
      <c r="S294" s="25" t="str">
        <f t="shared" ca="1" si="37"/>
        <v/>
      </c>
      <c r="T294" s="20" t="str">
        <f t="shared" ca="1" si="38"/>
        <v/>
      </c>
      <c r="U294" s="26" t="str">
        <f t="shared" ca="1" si="35"/>
        <v/>
      </c>
      <c r="V294" s="22"/>
      <c r="W294" s="22"/>
      <c r="X294" s="22"/>
      <c r="Y294" s="22"/>
      <c r="Z294" s="156"/>
      <c r="AA294" s="156"/>
      <c r="AB294" s="156"/>
      <c r="AC294" s="22">
        <v>20</v>
      </c>
    </row>
    <row r="295" spans="1:29">
      <c r="A295" s="17"/>
      <c r="B295" s="18"/>
      <c r="C295" s="18"/>
      <c r="D295" s="17"/>
      <c r="E295" s="17"/>
      <c r="F295" s="157"/>
      <c r="G295" s="136"/>
      <c r="H295" s="136" t="s">
        <v>131</v>
      </c>
      <c r="I295" s="137" t="str">
        <f>IFERROR(IF(ISBLANK($G295),"",IF(ISTEXT($G295),$G295,IF(SIGN(INDEX('Time Zones'!$D$12:$J$18,MATCH($H295,ZoneA,0),MATCH($J295,ZoneB,0)))=(-1),INDEX('Time Zones'!$D$12:$J$18,MATCH($H295,ZoneA,0),MATCH($J295,ZoneB,0))+$G295+5,INDEX('Time Zones'!$D$12:$J$18,MATCH($H295,ZoneA,0),MATCH($J295,ZoneB,0))+$G295))),"Select Time Zones")</f>
        <v/>
      </c>
      <c r="J295" s="19" t="s">
        <v>131</v>
      </c>
      <c r="K295" s="160"/>
      <c r="L295" s="134"/>
      <c r="M295" s="134" t="s">
        <v>131</v>
      </c>
      <c r="N295" s="135" t="str">
        <f>IFERROR(IF(ISBLANK($G295),"",IF(ISBLANK($L295),"",IF(ISTEXT($L295),$L295,IF(SIGN(INDEX('Time Zones'!$D$12:$J$18,MATCH($H295,ZoneA,0),MATCH($M295,ZoneB,0)))=(-1),INDEX('Time Zones'!$D$12:$J$18,MATCH($H295,ZoneA,0),MATCH($M295,ZoneB,0))+$L295+5,INDEX('Time Zones'!$D$12:$J$18,MATCH($H295,ZoneA,0),MATCH($M295,ZoneB,0))+$L295)))),"Select Time Zones")</f>
        <v/>
      </c>
      <c r="O295" s="162" t="str">
        <f t="shared" ca="1" si="36"/>
        <v/>
      </c>
      <c r="P295" s="25">
        <f t="shared" si="32"/>
        <v>0</v>
      </c>
      <c r="Q295" s="25">
        <f t="shared" si="33"/>
        <v>0</v>
      </c>
      <c r="R295" s="25">
        <f t="shared" si="34"/>
        <v>0</v>
      </c>
      <c r="S295" s="25" t="str">
        <f t="shared" ca="1" si="37"/>
        <v/>
      </c>
      <c r="T295" s="20" t="str">
        <f t="shared" ca="1" si="38"/>
        <v/>
      </c>
      <c r="U295" s="26" t="str">
        <f t="shared" ca="1" si="35"/>
        <v/>
      </c>
      <c r="V295" s="22"/>
      <c r="W295" s="22"/>
      <c r="X295" s="22"/>
      <c r="Y295" s="22"/>
      <c r="Z295" s="156"/>
      <c r="AA295" s="156"/>
      <c r="AB295" s="156"/>
      <c r="AC295" s="22">
        <v>20</v>
      </c>
    </row>
    <row r="296" spans="1:29">
      <c r="A296" s="17"/>
      <c r="B296" s="18"/>
      <c r="C296" s="18"/>
      <c r="D296" s="17"/>
      <c r="E296" s="17"/>
      <c r="F296" s="157"/>
      <c r="G296" s="136"/>
      <c r="H296" s="136" t="s">
        <v>131</v>
      </c>
      <c r="I296" s="137" t="str">
        <f>IFERROR(IF(ISBLANK($G296),"",IF(ISTEXT($G296),$G296,IF(SIGN(INDEX('Time Zones'!$D$12:$J$18,MATCH($H296,ZoneA,0),MATCH($J296,ZoneB,0)))=(-1),INDEX('Time Zones'!$D$12:$J$18,MATCH($H296,ZoneA,0),MATCH($J296,ZoneB,0))+$G296+5,INDEX('Time Zones'!$D$12:$J$18,MATCH($H296,ZoneA,0),MATCH($J296,ZoneB,0))+$G296))),"Select Time Zones")</f>
        <v/>
      </c>
      <c r="J296" s="19" t="s">
        <v>131</v>
      </c>
      <c r="K296" s="160"/>
      <c r="L296" s="134"/>
      <c r="M296" s="134" t="s">
        <v>131</v>
      </c>
      <c r="N296" s="135" t="str">
        <f>IFERROR(IF(ISBLANK($G296),"",IF(ISBLANK($L296),"",IF(ISTEXT($L296),$L296,IF(SIGN(INDEX('Time Zones'!$D$12:$J$18,MATCH($H296,ZoneA,0),MATCH($M296,ZoneB,0)))=(-1),INDEX('Time Zones'!$D$12:$J$18,MATCH($H296,ZoneA,0),MATCH($M296,ZoneB,0))+$L296+5,INDEX('Time Zones'!$D$12:$J$18,MATCH($H296,ZoneA,0),MATCH($M296,ZoneB,0))+$L296)))),"Select Time Zones")</f>
        <v/>
      </c>
      <c r="O296" s="162" t="str">
        <f t="shared" ca="1" si="36"/>
        <v/>
      </c>
      <c r="P296" s="25">
        <f t="shared" si="32"/>
        <v>0</v>
      </c>
      <c r="Q296" s="25">
        <f t="shared" si="33"/>
        <v>0</v>
      </c>
      <c r="R296" s="25">
        <f t="shared" si="34"/>
        <v>0</v>
      </c>
      <c r="S296" s="25" t="str">
        <f t="shared" ca="1" si="37"/>
        <v/>
      </c>
      <c r="T296" s="20" t="str">
        <f t="shared" ca="1" si="38"/>
        <v/>
      </c>
      <c r="U296" s="26" t="str">
        <f t="shared" ca="1" si="35"/>
        <v/>
      </c>
      <c r="V296" s="22"/>
      <c r="W296" s="22"/>
      <c r="X296" s="22"/>
      <c r="Y296" s="22"/>
      <c r="Z296" s="156"/>
      <c r="AA296" s="156"/>
      <c r="AB296" s="156"/>
      <c r="AC296" s="22">
        <v>20</v>
      </c>
    </row>
    <row r="297" spans="1:29">
      <c r="A297" s="17"/>
      <c r="B297" s="18"/>
      <c r="C297" s="18"/>
      <c r="D297" s="17"/>
      <c r="E297" s="17"/>
      <c r="F297" s="157"/>
      <c r="G297" s="136"/>
      <c r="H297" s="136" t="s">
        <v>131</v>
      </c>
      <c r="I297" s="137" t="str">
        <f>IFERROR(IF(ISBLANK($G297),"",IF(ISTEXT($G297),$G297,IF(SIGN(INDEX('Time Zones'!$D$12:$J$18,MATCH($H297,ZoneA,0),MATCH($J297,ZoneB,0)))=(-1),INDEX('Time Zones'!$D$12:$J$18,MATCH($H297,ZoneA,0),MATCH($J297,ZoneB,0))+$G297+5,INDEX('Time Zones'!$D$12:$J$18,MATCH($H297,ZoneA,0),MATCH($J297,ZoneB,0))+$G297))),"Select Time Zones")</f>
        <v/>
      </c>
      <c r="J297" s="19" t="s">
        <v>131</v>
      </c>
      <c r="K297" s="160"/>
      <c r="L297" s="134"/>
      <c r="M297" s="134" t="s">
        <v>131</v>
      </c>
      <c r="N297" s="135" t="str">
        <f>IFERROR(IF(ISBLANK($G297),"",IF(ISBLANK($L297),"",IF(ISTEXT($L297),$L297,IF(SIGN(INDEX('Time Zones'!$D$12:$J$18,MATCH($H297,ZoneA,0),MATCH($M297,ZoneB,0)))=(-1),INDEX('Time Zones'!$D$12:$J$18,MATCH($H297,ZoneA,0),MATCH($M297,ZoneB,0))+$L297+5,INDEX('Time Zones'!$D$12:$J$18,MATCH($H297,ZoneA,0),MATCH($M297,ZoneB,0))+$L297)))),"Select Time Zones")</f>
        <v/>
      </c>
      <c r="O297" s="162" t="str">
        <f t="shared" ca="1" si="36"/>
        <v/>
      </c>
      <c r="P297" s="25">
        <f t="shared" si="32"/>
        <v>0</v>
      </c>
      <c r="Q297" s="25">
        <f t="shared" si="33"/>
        <v>0</v>
      </c>
      <c r="R297" s="25">
        <f t="shared" si="34"/>
        <v>0</v>
      </c>
      <c r="S297" s="25" t="str">
        <f t="shared" ca="1" si="37"/>
        <v/>
      </c>
      <c r="T297" s="20" t="str">
        <f t="shared" ca="1" si="38"/>
        <v/>
      </c>
      <c r="U297" s="26" t="str">
        <f t="shared" ca="1" si="35"/>
        <v/>
      </c>
      <c r="V297" s="22"/>
      <c r="W297" s="22"/>
      <c r="X297" s="22"/>
      <c r="Y297" s="22"/>
      <c r="Z297" s="156"/>
      <c r="AA297" s="156"/>
      <c r="AB297" s="156"/>
      <c r="AC297" s="22">
        <v>20</v>
      </c>
    </row>
    <row r="298" spans="1:29">
      <c r="A298" s="17"/>
      <c r="B298" s="18"/>
      <c r="C298" s="18"/>
      <c r="D298" s="17"/>
      <c r="E298" s="17"/>
      <c r="F298" s="157"/>
      <c r="G298" s="136"/>
      <c r="H298" s="136" t="s">
        <v>131</v>
      </c>
      <c r="I298" s="137" t="str">
        <f>IFERROR(IF(ISBLANK($G298),"",IF(ISTEXT($G298),$G298,IF(SIGN(INDEX('Time Zones'!$D$12:$J$18,MATCH($H298,ZoneA,0),MATCH($J298,ZoneB,0)))=(-1),INDEX('Time Zones'!$D$12:$J$18,MATCH($H298,ZoneA,0),MATCH($J298,ZoneB,0))+$G298+5,INDEX('Time Zones'!$D$12:$J$18,MATCH($H298,ZoneA,0),MATCH($J298,ZoneB,0))+$G298))),"Select Time Zones")</f>
        <v/>
      </c>
      <c r="J298" s="19" t="s">
        <v>131</v>
      </c>
      <c r="K298" s="160"/>
      <c r="L298" s="134"/>
      <c r="M298" s="134" t="s">
        <v>131</v>
      </c>
      <c r="N298" s="135" t="str">
        <f>IFERROR(IF(ISBLANK($G298),"",IF(ISBLANK($L298),"",IF(ISTEXT($L298),$L298,IF(SIGN(INDEX('Time Zones'!$D$12:$J$18,MATCH($H298,ZoneA,0),MATCH($M298,ZoneB,0)))=(-1),INDEX('Time Zones'!$D$12:$J$18,MATCH($H298,ZoneA,0),MATCH($M298,ZoneB,0))+$L298+5,INDEX('Time Zones'!$D$12:$J$18,MATCH($H298,ZoneA,0),MATCH($M298,ZoneB,0))+$L298)))),"Select Time Zones")</f>
        <v/>
      </c>
      <c r="O298" s="162" t="str">
        <f t="shared" ca="1" si="36"/>
        <v/>
      </c>
      <c r="P298" s="25">
        <f t="shared" si="32"/>
        <v>0</v>
      </c>
      <c r="Q298" s="25">
        <f t="shared" si="33"/>
        <v>0</v>
      </c>
      <c r="R298" s="25">
        <f t="shared" si="34"/>
        <v>0</v>
      </c>
      <c r="S298" s="25" t="str">
        <f t="shared" ca="1" si="37"/>
        <v/>
      </c>
      <c r="T298" s="20" t="str">
        <f t="shared" ca="1" si="38"/>
        <v/>
      </c>
      <c r="U298" s="26" t="str">
        <f t="shared" ca="1" si="35"/>
        <v/>
      </c>
      <c r="V298" s="22"/>
      <c r="W298" s="22"/>
      <c r="X298" s="22"/>
      <c r="Y298" s="22"/>
      <c r="Z298" s="156"/>
      <c r="AA298" s="156"/>
      <c r="AB298" s="156"/>
      <c r="AC298" s="22">
        <v>20</v>
      </c>
    </row>
    <row r="299" spans="1:29">
      <c r="A299" s="17"/>
      <c r="B299" s="18"/>
      <c r="C299" s="18"/>
      <c r="D299" s="17"/>
      <c r="E299" s="17"/>
      <c r="F299" s="157"/>
      <c r="G299" s="136"/>
      <c r="H299" s="136" t="s">
        <v>131</v>
      </c>
      <c r="I299" s="137" t="str">
        <f>IFERROR(IF(ISBLANK($G299),"",IF(ISTEXT($G299),$G299,IF(SIGN(INDEX('Time Zones'!$D$12:$J$18,MATCH($H299,ZoneA,0),MATCH($J299,ZoneB,0)))=(-1),INDEX('Time Zones'!$D$12:$J$18,MATCH($H299,ZoneA,0),MATCH($J299,ZoneB,0))+$G299+5,INDEX('Time Zones'!$D$12:$J$18,MATCH($H299,ZoneA,0),MATCH($J299,ZoneB,0))+$G299))),"Select Time Zones")</f>
        <v/>
      </c>
      <c r="J299" s="19" t="s">
        <v>131</v>
      </c>
      <c r="K299" s="160"/>
      <c r="L299" s="134"/>
      <c r="M299" s="134" t="s">
        <v>131</v>
      </c>
      <c r="N299" s="135" t="str">
        <f>IFERROR(IF(ISBLANK($G299),"",IF(ISBLANK($L299),"",IF(ISTEXT($L299),$L299,IF(SIGN(INDEX('Time Zones'!$D$12:$J$18,MATCH($H299,ZoneA,0),MATCH($M299,ZoneB,0)))=(-1),INDEX('Time Zones'!$D$12:$J$18,MATCH($H299,ZoneA,0),MATCH($M299,ZoneB,0))+$L299+5,INDEX('Time Zones'!$D$12:$J$18,MATCH($H299,ZoneA,0),MATCH($M299,ZoneB,0))+$L299)))),"Select Time Zones")</f>
        <v/>
      </c>
      <c r="O299" s="162" t="str">
        <f t="shared" ca="1" si="36"/>
        <v/>
      </c>
      <c r="P299" s="25">
        <f t="shared" si="32"/>
        <v>0</v>
      </c>
      <c r="Q299" s="25">
        <f t="shared" si="33"/>
        <v>0</v>
      </c>
      <c r="R299" s="25">
        <f t="shared" si="34"/>
        <v>0</v>
      </c>
      <c r="S299" s="25" t="str">
        <f t="shared" ca="1" si="37"/>
        <v/>
      </c>
      <c r="T299" s="20" t="str">
        <f t="shared" ca="1" si="38"/>
        <v/>
      </c>
      <c r="U299" s="26" t="str">
        <f t="shared" ca="1" si="35"/>
        <v/>
      </c>
      <c r="V299" s="22"/>
      <c r="W299" s="22"/>
      <c r="X299" s="22"/>
      <c r="Y299" s="22"/>
      <c r="Z299" s="156"/>
      <c r="AA299" s="156"/>
      <c r="AB299" s="156"/>
      <c r="AC299" s="22">
        <v>20</v>
      </c>
    </row>
    <row r="300" spans="1:29">
      <c r="A300" s="17"/>
      <c r="B300" s="18"/>
      <c r="C300" s="18"/>
      <c r="D300" s="17"/>
      <c r="E300" s="17"/>
      <c r="F300" s="157"/>
      <c r="G300" s="136"/>
      <c r="H300" s="136" t="s">
        <v>131</v>
      </c>
      <c r="I300" s="137" t="str">
        <f>IFERROR(IF(ISBLANK($G300),"",IF(ISTEXT($G300),$G300,IF(SIGN(INDEX('Time Zones'!$D$12:$J$18,MATCH($H300,ZoneA,0),MATCH($J300,ZoneB,0)))=(-1),INDEX('Time Zones'!$D$12:$J$18,MATCH($H300,ZoneA,0),MATCH($J300,ZoneB,0))+$G300+5,INDEX('Time Zones'!$D$12:$J$18,MATCH($H300,ZoneA,0),MATCH($J300,ZoneB,0))+$G300))),"Select Time Zones")</f>
        <v/>
      </c>
      <c r="J300" s="19" t="s">
        <v>131</v>
      </c>
      <c r="K300" s="160"/>
      <c r="L300" s="134"/>
      <c r="M300" s="134" t="s">
        <v>131</v>
      </c>
      <c r="N300" s="135" t="str">
        <f>IFERROR(IF(ISBLANK($G300),"",IF(ISBLANK($L300),"",IF(ISTEXT($L300),$L300,IF(SIGN(INDEX('Time Zones'!$D$12:$J$18,MATCH($H300,ZoneA,0),MATCH($M300,ZoneB,0)))=(-1),INDEX('Time Zones'!$D$12:$J$18,MATCH($H300,ZoneA,0),MATCH($M300,ZoneB,0))+$L300+5,INDEX('Time Zones'!$D$12:$J$18,MATCH($H300,ZoneA,0),MATCH($M300,ZoneB,0))+$L300)))),"Select Time Zones")</f>
        <v/>
      </c>
      <c r="O300" s="162" t="str">
        <f t="shared" ca="1" si="36"/>
        <v/>
      </c>
      <c r="P300" s="25">
        <f t="shared" si="32"/>
        <v>0</v>
      </c>
      <c r="Q300" s="25">
        <f t="shared" si="33"/>
        <v>0</v>
      </c>
      <c r="R300" s="25">
        <f t="shared" si="34"/>
        <v>0</v>
      </c>
      <c r="S300" s="25" t="str">
        <f t="shared" ca="1" si="37"/>
        <v/>
      </c>
      <c r="T300" s="20" t="str">
        <f t="shared" ca="1" si="38"/>
        <v/>
      </c>
      <c r="U300" s="26" t="str">
        <f t="shared" ca="1" si="35"/>
        <v/>
      </c>
      <c r="V300" s="22"/>
      <c r="W300" s="22"/>
      <c r="X300" s="22"/>
      <c r="Y300" s="22"/>
      <c r="Z300" s="156"/>
      <c r="AA300" s="156"/>
      <c r="AB300" s="156"/>
      <c r="AC300" s="22">
        <v>20</v>
      </c>
    </row>
    <row r="301" spans="1:29">
      <c r="A301" s="17"/>
      <c r="B301" s="18"/>
      <c r="C301" s="18"/>
      <c r="D301" s="17"/>
      <c r="E301" s="17"/>
      <c r="F301" s="157"/>
      <c r="G301" s="136"/>
      <c r="H301" s="136" t="s">
        <v>131</v>
      </c>
      <c r="I301" s="137" t="str">
        <f>IFERROR(IF(ISBLANK($G301),"",IF(ISTEXT($G301),$G301,IF(SIGN(INDEX('Time Zones'!$D$12:$J$18,MATCH($H301,ZoneA,0),MATCH($J301,ZoneB,0)))=(-1),INDEX('Time Zones'!$D$12:$J$18,MATCH($H301,ZoneA,0),MATCH($J301,ZoneB,0))+$G301+5,INDEX('Time Zones'!$D$12:$J$18,MATCH($H301,ZoneA,0),MATCH($J301,ZoneB,0))+$G301))),"Select Time Zones")</f>
        <v/>
      </c>
      <c r="J301" s="19" t="s">
        <v>131</v>
      </c>
      <c r="K301" s="160"/>
      <c r="L301" s="134"/>
      <c r="M301" s="134" t="s">
        <v>131</v>
      </c>
      <c r="N301" s="135" t="str">
        <f>IFERROR(IF(ISBLANK($G301),"",IF(ISBLANK($L301),"",IF(ISTEXT($L301),$L301,IF(SIGN(INDEX('Time Zones'!$D$12:$J$18,MATCH($H301,ZoneA,0),MATCH($M301,ZoneB,0)))=(-1),INDEX('Time Zones'!$D$12:$J$18,MATCH($H301,ZoneA,0),MATCH($M301,ZoneB,0))+$L301+5,INDEX('Time Zones'!$D$12:$J$18,MATCH($H301,ZoneA,0),MATCH($M301,ZoneB,0))+$L301)))),"Select Time Zones")</f>
        <v/>
      </c>
      <c r="O301" s="162" t="str">
        <f t="shared" ca="1" si="36"/>
        <v/>
      </c>
      <c r="P301" s="25">
        <f t="shared" si="32"/>
        <v>0</v>
      </c>
      <c r="Q301" s="25">
        <f t="shared" si="33"/>
        <v>0</v>
      </c>
      <c r="R301" s="25">
        <f t="shared" si="34"/>
        <v>0</v>
      </c>
      <c r="S301" s="25" t="str">
        <f t="shared" ca="1" si="37"/>
        <v/>
      </c>
      <c r="T301" s="20" t="str">
        <f t="shared" ca="1" si="38"/>
        <v/>
      </c>
      <c r="U301" s="26" t="str">
        <f t="shared" ca="1" si="35"/>
        <v/>
      </c>
      <c r="V301" s="22"/>
      <c r="W301" s="22"/>
      <c r="X301" s="22"/>
      <c r="Y301" s="22"/>
      <c r="Z301" s="156"/>
      <c r="AA301" s="156"/>
      <c r="AB301" s="156"/>
      <c r="AC301" s="22">
        <v>20</v>
      </c>
    </row>
    <row r="302" spans="1:29">
      <c r="A302" s="17"/>
      <c r="B302" s="18"/>
      <c r="C302" s="18"/>
      <c r="D302" s="17"/>
      <c r="E302" s="17"/>
      <c r="F302" s="157"/>
      <c r="G302" s="136"/>
      <c r="H302" s="136" t="s">
        <v>131</v>
      </c>
      <c r="I302" s="137" t="str">
        <f>IFERROR(IF(ISBLANK($G302),"",IF(ISTEXT($G302),$G302,IF(SIGN(INDEX('Time Zones'!$D$12:$J$18,MATCH($H302,ZoneA,0),MATCH($J302,ZoneB,0)))=(-1),INDEX('Time Zones'!$D$12:$J$18,MATCH($H302,ZoneA,0),MATCH($J302,ZoneB,0))+$G302+5,INDEX('Time Zones'!$D$12:$J$18,MATCH($H302,ZoneA,0),MATCH($J302,ZoneB,0))+$G302))),"Select Time Zones")</f>
        <v/>
      </c>
      <c r="J302" s="19" t="s">
        <v>131</v>
      </c>
      <c r="K302" s="160"/>
      <c r="L302" s="134"/>
      <c r="M302" s="134" t="s">
        <v>131</v>
      </c>
      <c r="N302" s="135" t="str">
        <f>IFERROR(IF(ISBLANK($G302),"",IF(ISBLANK($L302),"",IF(ISTEXT($L302),$L302,IF(SIGN(INDEX('Time Zones'!$D$12:$J$18,MATCH($H302,ZoneA,0),MATCH($M302,ZoneB,0)))=(-1),INDEX('Time Zones'!$D$12:$J$18,MATCH($H302,ZoneA,0),MATCH($M302,ZoneB,0))+$L302+5,INDEX('Time Zones'!$D$12:$J$18,MATCH($H302,ZoneA,0),MATCH($M302,ZoneB,0))+$L302)))),"Select Time Zones")</f>
        <v/>
      </c>
      <c r="O302" s="162" t="str">
        <f t="shared" ca="1" si="36"/>
        <v/>
      </c>
      <c r="P302" s="25">
        <f t="shared" si="32"/>
        <v>0</v>
      </c>
      <c r="Q302" s="25">
        <f t="shared" si="33"/>
        <v>0</v>
      </c>
      <c r="R302" s="25">
        <f t="shared" si="34"/>
        <v>0</v>
      </c>
      <c r="S302" s="25" t="str">
        <f t="shared" ca="1" si="37"/>
        <v/>
      </c>
      <c r="T302" s="20" t="str">
        <f t="shared" ca="1" si="38"/>
        <v/>
      </c>
      <c r="U302" s="26" t="str">
        <f t="shared" ca="1" si="35"/>
        <v/>
      </c>
      <c r="V302" s="22"/>
      <c r="W302" s="22"/>
      <c r="X302" s="22"/>
      <c r="Y302" s="22"/>
      <c r="Z302" s="156"/>
      <c r="AA302" s="156"/>
      <c r="AB302" s="156"/>
      <c r="AC302" s="22">
        <v>20</v>
      </c>
    </row>
    <row r="303" spans="1:29">
      <c r="A303" s="17"/>
      <c r="B303" s="18"/>
      <c r="C303" s="18"/>
      <c r="D303" s="17"/>
      <c r="E303" s="17"/>
      <c r="F303" s="157"/>
      <c r="G303" s="136"/>
      <c r="H303" s="136" t="s">
        <v>131</v>
      </c>
      <c r="I303" s="137" t="str">
        <f>IFERROR(IF(ISBLANK($G303),"",IF(ISTEXT($G303),$G303,IF(SIGN(INDEX('Time Zones'!$D$12:$J$18,MATCH($H303,ZoneA,0),MATCH($J303,ZoneB,0)))=(-1),INDEX('Time Zones'!$D$12:$J$18,MATCH($H303,ZoneA,0),MATCH($J303,ZoneB,0))+$G303+5,INDEX('Time Zones'!$D$12:$J$18,MATCH($H303,ZoneA,0),MATCH($J303,ZoneB,0))+$G303))),"Select Time Zones")</f>
        <v/>
      </c>
      <c r="J303" s="19" t="s">
        <v>131</v>
      </c>
      <c r="K303" s="160"/>
      <c r="L303" s="134"/>
      <c r="M303" s="134" t="s">
        <v>131</v>
      </c>
      <c r="N303" s="135" t="str">
        <f>IFERROR(IF(ISBLANK($G303),"",IF(ISBLANK($L303),"",IF(ISTEXT($L303),$L303,IF(SIGN(INDEX('Time Zones'!$D$12:$J$18,MATCH($H303,ZoneA,0),MATCH($M303,ZoneB,0)))=(-1),INDEX('Time Zones'!$D$12:$J$18,MATCH($H303,ZoneA,0),MATCH($M303,ZoneB,0))+$L303+5,INDEX('Time Zones'!$D$12:$J$18,MATCH($H303,ZoneA,0),MATCH($M303,ZoneB,0))+$L303)))),"Select Time Zones")</f>
        <v/>
      </c>
      <c r="O303" s="162" t="str">
        <f t="shared" ca="1" si="36"/>
        <v/>
      </c>
      <c r="P303" s="25">
        <f t="shared" si="32"/>
        <v>0</v>
      </c>
      <c r="Q303" s="25">
        <f t="shared" si="33"/>
        <v>0</v>
      </c>
      <c r="R303" s="25">
        <f t="shared" si="34"/>
        <v>0</v>
      </c>
      <c r="S303" s="25" t="str">
        <f t="shared" ca="1" si="37"/>
        <v/>
      </c>
      <c r="T303" s="20" t="str">
        <f t="shared" ca="1" si="38"/>
        <v/>
      </c>
      <c r="U303" s="26" t="str">
        <f t="shared" ca="1" si="35"/>
        <v/>
      </c>
      <c r="V303" s="22"/>
      <c r="W303" s="22"/>
      <c r="X303" s="22"/>
      <c r="Y303" s="22"/>
      <c r="Z303" s="156"/>
      <c r="AA303" s="156"/>
      <c r="AB303" s="156"/>
      <c r="AC303" s="22">
        <v>20</v>
      </c>
    </row>
    <row r="304" spans="1:29">
      <c r="A304" s="17"/>
      <c r="B304" s="18"/>
      <c r="C304" s="18"/>
      <c r="D304" s="17"/>
      <c r="E304" s="17"/>
      <c r="F304" s="157"/>
      <c r="G304" s="136"/>
      <c r="H304" s="136" t="s">
        <v>131</v>
      </c>
      <c r="I304" s="137" t="str">
        <f>IFERROR(IF(ISBLANK($G304),"",IF(ISTEXT($G304),$G304,IF(SIGN(INDEX('Time Zones'!$D$12:$J$18,MATCH($H304,ZoneA,0),MATCH($J304,ZoneB,0)))=(-1),INDEX('Time Zones'!$D$12:$J$18,MATCH($H304,ZoneA,0),MATCH($J304,ZoneB,0))+$G304+5,INDEX('Time Zones'!$D$12:$J$18,MATCH($H304,ZoneA,0),MATCH($J304,ZoneB,0))+$G304))),"Select Time Zones")</f>
        <v/>
      </c>
      <c r="J304" s="19" t="s">
        <v>131</v>
      </c>
      <c r="K304" s="160"/>
      <c r="L304" s="134"/>
      <c r="M304" s="134" t="s">
        <v>131</v>
      </c>
      <c r="N304" s="135" t="str">
        <f>IFERROR(IF(ISBLANK($G304),"",IF(ISBLANK($L304),"",IF(ISTEXT($L304),$L304,IF(SIGN(INDEX('Time Zones'!$D$12:$J$18,MATCH($H304,ZoneA,0),MATCH($M304,ZoneB,0)))=(-1),INDEX('Time Zones'!$D$12:$J$18,MATCH($H304,ZoneA,0),MATCH($M304,ZoneB,0))+$L304+5,INDEX('Time Zones'!$D$12:$J$18,MATCH($H304,ZoneA,0),MATCH($M304,ZoneB,0))+$L304)))),"Select Time Zones")</f>
        <v/>
      </c>
      <c r="O304" s="162" t="str">
        <f t="shared" ca="1" si="36"/>
        <v/>
      </c>
      <c r="P304" s="25">
        <f t="shared" si="32"/>
        <v>0</v>
      </c>
      <c r="Q304" s="25">
        <f t="shared" si="33"/>
        <v>0</v>
      </c>
      <c r="R304" s="25">
        <f t="shared" si="34"/>
        <v>0</v>
      </c>
      <c r="S304" s="25" t="str">
        <f t="shared" ca="1" si="37"/>
        <v/>
      </c>
      <c r="T304" s="20" t="str">
        <f t="shared" ca="1" si="38"/>
        <v/>
      </c>
      <c r="U304" s="26" t="str">
        <f t="shared" ca="1" si="35"/>
        <v/>
      </c>
      <c r="V304" s="22"/>
      <c r="W304" s="22"/>
      <c r="X304" s="22"/>
      <c r="Y304" s="22"/>
      <c r="Z304" s="156"/>
      <c r="AA304" s="156"/>
      <c r="AB304" s="156"/>
      <c r="AC304" s="22">
        <v>20</v>
      </c>
    </row>
    <row r="305" spans="1:29">
      <c r="A305" s="17"/>
      <c r="B305" s="18"/>
      <c r="C305" s="18"/>
      <c r="D305" s="17"/>
      <c r="E305" s="17"/>
      <c r="F305" s="157"/>
      <c r="G305" s="136"/>
      <c r="H305" s="136" t="s">
        <v>131</v>
      </c>
      <c r="I305" s="137" t="str">
        <f>IFERROR(IF(ISBLANK($G305),"",IF(ISTEXT($G305),$G305,IF(SIGN(INDEX('Time Zones'!$D$12:$J$18,MATCH($H305,ZoneA,0),MATCH($J305,ZoneB,0)))=(-1),INDEX('Time Zones'!$D$12:$J$18,MATCH($H305,ZoneA,0),MATCH($J305,ZoneB,0))+$G305+5,INDEX('Time Zones'!$D$12:$J$18,MATCH($H305,ZoneA,0),MATCH($J305,ZoneB,0))+$G305))),"Select Time Zones")</f>
        <v/>
      </c>
      <c r="J305" s="19" t="s">
        <v>131</v>
      </c>
      <c r="K305" s="160"/>
      <c r="L305" s="134"/>
      <c r="M305" s="134" t="s">
        <v>131</v>
      </c>
      <c r="N305" s="135" t="str">
        <f>IFERROR(IF(ISBLANK($G305),"",IF(ISBLANK($L305),"",IF(ISTEXT($L305),$L305,IF(SIGN(INDEX('Time Zones'!$D$12:$J$18,MATCH($H305,ZoneA,0),MATCH($M305,ZoneB,0)))=(-1),INDEX('Time Zones'!$D$12:$J$18,MATCH($H305,ZoneA,0),MATCH($M305,ZoneB,0))+$L305+5,INDEX('Time Zones'!$D$12:$J$18,MATCH($H305,ZoneA,0),MATCH($M305,ZoneB,0))+$L305)))),"Select Time Zones")</f>
        <v/>
      </c>
      <c r="O305" s="162" t="str">
        <f t="shared" ca="1" si="36"/>
        <v/>
      </c>
      <c r="P305" s="25">
        <f t="shared" si="32"/>
        <v>0</v>
      </c>
      <c r="Q305" s="25">
        <f t="shared" si="33"/>
        <v>0</v>
      </c>
      <c r="R305" s="25">
        <f t="shared" si="34"/>
        <v>0</v>
      </c>
      <c r="S305" s="25" t="str">
        <f t="shared" ca="1" si="37"/>
        <v/>
      </c>
      <c r="T305" s="20" t="str">
        <f t="shared" ca="1" si="38"/>
        <v/>
      </c>
      <c r="U305" s="26" t="str">
        <f t="shared" ca="1" si="35"/>
        <v/>
      </c>
      <c r="V305" s="22"/>
      <c r="W305" s="22"/>
      <c r="X305" s="22"/>
      <c r="Y305" s="22"/>
      <c r="Z305" s="156"/>
      <c r="AA305" s="156"/>
      <c r="AB305" s="156"/>
      <c r="AC305" s="22">
        <v>20</v>
      </c>
    </row>
    <row r="306" spans="1:29">
      <c r="A306" s="17"/>
      <c r="B306" s="18"/>
      <c r="C306" s="18"/>
      <c r="D306" s="17"/>
      <c r="E306" s="17"/>
      <c r="F306" s="157"/>
      <c r="G306" s="136"/>
      <c r="H306" s="136" t="s">
        <v>131</v>
      </c>
      <c r="I306" s="137" t="str">
        <f>IFERROR(IF(ISBLANK($G306),"",IF(ISTEXT($G306),$G306,IF(SIGN(INDEX('Time Zones'!$D$12:$J$18,MATCH($H306,ZoneA,0),MATCH($J306,ZoneB,0)))=(-1),INDEX('Time Zones'!$D$12:$J$18,MATCH($H306,ZoneA,0),MATCH($J306,ZoneB,0))+$G306+5,INDEX('Time Zones'!$D$12:$J$18,MATCH($H306,ZoneA,0),MATCH($J306,ZoneB,0))+$G306))),"Select Time Zones")</f>
        <v/>
      </c>
      <c r="J306" s="19" t="s">
        <v>131</v>
      </c>
      <c r="K306" s="160"/>
      <c r="L306" s="134"/>
      <c r="M306" s="134" t="s">
        <v>131</v>
      </c>
      <c r="N306" s="135" t="str">
        <f>IFERROR(IF(ISBLANK($G306),"",IF(ISBLANK($L306),"",IF(ISTEXT($L306),$L306,IF(SIGN(INDEX('Time Zones'!$D$12:$J$18,MATCH($H306,ZoneA,0),MATCH($M306,ZoneB,0)))=(-1),INDEX('Time Zones'!$D$12:$J$18,MATCH($H306,ZoneA,0),MATCH($M306,ZoneB,0))+$L306+5,INDEX('Time Zones'!$D$12:$J$18,MATCH($H306,ZoneA,0),MATCH($M306,ZoneB,0))+$L306)))),"Select Time Zones")</f>
        <v/>
      </c>
      <c r="O306" s="162" t="str">
        <f t="shared" ca="1" si="36"/>
        <v/>
      </c>
      <c r="P306" s="25">
        <f t="shared" si="32"/>
        <v>0</v>
      </c>
      <c r="Q306" s="25">
        <f t="shared" si="33"/>
        <v>0</v>
      </c>
      <c r="R306" s="25">
        <f t="shared" si="34"/>
        <v>0</v>
      </c>
      <c r="S306" s="25" t="str">
        <f t="shared" ca="1" si="37"/>
        <v/>
      </c>
      <c r="T306" s="20" t="str">
        <f t="shared" ca="1" si="38"/>
        <v/>
      </c>
      <c r="U306" s="26" t="str">
        <f t="shared" ca="1" si="35"/>
        <v/>
      </c>
      <c r="V306" s="22"/>
      <c r="W306" s="22"/>
      <c r="X306" s="22"/>
      <c r="Y306" s="22"/>
      <c r="Z306" s="156"/>
      <c r="AA306" s="156"/>
      <c r="AB306" s="156"/>
      <c r="AC306" s="22">
        <v>20</v>
      </c>
    </row>
    <row r="307" spans="1:29">
      <c r="A307" s="17"/>
      <c r="B307" s="18"/>
      <c r="C307" s="18"/>
      <c r="D307" s="17"/>
      <c r="E307" s="17"/>
      <c r="F307" s="157"/>
      <c r="G307" s="136"/>
      <c r="H307" s="136" t="s">
        <v>131</v>
      </c>
      <c r="I307" s="137" t="str">
        <f>IFERROR(IF(ISBLANK($G307),"",IF(ISTEXT($G307),$G307,IF(SIGN(INDEX('Time Zones'!$D$12:$J$18,MATCH($H307,ZoneA,0),MATCH($J307,ZoneB,0)))=(-1),INDEX('Time Zones'!$D$12:$J$18,MATCH($H307,ZoneA,0),MATCH($J307,ZoneB,0))+$G307+5,INDEX('Time Zones'!$D$12:$J$18,MATCH($H307,ZoneA,0),MATCH($J307,ZoneB,0))+$G307))),"Select Time Zones")</f>
        <v/>
      </c>
      <c r="J307" s="19" t="s">
        <v>131</v>
      </c>
      <c r="K307" s="160"/>
      <c r="L307" s="134"/>
      <c r="M307" s="134" t="s">
        <v>131</v>
      </c>
      <c r="N307" s="135" t="str">
        <f>IFERROR(IF(ISBLANK($G307),"",IF(ISBLANK($L307),"",IF(ISTEXT($L307),$L307,IF(SIGN(INDEX('Time Zones'!$D$12:$J$18,MATCH($H307,ZoneA,0),MATCH($M307,ZoneB,0)))=(-1),INDEX('Time Zones'!$D$12:$J$18,MATCH($H307,ZoneA,0),MATCH($M307,ZoneB,0))+$L307+5,INDEX('Time Zones'!$D$12:$J$18,MATCH($H307,ZoneA,0),MATCH($M307,ZoneB,0))+$L307)))),"Select Time Zones")</f>
        <v/>
      </c>
      <c r="O307" s="162" t="str">
        <f t="shared" ca="1" si="36"/>
        <v/>
      </c>
      <c r="P307" s="25">
        <f t="shared" si="32"/>
        <v>0</v>
      </c>
      <c r="Q307" s="25">
        <f t="shared" si="33"/>
        <v>0</v>
      </c>
      <c r="R307" s="25">
        <f t="shared" si="34"/>
        <v>0</v>
      </c>
      <c r="S307" s="25" t="str">
        <f t="shared" ca="1" si="37"/>
        <v/>
      </c>
      <c r="T307" s="20" t="str">
        <f t="shared" ca="1" si="38"/>
        <v/>
      </c>
      <c r="U307" s="26" t="str">
        <f t="shared" ca="1" si="35"/>
        <v/>
      </c>
      <c r="V307" s="22"/>
      <c r="W307" s="22"/>
      <c r="X307" s="22"/>
      <c r="Y307" s="22"/>
      <c r="Z307" s="156"/>
      <c r="AA307" s="156"/>
      <c r="AB307" s="156"/>
      <c r="AC307" s="22">
        <v>20</v>
      </c>
    </row>
    <row r="308" spans="1:29">
      <c r="A308" s="17"/>
      <c r="B308" s="18"/>
      <c r="C308" s="18"/>
      <c r="D308" s="17"/>
      <c r="E308" s="17"/>
      <c r="F308" s="157"/>
      <c r="G308" s="136"/>
      <c r="H308" s="136" t="s">
        <v>131</v>
      </c>
      <c r="I308" s="137" t="str">
        <f>IFERROR(IF(ISBLANK($G308),"",IF(ISTEXT($G308),$G308,IF(SIGN(INDEX('Time Zones'!$D$12:$J$18,MATCH($H308,ZoneA,0),MATCH($J308,ZoneB,0)))=(-1),INDEX('Time Zones'!$D$12:$J$18,MATCH($H308,ZoneA,0),MATCH($J308,ZoneB,0))+$G308+5,INDEX('Time Zones'!$D$12:$J$18,MATCH($H308,ZoneA,0),MATCH($J308,ZoneB,0))+$G308))),"Select Time Zones")</f>
        <v/>
      </c>
      <c r="J308" s="19" t="s">
        <v>131</v>
      </c>
      <c r="K308" s="160"/>
      <c r="L308" s="134"/>
      <c r="M308" s="134" t="s">
        <v>131</v>
      </c>
      <c r="N308" s="135" t="str">
        <f>IFERROR(IF(ISBLANK($G308),"",IF(ISBLANK($L308),"",IF(ISTEXT($L308),$L308,IF(SIGN(INDEX('Time Zones'!$D$12:$J$18,MATCH($H308,ZoneA,0),MATCH($M308,ZoneB,0)))=(-1),INDEX('Time Zones'!$D$12:$J$18,MATCH($H308,ZoneA,0),MATCH($M308,ZoneB,0))+$L308+5,INDEX('Time Zones'!$D$12:$J$18,MATCH($H308,ZoneA,0),MATCH($M308,ZoneB,0))+$L308)))),"Select Time Zones")</f>
        <v/>
      </c>
      <c r="O308" s="162" t="str">
        <f t="shared" ca="1" si="36"/>
        <v/>
      </c>
      <c r="P308" s="25">
        <f t="shared" si="32"/>
        <v>0</v>
      </c>
      <c r="Q308" s="25">
        <f t="shared" si="33"/>
        <v>0</v>
      </c>
      <c r="R308" s="25">
        <f t="shared" si="34"/>
        <v>0</v>
      </c>
      <c r="S308" s="25" t="str">
        <f t="shared" ca="1" si="37"/>
        <v/>
      </c>
      <c r="T308" s="20" t="str">
        <f t="shared" ca="1" si="38"/>
        <v/>
      </c>
      <c r="U308" s="26" t="str">
        <f t="shared" ca="1" si="35"/>
        <v/>
      </c>
      <c r="V308" s="22"/>
      <c r="W308" s="22"/>
      <c r="X308" s="22"/>
      <c r="Y308" s="22"/>
      <c r="Z308" s="156"/>
      <c r="AA308" s="156"/>
      <c r="AB308" s="156"/>
      <c r="AC308" s="22">
        <v>20</v>
      </c>
    </row>
    <row r="309" spans="1:29">
      <c r="A309" s="17"/>
      <c r="B309" s="18"/>
      <c r="C309" s="18"/>
      <c r="D309" s="17"/>
      <c r="E309" s="17"/>
      <c r="F309" s="157"/>
      <c r="G309" s="136"/>
      <c r="H309" s="136" t="s">
        <v>131</v>
      </c>
      <c r="I309" s="137" t="str">
        <f>IFERROR(IF(ISBLANK($G309),"",IF(ISTEXT($G309),$G309,IF(SIGN(INDEX('Time Zones'!$D$12:$J$18,MATCH($H309,ZoneA,0),MATCH($J309,ZoneB,0)))=(-1),INDEX('Time Zones'!$D$12:$J$18,MATCH($H309,ZoneA,0),MATCH($J309,ZoneB,0))+$G309+5,INDEX('Time Zones'!$D$12:$J$18,MATCH($H309,ZoneA,0),MATCH($J309,ZoneB,0))+$G309))),"Select Time Zones")</f>
        <v/>
      </c>
      <c r="J309" s="19" t="s">
        <v>131</v>
      </c>
      <c r="K309" s="160"/>
      <c r="L309" s="134"/>
      <c r="M309" s="134" t="s">
        <v>131</v>
      </c>
      <c r="N309" s="135" t="str">
        <f>IFERROR(IF(ISBLANK($G309),"",IF(ISBLANK($L309),"",IF(ISTEXT($L309),$L309,IF(SIGN(INDEX('Time Zones'!$D$12:$J$18,MATCH($H309,ZoneA,0),MATCH($M309,ZoneB,0)))=(-1),INDEX('Time Zones'!$D$12:$J$18,MATCH($H309,ZoneA,0),MATCH($M309,ZoneB,0))+$L309+5,INDEX('Time Zones'!$D$12:$J$18,MATCH($H309,ZoneA,0),MATCH($M309,ZoneB,0))+$L309)))),"Select Time Zones")</f>
        <v/>
      </c>
      <c r="O309" s="162" t="str">
        <f t="shared" ca="1" si="36"/>
        <v/>
      </c>
      <c r="P309" s="25">
        <f t="shared" si="32"/>
        <v>0</v>
      </c>
      <c r="Q309" s="25">
        <f t="shared" si="33"/>
        <v>0</v>
      </c>
      <c r="R309" s="25">
        <f t="shared" si="34"/>
        <v>0</v>
      </c>
      <c r="S309" s="25" t="str">
        <f t="shared" ca="1" si="37"/>
        <v/>
      </c>
      <c r="T309" s="20" t="str">
        <f t="shared" ca="1" si="38"/>
        <v/>
      </c>
      <c r="U309" s="26" t="str">
        <f t="shared" ca="1" si="35"/>
        <v/>
      </c>
      <c r="V309" s="22"/>
      <c r="W309" s="22"/>
      <c r="X309" s="22"/>
      <c r="Y309" s="22"/>
      <c r="Z309" s="156"/>
      <c r="AA309" s="156"/>
      <c r="AB309" s="156"/>
      <c r="AC309" s="22">
        <v>20</v>
      </c>
    </row>
    <row r="310" spans="1:29">
      <c r="A310" s="17"/>
      <c r="B310" s="18"/>
      <c r="C310" s="18"/>
      <c r="D310" s="17"/>
      <c r="E310" s="17"/>
      <c r="F310" s="157"/>
      <c r="G310" s="136"/>
      <c r="H310" s="136" t="s">
        <v>131</v>
      </c>
      <c r="I310" s="137" t="str">
        <f>IFERROR(IF(ISBLANK($G310),"",IF(ISTEXT($G310),$G310,IF(SIGN(INDEX('Time Zones'!$D$12:$J$18,MATCH($H310,ZoneA,0),MATCH($J310,ZoneB,0)))=(-1),INDEX('Time Zones'!$D$12:$J$18,MATCH($H310,ZoneA,0),MATCH($J310,ZoneB,0))+$G310+5,INDEX('Time Zones'!$D$12:$J$18,MATCH($H310,ZoneA,0),MATCH($J310,ZoneB,0))+$G310))),"Select Time Zones")</f>
        <v/>
      </c>
      <c r="J310" s="19" t="s">
        <v>131</v>
      </c>
      <c r="K310" s="160"/>
      <c r="L310" s="134"/>
      <c r="M310" s="134" t="s">
        <v>131</v>
      </c>
      <c r="N310" s="135" t="str">
        <f>IFERROR(IF(ISBLANK($G310),"",IF(ISBLANK($L310),"",IF(ISTEXT($L310),$L310,IF(SIGN(INDEX('Time Zones'!$D$12:$J$18,MATCH($H310,ZoneA,0),MATCH($M310,ZoneB,0)))=(-1),INDEX('Time Zones'!$D$12:$J$18,MATCH($H310,ZoneA,0),MATCH($M310,ZoneB,0))+$L310+5,INDEX('Time Zones'!$D$12:$J$18,MATCH($H310,ZoneA,0),MATCH($M310,ZoneB,0))+$L310)))),"Select Time Zones")</f>
        <v/>
      </c>
      <c r="O310" s="162" t="str">
        <f t="shared" ca="1" si="36"/>
        <v/>
      </c>
      <c r="P310" s="25">
        <f t="shared" si="32"/>
        <v>0</v>
      </c>
      <c r="Q310" s="25">
        <f t="shared" si="33"/>
        <v>0</v>
      </c>
      <c r="R310" s="25">
        <f t="shared" si="34"/>
        <v>0</v>
      </c>
      <c r="S310" s="25" t="str">
        <f t="shared" ca="1" si="37"/>
        <v/>
      </c>
      <c r="T310" s="20" t="str">
        <f t="shared" ca="1" si="38"/>
        <v/>
      </c>
      <c r="U310" s="26" t="str">
        <f t="shared" ca="1" si="35"/>
        <v/>
      </c>
      <c r="V310" s="22"/>
      <c r="W310" s="22"/>
      <c r="X310" s="22"/>
      <c r="Y310" s="22"/>
      <c r="Z310" s="156"/>
      <c r="AA310" s="156"/>
      <c r="AB310" s="156"/>
      <c r="AC310" s="22">
        <v>20</v>
      </c>
    </row>
    <row r="311" spans="1:29">
      <c r="A311" s="17"/>
      <c r="B311" s="18"/>
      <c r="C311" s="18"/>
      <c r="D311" s="17"/>
      <c r="E311" s="17"/>
      <c r="F311" s="157"/>
      <c r="G311" s="136"/>
      <c r="H311" s="136" t="s">
        <v>131</v>
      </c>
      <c r="I311" s="137" t="str">
        <f>IFERROR(IF(ISBLANK($G311),"",IF(ISTEXT($G311),$G311,IF(SIGN(INDEX('Time Zones'!$D$12:$J$18,MATCH($H311,ZoneA,0),MATCH($J311,ZoneB,0)))=(-1),INDEX('Time Zones'!$D$12:$J$18,MATCH($H311,ZoneA,0),MATCH($J311,ZoneB,0))+$G311+5,INDEX('Time Zones'!$D$12:$J$18,MATCH($H311,ZoneA,0),MATCH($J311,ZoneB,0))+$G311))),"Select Time Zones")</f>
        <v/>
      </c>
      <c r="J311" s="19" t="s">
        <v>131</v>
      </c>
      <c r="K311" s="160"/>
      <c r="L311" s="134"/>
      <c r="M311" s="134" t="s">
        <v>131</v>
      </c>
      <c r="N311" s="135" t="str">
        <f>IFERROR(IF(ISBLANK($G311),"",IF(ISBLANK($L311),"",IF(ISTEXT($L311),$L311,IF(SIGN(INDEX('Time Zones'!$D$12:$J$18,MATCH($H311,ZoneA,0),MATCH($M311,ZoneB,0)))=(-1),INDEX('Time Zones'!$D$12:$J$18,MATCH($H311,ZoneA,0),MATCH($M311,ZoneB,0))+$L311+5,INDEX('Time Zones'!$D$12:$J$18,MATCH($H311,ZoneA,0),MATCH($M311,ZoneB,0))+$L311)))),"Select Time Zones")</f>
        <v/>
      </c>
      <c r="O311" s="162" t="str">
        <f t="shared" ca="1" si="36"/>
        <v/>
      </c>
      <c r="P311" s="25">
        <f t="shared" si="32"/>
        <v>0</v>
      </c>
      <c r="Q311" s="25">
        <f t="shared" si="33"/>
        <v>0</v>
      </c>
      <c r="R311" s="25">
        <f t="shared" si="34"/>
        <v>0</v>
      </c>
      <c r="S311" s="25" t="str">
        <f t="shared" ca="1" si="37"/>
        <v/>
      </c>
      <c r="T311" s="20" t="str">
        <f t="shared" ca="1" si="38"/>
        <v/>
      </c>
      <c r="U311" s="26" t="str">
        <f t="shared" ca="1" si="35"/>
        <v/>
      </c>
      <c r="V311" s="22"/>
      <c r="W311" s="22"/>
      <c r="X311" s="22"/>
      <c r="Y311" s="22"/>
      <c r="Z311" s="156"/>
      <c r="AA311" s="156"/>
      <c r="AB311" s="156"/>
      <c r="AC311" s="22">
        <v>20</v>
      </c>
    </row>
    <row r="312" spans="1:29">
      <c r="A312" s="17"/>
      <c r="B312" s="18"/>
      <c r="C312" s="18"/>
      <c r="D312" s="17"/>
      <c r="E312" s="17"/>
      <c r="F312" s="157"/>
      <c r="G312" s="136"/>
      <c r="H312" s="136" t="s">
        <v>131</v>
      </c>
      <c r="I312" s="137" t="str">
        <f>IFERROR(IF(ISBLANK($G312),"",IF(ISTEXT($G312),$G312,IF(SIGN(INDEX('Time Zones'!$D$12:$J$18,MATCH($H312,ZoneA,0),MATCH($J312,ZoneB,0)))=(-1),INDEX('Time Zones'!$D$12:$J$18,MATCH($H312,ZoneA,0),MATCH($J312,ZoneB,0))+$G312+5,INDEX('Time Zones'!$D$12:$J$18,MATCH($H312,ZoneA,0),MATCH($J312,ZoneB,0))+$G312))),"Select Time Zones")</f>
        <v/>
      </c>
      <c r="J312" s="19" t="s">
        <v>131</v>
      </c>
      <c r="K312" s="160"/>
      <c r="L312" s="134"/>
      <c r="M312" s="134" t="s">
        <v>131</v>
      </c>
      <c r="N312" s="135" t="str">
        <f>IFERROR(IF(ISBLANK($G312),"",IF(ISBLANK($L312),"",IF(ISTEXT($L312),$L312,IF(SIGN(INDEX('Time Zones'!$D$12:$J$18,MATCH($H312,ZoneA,0),MATCH($M312,ZoneB,0)))=(-1),INDEX('Time Zones'!$D$12:$J$18,MATCH($H312,ZoneA,0),MATCH($M312,ZoneB,0))+$L312+5,INDEX('Time Zones'!$D$12:$J$18,MATCH($H312,ZoneA,0),MATCH($M312,ZoneB,0))+$L312)))),"Select Time Zones")</f>
        <v/>
      </c>
      <c r="O312" s="162" t="str">
        <f t="shared" ca="1" si="36"/>
        <v/>
      </c>
      <c r="P312" s="25">
        <f t="shared" si="32"/>
        <v>0</v>
      </c>
      <c r="Q312" s="25">
        <f t="shared" si="33"/>
        <v>0</v>
      </c>
      <c r="R312" s="25">
        <f t="shared" si="34"/>
        <v>0</v>
      </c>
      <c r="S312" s="25" t="str">
        <f t="shared" ca="1" si="37"/>
        <v/>
      </c>
      <c r="T312" s="20" t="str">
        <f t="shared" ca="1" si="38"/>
        <v/>
      </c>
      <c r="U312" s="26" t="str">
        <f t="shared" ca="1" si="35"/>
        <v/>
      </c>
      <c r="V312" s="22"/>
      <c r="W312" s="22"/>
      <c r="X312" s="22"/>
      <c r="Y312" s="22"/>
      <c r="Z312" s="156"/>
      <c r="AA312" s="156"/>
      <c r="AB312" s="156"/>
      <c r="AC312" s="22">
        <v>20</v>
      </c>
    </row>
    <row r="313" spans="1:29">
      <c r="A313" s="17"/>
      <c r="B313" s="18"/>
      <c r="C313" s="18"/>
      <c r="D313" s="17"/>
      <c r="E313" s="17"/>
      <c r="F313" s="157"/>
      <c r="G313" s="136"/>
      <c r="H313" s="136" t="s">
        <v>131</v>
      </c>
      <c r="I313" s="137" t="str">
        <f>IFERROR(IF(ISBLANK($G313),"",IF(ISTEXT($G313),$G313,IF(SIGN(INDEX('Time Zones'!$D$12:$J$18,MATCH($H313,ZoneA,0),MATCH($J313,ZoneB,0)))=(-1),INDEX('Time Zones'!$D$12:$J$18,MATCH($H313,ZoneA,0),MATCH($J313,ZoneB,0))+$G313+5,INDEX('Time Zones'!$D$12:$J$18,MATCH($H313,ZoneA,0),MATCH($J313,ZoneB,0))+$G313))),"Select Time Zones")</f>
        <v/>
      </c>
      <c r="J313" s="19" t="s">
        <v>131</v>
      </c>
      <c r="K313" s="160"/>
      <c r="L313" s="134"/>
      <c r="M313" s="134" t="s">
        <v>131</v>
      </c>
      <c r="N313" s="135" t="str">
        <f>IFERROR(IF(ISBLANK($G313),"",IF(ISBLANK($L313),"",IF(ISTEXT($L313),$L313,IF(SIGN(INDEX('Time Zones'!$D$12:$J$18,MATCH($H313,ZoneA,0),MATCH($M313,ZoneB,0)))=(-1),INDEX('Time Zones'!$D$12:$J$18,MATCH($H313,ZoneA,0),MATCH($M313,ZoneB,0))+$L313+5,INDEX('Time Zones'!$D$12:$J$18,MATCH($H313,ZoneA,0),MATCH($M313,ZoneB,0))+$L313)))),"Select Time Zones")</f>
        <v/>
      </c>
      <c r="O313" s="162" t="str">
        <f t="shared" ca="1" si="36"/>
        <v/>
      </c>
      <c r="P313" s="25">
        <f t="shared" si="32"/>
        <v>0</v>
      </c>
      <c r="Q313" s="25">
        <f t="shared" si="33"/>
        <v>0</v>
      </c>
      <c r="R313" s="25">
        <f t="shared" si="34"/>
        <v>0</v>
      </c>
      <c r="S313" s="25" t="str">
        <f t="shared" ca="1" si="37"/>
        <v/>
      </c>
      <c r="T313" s="20" t="str">
        <f t="shared" ca="1" si="38"/>
        <v/>
      </c>
      <c r="U313" s="26" t="str">
        <f t="shared" ca="1" si="35"/>
        <v/>
      </c>
      <c r="V313" s="22"/>
      <c r="W313" s="22"/>
      <c r="X313" s="22"/>
      <c r="Y313" s="22"/>
      <c r="Z313" s="156"/>
      <c r="AA313" s="156"/>
      <c r="AB313" s="156"/>
      <c r="AC313" s="22">
        <v>20</v>
      </c>
    </row>
    <row r="314" spans="1:29">
      <c r="A314" s="17"/>
      <c r="B314" s="18"/>
      <c r="C314" s="18"/>
      <c r="D314" s="17"/>
      <c r="E314" s="17"/>
      <c r="F314" s="157"/>
      <c r="G314" s="136"/>
      <c r="H314" s="136" t="s">
        <v>131</v>
      </c>
      <c r="I314" s="137" t="str">
        <f>IFERROR(IF(ISBLANK($G314),"",IF(ISTEXT($G314),$G314,IF(SIGN(INDEX('Time Zones'!$D$12:$J$18,MATCH($H314,ZoneA,0),MATCH($J314,ZoneB,0)))=(-1),INDEX('Time Zones'!$D$12:$J$18,MATCH($H314,ZoneA,0),MATCH($J314,ZoneB,0))+$G314+5,INDEX('Time Zones'!$D$12:$J$18,MATCH($H314,ZoneA,0),MATCH($J314,ZoneB,0))+$G314))),"Select Time Zones")</f>
        <v/>
      </c>
      <c r="J314" s="19" t="s">
        <v>131</v>
      </c>
      <c r="K314" s="160"/>
      <c r="L314" s="134"/>
      <c r="M314" s="134" t="s">
        <v>131</v>
      </c>
      <c r="N314" s="135" t="str">
        <f>IFERROR(IF(ISBLANK($G314),"",IF(ISBLANK($L314),"",IF(ISTEXT($L314),$L314,IF(SIGN(INDEX('Time Zones'!$D$12:$J$18,MATCH($H314,ZoneA,0),MATCH($M314,ZoneB,0)))=(-1),INDEX('Time Zones'!$D$12:$J$18,MATCH($H314,ZoneA,0),MATCH($M314,ZoneB,0))+$L314+5,INDEX('Time Zones'!$D$12:$J$18,MATCH($H314,ZoneA,0),MATCH($M314,ZoneB,0))+$L314)))),"Select Time Zones")</f>
        <v/>
      </c>
      <c r="O314" s="162" t="str">
        <f t="shared" ca="1" si="36"/>
        <v/>
      </c>
      <c r="P314" s="25">
        <f t="shared" si="32"/>
        <v>0</v>
      </c>
      <c r="Q314" s="25">
        <f t="shared" si="33"/>
        <v>0</v>
      </c>
      <c r="R314" s="25">
        <f t="shared" si="34"/>
        <v>0</v>
      </c>
      <c r="S314" s="25" t="str">
        <f t="shared" ca="1" si="37"/>
        <v/>
      </c>
      <c r="T314" s="20" t="str">
        <f t="shared" ca="1" si="38"/>
        <v/>
      </c>
      <c r="U314" s="26" t="str">
        <f t="shared" ca="1" si="35"/>
        <v/>
      </c>
      <c r="V314" s="22"/>
      <c r="W314" s="22"/>
      <c r="X314" s="22"/>
      <c r="Y314" s="22"/>
      <c r="Z314" s="156"/>
      <c r="AA314" s="156"/>
      <c r="AB314" s="156"/>
      <c r="AC314" s="22">
        <v>20</v>
      </c>
    </row>
    <row r="315" spans="1:29">
      <c r="A315" s="17"/>
      <c r="B315" s="18"/>
      <c r="C315" s="18"/>
      <c r="D315" s="17"/>
      <c r="E315" s="17"/>
      <c r="F315" s="157"/>
      <c r="G315" s="136"/>
      <c r="H315" s="136" t="s">
        <v>131</v>
      </c>
      <c r="I315" s="137" t="str">
        <f>IFERROR(IF(ISBLANK($G315),"",IF(ISTEXT($G315),$G315,IF(SIGN(INDEX('Time Zones'!$D$12:$J$18,MATCH($H315,ZoneA,0),MATCH($J315,ZoneB,0)))=(-1),INDEX('Time Zones'!$D$12:$J$18,MATCH($H315,ZoneA,0),MATCH($J315,ZoneB,0))+$G315+5,INDEX('Time Zones'!$D$12:$J$18,MATCH($H315,ZoneA,0),MATCH($J315,ZoneB,0))+$G315))),"Select Time Zones")</f>
        <v/>
      </c>
      <c r="J315" s="19" t="s">
        <v>131</v>
      </c>
      <c r="K315" s="160"/>
      <c r="L315" s="134"/>
      <c r="M315" s="134" t="s">
        <v>131</v>
      </c>
      <c r="N315" s="135" t="str">
        <f>IFERROR(IF(ISBLANK($G315),"",IF(ISBLANK($L315),"",IF(ISTEXT($L315),$L315,IF(SIGN(INDEX('Time Zones'!$D$12:$J$18,MATCH($H315,ZoneA,0),MATCH($M315,ZoneB,0)))=(-1),INDEX('Time Zones'!$D$12:$J$18,MATCH($H315,ZoneA,0),MATCH($M315,ZoneB,0))+$L315+5,INDEX('Time Zones'!$D$12:$J$18,MATCH($H315,ZoneA,0),MATCH($M315,ZoneB,0))+$L315)))),"Select Time Zones")</f>
        <v/>
      </c>
      <c r="O315" s="162" t="str">
        <f t="shared" ca="1" si="36"/>
        <v/>
      </c>
      <c r="P315" s="25">
        <f t="shared" si="32"/>
        <v>0</v>
      </c>
      <c r="Q315" s="25">
        <f t="shared" si="33"/>
        <v>0</v>
      </c>
      <c r="R315" s="25">
        <f t="shared" si="34"/>
        <v>0</v>
      </c>
      <c r="S315" s="25" t="str">
        <f t="shared" ca="1" si="37"/>
        <v/>
      </c>
      <c r="T315" s="20" t="str">
        <f t="shared" ca="1" si="38"/>
        <v/>
      </c>
      <c r="U315" s="26" t="str">
        <f t="shared" ca="1" si="35"/>
        <v/>
      </c>
      <c r="V315" s="22"/>
      <c r="W315" s="22"/>
      <c r="X315" s="22"/>
      <c r="Y315" s="22"/>
      <c r="Z315" s="156"/>
      <c r="AA315" s="156"/>
      <c r="AB315" s="156"/>
      <c r="AC315" s="22">
        <v>20</v>
      </c>
    </row>
    <row r="316" spans="1:29">
      <c r="A316" s="17"/>
      <c r="B316" s="18"/>
      <c r="C316" s="18"/>
      <c r="D316" s="17"/>
      <c r="E316" s="17"/>
      <c r="F316" s="157"/>
      <c r="G316" s="136"/>
      <c r="H316" s="136" t="s">
        <v>131</v>
      </c>
      <c r="I316" s="137" t="str">
        <f>IFERROR(IF(ISBLANK($G316),"",IF(ISTEXT($G316),$G316,IF(SIGN(INDEX('Time Zones'!$D$12:$J$18,MATCH($H316,ZoneA,0),MATCH($J316,ZoneB,0)))=(-1),INDEX('Time Zones'!$D$12:$J$18,MATCH($H316,ZoneA,0),MATCH($J316,ZoneB,0))+$G316+5,INDEX('Time Zones'!$D$12:$J$18,MATCH($H316,ZoneA,0),MATCH($J316,ZoneB,0))+$G316))),"Select Time Zones")</f>
        <v/>
      </c>
      <c r="J316" s="19" t="s">
        <v>131</v>
      </c>
      <c r="K316" s="160"/>
      <c r="L316" s="134"/>
      <c r="M316" s="134" t="s">
        <v>131</v>
      </c>
      <c r="N316" s="135" t="str">
        <f>IFERROR(IF(ISBLANK($G316),"",IF(ISBLANK($L316),"",IF(ISTEXT($L316),$L316,IF(SIGN(INDEX('Time Zones'!$D$12:$J$18,MATCH($H316,ZoneA,0),MATCH($M316,ZoneB,0)))=(-1),INDEX('Time Zones'!$D$12:$J$18,MATCH($H316,ZoneA,0),MATCH($M316,ZoneB,0))+$L316+5,INDEX('Time Zones'!$D$12:$J$18,MATCH($H316,ZoneA,0),MATCH($M316,ZoneB,0))+$L316)))),"Select Time Zones")</f>
        <v/>
      </c>
      <c r="O316" s="162" t="str">
        <f t="shared" ca="1" si="36"/>
        <v/>
      </c>
      <c r="P316" s="25">
        <f t="shared" si="32"/>
        <v>0</v>
      </c>
      <c r="Q316" s="25">
        <f t="shared" si="33"/>
        <v>0</v>
      </c>
      <c r="R316" s="25">
        <f t="shared" si="34"/>
        <v>0</v>
      </c>
      <c r="S316" s="25" t="str">
        <f t="shared" ca="1" si="37"/>
        <v/>
      </c>
      <c r="T316" s="20" t="str">
        <f t="shared" ca="1" si="38"/>
        <v/>
      </c>
      <c r="U316" s="26" t="str">
        <f t="shared" ca="1" si="35"/>
        <v/>
      </c>
      <c r="V316" s="22"/>
      <c r="W316" s="22"/>
      <c r="X316" s="22"/>
      <c r="Y316" s="22"/>
      <c r="Z316" s="156"/>
      <c r="AA316" s="156"/>
      <c r="AB316" s="156"/>
      <c r="AC316" s="22">
        <v>20</v>
      </c>
    </row>
    <row r="317" spans="1:29">
      <c r="A317" s="17"/>
      <c r="B317" s="18"/>
      <c r="C317" s="18"/>
      <c r="D317" s="17"/>
      <c r="E317" s="17"/>
      <c r="F317" s="157"/>
      <c r="G317" s="136"/>
      <c r="H317" s="136" t="s">
        <v>131</v>
      </c>
      <c r="I317" s="137" t="str">
        <f>IFERROR(IF(ISBLANK($G317),"",IF(ISTEXT($G317),$G317,IF(SIGN(INDEX('Time Zones'!$D$12:$J$18,MATCH($H317,ZoneA,0),MATCH($J317,ZoneB,0)))=(-1),INDEX('Time Zones'!$D$12:$J$18,MATCH($H317,ZoneA,0),MATCH($J317,ZoneB,0))+$G317+5,INDEX('Time Zones'!$D$12:$J$18,MATCH($H317,ZoneA,0),MATCH($J317,ZoneB,0))+$G317))),"Select Time Zones")</f>
        <v/>
      </c>
      <c r="J317" s="19" t="s">
        <v>131</v>
      </c>
      <c r="K317" s="160"/>
      <c r="L317" s="134"/>
      <c r="M317" s="134" t="s">
        <v>131</v>
      </c>
      <c r="N317" s="135" t="str">
        <f>IFERROR(IF(ISBLANK($G317),"",IF(ISBLANK($L317),"",IF(ISTEXT($L317),$L317,IF(SIGN(INDEX('Time Zones'!$D$12:$J$18,MATCH($H317,ZoneA,0),MATCH($M317,ZoneB,0)))=(-1),INDEX('Time Zones'!$D$12:$J$18,MATCH($H317,ZoneA,0),MATCH($M317,ZoneB,0))+$L317+5,INDEX('Time Zones'!$D$12:$J$18,MATCH($H317,ZoneA,0),MATCH($M317,ZoneB,0))+$L317)))),"Select Time Zones")</f>
        <v/>
      </c>
      <c r="O317" s="162" t="str">
        <f t="shared" ca="1" si="36"/>
        <v/>
      </c>
      <c r="P317" s="25">
        <f t="shared" si="32"/>
        <v>0</v>
      </c>
      <c r="Q317" s="25">
        <f t="shared" si="33"/>
        <v>0</v>
      </c>
      <c r="R317" s="25">
        <f t="shared" si="34"/>
        <v>0</v>
      </c>
      <c r="S317" s="25" t="str">
        <f t="shared" ca="1" si="37"/>
        <v/>
      </c>
      <c r="T317" s="20" t="str">
        <f t="shared" ca="1" si="38"/>
        <v/>
      </c>
      <c r="U317" s="26" t="str">
        <f t="shared" ca="1" si="35"/>
        <v/>
      </c>
      <c r="V317" s="22"/>
      <c r="W317" s="22"/>
      <c r="X317" s="22"/>
      <c r="Y317" s="22"/>
      <c r="Z317" s="156"/>
      <c r="AA317" s="156"/>
      <c r="AB317" s="156"/>
      <c r="AC317" s="22">
        <v>20</v>
      </c>
    </row>
    <row r="318" spans="1:29">
      <c r="A318" s="17"/>
      <c r="B318" s="18"/>
      <c r="C318" s="18"/>
      <c r="D318" s="17"/>
      <c r="E318" s="17"/>
      <c r="F318" s="157"/>
      <c r="G318" s="136"/>
      <c r="H318" s="136" t="s">
        <v>131</v>
      </c>
      <c r="I318" s="137" t="str">
        <f>IFERROR(IF(ISBLANK($G318),"",IF(ISTEXT($G318),$G318,IF(SIGN(INDEX('Time Zones'!$D$12:$J$18,MATCH($H318,ZoneA,0),MATCH($J318,ZoneB,0)))=(-1),INDEX('Time Zones'!$D$12:$J$18,MATCH($H318,ZoneA,0),MATCH($J318,ZoneB,0))+$G318+5,INDEX('Time Zones'!$D$12:$J$18,MATCH($H318,ZoneA,0),MATCH($J318,ZoneB,0))+$G318))),"Select Time Zones")</f>
        <v/>
      </c>
      <c r="J318" s="19" t="s">
        <v>131</v>
      </c>
      <c r="K318" s="160"/>
      <c r="L318" s="134"/>
      <c r="M318" s="134" t="s">
        <v>131</v>
      </c>
      <c r="N318" s="135" t="str">
        <f>IFERROR(IF(ISBLANK($G318),"",IF(ISBLANK($L318),"",IF(ISTEXT($L318),$L318,IF(SIGN(INDEX('Time Zones'!$D$12:$J$18,MATCH($H318,ZoneA,0),MATCH($M318,ZoneB,0)))=(-1),INDEX('Time Zones'!$D$12:$J$18,MATCH($H318,ZoneA,0),MATCH($M318,ZoneB,0))+$L318+5,INDEX('Time Zones'!$D$12:$J$18,MATCH($H318,ZoneA,0),MATCH($M318,ZoneB,0))+$L318)))),"Select Time Zones")</f>
        <v/>
      </c>
      <c r="O318" s="162" t="str">
        <f t="shared" ca="1" si="36"/>
        <v/>
      </c>
      <c r="P318" s="25">
        <f t="shared" si="32"/>
        <v>0</v>
      </c>
      <c r="Q318" s="25">
        <f t="shared" si="33"/>
        <v>0</v>
      </c>
      <c r="R318" s="25">
        <f t="shared" si="34"/>
        <v>0</v>
      </c>
      <c r="S318" s="25" t="str">
        <f t="shared" ca="1" si="37"/>
        <v/>
      </c>
      <c r="T318" s="20" t="str">
        <f t="shared" ca="1" si="38"/>
        <v/>
      </c>
      <c r="U318" s="26" t="str">
        <f t="shared" ca="1" si="35"/>
        <v/>
      </c>
      <c r="V318" s="22"/>
      <c r="W318" s="22"/>
      <c r="X318" s="22"/>
      <c r="Y318" s="22"/>
      <c r="Z318" s="156"/>
      <c r="AA318" s="156"/>
      <c r="AB318" s="156"/>
      <c r="AC318" s="22">
        <v>20</v>
      </c>
    </row>
    <row r="319" spans="1:29">
      <c r="A319" s="17"/>
      <c r="B319" s="18"/>
      <c r="C319" s="18"/>
      <c r="D319" s="17"/>
      <c r="E319" s="17"/>
      <c r="F319" s="157"/>
      <c r="G319" s="136"/>
      <c r="H319" s="136" t="s">
        <v>131</v>
      </c>
      <c r="I319" s="137" t="str">
        <f>IFERROR(IF(ISBLANK($G319),"",IF(ISTEXT($G319),$G319,IF(SIGN(INDEX('Time Zones'!$D$12:$J$18,MATCH($H319,ZoneA,0),MATCH($J319,ZoneB,0)))=(-1),INDEX('Time Zones'!$D$12:$J$18,MATCH($H319,ZoneA,0),MATCH($J319,ZoneB,0))+$G319+5,INDEX('Time Zones'!$D$12:$J$18,MATCH($H319,ZoneA,0),MATCH($J319,ZoneB,0))+$G319))),"Select Time Zones")</f>
        <v/>
      </c>
      <c r="J319" s="19" t="s">
        <v>131</v>
      </c>
      <c r="K319" s="160"/>
      <c r="L319" s="134"/>
      <c r="M319" s="134" t="s">
        <v>131</v>
      </c>
      <c r="N319" s="135" t="str">
        <f>IFERROR(IF(ISBLANK($G319),"",IF(ISBLANK($L319),"",IF(ISTEXT($L319),$L319,IF(SIGN(INDEX('Time Zones'!$D$12:$J$18,MATCH($H319,ZoneA,0),MATCH($M319,ZoneB,0)))=(-1),INDEX('Time Zones'!$D$12:$J$18,MATCH($H319,ZoneA,0),MATCH($M319,ZoneB,0))+$L319+5,INDEX('Time Zones'!$D$12:$J$18,MATCH($H319,ZoneA,0),MATCH($M319,ZoneB,0))+$L319)))),"Select Time Zones")</f>
        <v/>
      </c>
      <c r="O319" s="162" t="str">
        <f t="shared" ca="1" si="36"/>
        <v/>
      </c>
      <c r="P319" s="25">
        <f t="shared" si="32"/>
        <v>0</v>
      </c>
      <c r="Q319" s="25">
        <f t="shared" si="33"/>
        <v>0</v>
      </c>
      <c r="R319" s="25">
        <f t="shared" si="34"/>
        <v>0</v>
      </c>
      <c r="S319" s="25" t="str">
        <f t="shared" ca="1" si="37"/>
        <v/>
      </c>
      <c r="T319" s="20" t="str">
        <f t="shared" ca="1" si="38"/>
        <v/>
      </c>
      <c r="U319" s="26" t="str">
        <f t="shared" ca="1" si="35"/>
        <v/>
      </c>
      <c r="V319" s="22"/>
      <c r="W319" s="22"/>
      <c r="X319" s="22"/>
      <c r="Y319" s="22"/>
      <c r="Z319" s="156"/>
      <c r="AA319" s="156"/>
      <c r="AB319" s="156"/>
      <c r="AC319" s="22">
        <v>20</v>
      </c>
    </row>
    <row r="320" spans="1:29">
      <c r="A320" s="17"/>
      <c r="B320" s="18"/>
      <c r="C320" s="18"/>
      <c r="D320" s="17"/>
      <c r="E320" s="17"/>
      <c r="F320" s="157"/>
      <c r="G320" s="136"/>
      <c r="H320" s="136" t="s">
        <v>131</v>
      </c>
      <c r="I320" s="137" t="str">
        <f>IFERROR(IF(ISBLANK($G320),"",IF(ISTEXT($G320),$G320,IF(SIGN(INDEX('Time Zones'!$D$12:$J$18,MATCH($H320,ZoneA,0),MATCH($J320,ZoneB,0)))=(-1),INDEX('Time Zones'!$D$12:$J$18,MATCH($H320,ZoneA,0),MATCH($J320,ZoneB,0))+$G320+5,INDEX('Time Zones'!$D$12:$J$18,MATCH($H320,ZoneA,0),MATCH($J320,ZoneB,0))+$G320))),"Select Time Zones")</f>
        <v/>
      </c>
      <c r="J320" s="19" t="s">
        <v>131</v>
      </c>
      <c r="K320" s="160"/>
      <c r="L320" s="134"/>
      <c r="M320" s="134" t="s">
        <v>131</v>
      </c>
      <c r="N320" s="135" t="str">
        <f>IFERROR(IF(ISBLANK($G320),"",IF(ISBLANK($L320),"",IF(ISTEXT($L320),$L320,IF(SIGN(INDEX('Time Zones'!$D$12:$J$18,MATCH($H320,ZoneA,0),MATCH($M320,ZoneB,0)))=(-1),INDEX('Time Zones'!$D$12:$J$18,MATCH($H320,ZoneA,0),MATCH($M320,ZoneB,0))+$L320+5,INDEX('Time Zones'!$D$12:$J$18,MATCH($H320,ZoneA,0),MATCH($M320,ZoneB,0))+$L320)))),"Select Time Zones")</f>
        <v/>
      </c>
      <c r="O320" s="162" t="str">
        <f t="shared" ca="1" si="36"/>
        <v/>
      </c>
      <c r="P320" s="25">
        <f t="shared" ref="P320:P383" si="39">IFERROR(HOUR(G320),"")</f>
        <v>0</v>
      </c>
      <c r="Q320" s="25">
        <f t="shared" ref="Q320:Q383" si="40">IFERROR(P320*60,"")</f>
        <v>0</v>
      </c>
      <c r="R320" s="25">
        <f t="shared" ref="R320:R383" si="41">IFERROR(MINUTE(G320),"")</f>
        <v>0</v>
      </c>
      <c r="S320" s="25" t="str">
        <f t="shared" ca="1" si="37"/>
        <v/>
      </c>
      <c r="T320" s="20" t="str">
        <f t="shared" ca="1" si="38"/>
        <v/>
      </c>
      <c r="U320" s="26" t="str">
        <f t="shared" ref="U320:U383" ca="1" si="42">IFERROR(SIGN(S320),"")</f>
        <v/>
      </c>
      <c r="V320" s="22"/>
      <c r="W320" s="22"/>
      <c r="X320" s="22"/>
      <c r="Y320" s="22"/>
      <c r="Z320" s="156"/>
      <c r="AA320" s="156"/>
      <c r="AB320" s="156"/>
      <c r="AC320" s="22">
        <v>20</v>
      </c>
    </row>
    <row r="321" spans="1:29">
      <c r="A321" s="17"/>
      <c r="B321" s="18"/>
      <c r="C321" s="18"/>
      <c r="D321" s="17"/>
      <c r="E321" s="17"/>
      <c r="F321" s="157"/>
      <c r="G321" s="136"/>
      <c r="H321" s="136" t="s">
        <v>131</v>
      </c>
      <c r="I321" s="137" t="str">
        <f>IFERROR(IF(ISBLANK($G321),"",IF(ISTEXT($G321),$G321,IF(SIGN(INDEX('Time Zones'!$D$12:$J$18,MATCH($H321,ZoneA,0),MATCH($J321,ZoneB,0)))=(-1),INDEX('Time Zones'!$D$12:$J$18,MATCH($H321,ZoneA,0),MATCH($J321,ZoneB,0))+$G321+5,INDEX('Time Zones'!$D$12:$J$18,MATCH($H321,ZoneA,0),MATCH($J321,ZoneB,0))+$G321))),"Select Time Zones")</f>
        <v/>
      </c>
      <c r="J321" s="19" t="s">
        <v>131</v>
      </c>
      <c r="K321" s="160"/>
      <c r="L321" s="134"/>
      <c r="M321" s="134" t="s">
        <v>131</v>
      </c>
      <c r="N321" s="135" t="str">
        <f>IFERROR(IF(ISBLANK($G321),"",IF(ISBLANK($L321),"",IF(ISTEXT($L321),$L321,IF(SIGN(INDEX('Time Zones'!$D$12:$J$18,MATCH($H321,ZoneA,0),MATCH($M321,ZoneB,0)))=(-1),INDEX('Time Zones'!$D$12:$J$18,MATCH($H321,ZoneA,0),MATCH($M321,ZoneB,0))+$L321+5,INDEX('Time Zones'!$D$12:$J$18,MATCH($H321,ZoneA,0),MATCH($M321,ZoneB,0))+$L321)))),"Select Time Zones")</f>
        <v/>
      </c>
      <c r="O321" s="162" t="str">
        <f t="shared" ca="1" si="36"/>
        <v/>
      </c>
      <c r="P321" s="25">
        <f t="shared" si="39"/>
        <v>0</v>
      </c>
      <c r="Q321" s="25">
        <f t="shared" si="40"/>
        <v>0</v>
      </c>
      <c r="R321" s="25">
        <f t="shared" si="41"/>
        <v>0</v>
      </c>
      <c r="S321" s="25" t="str">
        <f t="shared" ca="1" si="37"/>
        <v/>
      </c>
      <c r="T321" s="20" t="str">
        <f t="shared" ca="1" si="38"/>
        <v/>
      </c>
      <c r="U321" s="26" t="str">
        <f t="shared" ca="1" si="42"/>
        <v/>
      </c>
      <c r="V321" s="22"/>
      <c r="W321" s="22"/>
      <c r="X321" s="22"/>
      <c r="Y321" s="22"/>
      <c r="Z321" s="156"/>
      <c r="AA321" s="156"/>
      <c r="AB321" s="156"/>
      <c r="AC321" s="22">
        <v>20</v>
      </c>
    </row>
    <row r="322" spans="1:29">
      <c r="A322" s="17"/>
      <c r="B322" s="18"/>
      <c r="C322" s="18"/>
      <c r="D322" s="17"/>
      <c r="E322" s="17"/>
      <c r="F322" s="157"/>
      <c r="G322" s="136"/>
      <c r="H322" s="136" t="s">
        <v>131</v>
      </c>
      <c r="I322" s="137" t="str">
        <f>IFERROR(IF(ISBLANK($G322),"",IF(ISTEXT($G322),$G322,IF(SIGN(INDEX('Time Zones'!$D$12:$J$18,MATCH($H322,ZoneA,0),MATCH($J322,ZoneB,0)))=(-1),INDEX('Time Zones'!$D$12:$J$18,MATCH($H322,ZoneA,0),MATCH($J322,ZoneB,0))+$G322+5,INDEX('Time Zones'!$D$12:$J$18,MATCH($H322,ZoneA,0),MATCH($J322,ZoneB,0))+$G322))),"Select Time Zones")</f>
        <v/>
      </c>
      <c r="J322" s="19" t="s">
        <v>131</v>
      </c>
      <c r="K322" s="160"/>
      <c r="L322" s="134"/>
      <c r="M322" s="134" t="s">
        <v>131</v>
      </c>
      <c r="N322" s="135" t="str">
        <f>IFERROR(IF(ISBLANK($G322),"",IF(ISBLANK($L322),"",IF(ISTEXT($L322),$L322,IF(SIGN(INDEX('Time Zones'!$D$12:$J$18,MATCH($H322,ZoneA,0),MATCH($M322,ZoneB,0)))=(-1),INDEX('Time Zones'!$D$12:$J$18,MATCH($H322,ZoneA,0),MATCH($M322,ZoneB,0))+$L322+5,INDEX('Time Zones'!$D$12:$J$18,MATCH($H322,ZoneA,0),MATCH($M322,ZoneB,0))+$L322)))),"Select Time Zones")</f>
        <v/>
      </c>
      <c r="O322" s="162" t="str">
        <f t="shared" ca="1" si="36"/>
        <v/>
      </c>
      <c r="P322" s="25">
        <f t="shared" si="39"/>
        <v>0</v>
      </c>
      <c r="Q322" s="25">
        <f t="shared" si="40"/>
        <v>0</v>
      </c>
      <c r="R322" s="25">
        <f t="shared" si="41"/>
        <v>0</v>
      </c>
      <c r="S322" s="25" t="str">
        <f t="shared" ca="1" si="37"/>
        <v/>
      </c>
      <c r="T322" s="20" t="str">
        <f t="shared" ca="1" si="38"/>
        <v/>
      </c>
      <c r="U322" s="26" t="str">
        <f t="shared" ca="1" si="42"/>
        <v/>
      </c>
      <c r="V322" s="22"/>
      <c r="W322" s="22"/>
      <c r="X322" s="22"/>
      <c r="Y322" s="22"/>
      <c r="Z322" s="156"/>
      <c r="AA322" s="156"/>
      <c r="AB322" s="156"/>
      <c r="AC322" s="22">
        <v>20</v>
      </c>
    </row>
    <row r="323" spans="1:29">
      <c r="A323" s="17"/>
      <c r="B323" s="18"/>
      <c r="C323" s="18"/>
      <c r="D323" s="17"/>
      <c r="E323" s="17"/>
      <c r="F323" s="157"/>
      <c r="G323" s="136"/>
      <c r="H323" s="136" t="s">
        <v>131</v>
      </c>
      <c r="I323" s="137" t="str">
        <f>IFERROR(IF(ISBLANK($G323),"",IF(ISTEXT($G323),$G323,IF(SIGN(INDEX('Time Zones'!$D$12:$J$18,MATCH($H323,ZoneA,0),MATCH($J323,ZoneB,0)))=(-1),INDEX('Time Zones'!$D$12:$J$18,MATCH($H323,ZoneA,0),MATCH($J323,ZoneB,0))+$G323+5,INDEX('Time Zones'!$D$12:$J$18,MATCH($H323,ZoneA,0),MATCH($J323,ZoneB,0))+$G323))),"Select Time Zones")</f>
        <v/>
      </c>
      <c r="J323" s="19" t="s">
        <v>131</v>
      </c>
      <c r="K323" s="160"/>
      <c r="L323" s="134"/>
      <c r="M323" s="134" t="s">
        <v>131</v>
      </c>
      <c r="N323" s="135" t="str">
        <f>IFERROR(IF(ISBLANK($G323),"",IF(ISBLANK($L323),"",IF(ISTEXT($L323),$L323,IF(SIGN(INDEX('Time Zones'!$D$12:$J$18,MATCH($H323,ZoneA,0),MATCH($M323,ZoneB,0)))=(-1),INDEX('Time Zones'!$D$12:$J$18,MATCH($H323,ZoneA,0),MATCH($M323,ZoneB,0))+$L323+5,INDEX('Time Zones'!$D$12:$J$18,MATCH($H323,ZoneA,0),MATCH($M323,ZoneB,0))+$L323)))),"Select Time Zones")</f>
        <v/>
      </c>
      <c r="O323" s="162" t="str">
        <f t="shared" ca="1" si="36"/>
        <v/>
      </c>
      <c r="P323" s="25">
        <f t="shared" si="39"/>
        <v>0</v>
      </c>
      <c r="Q323" s="25">
        <f t="shared" si="40"/>
        <v>0</v>
      </c>
      <c r="R323" s="25">
        <f t="shared" si="41"/>
        <v>0</v>
      </c>
      <c r="S323" s="25" t="str">
        <f t="shared" ca="1" si="37"/>
        <v/>
      </c>
      <c r="T323" s="20" t="str">
        <f t="shared" ca="1" si="38"/>
        <v/>
      </c>
      <c r="U323" s="26" t="str">
        <f t="shared" ca="1" si="42"/>
        <v/>
      </c>
      <c r="V323" s="22"/>
      <c r="W323" s="22"/>
      <c r="X323" s="22"/>
      <c r="Y323" s="22"/>
      <c r="Z323" s="156"/>
      <c r="AA323" s="156"/>
      <c r="AB323" s="156"/>
      <c r="AC323" s="22">
        <v>20</v>
      </c>
    </row>
    <row r="324" spans="1:29">
      <c r="A324" s="17"/>
      <c r="B324" s="18"/>
      <c r="C324" s="18"/>
      <c r="D324" s="17"/>
      <c r="E324" s="17"/>
      <c r="F324" s="157"/>
      <c r="G324" s="136"/>
      <c r="H324" s="136" t="s">
        <v>131</v>
      </c>
      <c r="I324" s="137" t="str">
        <f>IFERROR(IF(ISBLANK($G324),"",IF(ISTEXT($G324),$G324,IF(SIGN(INDEX('Time Zones'!$D$12:$J$18,MATCH($H324,ZoneA,0),MATCH($J324,ZoneB,0)))=(-1),INDEX('Time Zones'!$D$12:$J$18,MATCH($H324,ZoneA,0),MATCH($J324,ZoneB,0))+$G324+5,INDEX('Time Zones'!$D$12:$J$18,MATCH($H324,ZoneA,0),MATCH($J324,ZoneB,0))+$G324))),"Select Time Zones")</f>
        <v/>
      </c>
      <c r="J324" s="19" t="s">
        <v>131</v>
      </c>
      <c r="K324" s="160"/>
      <c r="L324" s="134"/>
      <c r="M324" s="134" t="s">
        <v>131</v>
      </c>
      <c r="N324" s="135" t="str">
        <f>IFERROR(IF(ISBLANK($G324),"",IF(ISBLANK($L324),"",IF(ISTEXT($L324),$L324,IF(SIGN(INDEX('Time Zones'!$D$12:$J$18,MATCH($H324,ZoneA,0),MATCH($M324,ZoneB,0)))=(-1),INDEX('Time Zones'!$D$12:$J$18,MATCH($H324,ZoneA,0),MATCH($M324,ZoneB,0))+$L324+5,INDEX('Time Zones'!$D$12:$J$18,MATCH($H324,ZoneA,0),MATCH($M324,ZoneB,0))+$L324)))),"Select Time Zones")</f>
        <v/>
      </c>
      <c r="O324" s="162" t="str">
        <f t="shared" ref="O324:O387" ca="1" si="43">IFERROR(IF(AND(ISBLANK(F324),ISBLANK(G324)),"",IF(AND(F324&gt;TODAY(),OR(ISBLANK(K324),ISBLANK(L324))),"",IF(AND(F324=TODAY(),G324&gt;=NOW()-TODAY(),OR(ISBLANK(K324), ISBLANK(L324))),"Pending",IF(AND((F324=K324), G324&gt;=NOW()-TODAY(),ISBLANK(L324)),"Pending",IF(AND(F324=K324, ISBLANK(L324),G324&lt;(NOW()-TODAY())),"Deadline Elapsed",IF(AND(F324=TODAY(),G324&lt;(NOW()-TODAY()),AND(ISBLANK(K324), ISBLANK(L324))),"Deadline Elapsed",IF(AND(TODAY()&gt;F324,OR(ISBLANK(K324),ISBLANK(L324))),"Deadline Elapsed",IF(AND((F324=K324),(G324&lt;L324)),"Missed",IF(AND((F324&lt;K324),OR(G324&lt;=L324,G324&gt;=L324)),"Missed",IF(AND((F324=K324),(G324&gt;=L324)),"Achieved",IF(AND((F324&gt;K324),OR((G324&gt;=L324),(G324&lt;L324))),"Achieved",))))))))))),"")</f>
        <v/>
      </c>
      <c r="P324" s="25">
        <f t="shared" si="39"/>
        <v>0</v>
      </c>
      <c r="Q324" s="25">
        <f t="shared" si="40"/>
        <v>0</v>
      </c>
      <c r="R324" s="25">
        <f t="shared" si="41"/>
        <v>0</v>
      </c>
      <c r="S324" s="25" t="str">
        <f t="shared" ref="S324:S387" ca="1" si="44">IFERROR(IF(OR(ISBLANK(F324),ISBLANK(G324)),"",IF($F324&lt;TODAY(),-$S$1-(TODAY()-F324)*24*60+SUM(Q324:R324),IF($F324=TODAY(),SUM(Q324:R324)-$S$1,IF($F324=TODAY()+1,SUM(Q324:R324)+24*60-$S$1,"")))),"GS")</f>
        <v/>
      </c>
      <c r="T324" s="20" t="str">
        <f t="shared" ref="T324:T387" ca="1" si="45">IFERROR(IF($U324=1,IF($S324&lt;=$AC324,IF(OR(F324=TODAY()+1,$O324="Pending"),"Critical",""),""),""),"")</f>
        <v/>
      </c>
      <c r="U324" s="26" t="str">
        <f t="shared" ca="1" si="42"/>
        <v/>
      </c>
      <c r="V324" s="22"/>
      <c r="W324" s="22"/>
      <c r="X324" s="22"/>
      <c r="Y324" s="22"/>
      <c r="Z324" s="156"/>
      <c r="AA324" s="156"/>
      <c r="AB324" s="156"/>
      <c r="AC324" s="22">
        <v>20</v>
      </c>
    </row>
    <row r="325" spans="1:29">
      <c r="A325" s="17"/>
      <c r="B325" s="18"/>
      <c r="C325" s="18"/>
      <c r="D325" s="17"/>
      <c r="E325" s="17"/>
      <c r="F325" s="157"/>
      <c r="G325" s="136"/>
      <c r="H325" s="136" t="s">
        <v>131</v>
      </c>
      <c r="I325" s="137" t="str">
        <f>IFERROR(IF(ISBLANK($G325),"",IF(ISTEXT($G325),$G325,IF(SIGN(INDEX('Time Zones'!$D$12:$J$18,MATCH($H325,ZoneA,0),MATCH($J325,ZoneB,0)))=(-1),INDEX('Time Zones'!$D$12:$J$18,MATCH($H325,ZoneA,0),MATCH($J325,ZoneB,0))+$G325+5,INDEX('Time Zones'!$D$12:$J$18,MATCH($H325,ZoneA,0),MATCH($J325,ZoneB,0))+$G325))),"Select Time Zones")</f>
        <v/>
      </c>
      <c r="J325" s="19" t="s">
        <v>131</v>
      </c>
      <c r="K325" s="160"/>
      <c r="L325" s="134"/>
      <c r="M325" s="134" t="s">
        <v>131</v>
      </c>
      <c r="N325" s="135" t="str">
        <f>IFERROR(IF(ISBLANK($G325),"",IF(ISBLANK($L325),"",IF(ISTEXT($L325),$L325,IF(SIGN(INDEX('Time Zones'!$D$12:$J$18,MATCH($H325,ZoneA,0),MATCH($M325,ZoneB,0)))=(-1),INDEX('Time Zones'!$D$12:$J$18,MATCH($H325,ZoneA,0),MATCH($M325,ZoneB,0))+$L325+5,INDEX('Time Zones'!$D$12:$J$18,MATCH($H325,ZoneA,0),MATCH($M325,ZoneB,0))+$L325)))),"Select Time Zones")</f>
        <v/>
      </c>
      <c r="O325" s="162" t="str">
        <f t="shared" ca="1" si="43"/>
        <v/>
      </c>
      <c r="P325" s="25">
        <f t="shared" si="39"/>
        <v>0</v>
      </c>
      <c r="Q325" s="25">
        <f t="shared" si="40"/>
        <v>0</v>
      </c>
      <c r="R325" s="25">
        <f t="shared" si="41"/>
        <v>0</v>
      </c>
      <c r="S325" s="25" t="str">
        <f t="shared" ca="1" si="44"/>
        <v/>
      </c>
      <c r="T325" s="20" t="str">
        <f t="shared" ca="1" si="45"/>
        <v/>
      </c>
      <c r="U325" s="26" t="str">
        <f t="shared" ca="1" si="42"/>
        <v/>
      </c>
      <c r="V325" s="22"/>
      <c r="W325" s="22"/>
      <c r="X325" s="22"/>
      <c r="Y325" s="22"/>
      <c r="Z325" s="156"/>
      <c r="AA325" s="156"/>
      <c r="AB325" s="156"/>
      <c r="AC325" s="22">
        <v>20</v>
      </c>
    </row>
    <row r="326" spans="1:29">
      <c r="A326" s="17"/>
      <c r="B326" s="18"/>
      <c r="C326" s="18"/>
      <c r="D326" s="17"/>
      <c r="E326" s="17"/>
      <c r="F326" s="157"/>
      <c r="G326" s="136"/>
      <c r="H326" s="136" t="s">
        <v>131</v>
      </c>
      <c r="I326" s="137" t="str">
        <f>IFERROR(IF(ISBLANK($G326),"",IF(ISTEXT($G326),$G326,IF(SIGN(INDEX('Time Zones'!$D$12:$J$18,MATCH($H326,ZoneA,0),MATCH($J326,ZoneB,0)))=(-1),INDEX('Time Zones'!$D$12:$J$18,MATCH($H326,ZoneA,0),MATCH($J326,ZoneB,0))+$G326+5,INDEX('Time Zones'!$D$12:$J$18,MATCH($H326,ZoneA,0),MATCH($J326,ZoneB,0))+$G326))),"Select Time Zones")</f>
        <v/>
      </c>
      <c r="J326" s="19" t="s">
        <v>131</v>
      </c>
      <c r="K326" s="160"/>
      <c r="L326" s="134"/>
      <c r="M326" s="134" t="s">
        <v>131</v>
      </c>
      <c r="N326" s="135" t="str">
        <f>IFERROR(IF(ISBLANK($G326),"",IF(ISBLANK($L326),"",IF(ISTEXT($L326),$L326,IF(SIGN(INDEX('Time Zones'!$D$12:$J$18,MATCH($H326,ZoneA,0),MATCH($M326,ZoneB,0)))=(-1),INDEX('Time Zones'!$D$12:$J$18,MATCH($H326,ZoneA,0),MATCH($M326,ZoneB,0))+$L326+5,INDEX('Time Zones'!$D$12:$J$18,MATCH($H326,ZoneA,0),MATCH($M326,ZoneB,0))+$L326)))),"Select Time Zones")</f>
        <v/>
      </c>
      <c r="O326" s="162" t="str">
        <f t="shared" ca="1" si="43"/>
        <v/>
      </c>
      <c r="P326" s="25">
        <f t="shared" si="39"/>
        <v>0</v>
      </c>
      <c r="Q326" s="25">
        <f t="shared" si="40"/>
        <v>0</v>
      </c>
      <c r="R326" s="25">
        <f t="shared" si="41"/>
        <v>0</v>
      </c>
      <c r="S326" s="25" t="str">
        <f t="shared" ca="1" si="44"/>
        <v/>
      </c>
      <c r="T326" s="20" t="str">
        <f t="shared" ca="1" si="45"/>
        <v/>
      </c>
      <c r="U326" s="26" t="str">
        <f t="shared" ca="1" si="42"/>
        <v/>
      </c>
      <c r="V326" s="22"/>
      <c r="W326" s="22"/>
      <c r="X326" s="22"/>
      <c r="Y326" s="22"/>
      <c r="Z326" s="156"/>
      <c r="AA326" s="156"/>
      <c r="AB326" s="156"/>
      <c r="AC326" s="22">
        <v>20</v>
      </c>
    </row>
    <row r="327" spans="1:29">
      <c r="A327" s="17"/>
      <c r="B327" s="18"/>
      <c r="C327" s="18"/>
      <c r="D327" s="17"/>
      <c r="E327" s="17"/>
      <c r="F327" s="157"/>
      <c r="G327" s="136"/>
      <c r="H327" s="136" t="s">
        <v>131</v>
      </c>
      <c r="I327" s="137" t="str">
        <f>IFERROR(IF(ISBLANK($G327),"",IF(ISTEXT($G327),$G327,IF(SIGN(INDEX('Time Zones'!$D$12:$J$18,MATCH($H327,ZoneA,0),MATCH($J327,ZoneB,0)))=(-1),INDEX('Time Zones'!$D$12:$J$18,MATCH($H327,ZoneA,0),MATCH($J327,ZoneB,0))+$G327+5,INDEX('Time Zones'!$D$12:$J$18,MATCH($H327,ZoneA,0),MATCH($J327,ZoneB,0))+$G327))),"Select Time Zones")</f>
        <v/>
      </c>
      <c r="J327" s="19" t="s">
        <v>131</v>
      </c>
      <c r="K327" s="160"/>
      <c r="L327" s="134"/>
      <c r="M327" s="134" t="s">
        <v>131</v>
      </c>
      <c r="N327" s="135" t="str">
        <f>IFERROR(IF(ISBLANK($G327),"",IF(ISBLANK($L327),"",IF(ISTEXT($L327),$L327,IF(SIGN(INDEX('Time Zones'!$D$12:$J$18,MATCH($H327,ZoneA,0),MATCH($M327,ZoneB,0)))=(-1),INDEX('Time Zones'!$D$12:$J$18,MATCH($H327,ZoneA,0),MATCH($M327,ZoneB,0))+$L327+5,INDEX('Time Zones'!$D$12:$J$18,MATCH($H327,ZoneA,0),MATCH($M327,ZoneB,0))+$L327)))),"Select Time Zones")</f>
        <v/>
      </c>
      <c r="O327" s="162" t="str">
        <f t="shared" ca="1" si="43"/>
        <v/>
      </c>
      <c r="P327" s="25">
        <f t="shared" si="39"/>
        <v>0</v>
      </c>
      <c r="Q327" s="25">
        <f t="shared" si="40"/>
        <v>0</v>
      </c>
      <c r="R327" s="25">
        <f t="shared" si="41"/>
        <v>0</v>
      </c>
      <c r="S327" s="25" t="str">
        <f t="shared" ca="1" si="44"/>
        <v/>
      </c>
      <c r="T327" s="20" t="str">
        <f t="shared" ca="1" si="45"/>
        <v/>
      </c>
      <c r="U327" s="26" t="str">
        <f t="shared" ca="1" si="42"/>
        <v/>
      </c>
      <c r="V327" s="22"/>
      <c r="W327" s="22"/>
      <c r="X327" s="22"/>
      <c r="Y327" s="22"/>
      <c r="Z327" s="156"/>
      <c r="AA327" s="156"/>
      <c r="AB327" s="156"/>
      <c r="AC327" s="22">
        <v>20</v>
      </c>
    </row>
    <row r="328" spans="1:29">
      <c r="A328" s="17"/>
      <c r="B328" s="18"/>
      <c r="C328" s="18"/>
      <c r="D328" s="17"/>
      <c r="E328" s="17"/>
      <c r="F328" s="157"/>
      <c r="G328" s="136"/>
      <c r="H328" s="136" t="s">
        <v>131</v>
      </c>
      <c r="I328" s="137" t="str">
        <f>IFERROR(IF(ISBLANK($G328),"",IF(ISTEXT($G328),$G328,IF(SIGN(INDEX('Time Zones'!$D$12:$J$18,MATCH($H328,ZoneA,0),MATCH($J328,ZoneB,0)))=(-1),INDEX('Time Zones'!$D$12:$J$18,MATCH($H328,ZoneA,0),MATCH($J328,ZoneB,0))+$G328+5,INDEX('Time Zones'!$D$12:$J$18,MATCH($H328,ZoneA,0),MATCH($J328,ZoneB,0))+$G328))),"Select Time Zones")</f>
        <v/>
      </c>
      <c r="J328" s="19" t="s">
        <v>131</v>
      </c>
      <c r="K328" s="160"/>
      <c r="L328" s="134"/>
      <c r="M328" s="134" t="s">
        <v>131</v>
      </c>
      <c r="N328" s="135" t="str">
        <f>IFERROR(IF(ISBLANK($G328),"",IF(ISBLANK($L328),"",IF(ISTEXT($L328),$L328,IF(SIGN(INDEX('Time Zones'!$D$12:$J$18,MATCH($H328,ZoneA,0),MATCH($M328,ZoneB,0)))=(-1),INDEX('Time Zones'!$D$12:$J$18,MATCH($H328,ZoneA,0),MATCH($M328,ZoneB,0))+$L328+5,INDEX('Time Zones'!$D$12:$J$18,MATCH($H328,ZoneA,0),MATCH($M328,ZoneB,0))+$L328)))),"Select Time Zones")</f>
        <v/>
      </c>
      <c r="O328" s="162" t="str">
        <f t="shared" ca="1" si="43"/>
        <v/>
      </c>
      <c r="P328" s="25">
        <f t="shared" si="39"/>
        <v>0</v>
      </c>
      <c r="Q328" s="25">
        <f t="shared" si="40"/>
        <v>0</v>
      </c>
      <c r="R328" s="25">
        <f t="shared" si="41"/>
        <v>0</v>
      </c>
      <c r="S328" s="25" t="str">
        <f t="shared" ca="1" si="44"/>
        <v/>
      </c>
      <c r="T328" s="20" t="str">
        <f t="shared" ca="1" si="45"/>
        <v/>
      </c>
      <c r="U328" s="26" t="str">
        <f t="shared" ca="1" si="42"/>
        <v/>
      </c>
      <c r="V328" s="22"/>
      <c r="W328" s="22"/>
      <c r="X328" s="22"/>
      <c r="Y328" s="22"/>
      <c r="Z328" s="156"/>
      <c r="AA328" s="156"/>
      <c r="AB328" s="156"/>
      <c r="AC328" s="22">
        <v>20</v>
      </c>
    </row>
    <row r="329" spans="1:29">
      <c r="A329" s="17"/>
      <c r="B329" s="18"/>
      <c r="C329" s="18"/>
      <c r="D329" s="17"/>
      <c r="E329" s="17"/>
      <c r="F329" s="157"/>
      <c r="G329" s="136"/>
      <c r="H329" s="136" t="s">
        <v>131</v>
      </c>
      <c r="I329" s="137" t="str">
        <f>IFERROR(IF(ISBLANK($G329),"",IF(ISTEXT($G329),$G329,IF(SIGN(INDEX('Time Zones'!$D$12:$J$18,MATCH($H329,ZoneA,0),MATCH($J329,ZoneB,0)))=(-1),INDEX('Time Zones'!$D$12:$J$18,MATCH($H329,ZoneA,0),MATCH($J329,ZoneB,0))+$G329+5,INDEX('Time Zones'!$D$12:$J$18,MATCH($H329,ZoneA,0),MATCH($J329,ZoneB,0))+$G329))),"Select Time Zones")</f>
        <v/>
      </c>
      <c r="J329" s="19" t="s">
        <v>131</v>
      </c>
      <c r="K329" s="160"/>
      <c r="L329" s="134"/>
      <c r="M329" s="134" t="s">
        <v>131</v>
      </c>
      <c r="N329" s="135" t="str">
        <f>IFERROR(IF(ISBLANK($G329),"",IF(ISBLANK($L329),"",IF(ISTEXT($L329),$L329,IF(SIGN(INDEX('Time Zones'!$D$12:$J$18,MATCH($H329,ZoneA,0),MATCH($M329,ZoneB,0)))=(-1),INDEX('Time Zones'!$D$12:$J$18,MATCH($H329,ZoneA,0),MATCH($M329,ZoneB,0))+$L329+5,INDEX('Time Zones'!$D$12:$J$18,MATCH($H329,ZoneA,0),MATCH($M329,ZoneB,0))+$L329)))),"Select Time Zones")</f>
        <v/>
      </c>
      <c r="O329" s="162" t="str">
        <f t="shared" ca="1" si="43"/>
        <v/>
      </c>
      <c r="P329" s="25">
        <f t="shared" si="39"/>
        <v>0</v>
      </c>
      <c r="Q329" s="25">
        <f t="shared" si="40"/>
        <v>0</v>
      </c>
      <c r="R329" s="25">
        <f t="shared" si="41"/>
        <v>0</v>
      </c>
      <c r="S329" s="25" t="str">
        <f t="shared" ca="1" si="44"/>
        <v/>
      </c>
      <c r="T329" s="20" t="str">
        <f t="shared" ca="1" si="45"/>
        <v/>
      </c>
      <c r="U329" s="26" t="str">
        <f t="shared" ca="1" si="42"/>
        <v/>
      </c>
      <c r="V329" s="22"/>
      <c r="W329" s="22"/>
      <c r="X329" s="22"/>
      <c r="Y329" s="22"/>
      <c r="Z329" s="156"/>
      <c r="AA329" s="156"/>
      <c r="AB329" s="156"/>
      <c r="AC329" s="22">
        <v>20</v>
      </c>
    </row>
    <row r="330" spans="1:29">
      <c r="A330" s="17"/>
      <c r="B330" s="18"/>
      <c r="C330" s="18"/>
      <c r="D330" s="17"/>
      <c r="E330" s="17"/>
      <c r="F330" s="157"/>
      <c r="G330" s="136"/>
      <c r="H330" s="136" t="s">
        <v>131</v>
      </c>
      <c r="I330" s="137" t="str">
        <f>IFERROR(IF(ISBLANK($G330),"",IF(ISTEXT($G330),$G330,IF(SIGN(INDEX('Time Zones'!$D$12:$J$18,MATCH($H330,ZoneA,0),MATCH($J330,ZoneB,0)))=(-1),INDEX('Time Zones'!$D$12:$J$18,MATCH($H330,ZoneA,0),MATCH($J330,ZoneB,0))+$G330+5,INDEX('Time Zones'!$D$12:$J$18,MATCH($H330,ZoneA,0),MATCH($J330,ZoneB,0))+$G330))),"Select Time Zones")</f>
        <v/>
      </c>
      <c r="J330" s="19" t="s">
        <v>131</v>
      </c>
      <c r="K330" s="160"/>
      <c r="L330" s="134"/>
      <c r="M330" s="134" t="s">
        <v>131</v>
      </c>
      <c r="N330" s="135" t="str">
        <f>IFERROR(IF(ISBLANK($G330),"",IF(ISBLANK($L330),"",IF(ISTEXT($L330),$L330,IF(SIGN(INDEX('Time Zones'!$D$12:$J$18,MATCH($H330,ZoneA,0),MATCH($M330,ZoneB,0)))=(-1),INDEX('Time Zones'!$D$12:$J$18,MATCH($H330,ZoneA,0),MATCH($M330,ZoneB,0))+$L330+5,INDEX('Time Zones'!$D$12:$J$18,MATCH($H330,ZoneA,0),MATCH($M330,ZoneB,0))+$L330)))),"Select Time Zones")</f>
        <v/>
      </c>
      <c r="O330" s="162" t="str">
        <f t="shared" ca="1" si="43"/>
        <v/>
      </c>
      <c r="P330" s="25">
        <f t="shared" si="39"/>
        <v>0</v>
      </c>
      <c r="Q330" s="25">
        <f t="shared" si="40"/>
        <v>0</v>
      </c>
      <c r="R330" s="25">
        <f t="shared" si="41"/>
        <v>0</v>
      </c>
      <c r="S330" s="25" t="str">
        <f t="shared" ca="1" si="44"/>
        <v/>
      </c>
      <c r="T330" s="20" t="str">
        <f t="shared" ca="1" si="45"/>
        <v/>
      </c>
      <c r="U330" s="26" t="str">
        <f t="shared" ca="1" si="42"/>
        <v/>
      </c>
      <c r="V330" s="22"/>
      <c r="W330" s="22"/>
      <c r="X330" s="22"/>
      <c r="Y330" s="22"/>
      <c r="Z330" s="156"/>
      <c r="AA330" s="156"/>
      <c r="AB330" s="156"/>
      <c r="AC330" s="22">
        <v>20</v>
      </c>
    </row>
    <row r="331" spans="1:29">
      <c r="A331" s="17"/>
      <c r="B331" s="18"/>
      <c r="C331" s="18"/>
      <c r="D331" s="17"/>
      <c r="E331" s="17"/>
      <c r="F331" s="157"/>
      <c r="G331" s="136"/>
      <c r="H331" s="136" t="s">
        <v>131</v>
      </c>
      <c r="I331" s="137" t="str">
        <f>IFERROR(IF(ISBLANK($G331),"",IF(ISTEXT($G331),$G331,IF(SIGN(INDEX('Time Zones'!$D$12:$J$18,MATCH($H331,ZoneA,0),MATCH($J331,ZoneB,0)))=(-1),INDEX('Time Zones'!$D$12:$J$18,MATCH($H331,ZoneA,0),MATCH($J331,ZoneB,0))+$G331+5,INDEX('Time Zones'!$D$12:$J$18,MATCH($H331,ZoneA,0),MATCH($J331,ZoneB,0))+$G331))),"Select Time Zones")</f>
        <v/>
      </c>
      <c r="J331" s="19" t="s">
        <v>131</v>
      </c>
      <c r="K331" s="160"/>
      <c r="L331" s="134"/>
      <c r="M331" s="134" t="s">
        <v>131</v>
      </c>
      <c r="N331" s="135" t="str">
        <f>IFERROR(IF(ISBLANK($G331),"",IF(ISBLANK($L331),"",IF(ISTEXT($L331),$L331,IF(SIGN(INDEX('Time Zones'!$D$12:$J$18,MATCH($H331,ZoneA,0),MATCH($M331,ZoneB,0)))=(-1),INDEX('Time Zones'!$D$12:$J$18,MATCH($H331,ZoneA,0),MATCH($M331,ZoneB,0))+$L331+5,INDEX('Time Zones'!$D$12:$J$18,MATCH($H331,ZoneA,0),MATCH($M331,ZoneB,0))+$L331)))),"Select Time Zones")</f>
        <v/>
      </c>
      <c r="O331" s="162" t="str">
        <f t="shared" ca="1" si="43"/>
        <v/>
      </c>
      <c r="P331" s="25">
        <f t="shared" si="39"/>
        <v>0</v>
      </c>
      <c r="Q331" s="25">
        <f t="shared" si="40"/>
        <v>0</v>
      </c>
      <c r="R331" s="25">
        <f t="shared" si="41"/>
        <v>0</v>
      </c>
      <c r="S331" s="25" t="str">
        <f t="shared" ca="1" si="44"/>
        <v/>
      </c>
      <c r="T331" s="20" t="str">
        <f t="shared" ca="1" si="45"/>
        <v/>
      </c>
      <c r="U331" s="26" t="str">
        <f t="shared" ca="1" si="42"/>
        <v/>
      </c>
      <c r="V331" s="22"/>
      <c r="W331" s="22"/>
      <c r="X331" s="22"/>
      <c r="Y331" s="22"/>
      <c r="Z331" s="156"/>
      <c r="AA331" s="156"/>
      <c r="AB331" s="156"/>
      <c r="AC331" s="22">
        <v>20</v>
      </c>
    </row>
    <row r="332" spans="1:29">
      <c r="A332" s="17"/>
      <c r="B332" s="18"/>
      <c r="C332" s="18"/>
      <c r="D332" s="17"/>
      <c r="E332" s="17"/>
      <c r="F332" s="157"/>
      <c r="G332" s="136"/>
      <c r="H332" s="136" t="s">
        <v>131</v>
      </c>
      <c r="I332" s="137" t="str">
        <f>IFERROR(IF(ISBLANK($G332),"",IF(ISTEXT($G332),$G332,IF(SIGN(INDEX('Time Zones'!$D$12:$J$18,MATCH($H332,ZoneA,0),MATCH($J332,ZoneB,0)))=(-1),INDEX('Time Zones'!$D$12:$J$18,MATCH($H332,ZoneA,0),MATCH($J332,ZoneB,0))+$G332+5,INDEX('Time Zones'!$D$12:$J$18,MATCH($H332,ZoneA,0),MATCH($J332,ZoneB,0))+$G332))),"Select Time Zones")</f>
        <v/>
      </c>
      <c r="J332" s="19" t="s">
        <v>131</v>
      </c>
      <c r="K332" s="160"/>
      <c r="L332" s="134"/>
      <c r="M332" s="134" t="s">
        <v>131</v>
      </c>
      <c r="N332" s="135" t="str">
        <f>IFERROR(IF(ISBLANK($G332),"",IF(ISBLANK($L332),"",IF(ISTEXT($L332),$L332,IF(SIGN(INDEX('Time Zones'!$D$12:$J$18,MATCH($H332,ZoneA,0),MATCH($M332,ZoneB,0)))=(-1),INDEX('Time Zones'!$D$12:$J$18,MATCH($H332,ZoneA,0),MATCH($M332,ZoneB,0))+$L332+5,INDEX('Time Zones'!$D$12:$J$18,MATCH($H332,ZoneA,0),MATCH($M332,ZoneB,0))+$L332)))),"Select Time Zones")</f>
        <v/>
      </c>
      <c r="O332" s="162" t="str">
        <f t="shared" ca="1" si="43"/>
        <v/>
      </c>
      <c r="P332" s="25">
        <f t="shared" si="39"/>
        <v>0</v>
      </c>
      <c r="Q332" s="25">
        <f t="shared" si="40"/>
        <v>0</v>
      </c>
      <c r="R332" s="25">
        <f t="shared" si="41"/>
        <v>0</v>
      </c>
      <c r="S332" s="25" t="str">
        <f t="shared" ca="1" si="44"/>
        <v/>
      </c>
      <c r="T332" s="20" t="str">
        <f t="shared" ca="1" si="45"/>
        <v/>
      </c>
      <c r="U332" s="26" t="str">
        <f t="shared" ca="1" si="42"/>
        <v/>
      </c>
      <c r="V332" s="22"/>
      <c r="W332" s="22"/>
      <c r="X332" s="22"/>
      <c r="Y332" s="22"/>
      <c r="Z332" s="156"/>
      <c r="AA332" s="156"/>
      <c r="AB332" s="156"/>
      <c r="AC332" s="22">
        <v>20</v>
      </c>
    </row>
    <row r="333" spans="1:29">
      <c r="A333" s="17"/>
      <c r="B333" s="18"/>
      <c r="C333" s="18"/>
      <c r="D333" s="17"/>
      <c r="E333" s="17"/>
      <c r="F333" s="157"/>
      <c r="G333" s="136"/>
      <c r="H333" s="136" t="s">
        <v>131</v>
      </c>
      <c r="I333" s="137" t="str">
        <f>IFERROR(IF(ISBLANK($G333),"",IF(ISTEXT($G333),$G333,IF(SIGN(INDEX('Time Zones'!$D$12:$J$18,MATCH($H333,ZoneA,0),MATCH($J333,ZoneB,0)))=(-1),INDEX('Time Zones'!$D$12:$J$18,MATCH($H333,ZoneA,0),MATCH($J333,ZoneB,0))+$G333+5,INDEX('Time Zones'!$D$12:$J$18,MATCH($H333,ZoneA,0),MATCH($J333,ZoneB,0))+$G333))),"Select Time Zones")</f>
        <v/>
      </c>
      <c r="J333" s="19" t="s">
        <v>131</v>
      </c>
      <c r="K333" s="160"/>
      <c r="L333" s="134"/>
      <c r="M333" s="134" t="s">
        <v>131</v>
      </c>
      <c r="N333" s="135" t="str">
        <f>IFERROR(IF(ISBLANK($G333),"",IF(ISBLANK($L333),"",IF(ISTEXT($L333),$L333,IF(SIGN(INDEX('Time Zones'!$D$12:$J$18,MATCH($H333,ZoneA,0),MATCH($M333,ZoneB,0)))=(-1),INDEX('Time Zones'!$D$12:$J$18,MATCH($H333,ZoneA,0),MATCH($M333,ZoneB,0))+$L333+5,INDEX('Time Zones'!$D$12:$J$18,MATCH($H333,ZoneA,0),MATCH($M333,ZoneB,0))+$L333)))),"Select Time Zones")</f>
        <v/>
      </c>
      <c r="O333" s="162" t="str">
        <f t="shared" ca="1" si="43"/>
        <v/>
      </c>
      <c r="P333" s="25">
        <f t="shared" si="39"/>
        <v>0</v>
      </c>
      <c r="Q333" s="25">
        <f t="shared" si="40"/>
        <v>0</v>
      </c>
      <c r="R333" s="25">
        <f t="shared" si="41"/>
        <v>0</v>
      </c>
      <c r="S333" s="25" t="str">
        <f t="shared" ca="1" si="44"/>
        <v/>
      </c>
      <c r="T333" s="20" t="str">
        <f t="shared" ca="1" si="45"/>
        <v/>
      </c>
      <c r="U333" s="26" t="str">
        <f t="shared" ca="1" si="42"/>
        <v/>
      </c>
      <c r="V333" s="22"/>
      <c r="W333" s="22"/>
      <c r="X333" s="22"/>
      <c r="Y333" s="22"/>
      <c r="Z333" s="156"/>
      <c r="AA333" s="156"/>
      <c r="AB333" s="156"/>
      <c r="AC333" s="22">
        <v>20</v>
      </c>
    </row>
    <row r="334" spans="1:29">
      <c r="A334" s="17"/>
      <c r="B334" s="18"/>
      <c r="C334" s="18"/>
      <c r="D334" s="17"/>
      <c r="E334" s="17"/>
      <c r="F334" s="157"/>
      <c r="G334" s="136"/>
      <c r="H334" s="136" t="s">
        <v>131</v>
      </c>
      <c r="I334" s="137" t="str">
        <f>IFERROR(IF(ISBLANK($G334),"",IF(ISTEXT($G334),$G334,IF(SIGN(INDEX('Time Zones'!$D$12:$J$18,MATCH($H334,ZoneA,0),MATCH($J334,ZoneB,0)))=(-1),INDEX('Time Zones'!$D$12:$J$18,MATCH($H334,ZoneA,0),MATCH($J334,ZoneB,0))+$G334+5,INDEX('Time Zones'!$D$12:$J$18,MATCH($H334,ZoneA,0),MATCH($J334,ZoneB,0))+$G334))),"Select Time Zones")</f>
        <v/>
      </c>
      <c r="J334" s="19" t="s">
        <v>131</v>
      </c>
      <c r="K334" s="160"/>
      <c r="L334" s="134"/>
      <c r="M334" s="134" t="s">
        <v>131</v>
      </c>
      <c r="N334" s="135" t="str">
        <f>IFERROR(IF(ISBLANK($G334),"",IF(ISBLANK($L334),"",IF(ISTEXT($L334),$L334,IF(SIGN(INDEX('Time Zones'!$D$12:$J$18,MATCH($H334,ZoneA,0),MATCH($M334,ZoneB,0)))=(-1),INDEX('Time Zones'!$D$12:$J$18,MATCH($H334,ZoneA,0),MATCH($M334,ZoneB,0))+$L334+5,INDEX('Time Zones'!$D$12:$J$18,MATCH($H334,ZoneA,0),MATCH($M334,ZoneB,0))+$L334)))),"Select Time Zones")</f>
        <v/>
      </c>
      <c r="O334" s="162" t="str">
        <f t="shared" ca="1" si="43"/>
        <v/>
      </c>
      <c r="P334" s="25">
        <f t="shared" si="39"/>
        <v>0</v>
      </c>
      <c r="Q334" s="25">
        <f t="shared" si="40"/>
        <v>0</v>
      </c>
      <c r="R334" s="25">
        <f t="shared" si="41"/>
        <v>0</v>
      </c>
      <c r="S334" s="25" t="str">
        <f t="shared" ca="1" si="44"/>
        <v/>
      </c>
      <c r="T334" s="20" t="str">
        <f t="shared" ca="1" si="45"/>
        <v/>
      </c>
      <c r="U334" s="26" t="str">
        <f t="shared" ca="1" si="42"/>
        <v/>
      </c>
      <c r="V334" s="22"/>
      <c r="W334" s="22"/>
      <c r="X334" s="22"/>
      <c r="Y334" s="22"/>
      <c r="Z334" s="156"/>
      <c r="AA334" s="156"/>
      <c r="AB334" s="156"/>
      <c r="AC334" s="22">
        <v>20</v>
      </c>
    </row>
    <row r="335" spans="1:29">
      <c r="A335" s="17"/>
      <c r="B335" s="18"/>
      <c r="C335" s="18"/>
      <c r="D335" s="17"/>
      <c r="E335" s="17"/>
      <c r="F335" s="157"/>
      <c r="G335" s="136"/>
      <c r="H335" s="136" t="s">
        <v>131</v>
      </c>
      <c r="I335" s="137" t="str">
        <f>IFERROR(IF(ISBLANK($G335),"",IF(ISTEXT($G335),$G335,IF(SIGN(INDEX('Time Zones'!$D$12:$J$18,MATCH($H335,ZoneA,0),MATCH($J335,ZoneB,0)))=(-1),INDEX('Time Zones'!$D$12:$J$18,MATCH($H335,ZoneA,0),MATCH($J335,ZoneB,0))+$G335+5,INDEX('Time Zones'!$D$12:$J$18,MATCH($H335,ZoneA,0),MATCH($J335,ZoneB,0))+$G335))),"Select Time Zones")</f>
        <v/>
      </c>
      <c r="J335" s="19" t="s">
        <v>131</v>
      </c>
      <c r="K335" s="160"/>
      <c r="L335" s="134"/>
      <c r="M335" s="134" t="s">
        <v>131</v>
      </c>
      <c r="N335" s="135" t="str">
        <f>IFERROR(IF(ISBLANK($G335),"",IF(ISBLANK($L335),"",IF(ISTEXT($L335),$L335,IF(SIGN(INDEX('Time Zones'!$D$12:$J$18,MATCH($H335,ZoneA,0),MATCH($M335,ZoneB,0)))=(-1),INDEX('Time Zones'!$D$12:$J$18,MATCH($H335,ZoneA,0),MATCH($M335,ZoneB,0))+$L335+5,INDEX('Time Zones'!$D$12:$J$18,MATCH($H335,ZoneA,0),MATCH($M335,ZoneB,0))+$L335)))),"Select Time Zones")</f>
        <v/>
      </c>
      <c r="O335" s="162" t="str">
        <f t="shared" ca="1" si="43"/>
        <v/>
      </c>
      <c r="P335" s="25">
        <f t="shared" si="39"/>
        <v>0</v>
      </c>
      <c r="Q335" s="25">
        <f t="shared" si="40"/>
        <v>0</v>
      </c>
      <c r="R335" s="25">
        <f t="shared" si="41"/>
        <v>0</v>
      </c>
      <c r="S335" s="25" t="str">
        <f t="shared" ca="1" si="44"/>
        <v/>
      </c>
      <c r="T335" s="20" t="str">
        <f t="shared" ca="1" si="45"/>
        <v/>
      </c>
      <c r="U335" s="26" t="str">
        <f t="shared" ca="1" si="42"/>
        <v/>
      </c>
      <c r="V335" s="22"/>
      <c r="W335" s="22"/>
      <c r="X335" s="22"/>
      <c r="Y335" s="22"/>
      <c r="Z335" s="156"/>
      <c r="AA335" s="156"/>
      <c r="AB335" s="156"/>
      <c r="AC335" s="22">
        <v>20</v>
      </c>
    </row>
    <row r="336" spans="1:29">
      <c r="A336" s="17"/>
      <c r="B336" s="18"/>
      <c r="C336" s="18"/>
      <c r="D336" s="17"/>
      <c r="E336" s="17"/>
      <c r="F336" s="157"/>
      <c r="G336" s="136"/>
      <c r="H336" s="136" t="s">
        <v>131</v>
      </c>
      <c r="I336" s="137" t="str">
        <f>IFERROR(IF(ISBLANK($G336),"",IF(ISTEXT($G336),$G336,IF(SIGN(INDEX('Time Zones'!$D$12:$J$18,MATCH($H336,ZoneA,0),MATCH($J336,ZoneB,0)))=(-1),INDEX('Time Zones'!$D$12:$J$18,MATCH($H336,ZoneA,0),MATCH($J336,ZoneB,0))+$G336+5,INDEX('Time Zones'!$D$12:$J$18,MATCH($H336,ZoneA,0),MATCH($J336,ZoneB,0))+$G336))),"Select Time Zones")</f>
        <v/>
      </c>
      <c r="J336" s="19" t="s">
        <v>131</v>
      </c>
      <c r="K336" s="160"/>
      <c r="L336" s="134"/>
      <c r="M336" s="134" t="s">
        <v>131</v>
      </c>
      <c r="N336" s="135" t="str">
        <f>IFERROR(IF(ISBLANK($G336),"",IF(ISBLANK($L336),"",IF(ISTEXT($L336),$L336,IF(SIGN(INDEX('Time Zones'!$D$12:$J$18,MATCH($H336,ZoneA,0),MATCH($M336,ZoneB,0)))=(-1),INDEX('Time Zones'!$D$12:$J$18,MATCH($H336,ZoneA,0),MATCH($M336,ZoneB,0))+$L336+5,INDEX('Time Zones'!$D$12:$J$18,MATCH($H336,ZoneA,0),MATCH($M336,ZoneB,0))+$L336)))),"Select Time Zones")</f>
        <v/>
      </c>
      <c r="O336" s="162" t="str">
        <f t="shared" ca="1" si="43"/>
        <v/>
      </c>
      <c r="P336" s="25">
        <f t="shared" si="39"/>
        <v>0</v>
      </c>
      <c r="Q336" s="25">
        <f t="shared" si="40"/>
        <v>0</v>
      </c>
      <c r="R336" s="25">
        <f t="shared" si="41"/>
        <v>0</v>
      </c>
      <c r="S336" s="25" t="str">
        <f t="shared" ca="1" si="44"/>
        <v/>
      </c>
      <c r="T336" s="20" t="str">
        <f t="shared" ca="1" si="45"/>
        <v/>
      </c>
      <c r="U336" s="26" t="str">
        <f t="shared" ca="1" si="42"/>
        <v/>
      </c>
      <c r="V336" s="22"/>
      <c r="W336" s="22"/>
      <c r="X336" s="22"/>
      <c r="Y336" s="22"/>
      <c r="Z336" s="156"/>
      <c r="AA336" s="156"/>
      <c r="AB336" s="156"/>
      <c r="AC336" s="22">
        <v>20</v>
      </c>
    </row>
    <row r="337" spans="1:29">
      <c r="A337" s="17"/>
      <c r="B337" s="18"/>
      <c r="C337" s="18"/>
      <c r="D337" s="17"/>
      <c r="E337" s="17"/>
      <c r="F337" s="157"/>
      <c r="G337" s="136"/>
      <c r="H337" s="136" t="s">
        <v>131</v>
      </c>
      <c r="I337" s="137" t="str">
        <f>IFERROR(IF(ISBLANK($G337),"",IF(ISTEXT($G337),$G337,IF(SIGN(INDEX('Time Zones'!$D$12:$J$18,MATCH($H337,ZoneA,0),MATCH($J337,ZoneB,0)))=(-1),INDEX('Time Zones'!$D$12:$J$18,MATCH($H337,ZoneA,0),MATCH($J337,ZoneB,0))+$G337+5,INDEX('Time Zones'!$D$12:$J$18,MATCH($H337,ZoneA,0),MATCH($J337,ZoneB,0))+$G337))),"Select Time Zones")</f>
        <v/>
      </c>
      <c r="J337" s="19" t="s">
        <v>131</v>
      </c>
      <c r="K337" s="160"/>
      <c r="L337" s="134"/>
      <c r="M337" s="134" t="s">
        <v>131</v>
      </c>
      <c r="N337" s="135" t="str">
        <f>IFERROR(IF(ISBLANK($G337),"",IF(ISBLANK($L337),"",IF(ISTEXT($L337),$L337,IF(SIGN(INDEX('Time Zones'!$D$12:$J$18,MATCH($H337,ZoneA,0),MATCH($M337,ZoneB,0)))=(-1),INDEX('Time Zones'!$D$12:$J$18,MATCH($H337,ZoneA,0),MATCH($M337,ZoneB,0))+$L337+5,INDEX('Time Zones'!$D$12:$J$18,MATCH($H337,ZoneA,0),MATCH($M337,ZoneB,0))+$L337)))),"Select Time Zones")</f>
        <v/>
      </c>
      <c r="O337" s="162" t="str">
        <f t="shared" ca="1" si="43"/>
        <v/>
      </c>
      <c r="P337" s="25">
        <f t="shared" si="39"/>
        <v>0</v>
      </c>
      <c r="Q337" s="25">
        <f t="shared" si="40"/>
        <v>0</v>
      </c>
      <c r="R337" s="25">
        <f t="shared" si="41"/>
        <v>0</v>
      </c>
      <c r="S337" s="25" t="str">
        <f t="shared" ca="1" si="44"/>
        <v/>
      </c>
      <c r="T337" s="20" t="str">
        <f t="shared" ca="1" si="45"/>
        <v/>
      </c>
      <c r="U337" s="26" t="str">
        <f t="shared" ca="1" si="42"/>
        <v/>
      </c>
      <c r="V337" s="22"/>
      <c r="W337" s="22"/>
      <c r="X337" s="22"/>
      <c r="Y337" s="22"/>
      <c r="Z337" s="156"/>
      <c r="AA337" s="156"/>
      <c r="AB337" s="156"/>
      <c r="AC337" s="22">
        <v>20</v>
      </c>
    </row>
    <row r="338" spans="1:29">
      <c r="A338" s="17"/>
      <c r="B338" s="18"/>
      <c r="C338" s="18"/>
      <c r="D338" s="17"/>
      <c r="E338" s="17"/>
      <c r="F338" s="157"/>
      <c r="G338" s="136"/>
      <c r="H338" s="136" t="s">
        <v>131</v>
      </c>
      <c r="I338" s="137" t="str">
        <f>IFERROR(IF(ISBLANK($G338),"",IF(ISTEXT($G338),$G338,IF(SIGN(INDEX('Time Zones'!$D$12:$J$18,MATCH($H338,ZoneA,0),MATCH($J338,ZoneB,0)))=(-1),INDEX('Time Zones'!$D$12:$J$18,MATCH($H338,ZoneA,0),MATCH($J338,ZoneB,0))+$G338+5,INDEX('Time Zones'!$D$12:$J$18,MATCH($H338,ZoneA,0),MATCH($J338,ZoneB,0))+$G338))),"Select Time Zones")</f>
        <v/>
      </c>
      <c r="J338" s="19" t="s">
        <v>131</v>
      </c>
      <c r="K338" s="160"/>
      <c r="L338" s="134"/>
      <c r="M338" s="134" t="s">
        <v>131</v>
      </c>
      <c r="N338" s="135" t="str">
        <f>IFERROR(IF(ISBLANK($G338),"",IF(ISBLANK($L338),"",IF(ISTEXT($L338),$L338,IF(SIGN(INDEX('Time Zones'!$D$12:$J$18,MATCH($H338,ZoneA,0),MATCH($M338,ZoneB,0)))=(-1),INDEX('Time Zones'!$D$12:$J$18,MATCH($H338,ZoneA,0),MATCH($M338,ZoneB,0))+$L338+5,INDEX('Time Zones'!$D$12:$J$18,MATCH($H338,ZoneA,0),MATCH($M338,ZoneB,0))+$L338)))),"Select Time Zones")</f>
        <v/>
      </c>
      <c r="O338" s="162" t="str">
        <f t="shared" ca="1" si="43"/>
        <v/>
      </c>
      <c r="P338" s="25">
        <f t="shared" si="39"/>
        <v>0</v>
      </c>
      <c r="Q338" s="25">
        <f t="shared" si="40"/>
        <v>0</v>
      </c>
      <c r="R338" s="25">
        <f t="shared" si="41"/>
        <v>0</v>
      </c>
      <c r="S338" s="25" t="str">
        <f t="shared" ca="1" si="44"/>
        <v/>
      </c>
      <c r="T338" s="20" t="str">
        <f t="shared" ca="1" si="45"/>
        <v/>
      </c>
      <c r="U338" s="26" t="str">
        <f t="shared" ca="1" si="42"/>
        <v/>
      </c>
      <c r="V338" s="22"/>
      <c r="W338" s="22"/>
      <c r="X338" s="22"/>
      <c r="Y338" s="22"/>
      <c r="Z338" s="156"/>
      <c r="AA338" s="156"/>
      <c r="AB338" s="156"/>
      <c r="AC338" s="22">
        <v>20</v>
      </c>
    </row>
    <row r="339" spans="1:29">
      <c r="A339" s="17"/>
      <c r="B339" s="18"/>
      <c r="C339" s="18"/>
      <c r="D339" s="17"/>
      <c r="E339" s="17"/>
      <c r="F339" s="157"/>
      <c r="G339" s="136"/>
      <c r="H339" s="136" t="s">
        <v>131</v>
      </c>
      <c r="I339" s="137" t="str">
        <f>IFERROR(IF(ISBLANK($G339),"",IF(ISTEXT($G339),$G339,IF(SIGN(INDEX('Time Zones'!$D$12:$J$18,MATCH($H339,ZoneA,0),MATCH($J339,ZoneB,0)))=(-1),INDEX('Time Zones'!$D$12:$J$18,MATCH($H339,ZoneA,0),MATCH($J339,ZoneB,0))+$G339+5,INDEX('Time Zones'!$D$12:$J$18,MATCH($H339,ZoneA,0),MATCH($J339,ZoneB,0))+$G339))),"Select Time Zones")</f>
        <v/>
      </c>
      <c r="J339" s="19" t="s">
        <v>131</v>
      </c>
      <c r="K339" s="160"/>
      <c r="L339" s="134"/>
      <c r="M339" s="134" t="s">
        <v>131</v>
      </c>
      <c r="N339" s="135" t="str">
        <f>IFERROR(IF(ISBLANK($G339),"",IF(ISBLANK($L339),"",IF(ISTEXT($L339),$L339,IF(SIGN(INDEX('Time Zones'!$D$12:$J$18,MATCH($H339,ZoneA,0),MATCH($M339,ZoneB,0)))=(-1),INDEX('Time Zones'!$D$12:$J$18,MATCH($H339,ZoneA,0),MATCH($M339,ZoneB,0))+$L339+5,INDEX('Time Zones'!$D$12:$J$18,MATCH($H339,ZoneA,0),MATCH($M339,ZoneB,0))+$L339)))),"Select Time Zones")</f>
        <v/>
      </c>
      <c r="O339" s="162" t="str">
        <f t="shared" ca="1" si="43"/>
        <v/>
      </c>
      <c r="P339" s="25">
        <f t="shared" si="39"/>
        <v>0</v>
      </c>
      <c r="Q339" s="25">
        <f t="shared" si="40"/>
        <v>0</v>
      </c>
      <c r="R339" s="25">
        <f t="shared" si="41"/>
        <v>0</v>
      </c>
      <c r="S339" s="25" t="str">
        <f t="shared" ca="1" si="44"/>
        <v/>
      </c>
      <c r="T339" s="20" t="str">
        <f t="shared" ca="1" si="45"/>
        <v/>
      </c>
      <c r="U339" s="26" t="str">
        <f t="shared" ca="1" si="42"/>
        <v/>
      </c>
      <c r="V339" s="22"/>
      <c r="W339" s="22"/>
      <c r="X339" s="22"/>
      <c r="Y339" s="22"/>
      <c r="Z339" s="156"/>
      <c r="AA339" s="156"/>
      <c r="AB339" s="156"/>
      <c r="AC339" s="22">
        <v>20</v>
      </c>
    </row>
    <row r="340" spans="1:29">
      <c r="A340" s="17"/>
      <c r="B340" s="18"/>
      <c r="C340" s="18"/>
      <c r="D340" s="17"/>
      <c r="E340" s="17"/>
      <c r="F340" s="157"/>
      <c r="G340" s="136"/>
      <c r="H340" s="136" t="s">
        <v>131</v>
      </c>
      <c r="I340" s="137" t="str">
        <f>IFERROR(IF(ISBLANK($G340),"",IF(ISTEXT($G340),$G340,IF(SIGN(INDEX('Time Zones'!$D$12:$J$18,MATCH($H340,ZoneA,0),MATCH($J340,ZoneB,0)))=(-1),INDEX('Time Zones'!$D$12:$J$18,MATCH($H340,ZoneA,0),MATCH($J340,ZoneB,0))+$G340+5,INDEX('Time Zones'!$D$12:$J$18,MATCH($H340,ZoneA,0),MATCH($J340,ZoneB,0))+$G340))),"Select Time Zones")</f>
        <v/>
      </c>
      <c r="J340" s="19" t="s">
        <v>131</v>
      </c>
      <c r="K340" s="160"/>
      <c r="L340" s="134"/>
      <c r="M340" s="134" t="s">
        <v>131</v>
      </c>
      <c r="N340" s="135" t="str">
        <f>IFERROR(IF(ISBLANK($G340),"",IF(ISBLANK($L340),"",IF(ISTEXT($L340),$L340,IF(SIGN(INDEX('Time Zones'!$D$12:$J$18,MATCH($H340,ZoneA,0),MATCH($M340,ZoneB,0)))=(-1),INDEX('Time Zones'!$D$12:$J$18,MATCH($H340,ZoneA,0),MATCH($M340,ZoneB,0))+$L340+5,INDEX('Time Zones'!$D$12:$J$18,MATCH($H340,ZoneA,0),MATCH($M340,ZoneB,0))+$L340)))),"Select Time Zones")</f>
        <v/>
      </c>
      <c r="O340" s="162" t="str">
        <f t="shared" ca="1" si="43"/>
        <v/>
      </c>
      <c r="P340" s="25">
        <f t="shared" si="39"/>
        <v>0</v>
      </c>
      <c r="Q340" s="25">
        <f t="shared" si="40"/>
        <v>0</v>
      </c>
      <c r="R340" s="25">
        <f t="shared" si="41"/>
        <v>0</v>
      </c>
      <c r="S340" s="25" t="str">
        <f t="shared" ca="1" si="44"/>
        <v/>
      </c>
      <c r="T340" s="20" t="str">
        <f t="shared" ca="1" si="45"/>
        <v/>
      </c>
      <c r="U340" s="26" t="str">
        <f t="shared" ca="1" si="42"/>
        <v/>
      </c>
      <c r="V340" s="22"/>
      <c r="W340" s="22"/>
      <c r="X340" s="22"/>
      <c r="Y340" s="22"/>
      <c r="Z340" s="156"/>
      <c r="AA340" s="156"/>
      <c r="AB340" s="156"/>
      <c r="AC340" s="22">
        <v>20</v>
      </c>
    </row>
    <row r="341" spans="1:29">
      <c r="A341" s="17"/>
      <c r="B341" s="18"/>
      <c r="C341" s="18"/>
      <c r="D341" s="17"/>
      <c r="E341" s="17"/>
      <c r="F341" s="157"/>
      <c r="G341" s="136"/>
      <c r="H341" s="136" t="s">
        <v>131</v>
      </c>
      <c r="I341" s="137" t="str">
        <f>IFERROR(IF(ISBLANK($G341),"",IF(ISTEXT($G341),$G341,IF(SIGN(INDEX('Time Zones'!$D$12:$J$18,MATCH($H341,ZoneA,0),MATCH($J341,ZoneB,0)))=(-1),INDEX('Time Zones'!$D$12:$J$18,MATCH($H341,ZoneA,0),MATCH($J341,ZoneB,0))+$G341+5,INDEX('Time Zones'!$D$12:$J$18,MATCH($H341,ZoneA,0),MATCH($J341,ZoneB,0))+$G341))),"Select Time Zones")</f>
        <v/>
      </c>
      <c r="J341" s="19" t="s">
        <v>131</v>
      </c>
      <c r="K341" s="160"/>
      <c r="L341" s="134"/>
      <c r="M341" s="134" t="s">
        <v>131</v>
      </c>
      <c r="N341" s="135" t="str">
        <f>IFERROR(IF(ISBLANK($G341),"",IF(ISBLANK($L341),"",IF(ISTEXT($L341),$L341,IF(SIGN(INDEX('Time Zones'!$D$12:$J$18,MATCH($H341,ZoneA,0),MATCH($M341,ZoneB,0)))=(-1),INDEX('Time Zones'!$D$12:$J$18,MATCH($H341,ZoneA,0),MATCH($M341,ZoneB,0))+$L341+5,INDEX('Time Zones'!$D$12:$J$18,MATCH($H341,ZoneA,0),MATCH($M341,ZoneB,0))+$L341)))),"Select Time Zones")</f>
        <v/>
      </c>
      <c r="O341" s="162" t="str">
        <f t="shared" ca="1" si="43"/>
        <v/>
      </c>
      <c r="P341" s="25">
        <f t="shared" si="39"/>
        <v>0</v>
      </c>
      <c r="Q341" s="25">
        <f t="shared" si="40"/>
        <v>0</v>
      </c>
      <c r="R341" s="25">
        <f t="shared" si="41"/>
        <v>0</v>
      </c>
      <c r="S341" s="25" t="str">
        <f t="shared" ca="1" si="44"/>
        <v/>
      </c>
      <c r="T341" s="20" t="str">
        <f t="shared" ca="1" si="45"/>
        <v/>
      </c>
      <c r="U341" s="26" t="str">
        <f t="shared" ca="1" si="42"/>
        <v/>
      </c>
      <c r="V341" s="22"/>
      <c r="W341" s="22"/>
      <c r="X341" s="22"/>
      <c r="Y341" s="22"/>
      <c r="Z341" s="156"/>
      <c r="AA341" s="156"/>
      <c r="AB341" s="156"/>
      <c r="AC341" s="22">
        <v>20</v>
      </c>
    </row>
    <row r="342" spans="1:29">
      <c r="A342" s="17"/>
      <c r="B342" s="18"/>
      <c r="C342" s="18"/>
      <c r="D342" s="17"/>
      <c r="E342" s="17"/>
      <c r="F342" s="157"/>
      <c r="G342" s="136"/>
      <c r="H342" s="136" t="s">
        <v>131</v>
      </c>
      <c r="I342" s="137" t="str">
        <f>IFERROR(IF(ISBLANK($G342),"",IF(ISTEXT($G342),$G342,IF(SIGN(INDEX('Time Zones'!$D$12:$J$18,MATCH($H342,ZoneA,0),MATCH($J342,ZoneB,0)))=(-1),INDEX('Time Zones'!$D$12:$J$18,MATCH($H342,ZoneA,0),MATCH($J342,ZoneB,0))+$G342+5,INDEX('Time Zones'!$D$12:$J$18,MATCH($H342,ZoneA,0),MATCH($J342,ZoneB,0))+$G342))),"Select Time Zones")</f>
        <v/>
      </c>
      <c r="J342" s="19" t="s">
        <v>131</v>
      </c>
      <c r="K342" s="160"/>
      <c r="L342" s="134"/>
      <c r="M342" s="134" t="s">
        <v>131</v>
      </c>
      <c r="N342" s="135" t="str">
        <f>IFERROR(IF(ISBLANK($G342),"",IF(ISBLANK($L342),"",IF(ISTEXT($L342),$L342,IF(SIGN(INDEX('Time Zones'!$D$12:$J$18,MATCH($H342,ZoneA,0),MATCH($M342,ZoneB,0)))=(-1),INDEX('Time Zones'!$D$12:$J$18,MATCH($H342,ZoneA,0),MATCH($M342,ZoneB,0))+$L342+5,INDEX('Time Zones'!$D$12:$J$18,MATCH($H342,ZoneA,0),MATCH($M342,ZoneB,0))+$L342)))),"Select Time Zones")</f>
        <v/>
      </c>
      <c r="O342" s="162" t="str">
        <f t="shared" ca="1" si="43"/>
        <v/>
      </c>
      <c r="P342" s="25">
        <f t="shared" si="39"/>
        <v>0</v>
      </c>
      <c r="Q342" s="25">
        <f t="shared" si="40"/>
        <v>0</v>
      </c>
      <c r="R342" s="25">
        <f t="shared" si="41"/>
        <v>0</v>
      </c>
      <c r="S342" s="25" t="str">
        <f t="shared" ca="1" si="44"/>
        <v/>
      </c>
      <c r="T342" s="20" t="str">
        <f t="shared" ca="1" si="45"/>
        <v/>
      </c>
      <c r="U342" s="26" t="str">
        <f t="shared" ca="1" si="42"/>
        <v/>
      </c>
      <c r="V342" s="22"/>
      <c r="W342" s="22"/>
      <c r="X342" s="22"/>
      <c r="Y342" s="22"/>
      <c r="Z342" s="156"/>
      <c r="AA342" s="156"/>
      <c r="AB342" s="156"/>
      <c r="AC342" s="22">
        <v>20</v>
      </c>
    </row>
    <row r="343" spans="1:29">
      <c r="A343" s="17"/>
      <c r="B343" s="18"/>
      <c r="C343" s="18"/>
      <c r="D343" s="17"/>
      <c r="E343" s="17"/>
      <c r="F343" s="157"/>
      <c r="G343" s="136"/>
      <c r="H343" s="136" t="s">
        <v>131</v>
      </c>
      <c r="I343" s="137" t="str">
        <f>IFERROR(IF(ISBLANK($G343),"",IF(ISTEXT($G343),$G343,IF(SIGN(INDEX('Time Zones'!$D$12:$J$18,MATCH($H343,ZoneA,0),MATCH($J343,ZoneB,0)))=(-1),INDEX('Time Zones'!$D$12:$J$18,MATCH($H343,ZoneA,0),MATCH($J343,ZoneB,0))+$G343+5,INDEX('Time Zones'!$D$12:$J$18,MATCH($H343,ZoneA,0),MATCH($J343,ZoneB,0))+$G343))),"Select Time Zones")</f>
        <v/>
      </c>
      <c r="J343" s="19" t="s">
        <v>131</v>
      </c>
      <c r="K343" s="160"/>
      <c r="L343" s="134"/>
      <c r="M343" s="134" t="s">
        <v>131</v>
      </c>
      <c r="N343" s="135" t="str">
        <f>IFERROR(IF(ISBLANK($G343),"",IF(ISBLANK($L343),"",IF(ISTEXT($L343),$L343,IF(SIGN(INDEX('Time Zones'!$D$12:$J$18,MATCH($H343,ZoneA,0),MATCH($M343,ZoneB,0)))=(-1),INDEX('Time Zones'!$D$12:$J$18,MATCH($H343,ZoneA,0),MATCH($M343,ZoneB,0))+$L343+5,INDEX('Time Zones'!$D$12:$J$18,MATCH($H343,ZoneA,0),MATCH($M343,ZoneB,0))+$L343)))),"Select Time Zones")</f>
        <v/>
      </c>
      <c r="O343" s="162" t="str">
        <f t="shared" ca="1" si="43"/>
        <v/>
      </c>
      <c r="P343" s="25">
        <f t="shared" si="39"/>
        <v>0</v>
      </c>
      <c r="Q343" s="25">
        <f t="shared" si="40"/>
        <v>0</v>
      </c>
      <c r="R343" s="25">
        <f t="shared" si="41"/>
        <v>0</v>
      </c>
      <c r="S343" s="25" t="str">
        <f t="shared" ca="1" si="44"/>
        <v/>
      </c>
      <c r="T343" s="20" t="str">
        <f t="shared" ca="1" si="45"/>
        <v/>
      </c>
      <c r="U343" s="26" t="str">
        <f t="shared" ca="1" si="42"/>
        <v/>
      </c>
      <c r="V343" s="22"/>
      <c r="W343" s="22"/>
      <c r="X343" s="22"/>
      <c r="Y343" s="22"/>
      <c r="Z343" s="156"/>
      <c r="AA343" s="156"/>
      <c r="AB343" s="156"/>
      <c r="AC343" s="22">
        <v>20</v>
      </c>
    </row>
    <row r="344" spans="1:29">
      <c r="A344" s="17"/>
      <c r="B344" s="18"/>
      <c r="C344" s="18"/>
      <c r="D344" s="17"/>
      <c r="E344" s="17"/>
      <c r="F344" s="157"/>
      <c r="G344" s="136"/>
      <c r="H344" s="136" t="s">
        <v>131</v>
      </c>
      <c r="I344" s="137" t="str">
        <f>IFERROR(IF(ISBLANK($G344),"",IF(ISTEXT($G344),$G344,IF(SIGN(INDEX('Time Zones'!$D$12:$J$18,MATCH($H344,ZoneA,0),MATCH($J344,ZoneB,0)))=(-1),INDEX('Time Zones'!$D$12:$J$18,MATCH($H344,ZoneA,0),MATCH($J344,ZoneB,0))+$G344+5,INDEX('Time Zones'!$D$12:$J$18,MATCH($H344,ZoneA,0),MATCH($J344,ZoneB,0))+$G344))),"Select Time Zones")</f>
        <v/>
      </c>
      <c r="J344" s="19" t="s">
        <v>131</v>
      </c>
      <c r="K344" s="160"/>
      <c r="L344" s="134"/>
      <c r="M344" s="134" t="s">
        <v>131</v>
      </c>
      <c r="N344" s="135" t="str">
        <f>IFERROR(IF(ISBLANK($G344),"",IF(ISBLANK($L344),"",IF(ISTEXT($L344),$L344,IF(SIGN(INDEX('Time Zones'!$D$12:$J$18,MATCH($H344,ZoneA,0),MATCH($M344,ZoneB,0)))=(-1),INDEX('Time Zones'!$D$12:$J$18,MATCH($H344,ZoneA,0),MATCH($M344,ZoneB,0))+$L344+5,INDEX('Time Zones'!$D$12:$J$18,MATCH($H344,ZoneA,0),MATCH($M344,ZoneB,0))+$L344)))),"Select Time Zones")</f>
        <v/>
      </c>
      <c r="O344" s="162" t="str">
        <f t="shared" ca="1" si="43"/>
        <v/>
      </c>
      <c r="P344" s="25">
        <f t="shared" si="39"/>
        <v>0</v>
      </c>
      <c r="Q344" s="25">
        <f t="shared" si="40"/>
        <v>0</v>
      </c>
      <c r="R344" s="25">
        <f t="shared" si="41"/>
        <v>0</v>
      </c>
      <c r="S344" s="25" t="str">
        <f t="shared" ca="1" si="44"/>
        <v/>
      </c>
      <c r="T344" s="20" t="str">
        <f t="shared" ca="1" si="45"/>
        <v/>
      </c>
      <c r="U344" s="26" t="str">
        <f t="shared" ca="1" si="42"/>
        <v/>
      </c>
      <c r="V344" s="22"/>
      <c r="W344" s="22"/>
      <c r="X344" s="22"/>
      <c r="Y344" s="22"/>
      <c r="Z344" s="156"/>
      <c r="AA344" s="156"/>
      <c r="AB344" s="156"/>
      <c r="AC344" s="22">
        <v>20</v>
      </c>
    </row>
    <row r="345" spans="1:29">
      <c r="A345" s="17"/>
      <c r="B345" s="18"/>
      <c r="C345" s="18"/>
      <c r="D345" s="17"/>
      <c r="E345" s="17"/>
      <c r="F345" s="157"/>
      <c r="G345" s="136"/>
      <c r="H345" s="136" t="s">
        <v>131</v>
      </c>
      <c r="I345" s="137" t="str">
        <f>IFERROR(IF(ISBLANK($G345),"",IF(ISTEXT($G345),$G345,IF(SIGN(INDEX('Time Zones'!$D$12:$J$18,MATCH($H345,ZoneA,0),MATCH($J345,ZoneB,0)))=(-1),INDEX('Time Zones'!$D$12:$J$18,MATCH($H345,ZoneA,0),MATCH($J345,ZoneB,0))+$G345+5,INDEX('Time Zones'!$D$12:$J$18,MATCH($H345,ZoneA,0),MATCH($J345,ZoneB,0))+$G345))),"Select Time Zones")</f>
        <v/>
      </c>
      <c r="J345" s="19" t="s">
        <v>131</v>
      </c>
      <c r="K345" s="160"/>
      <c r="L345" s="134"/>
      <c r="M345" s="134" t="s">
        <v>131</v>
      </c>
      <c r="N345" s="135" t="str">
        <f>IFERROR(IF(ISBLANK($G345),"",IF(ISBLANK($L345),"",IF(ISTEXT($L345),$L345,IF(SIGN(INDEX('Time Zones'!$D$12:$J$18,MATCH($H345,ZoneA,0),MATCH($M345,ZoneB,0)))=(-1),INDEX('Time Zones'!$D$12:$J$18,MATCH($H345,ZoneA,0),MATCH($M345,ZoneB,0))+$L345+5,INDEX('Time Zones'!$D$12:$J$18,MATCH($H345,ZoneA,0),MATCH($M345,ZoneB,0))+$L345)))),"Select Time Zones")</f>
        <v/>
      </c>
      <c r="O345" s="162" t="str">
        <f t="shared" ca="1" si="43"/>
        <v/>
      </c>
      <c r="P345" s="25">
        <f t="shared" si="39"/>
        <v>0</v>
      </c>
      <c r="Q345" s="25">
        <f t="shared" si="40"/>
        <v>0</v>
      </c>
      <c r="R345" s="25">
        <f t="shared" si="41"/>
        <v>0</v>
      </c>
      <c r="S345" s="25" t="str">
        <f t="shared" ca="1" si="44"/>
        <v/>
      </c>
      <c r="T345" s="20" t="str">
        <f t="shared" ca="1" si="45"/>
        <v/>
      </c>
      <c r="U345" s="26" t="str">
        <f t="shared" ca="1" si="42"/>
        <v/>
      </c>
      <c r="V345" s="22"/>
      <c r="W345" s="22"/>
      <c r="X345" s="22"/>
      <c r="Y345" s="22"/>
      <c r="Z345" s="156"/>
      <c r="AA345" s="156"/>
      <c r="AB345" s="156"/>
      <c r="AC345" s="22">
        <v>20</v>
      </c>
    </row>
    <row r="346" spans="1:29">
      <c r="A346" s="17"/>
      <c r="B346" s="18"/>
      <c r="C346" s="18"/>
      <c r="D346" s="17"/>
      <c r="E346" s="17"/>
      <c r="F346" s="157"/>
      <c r="G346" s="136"/>
      <c r="H346" s="136" t="s">
        <v>131</v>
      </c>
      <c r="I346" s="137" t="str">
        <f>IFERROR(IF(ISBLANK($G346),"",IF(ISTEXT($G346),$G346,IF(SIGN(INDEX('Time Zones'!$D$12:$J$18,MATCH($H346,ZoneA,0),MATCH($J346,ZoneB,0)))=(-1),INDEX('Time Zones'!$D$12:$J$18,MATCH($H346,ZoneA,0),MATCH($J346,ZoneB,0))+$G346+5,INDEX('Time Zones'!$D$12:$J$18,MATCH($H346,ZoneA,0),MATCH($J346,ZoneB,0))+$G346))),"Select Time Zones")</f>
        <v/>
      </c>
      <c r="J346" s="19" t="s">
        <v>131</v>
      </c>
      <c r="K346" s="160"/>
      <c r="L346" s="134"/>
      <c r="M346" s="134" t="s">
        <v>131</v>
      </c>
      <c r="N346" s="135" t="str">
        <f>IFERROR(IF(ISBLANK($G346),"",IF(ISBLANK($L346),"",IF(ISTEXT($L346),$L346,IF(SIGN(INDEX('Time Zones'!$D$12:$J$18,MATCH($H346,ZoneA,0),MATCH($M346,ZoneB,0)))=(-1),INDEX('Time Zones'!$D$12:$J$18,MATCH($H346,ZoneA,0),MATCH($M346,ZoneB,0))+$L346+5,INDEX('Time Zones'!$D$12:$J$18,MATCH($H346,ZoneA,0),MATCH($M346,ZoneB,0))+$L346)))),"Select Time Zones")</f>
        <v/>
      </c>
      <c r="O346" s="162" t="str">
        <f t="shared" ca="1" si="43"/>
        <v/>
      </c>
      <c r="P346" s="25">
        <f t="shared" si="39"/>
        <v>0</v>
      </c>
      <c r="Q346" s="25">
        <f t="shared" si="40"/>
        <v>0</v>
      </c>
      <c r="R346" s="25">
        <f t="shared" si="41"/>
        <v>0</v>
      </c>
      <c r="S346" s="25" t="str">
        <f t="shared" ca="1" si="44"/>
        <v/>
      </c>
      <c r="T346" s="20" t="str">
        <f t="shared" ca="1" si="45"/>
        <v/>
      </c>
      <c r="U346" s="26" t="str">
        <f t="shared" ca="1" si="42"/>
        <v/>
      </c>
      <c r="V346" s="22"/>
      <c r="W346" s="22"/>
      <c r="X346" s="22"/>
      <c r="Y346" s="22"/>
      <c r="Z346" s="156"/>
      <c r="AA346" s="156"/>
      <c r="AB346" s="156"/>
      <c r="AC346" s="22">
        <v>20</v>
      </c>
    </row>
    <row r="347" spans="1:29">
      <c r="A347" s="17"/>
      <c r="B347" s="18"/>
      <c r="C347" s="18"/>
      <c r="D347" s="17"/>
      <c r="E347" s="17"/>
      <c r="F347" s="157"/>
      <c r="G347" s="136"/>
      <c r="H347" s="136" t="s">
        <v>131</v>
      </c>
      <c r="I347" s="137" t="str">
        <f>IFERROR(IF(ISBLANK($G347),"",IF(ISTEXT($G347),$G347,IF(SIGN(INDEX('Time Zones'!$D$12:$J$18,MATCH($H347,ZoneA,0),MATCH($J347,ZoneB,0)))=(-1),INDEX('Time Zones'!$D$12:$J$18,MATCH($H347,ZoneA,0),MATCH($J347,ZoneB,0))+$G347+5,INDEX('Time Zones'!$D$12:$J$18,MATCH($H347,ZoneA,0),MATCH($J347,ZoneB,0))+$G347))),"Select Time Zones")</f>
        <v/>
      </c>
      <c r="J347" s="19" t="s">
        <v>131</v>
      </c>
      <c r="K347" s="160"/>
      <c r="L347" s="134"/>
      <c r="M347" s="134" t="s">
        <v>131</v>
      </c>
      <c r="N347" s="135" t="str">
        <f>IFERROR(IF(ISBLANK($G347),"",IF(ISBLANK($L347),"",IF(ISTEXT($L347),$L347,IF(SIGN(INDEX('Time Zones'!$D$12:$J$18,MATCH($H347,ZoneA,0),MATCH($M347,ZoneB,0)))=(-1),INDEX('Time Zones'!$D$12:$J$18,MATCH($H347,ZoneA,0),MATCH($M347,ZoneB,0))+$L347+5,INDEX('Time Zones'!$D$12:$J$18,MATCH($H347,ZoneA,0),MATCH($M347,ZoneB,0))+$L347)))),"Select Time Zones")</f>
        <v/>
      </c>
      <c r="O347" s="162" t="str">
        <f t="shared" ca="1" si="43"/>
        <v/>
      </c>
      <c r="P347" s="25">
        <f t="shared" si="39"/>
        <v>0</v>
      </c>
      <c r="Q347" s="25">
        <f t="shared" si="40"/>
        <v>0</v>
      </c>
      <c r="R347" s="25">
        <f t="shared" si="41"/>
        <v>0</v>
      </c>
      <c r="S347" s="25" t="str">
        <f t="shared" ca="1" si="44"/>
        <v/>
      </c>
      <c r="T347" s="20" t="str">
        <f t="shared" ca="1" si="45"/>
        <v/>
      </c>
      <c r="U347" s="26" t="str">
        <f t="shared" ca="1" si="42"/>
        <v/>
      </c>
      <c r="V347" s="22"/>
      <c r="W347" s="22"/>
      <c r="X347" s="22"/>
      <c r="Y347" s="22"/>
      <c r="Z347" s="156"/>
      <c r="AA347" s="156"/>
      <c r="AB347" s="156"/>
      <c r="AC347" s="22">
        <v>20</v>
      </c>
    </row>
    <row r="348" spans="1:29">
      <c r="A348" s="17"/>
      <c r="B348" s="18"/>
      <c r="C348" s="18"/>
      <c r="D348" s="17"/>
      <c r="E348" s="17"/>
      <c r="F348" s="157"/>
      <c r="G348" s="136"/>
      <c r="H348" s="136" t="s">
        <v>131</v>
      </c>
      <c r="I348" s="137" t="str">
        <f>IFERROR(IF(ISBLANK($G348),"",IF(ISTEXT($G348),$G348,IF(SIGN(INDEX('Time Zones'!$D$12:$J$18,MATCH($H348,ZoneA,0),MATCH($J348,ZoneB,0)))=(-1),INDEX('Time Zones'!$D$12:$J$18,MATCH($H348,ZoneA,0),MATCH($J348,ZoneB,0))+$G348+5,INDEX('Time Zones'!$D$12:$J$18,MATCH($H348,ZoneA,0),MATCH($J348,ZoneB,0))+$G348))),"Select Time Zones")</f>
        <v/>
      </c>
      <c r="J348" s="19" t="s">
        <v>131</v>
      </c>
      <c r="K348" s="160"/>
      <c r="L348" s="134"/>
      <c r="M348" s="134" t="s">
        <v>131</v>
      </c>
      <c r="N348" s="135" t="str">
        <f>IFERROR(IF(ISBLANK($G348),"",IF(ISBLANK($L348),"",IF(ISTEXT($L348),$L348,IF(SIGN(INDEX('Time Zones'!$D$12:$J$18,MATCH($H348,ZoneA,0),MATCH($M348,ZoneB,0)))=(-1),INDEX('Time Zones'!$D$12:$J$18,MATCH($H348,ZoneA,0),MATCH($M348,ZoneB,0))+$L348+5,INDEX('Time Zones'!$D$12:$J$18,MATCH($H348,ZoneA,0),MATCH($M348,ZoneB,0))+$L348)))),"Select Time Zones")</f>
        <v/>
      </c>
      <c r="O348" s="162" t="str">
        <f t="shared" ca="1" si="43"/>
        <v/>
      </c>
      <c r="P348" s="25">
        <f t="shared" si="39"/>
        <v>0</v>
      </c>
      <c r="Q348" s="25">
        <f t="shared" si="40"/>
        <v>0</v>
      </c>
      <c r="R348" s="25">
        <f t="shared" si="41"/>
        <v>0</v>
      </c>
      <c r="S348" s="25" t="str">
        <f t="shared" ca="1" si="44"/>
        <v/>
      </c>
      <c r="T348" s="20" t="str">
        <f t="shared" ca="1" si="45"/>
        <v/>
      </c>
      <c r="U348" s="26" t="str">
        <f t="shared" ca="1" si="42"/>
        <v/>
      </c>
      <c r="V348" s="22"/>
      <c r="W348" s="22"/>
      <c r="X348" s="22"/>
      <c r="Y348" s="22"/>
      <c r="Z348" s="156"/>
      <c r="AA348" s="156"/>
      <c r="AB348" s="156"/>
      <c r="AC348" s="22">
        <v>20</v>
      </c>
    </row>
    <row r="349" spans="1:29">
      <c r="A349" s="17"/>
      <c r="B349" s="18"/>
      <c r="C349" s="18"/>
      <c r="D349" s="17"/>
      <c r="E349" s="17"/>
      <c r="F349" s="157"/>
      <c r="G349" s="136"/>
      <c r="H349" s="136" t="s">
        <v>131</v>
      </c>
      <c r="I349" s="137" t="str">
        <f>IFERROR(IF(ISBLANK($G349),"",IF(ISTEXT($G349),$G349,IF(SIGN(INDEX('Time Zones'!$D$12:$J$18,MATCH($H349,ZoneA,0),MATCH($J349,ZoneB,0)))=(-1),INDEX('Time Zones'!$D$12:$J$18,MATCH($H349,ZoneA,0),MATCH($J349,ZoneB,0))+$G349+5,INDEX('Time Zones'!$D$12:$J$18,MATCH($H349,ZoneA,0),MATCH($J349,ZoneB,0))+$G349))),"Select Time Zones")</f>
        <v/>
      </c>
      <c r="J349" s="19" t="s">
        <v>131</v>
      </c>
      <c r="K349" s="160"/>
      <c r="L349" s="134"/>
      <c r="M349" s="134" t="s">
        <v>131</v>
      </c>
      <c r="N349" s="135" t="str">
        <f>IFERROR(IF(ISBLANK($G349),"",IF(ISBLANK($L349),"",IF(ISTEXT($L349),$L349,IF(SIGN(INDEX('Time Zones'!$D$12:$J$18,MATCH($H349,ZoneA,0),MATCH($M349,ZoneB,0)))=(-1),INDEX('Time Zones'!$D$12:$J$18,MATCH($H349,ZoneA,0),MATCH($M349,ZoneB,0))+$L349+5,INDEX('Time Zones'!$D$12:$J$18,MATCH($H349,ZoneA,0),MATCH($M349,ZoneB,0))+$L349)))),"Select Time Zones")</f>
        <v/>
      </c>
      <c r="O349" s="162" t="str">
        <f t="shared" ca="1" si="43"/>
        <v/>
      </c>
      <c r="P349" s="25">
        <f t="shared" si="39"/>
        <v>0</v>
      </c>
      <c r="Q349" s="25">
        <f t="shared" si="40"/>
        <v>0</v>
      </c>
      <c r="R349" s="25">
        <f t="shared" si="41"/>
        <v>0</v>
      </c>
      <c r="S349" s="25" t="str">
        <f t="shared" ca="1" si="44"/>
        <v/>
      </c>
      <c r="T349" s="20" t="str">
        <f t="shared" ca="1" si="45"/>
        <v/>
      </c>
      <c r="U349" s="26" t="str">
        <f t="shared" ca="1" si="42"/>
        <v/>
      </c>
      <c r="V349" s="22"/>
      <c r="W349" s="22"/>
      <c r="X349" s="22"/>
      <c r="Y349" s="22"/>
      <c r="Z349" s="156"/>
      <c r="AA349" s="156"/>
      <c r="AB349" s="156"/>
      <c r="AC349" s="22">
        <v>20</v>
      </c>
    </row>
    <row r="350" spans="1:29">
      <c r="A350" s="17"/>
      <c r="B350" s="18"/>
      <c r="C350" s="18"/>
      <c r="D350" s="17"/>
      <c r="E350" s="17"/>
      <c r="F350" s="157"/>
      <c r="G350" s="136"/>
      <c r="H350" s="136" t="s">
        <v>131</v>
      </c>
      <c r="I350" s="137" t="str">
        <f>IFERROR(IF(ISBLANK($G350),"",IF(ISTEXT($G350),$G350,IF(SIGN(INDEX('Time Zones'!$D$12:$J$18,MATCH($H350,ZoneA,0),MATCH($J350,ZoneB,0)))=(-1),INDEX('Time Zones'!$D$12:$J$18,MATCH($H350,ZoneA,0),MATCH($J350,ZoneB,0))+$G350+5,INDEX('Time Zones'!$D$12:$J$18,MATCH($H350,ZoneA,0),MATCH($J350,ZoneB,0))+$G350))),"Select Time Zones")</f>
        <v/>
      </c>
      <c r="J350" s="19" t="s">
        <v>131</v>
      </c>
      <c r="K350" s="160"/>
      <c r="L350" s="134"/>
      <c r="M350" s="134" t="s">
        <v>131</v>
      </c>
      <c r="N350" s="135" t="str">
        <f>IFERROR(IF(ISBLANK($G350),"",IF(ISBLANK($L350),"",IF(ISTEXT($L350),$L350,IF(SIGN(INDEX('Time Zones'!$D$12:$J$18,MATCH($H350,ZoneA,0),MATCH($M350,ZoneB,0)))=(-1),INDEX('Time Zones'!$D$12:$J$18,MATCH($H350,ZoneA,0),MATCH($M350,ZoneB,0))+$L350+5,INDEX('Time Zones'!$D$12:$J$18,MATCH($H350,ZoneA,0),MATCH($M350,ZoneB,0))+$L350)))),"Select Time Zones")</f>
        <v/>
      </c>
      <c r="O350" s="162" t="str">
        <f t="shared" ca="1" si="43"/>
        <v/>
      </c>
      <c r="P350" s="25">
        <f t="shared" si="39"/>
        <v>0</v>
      </c>
      <c r="Q350" s="25">
        <f t="shared" si="40"/>
        <v>0</v>
      </c>
      <c r="R350" s="25">
        <f t="shared" si="41"/>
        <v>0</v>
      </c>
      <c r="S350" s="25" t="str">
        <f t="shared" ca="1" si="44"/>
        <v/>
      </c>
      <c r="T350" s="20" t="str">
        <f t="shared" ca="1" si="45"/>
        <v/>
      </c>
      <c r="U350" s="26" t="str">
        <f t="shared" ca="1" si="42"/>
        <v/>
      </c>
      <c r="V350" s="22"/>
      <c r="W350" s="22"/>
      <c r="X350" s="22"/>
      <c r="Y350" s="22"/>
      <c r="Z350" s="156"/>
      <c r="AA350" s="156"/>
      <c r="AB350" s="156"/>
      <c r="AC350" s="22">
        <v>20</v>
      </c>
    </row>
    <row r="351" spans="1:29">
      <c r="A351" s="17"/>
      <c r="B351" s="18"/>
      <c r="C351" s="18"/>
      <c r="D351" s="17"/>
      <c r="E351" s="17"/>
      <c r="F351" s="157"/>
      <c r="G351" s="136"/>
      <c r="H351" s="136" t="s">
        <v>131</v>
      </c>
      <c r="I351" s="137" t="str">
        <f>IFERROR(IF(ISBLANK($G351),"",IF(ISTEXT($G351),$G351,IF(SIGN(INDEX('Time Zones'!$D$12:$J$18,MATCH($H351,ZoneA,0),MATCH($J351,ZoneB,0)))=(-1),INDEX('Time Zones'!$D$12:$J$18,MATCH($H351,ZoneA,0),MATCH($J351,ZoneB,0))+$G351+5,INDEX('Time Zones'!$D$12:$J$18,MATCH($H351,ZoneA,0),MATCH($J351,ZoneB,0))+$G351))),"Select Time Zones")</f>
        <v/>
      </c>
      <c r="J351" s="19" t="s">
        <v>131</v>
      </c>
      <c r="K351" s="160"/>
      <c r="L351" s="134"/>
      <c r="M351" s="134" t="s">
        <v>131</v>
      </c>
      <c r="N351" s="135" t="str">
        <f>IFERROR(IF(ISBLANK($G351),"",IF(ISBLANK($L351),"",IF(ISTEXT($L351),$L351,IF(SIGN(INDEX('Time Zones'!$D$12:$J$18,MATCH($H351,ZoneA,0),MATCH($M351,ZoneB,0)))=(-1),INDEX('Time Zones'!$D$12:$J$18,MATCH($H351,ZoneA,0),MATCH($M351,ZoneB,0))+$L351+5,INDEX('Time Zones'!$D$12:$J$18,MATCH($H351,ZoneA,0),MATCH($M351,ZoneB,0))+$L351)))),"Select Time Zones")</f>
        <v/>
      </c>
      <c r="O351" s="162" t="str">
        <f t="shared" ca="1" si="43"/>
        <v/>
      </c>
      <c r="P351" s="25">
        <f t="shared" si="39"/>
        <v>0</v>
      </c>
      <c r="Q351" s="25">
        <f t="shared" si="40"/>
        <v>0</v>
      </c>
      <c r="R351" s="25">
        <f t="shared" si="41"/>
        <v>0</v>
      </c>
      <c r="S351" s="25" t="str">
        <f t="shared" ca="1" si="44"/>
        <v/>
      </c>
      <c r="T351" s="20" t="str">
        <f t="shared" ca="1" si="45"/>
        <v/>
      </c>
      <c r="U351" s="26" t="str">
        <f t="shared" ca="1" si="42"/>
        <v/>
      </c>
      <c r="V351" s="22"/>
      <c r="W351" s="22"/>
      <c r="X351" s="22"/>
      <c r="Y351" s="22"/>
      <c r="Z351" s="156"/>
      <c r="AA351" s="156"/>
      <c r="AB351" s="156"/>
      <c r="AC351" s="22">
        <v>20</v>
      </c>
    </row>
    <row r="352" spans="1:29">
      <c r="A352" s="17"/>
      <c r="B352" s="18"/>
      <c r="C352" s="18"/>
      <c r="D352" s="17"/>
      <c r="E352" s="17"/>
      <c r="F352" s="157"/>
      <c r="G352" s="136"/>
      <c r="H352" s="136" t="s">
        <v>131</v>
      </c>
      <c r="I352" s="137" t="str">
        <f>IFERROR(IF(ISBLANK($G352),"",IF(ISTEXT($G352),$G352,IF(SIGN(INDEX('Time Zones'!$D$12:$J$18,MATCH($H352,ZoneA,0),MATCH($J352,ZoneB,0)))=(-1),INDEX('Time Zones'!$D$12:$J$18,MATCH($H352,ZoneA,0),MATCH($J352,ZoneB,0))+$G352+5,INDEX('Time Zones'!$D$12:$J$18,MATCH($H352,ZoneA,0),MATCH($J352,ZoneB,0))+$G352))),"Select Time Zones")</f>
        <v/>
      </c>
      <c r="J352" s="19" t="s">
        <v>131</v>
      </c>
      <c r="K352" s="160"/>
      <c r="L352" s="134"/>
      <c r="M352" s="134" t="s">
        <v>131</v>
      </c>
      <c r="N352" s="135" t="str">
        <f>IFERROR(IF(ISBLANK($G352),"",IF(ISBLANK($L352),"",IF(ISTEXT($L352),$L352,IF(SIGN(INDEX('Time Zones'!$D$12:$J$18,MATCH($H352,ZoneA,0),MATCH($M352,ZoneB,0)))=(-1),INDEX('Time Zones'!$D$12:$J$18,MATCH($H352,ZoneA,0),MATCH($M352,ZoneB,0))+$L352+5,INDEX('Time Zones'!$D$12:$J$18,MATCH($H352,ZoneA,0),MATCH($M352,ZoneB,0))+$L352)))),"Select Time Zones")</f>
        <v/>
      </c>
      <c r="O352" s="162" t="str">
        <f t="shared" ca="1" si="43"/>
        <v/>
      </c>
      <c r="P352" s="25">
        <f t="shared" si="39"/>
        <v>0</v>
      </c>
      <c r="Q352" s="25">
        <f t="shared" si="40"/>
        <v>0</v>
      </c>
      <c r="R352" s="25">
        <f t="shared" si="41"/>
        <v>0</v>
      </c>
      <c r="S352" s="25" t="str">
        <f t="shared" ca="1" si="44"/>
        <v/>
      </c>
      <c r="T352" s="20" t="str">
        <f t="shared" ca="1" si="45"/>
        <v/>
      </c>
      <c r="U352" s="26" t="str">
        <f t="shared" ca="1" si="42"/>
        <v/>
      </c>
      <c r="V352" s="22"/>
      <c r="W352" s="22"/>
      <c r="X352" s="22"/>
      <c r="Y352" s="22"/>
      <c r="Z352" s="156"/>
      <c r="AA352" s="156"/>
      <c r="AB352" s="156"/>
      <c r="AC352" s="22">
        <v>20</v>
      </c>
    </row>
    <row r="353" spans="1:29">
      <c r="A353" s="17"/>
      <c r="B353" s="18"/>
      <c r="C353" s="18"/>
      <c r="D353" s="17"/>
      <c r="E353" s="17"/>
      <c r="F353" s="157"/>
      <c r="G353" s="136"/>
      <c r="H353" s="136" t="s">
        <v>131</v>
      </c>
      <c r="I353" s="137" t="str">
        <f>IFERROR(IF(ISBLANK($G353),"",IF(ISTEXT($G353),$G353,IF(SIGN(INDEX('Time Zones'!$D$12:$J$18,MATCH($H353,ZoneA,0),MATCH($J353,ZoneB,0)))=(-1),INDEX('Time Zones'!$D$12:$J$18,MATCH($H353,ZoneA,0),MATCH($J353,ZoneB,0))+$G353+5,INDEX('Time Zones'!$D$12:$J$18,MATCH($H353,ZoneA,0),MATCH($J353,ZoneB,0))+$G353))),"Select Time Zones")</f>
        <v/>
      </c>
      <c r="J353" s="19" t="s">
        <v>131</v>
      </c>
      <c r="K353" s="160"/>
      <c r="L353" s="134"/>
      <c r="M353" s="134" t="s">
        <v>131</v>
      </c>
      <c r="N353" s="135" t="str">
        <f>IFERROR(IF(ISBLANK($G353),"",IF(ISBLANK($L353),"",IF(ISTEXT($L353),$L353,IF(SIGN(INDEX('Time Zones'!$D$12:$J$18,MATCH($H353,ZoneA,0),MATCH($M353,ZoneB,0)))=(-1),INDEX('Time Zones'!$D$12:$J$18,MATCH($H353,ZoneA,0),MATCH($M353,ZoneB,0))+$L353+5,INDEX('Time Zones'!$D$12:$J$18,MATCH($H353,ZoneA,0),MATCH($M353,ZoneB,0))+$L353)))),"Select Time Zones")</f>
        <v/>
      </c>
      <c r="O353" s="162" t="str">
        <f t="shared" ca="1" si="43"/>
        <v/>
      </c>
      <c r="P353" s="25">
        <f t="shared" si="39"/>
        <v>0</v>
      </c>
      <c r="Q353" s="25">
        <f t="shared" si="40"/>
        <v>0</v>
      </c>
      <c r="R353" s="25">
        <f t="shared" si="41"/>
        <v>0</v>
      </c>
      <c r="S353" s="25" t="str">
        <f t="shared" ca="1" si="44"/>
        <v/>
      </c>
      <c r="T353" s="20" t="str">
        <f t="shared" ca="1" si="45"/>
        <v/>
      </c>
      <c r="U353" s="26" t="str">
        <f t="shared" ca="1" si="42"/>
        <v/>
      </c>
      <c r="V353" s="22"/>
      <c r="W353" s="22"/>
      <c r="X353" s="22"/>
      <c r="Y353" s="22"/>
      <c r="Z353" s="156"/>
      <c r="AA353" s="156"/>
      <c r="AB353" s="156"/>
      <c r="AC353" s="22">
        <v>20</v>
      </c>
    </row>
    <row r="354" spans="1:29">
      <c r="A354" s="17"/>
      <c r="B354" s="18"/>
      <c r="C354" s="18"/>
      <c r="D354" s="17"/>
      <c r="E354" s="17"/>
      <c r="F354" s="157"/>
      <c r="G354" s="136"/>
      <c r="H354" s="136" t="s">
        <v>131</v>
      </c>
      <c r="I354" s="137" t="str">
        <f>IFERROR(IF(ISBLANK($G354),"",IF(ISTEXT($G354),$G354,IF(SIGN(INDEX('Time Zones'!$D$12:$J$18,MATCH($H354,ZoneA,0),MATCH($J354,ZoneB,0)))=(-1),INDEX('Time Zones'!$D$12:$J$18,MATCH($H354,ZoneA,0),MATCH($J354,ZoneB,0))+$G354+5,INDEX('Time Zones'!$D$12:$J$18,MATCH($H354,ZoneA,0),MATCH($J354,ZoneB,0))+$G354))),"Select Time Zones")</f>
        <v/>
      </c>
      <c r="J354" s="19" t="s">
        <v>131</v>
      </c>
      <c r="K354" s="160"/>
      <c r="L354" s="134"/>
      <c r="M354" s="134" t="s">
        <v>131</v>
      </c>
      <c r="N354" s="135" t="str">
        <f>IFERROR(IF(ISBLANK($G354),"",IF(ISBLANK($L354),"",IF(ISTEXT($L354),$L354,IF(SIGN(INDEX('Time Zones'!$D$12:$J$18,MATCH($H354,ZoneA,0),MATCH($M354,ZoneB,0)))=(-1),INDEX('Time Zones'!$D$12:$J$18,MATCH($H354,ZoneA,0),MATCH($M354,ZoneB,0))+$L354+5,INDEX('Time Zones'!$D$12:$J$18,MATCH($H354,ZoneA,0),MATCH($M354,ZoneB,0))+$L354)))),"Select Time Zones")</f>
        <v/>
      </c>
      <c r="O354" s="162" t="str">
        <f t="shared" ca="1" si="43"/>
        <v/>
      </c>
      <c r="P354" s="25">
        <f t="shared" si="39"/>
        <v>0</v>
      </c>
      <c r="Q354" s="25">
        <f t="shared" si="40"/>
        <v>0</v>
      </c>
      <c r="R354" s="25">
        <f t="shared" si="41"/>
        <v>0</v>
      </c>
      <c r="S354" s="25" t="str">
        <f t="shared" ca="1" si="44"/>
        <v/>
      </c>
      <c r="T354" s="20" t="str">
        <f t="shared" ca="1" si="45"/>
        <v/>
      </c>
      <c r="U354" s="26" t="str">
        <f t="shared" ca="1" si="42"/>
        <v/>
      </c>
      <c r="V354" s="22"/>
      <c r="W354" s="22"/>
      <c r="X354" s="22"/>
      <c r="Y354" s="22"/>
      <c r="Z354" s="156"/>
      <c r="AA354" s="156"/>
      <c r="AB354" s="156"/>
      <c r="AC354" s="22">
        <v>20</v>
      </c>
    </row>
    <row r="355" spans="1:29">
      <c r="A355" s="17"/>
      <c r="B355" s="18"/>
      <c r="C355" s="18"/>
      <c r="D355" s="17"/>
      <c r="E355" s="17"/>
      <c r="F355" s="157"/>
      <c r="G355" s="136"/>
      <c r="H355" s="136" t="s">
        <v>131</v>
      </c>
      <c r="I355" s="137" t="str">
        <f>IFERROR(IF(ISBLANK($G355),"",IF(ISTEXT($G355),$G355,IF(SIGN(INDEX('Time Zones'!$D$12:$J$18,MATCH($H355,ZoneA,0),MATCH($J355,ZoneB,0)))=(-1),INDEX('Time Zones'!$D$12:$J$18,MATCH($H355,ZoneA,0),MATCH($J355,ZoneB,0))+$G355+5,INDEX('Time Zones'!$D$12:$J$18,MATCH($H355,ZoneA,0),MATCH($J355,ZoneB,0))+$G355))),"Select Time Zones")</f>
        <v/>
      </c>
      <c r="J355" s="19" t="s">
        <v>131</v>
      </c>
      <c r="K355" s="160"/>
      <c r="L355" s="134"/>
      <c r="M355" s="134" t="s">
        <v>131</v>
      </c>
      <c r="N355" s="135" t="str">
        <f>IFERROR(IF(ISBLANK($G355),"",IF(ISBLANK($L355),"",IF(ISTEXT($L355),$L355,IF(SIGN(INDEX('Time Zones'!$D$12:$J$18,MATCH($H355,ZoneA,0),MATCH($M355,ZoneB,0)))=(-1),INDEX('Time Zones'!$D$12:$J$18,MATCH($H355,ZoneA,0),MATCH($M355,ZoneB,0))+$L355+5,INDEX('Time Zones'!$D$12:$J$18,MATCH($H355,ZoneA,0),MATCH($M355,ZoneB,0))+$L355)))),"Select Time Zones")</f>
        <v/>
      </c>
      <c r="O355" s="162" t="str">
        <f t="shared" ca="1" si="43"/>
        <v/>
      </c>
      <c r="P355" s="25">
        <f t="shared" si="39"/>
        <v>0</v>
      </c>
      <c r="Q355" s="25">
        <f t="shared" si="40"/>
        <v>0</v>
      </c>
      <c r="R355" s="25">
        <f t="shared" si="41"/>
        <v>0</v>
      </c>
      <c r="S355" s="25" t="str">
        <f t="shared" ca="1" si="44"/>
        <v/>
      </c>
      <c r="T355" s="20" t="str">
        <f t="shared" ca="1" si="45"/>
        <v/>
      </c>
      <c r="U355" s="26" t="str">
        <f t="shared" ca="1" si="42"/>
        <v/>
      </c>
      <c r="V355" s="22"/>
      <c r="W355" s="22"/>
      <c r="X355" s="22"/>
      <c r="Y355" s="22"/>
      <c r="Z355" s="156"/>
      <c r="AA355" s="156"/>
      <c r="AB355" s="156"/>
      <c r="AC355" s="22">
        <v>20</v>
      </c>
    </row>
    <row r="356" spans="1:29">
      <c r="A356" s="17"/>
      <c r="B356" s="18"/>
      <c r="C356" s="18"/>
      <c r="D356" s="17"/>
      <c r="E356" s="17"/>
      <c r="F356" s="157"/>
      <c r="G356" s="136"/>
      <c r="H356" s="136" t="s">
        <v>131</v>
      </c>
      <c r="I356" s="137" t="str">
        <f>IFERROR(IF(ISBLANK($G356),"",IF(ISTEXT($G356),$G356,IF(SIGN(INDEX('Time Zones'!$D$12:$J$18,MATCH($H356,ZoneA,0),MATCH($J356,ZoneB,0)))=(-1),INDEX('Time Zones'!$D$12:$J$18,MATCH($H356,ZoneA,0),MATCH($J356,ZoneB,0))+$G356+5,INDEX('Time Zones'!$D$12:$J$18,MATCH($H356,ZoneA,0),MATCH($J356,ZoneB,0))+$G356))),"Select Time Zones")</f>
        <v/>
      </c>
      <c r="J356" s="19" t="s">
        <v>131</v>
      </c>
      <c r="K356" s="160"/>
      <c r="L356" s="134"/>
      <c r="M356" s="134" t="s">
        <v>131</v>
      </c>
      <c r="N356" s="135" t="str">
        <f>IFERROR(IF(ISBLANK($G356),"",IF(ISBLANK($L356),"",IF(ISTEXT($L356),$L356,IF(SIGN(INDEX('Time Zones'!$D$12:$J$18,MATCH($H356,ZoneA,0),MATCH($M356,ZoneB,0)))=(-1),INDEX('Time Zones'!$D$12:$J$18,MATCH($H356,ZoneA,0),MATCH($M356,ZoneB,0))+$L356+5,INDEX('Time Zones'!$D$12:$J$18,MATCH($H356,ZoneA,0),MATCH($M356,ZoneB,0))+$L356)))),"Select Time Zones")</f>
        <v/>
      </c>
      <c r="O356" s="162" t="str">
        <f t="shared" ca="1" si="43"/>
        <v/>
      </c>
      <c r="P356" s="25">
        <f t="shared" si="39"/>
        <v>0</v>
      </c>
      <c r="Q356" s="25">
        <f t="shared" si="40"/>
        <v>0</v>
      </c>
      <c r="R356" s="25">
        <f t="shared" si="41"/>
        <v>0</v>
      </c>
      <c r="S356" s="25" t="str">
        <f t="shared" ca="1" si="44"/>
        <v/>
      </c>
      <c r="T356" s="20" t="str">
        <f t="shared" ca="1" si="45"/>
        <v/>
      </c>
      <c r="U356" s="26" t="str">
        <f t="shared" ca="1" si="42"/>
        <v/>
      </c>
      <c r="V356" s="22"/>
      <c r="W356" s="22"/>
      <c r="X356" s="22"/>
      <c r="Y356" s="22"/>
      <c r="Z356" s="156"/>
      <c r="AA356" s="156"/>
      <c r="AB356" s="156"/>
      <c r="AC356" s="22">
        <v>20</v>
      </c>
    </row>
    <row r="357" spans="1:29">
      <c r="A357" s="17"/>
      <c r="B357" s="18"/>
      <c r="C357" s="18"/>
      <c r="D357" s="17"/>
      <c r="E357" s="17"/>
      <c r="F357" s="157"/>
      <c r="G357" s="136"/>
      <c r="H357" s="136" t="s">
        <v>131</v>
      </c>
      <c r="I357" s="137" t="str">
        <f>IFERROR(IF(ISBLANK($G357),"",IF(ISTEXT($G357),$G357,IF(SIGN(INDEX('Time Zones'!$D$12:$J$18,MATCH($H357,ZoneA,0),MATCH($J357,ZoneB,0)))=(-1),INDEX('Time Zones'!$D$12:$J$18,MATCH($H357,ZoneA,0),MATCH($J357,ZoneB,0))+$G357+5,INDEX('Time Zones'!$D$12:$J$18,MATCH($H357,ZoneA,0),MATCH($J357,ZoneB,0))+$G357))),"Select Time Zones")</f>
        <v/>
      </c>
      <c r="J357" s="19" t="s">
        <v>131</v>
      </c>
      <c r="K357" s="160"/>
      <c r="L357" s="134"/>
      <c r="M357" s="134" t="s">
        <v>131</v>
      </c>
      <c r="N357" s="135" t="str">
        <f>IFERROR(IF(ISBLANK($G357),"",IF(ISBLANK($L357),"",IF(ISTEXT($L357),$L357,IF(SIGN(INDEX('Time Zones'!$D$12:$J$18,MATCH($H357,ZoneA,0),MATCH($M357,ZoneB,0)))=(-1),INDEX('Time Zones'!$D$12:$J$18,MATCH($H357,ZoneA,0),MATCH($M357,ZoneB,0))+$L357+5,INDEX('Time Zones'!$D$12:$J$18,MATCH($H357,ZoneA,0),MATCH($M357,ZoneB,0))+$L357)))),"Select Time Zones")</f>
        <v/>
      </c>
      <c r="O357" s="162" t="str">
        <f t="shared" ca="1" si="43"/>
        <v/>
      </c>
      <c r="P357" s="25">
        <f t="shared" si="39"/>
        <v>0</v>
      </c>
      <c r="Q357" s="25">
        <f t="shared" si="40"/>
        <v>0</v>
      </c>
      <c r="R357" s="25">
        <f t="shared" si="41"/>
        <v>0</v>
      </c>
      <c r="S357" s="25" t="str">
        <f t="shared" ca="1" si="44"/>
        <v/>
      </c>
      <c r="T357" s="20" t="str">
        <f t="shared" ca="1" si="45"/>
        <v/>
      </c>
      <c r="U357" s="26" t="str">
        <f t="shared" ca="1" si="42"/>
        <v/>
      </c>
      <c r="V357" s="22"/>
      <c r="W357" s="22"/>
      <c r="X357" s="22"/>
      <c r="Y357" s="22"/>
      <c r="Z357" s="156"/>
      <c r="AA357" s="156"/>
      <c r="AB357" s="156"/>
      <c r="AC357" s="22">
        <v>20</v>
      </c>
    </row>
    <row r="358" spans="1:29">
      <c r="A358" s="17"/>
      <c r="B358" s="18"/>
      <c r="C358" s="18"/>
      <c r="D358" s="17"/>
      <c r="E358" s="17"/>
      <c r="F358" s="157"/>
      <c r="G358" s="136"/>
      <c r="H358" s="136" t="s">
        <v>131</v>
      </c>
      <c r="I358" s="137" t="str">
        <f>IFERROR(IF(ISBLANK($G358),"",IF(ISTEXT($G358),$G358,IF(SIGN(INDEX('Time Zones'!$D$12:$J$18,MATCH($H358,ZoneA,0),MATCH($J358,ZoneB,0)))=(-1),INDEX('Time Zones'!$D$12:$J$18,MATCH($H358,ZoneA,0),MATCH($J358,ZoneB,0))+$G358+5,INDEX('Time Zones'!$D$12:$J$18,MATCH($H358,ZoneA,0),MATCH($J358,ZoneB,0))+$G358))),"Select Time Zones")</f>
        <v/>
      </c>
      <c r="J358" s="19" t="s">
        <v>131</v>
      </c>
      <c r="K358" s="160"/>
      <c r="L358" s="134"/>
      <c r="M358" s="134" t="s">
        <v>131</v>
      </c>
      <c r="N358" s="135" t="str">
        <f>IFERROR(IF(ISBLANK($G358),"",IF(ISBLANK($L358),"",IF(ISTEXT($L358),$L358,IF(SIGN(INDEX('Time Zones'!$D$12:$J$18,MATCH($H358,ZoneA,0),MATCH($M358,ZoneB,0)))=(-1),INDEX('Time Zones'!$D$12:$J$18,MATCH($H358,ZoneA,0),MATCH($M358,ZoneB,0))+$L358+5,INDEX('Time Zones'!$D$12:$J$18,MATCH($H358,ZoneA,0),MATCH($M358,ZoneB,0))+$L358)))),"Select Time Zones")</f>
        <v/>
      </c>
      <c r="O358" s="162" t="str">
        <f t="shared" ca="1" si="43"/>
        <v/>
      </c>
      <c r="P358" s="25">
        <f t="shared" si="39"/>
        <v>0</v>
      </c>
      <c r="Q358" s="25">
        <f t="shared" si="40"/>
        <v>0</v>
      </c>
      <c r="R358" s="25">
        <f t="shared" si="41"/>
        <v>0</v>
      </c>
      <c r="S358" s="25" t="str">
        <f t="shared" ca="1" si="44"/>
        <v/>
      </c>
      <c r="T358" s="20" t="str">
        <f t="shared" ca="1" si="45"/>
        <v/>
      </c>
      <c r="U358" s="26" t="str">
        <f t="shared" ca="1" si="42"/>
        <v/>
      </c>
      <c r="V358" s="22"/>
      <c r="W358" s="22"/>
      <c r="X358" s="22"/>
      <c r="Y358" s="22"/>
      <c r="Z358" s="156"/>
      <c r="AA358" s="156"/>
      <c r="AB358" s="156"/>
      <c r="AC358" s="22">
        <v>20</v>
      </c>
    </row>
    <row r="359" spans="1:29">
      <c r="A359" s="17"/>
      <c r="B359" s="18"/>
      <c r="C359" s="18"/>
      <c r="D359" s="17"/>
      <c r="E359" s="17"/>
      <c r="F359" s="157"/>
      <c r="G359" s="136"/>
      <c r="H359" s="136" t="s">
        <v>131</v>
      </c>
      <c r="I359" s="137" t="str">
        <f>IFERROR(IF(ISBLANK($G359),"",IF(ISTEXT($G359),$G359,IF(SIGN(INDEX('Time Zones'!$D$12:$J$18,MATCH($H359,ZoneA,0),MATCH($J359,ZoneB,0)))=(-1),INDEX('Time Zones'!$D$12:$J$18,MATCH($H359,ZoneA,0),MATCH($J359,ZoneB,0))+$G359+5,INDEX('Time Zones'!$D$12:$J$18,MATCH($H359,ZoneA,0),MATCH($J359,ZoneB,0))+$G359))),"Select Time Zones")</f>
        <v/>
      </c>
      <c r="J359" s="19" t="s">
        <v>131</v>
      </c>
      <c r="K359" s="160"/>
      <c r="L359" s="134"/>
      <c r="M359" s="134" t="s">
        <v>131</v>
      </c>
      <c r="N359" s="135" t="str">
        <f>IFERROR(IF(ISBLANK($G359),"",IF(ISBLANK($L359),"",IF(ISTEXT($L359),$L359,IF(SIGN(INDEX('Time Zones'!$D$12:$J$18,MATCH($H359,ZoneA,0),MATCH($M359,ZoneB,0)))=(-1),INDEX('Time Zones'!$D$12:$J$18,MATCH($H359,ZoneA,0),MATCH($M359,ZoneB,0))+$L359+5,INDEX('Time Zones'!$D$12:$J$18,MATCH($H359,ZoneA,0),MATCH($M359,ZoneB,0))+$L359)))),"Select Time Zones")</f>
        <v/>
      </c>
      <c r="O359" s="162" t="str">
        <f t="shared" ca="1" si="43"/>
        <v/>
      </c>
      <c r="P359" s="25">
        <f t="shared" si="39"/>
        <v>0</v>
      </c>
      <c r="Q359" s="25">
        <f t="shared" si="40"/>
        <v>0</v>
      </c>
      <c r="R359" s="25">
        <f t="shared" si="41"/>
        <v>0</v>
      </c>
      <c r="S359" s="25" t="str">
        <f t="shared" ca="1" si="44"/>
        <v/>
      </c>
      <c r="T359" s="20" t="str">
        <f t="shared" ca="1" si="45"/>
        <v/>
      </c>
      <c r="U359" s="26" t="str">
        <f t="shared" ca="1" si="42"/>
        <v/>
      </c>
      <c r="V359" s="22"/>
      <c r="W359" s="22"/>
      <c r="X359" s="22"/>
      <c r="Y359" s="22"/>
      <c r="Z359" s="156"/>
      <c r="AA359" s="156"/>
      <c r="AB359" s="156"/>
      <c r="AC359" s="22">
        <v>20</v>
      </c>
    </row>
    <row r="360" spans="1:29">
      <c r="A360" s="17"/>
      <c r="B360" s="18"/>
      <c r="C360" s="18"/>
      <c r="D360" s="17"/>
      <c r="E360" s="17"/>
      <c r="F360" s="157"/>
      <c r="G360" s="136"/>
      <c r="H360" s="136" t="s">
        <v>131</v>
      </c>
      <c r="I360" s="137" t="str">
        <f>IFERROR(IF(ISBLANK($G360),"",IF(ISTEXT($G360),$G360,IF(SIGN(INDEX('Time Zones'!$D$12:$J$18,MATCH($H360,ZoneA,0),MATCH($J360,ZoneB,0)))=(-1),INDEX('Time Zones'!$D$12:$J$18,MATCH($H360,ZoneA,0),MATCH($J360,ZoneB,0))+$G360+5,INDEX('Time Zones'!$D$12:$J$18,MATCH($H360,ZoneA,0),MATCH($J360,ZoneB,0))+$G360))),"Select Time Zones")</f>
        <v/>
      </c>
      <c r="J360" s="19" t="s">
        <v>131</v>
      </c>
      <c r="K360" s="160"/>
      <c r="L360" s="134"/>
      <c r="M360" s="134" t="s">
        <v>131</v>
      </c>
      <c r="N360" s="135" t="str">
        <f>IFERROR(IF(ISBLANK($G360),"",IF(ISBLANK($L360),"",IF(ISTEXT($L360),$L360,IF(SIGN(INDEX('Time Zones'!$D$12:$J$18,MATCH($H360,ZoneA,0),MATCH($M360,ZoneB,0)))=(-1),INDEX('Time Zones'!$D$12:$J$18,MATCH($H360,ZoneA,0),MATCH($M360,ZoneB,0))+$L360+5,INDEX('Time Zones'!$D$12:$J$18,MATCH($H360,ZoneA,0),MATCH($M360,ZoneB,0))+$L360)))),"Select Time Zones")</f>
        <v/>
      </c>
      <c r="O360" s="162" t="str">
        <f t="shared" ca="1" si="43"/>
        <v/>
      </c>
      <c r="P360" s="25">
        <f t="shared" si="39"/>
        <v>0</v>
      </c>
      <c r="Q360" s="25">
        <f t="shared" si="40"/>
        <v>0</v>
      </c>
      <c r="R360" s="25">
        <f t="shared" si="41"/>
        <v>0</v>
      </c>
      <c r="S360" s="25" t="str">
        <f t="shared" ca="1" si="44"/>
        <v/>
      </c>
      <c r="T360" s="20" t="str">
        <f t="shared" ca="1" si="45"/>
        <v/>
      </c>
      <c r="U360" s="26" t="str">
        <f t="shared" ca="1" si="42"/>
        <v/>
      </c>
      <c r="V360" s="22"/>
      <c r="W360" s="22"/>
      <c r="X360" s="22"/>
      <c r="Y360" s="22"/>
      <c r="Z360" s="156"/>
      <c r="AA360" s="156"/>
      <c r="AB360" s="156"/>
      <c r="AC360" s="22">
        <v>20</v>
      </c>
    </row>
    <row r="361" spans="1:29">
      <c r="A361" s="17"/>
      <c r="B361" s="18"/>
      <c r="C361" s="18"/>
      <c r="D361" s="17"/>
      <c r="E361" s="17"/>
      <c r="F361" s="157"/>
      <c r="G361" s="136"/>
      <c r="H361" s="136" t="s">
        <v>131</v>
      </c>
      <c r="I361" s="137" t="str">
        <f>IFERROR(IF(ISBLANK($G361),"",IF(ISTEXT($G361),$G361,IF(SIGN(INDEX('Time Zones'!$D$12:$J$18,MATCH($H361,ZoneA,0),MATCH($J361,ZoneB,0)))=(-1),INDEX('Time Zones'!$D$12:$J$18,MATCH($H361,ZoneA,0),MATCH($J361,ZoneB,0))+$G361+5,INDEX('Time Zones'!$D$12:$J$18,MATCH($H361,ZoneA,0),MATCH($J361,ZoneB,0))+$G361))),"Select Time Zones")</f>
        <v/>
      </c>
      <c r="J361" s="19" t="s">
        <v>131</v>
      </c>
      <c r="K361" s="160"/>
      <c r="L361" s="134"/>
      <c r="M361" s="134" t="s">
        <v>131</v>
      </c>
      <c r="N361" s="135" t="str">
        <f>IFERROR(IF(ISBLANK($G361),"",IF(ISBLANK($L361),"",IF(ISTEXT($L361),$L361,IF(SIGN(INDEX('Time Zones'!$D$12:$J$18,MATCH($H361,ZoneA,0),MATCH($M361,ZoneB,0)))=(-1),INDEX('Time Zones'!$D$12:$J$18,MATCH($H361,ZoneA,0),MATCH($M361,ZoneB,0))+$L361+5,INDEX('Time Zones'!$D$12:$J$18,MATCH($H361,ZoneA,0),MATCH($M361,ZoneB,0))+$L361)))),"Select Time Zones")</f>
        <v/>
      </c>
      <c r="O361" s="162" t="str">
        <f t="shared" ca="1" si="43"/>
        <v/>
      </c>
      <c r="P361" s="25">
        <f t="shared" si="39"/>
        <v>0</v>
      </c>
      <c r="Q361" s="25">
        <f t="shared" si="40"/>
        <v>0</v>
      </c>
      <c r="R361" s="25">
        <f t="shared" si="41"/>
        <v>0</v>
      </c>
      <c r="S361" s="25" t="str">
        <f t="shared" ca="1" si="44"/>
        <v/>
      </c>
      <c r="T361" s="20" t="str">
        <f t="shared" ca="1" si="45"/>
        <v/>
      </c>
      <c r="U361" s="26" t="str">
        <f t="shared" ca="1" si="42"/>
        <v/>
      </c>
      <c r="V361" s="22"/>
      <c r="W361" s="22"/>
      <c r="X361" s="22"/>
      <c r="Y361" s="22"/>
      <c r="Z361" s="156"/>
      <c r="AA361" s="156"/>
      <c r="AB361" s="156"/>
      <c r="AC361" s="22">
        <v>20</v>
      </c>
    </row>
    <row r="362" spans="1:29">
      <c r="A362" s="17"/>
      <c r="B362" s="18"/>
      <c r="C362" s="18"/>
      <c r="D362" s="17"/>
      <c r="E362" s="17"/>
      <c r="F362" s="157"/>
      <c r="G362" s="136"/>
      <c r="H362" s="136" t="s">
        <v>131</v>
      </c>
      <c r="I362" s="137" t="str">
        <f>IFERROR(IF(ISBLANK($G362),"",IF(ISTEXT($G362),$G362,IF(SIGN(INDEX('Time Zones'!$D$12:$J$18,MATCH($H362,ZoneA,0),MATCH($J362,ZoneB,0)))=(-1),INDEX('Time Zones'!$D$12:$J$18,MATCH($H362,ZoneA,0),MATCH($J362,ZoneB,0))+$G362+5,INDEX('Time Zones'!$D$12:$J$18,MATCH($H362,ZoneA,0),MATCH($J362,ZoneB,0))+$G362))),"Select Time Zones")</f>
        <v/>
      </c>
      <c r="J362" s="19" t="s">
        <v>131</v>
      </c>
      <c r="K362" s="160"/>
      <c r="L362" s="134"/>
      <c r="M362" s="134" t="s">
        <v>131</v>
      </c>
      <c r="N362" s="135" t="str">
        <f>IFERROR(IF(ISBLANK($G362),"",IF(ISBLANK($L362),"",IF(ISTEXT($L362),$L362,IF(SIGN(INDEX('Time Zones'!$D$12:$J$18,MATCH($H362,ZoneA,0),MATCH($M362,ZoneB,0)))=(-1),INDEX('Time Zones'!$D$12:$J$18,MATCH($H362,ZoneA,0),MATCH($M362,ZoneB,0))+$L362+5,INDEX('Time Zones'!$D$12:$J$18,MATCH($H362,ZoneA,0),MATCH($M362,ZoneB,0))+$L362)))),"Select Time Zones")</f>
        <v/>
      </c>
      <c r="O362" s="162" t="str">
        <f t="shared" ca="1" si="43"/>
        <v/>
      </c>
      <c r="P362" s="25">
        <f t="shared" si="39"/>
        <v>0</v>
      </c>
      <c r="Q362" s="25">
        <f t="shared" si="40"/>
        <v>0</v>
      </c>
      <c r="R362" s="25">
        <f t="shared" si="41"/>
        <v>0</v>
      </c>
      <c r="S362" s="25" t="str">
        <f t="shared" ca="1" si="44"/>
        <v/>
      </c>
      <c r="T362" s="20" t="str">
        <f t="shared" ca="1" si="45"/>
        <v/>
      </c>
      <c r="U362" s="26" t="str">
        <f t="shared" ca="1" si="42"/>
        <v/>
      </c>
      <c r="V362" s="22"/>
      <c r="W362" s="22"/>
      <c r="X362" s="22"/>
      <c r="Y362" s="22"/>
      <c r="Z362" s="156"/>
      <c r="AA362" s="156"/>
      <c r="AB362" s="156"/>
      <c r="AC362" s="22">
        <v>20</v>
      </c>
    </row>
    <row r="363" spans="1:29">
      <c r="A363" s="17"/>
      <c r="B363" s="18"/>
      <c r="C363" s="18"/>
      <c r="D363" s="17"/>
      <c r="E363" s="17"/>
      <c r="F363" s="157"/>
      <c r="G363" s="136"/>
      <c r="H363" s="136" t="s">
        <v>131</v>
      </c>
      <c r="I363" s="137" t="str">
        <f>IFERROR(IF(ISBLANK($G363),"",IF(ISTEXT($G363),$G363,IF(SIGN(INDEX('Time Zones'!$D$12:$J$18,MATCH($H363,ZoneA,0),MATCH($J363,ZoneB,0)))=(-1),INDEX('Time Zones'!$D$12:$J$18,MATCH($H363,ZoneA,0),MATCH($J363,ZoneB,0))+$G363+5,INDEX('Time Zones'!$D$12:$J$18,MATCH($H363,ZoneA,0),MATCH($J363,ZoneB,0))+$G363))),"Select Time Zones")</f>
        <v/>
      </c>
      <c r="J363" s="19" t="s">
        <v>131</v>
      </c>
      <c r="K363" s="160"/>
      <c r="L363" s="134"/>
      <c r="M363" s="134" t="s">
        <v>131</v>
      </c>
      <c r="N363" s="135" t="str">
        <f>IFERROR(IF(ISBLANK($G363),"",IF(ISBLANK($L363),"",IF(ISTEXT($L363),$L363,IF(SIGN(INDEX('Time Zones'!$D$12:$J$18,MATCH($H363,ZoneA,0),MATCH($M363,ZoneB,0)))=(-1),INDEX('Time Zones'!$D$12:$J$18,MATCH($H363,ZoneA,0),MATCH($M363,ZoneB,0))+$L363+5,INDEX('Time Zones'!$D$12:$J$18,MATCH($H363,ZoneA,0),MATCH($M363,ZoneB,0))+$L363)))),"Select Time Zones")</f>
        <v/>
      </c>
      <c r="O363" s="162" t="str">
        <f t="shared" ca="1" si="43"/>
        <v/>
      </c>
      <c r="P363" s="25">
        <f t="shared" si="39"/>
        <v>0</v>
      </c>
      <c r="Q363" s="25">
        <f t="shared" si="40"/>
        <v>0</v>
      </c>
      <c r="R363" s="25">
        <f t="shared" si="41"/>
        <v>0</v>
      </c>
      <c r="S363" s="25" t="str">
        <f t="shared" ca="1" si="44"/>
        <v/>
      </c>
      <c r="T363" s="20" t="str">
        <f t="shared" ca="1" si="45"/>
        <v/>
      </c>
      <c r="U363" s="26" t="str">
        <f t="shared" ca="1" si="42"/>
        <v/>
      </c>
      <c r="V363" s="22"/>
      <c r="W363" s="22"/>
      <c r="X363" s="22"/>
      <c r="Y363" s="22"/>
      <c r="Z363" s="156"/>
      <c r="AA363" s="156"/>
      <c r="AB363" s="156"/>
      <c r="AC363" s="22">
        <v>20</v>
      </c>
    </row>
    <row r="364" spans="1:29">
      <c r="A364" s="17"/>
      <c r="B364" s="18"/>
      <c r="C364" s="18"/>
      <c r="D364" s="17"/>
      <c r="E364" s="17"/>
      <c r="F364" s="157"/>
      <c r="G364" s="136"/>
      <c r="H364" s="136" t="s">
        <v>131</v>
      </c>
      <c r="I364" s="137" t="str">
        <f>IFERROR(IF(ISBLANK($G364),"",IF(ISTEXT($G364),$G364,IF(SIGN(INDEX('Time Zones'!$D$12:$J$18,MATCH($H364,ZoneA,0),MATCH($J364,ZoneB,0)))=(-1),INDEX('Time Zones'!$D$12:$J$18,MATCH($H364,ZoneA,0),MATCH($J364,ZoneB,0))+$G364+5,INDEX('Time Zones'!$D$12:$J$18,MATCH($H364,ZoneA,0),MATCH($J364,ZoneB,0))+$G364))),"Select Time Zones")</f>
        <v/>
      </c>
      <c r="J364" s="19" t="s">
        <v>131</v>
      </c>
      <c r="K364" s="160"/>
      <c r="L364" s="134"/>
      <c r="M364" s="134" t="s">
        <v>131</v>
      </c>
      <c r="N364" s="135" t="str">
        <f>IFERROR(IF(ISBLANK($G364),"",IF(ISBLANK($L364),"",IF(ISTEXT($L364),$L364,IF(SIGN(INDEX('Time Zones'!$D$12:$J$18,MATCH($H364,ZoneA,0),MATCH($M364,ZoneB,0)))=(-1),INDEX('Time Zones'!$D$12:$J$18,MATCH($H364,ZoneA,0),MATCH($M364,ZoneB,0))+$L364+5,INDEX('Time Zones'!$D$12:$J$18,MATCH($H364,ZoneA,0),MATCH($M364,ZoneB,0))+$L364)))),"Select Time Zones")</f>
        <v/>
      </c>
      <c r="O364" s="162" t="str">
        <f t="shared" ca="1" si="43"/>
        <v/>
      </c>
      <c r="P364" s="25">
        <f t="shared" si="39"/>
        <v>0</v>
      </c>
      <c r="Q364" s="25">
        <f t="shared" si="40"/>
        <v>0</v>
      </c>
      <c r="R364" s="25">
        <f t="shared" si="41"/>
        <v>0</v>
      </c>
      <c r="S364" s="25" t="str">
        <f t="shared" ca="1" si="44"/>
        <v/>
      </c>
      <c r="T364" s="20" t="str">
        <f t="shared" ca="1" si="45"/>
        <v/>
      </c>
      <c r="U364" s="26" t="str">
        <f t="shared" ca="1" si="42"/>
        <v/>
      </c>
      <c r="V364" s="22"/>
      <c r="W364" s="22"/>
      <c r="X364" s="22"/>
      <c r="Y364" s="22"/>
      <c r="Z364" s="156"/>
      <c r="AA364" s="156"/>
      <c r="AB364" s="156"/>
      <c r="AC364" s="22">
        <v>20</v>
      </c>
    </row>
    <row r="365" spans="1:29">
      <c r="A365" s="17"/>
      <c r="B365" s="18"/>
      <c r="C365" s="18"/>
      <c r="D365" s="17"/>
      <c r="E365" s="17"/>
      <c r="F365" s="157"/>
      <c r="G365" s="136"/>
      <c r="H365" s="136" t="s">
        <v>131</v>
      </c>
      <c r="I365" s="137" t="str">
        <f>IFERROR(IF(ISBLANK($G365),"",IF(ISTEXT($G365),$G365,IF(SIGN(INDEX('Time Zones'!$D$12:$J$18,MATCH($H365,ZoneA,0),MATCH($J365,ZoneB,0)))=(-1),INDEX('Time Zones'!$D$12:$J$18,MATCH($H365,ZoneA,0),MATCH($J365,ZoneB,0))+$G365+5,INDEX('Time Zones'!$D$12:$J$18,MATCH($H365,ZoneA,0),MATCH($J365,ZoneB,0))+$G365))),"Select Time Zones")</f>
        <v/>
      </c>
      <c r="J365" s="19" t="s">
        <v>131</v>
      </c>
      <c r="K365" s="160"/>
      <c r="L365" s="134"/>
      <c r="M365" s="134" t="s">
        <v>131</v>
      </c>
      <c r="N365" s="135" t="str">
        <f>IFERROR(IF(ISBLANK($G365),"",IF(ISBLANK($L365),"",IF(ISTEXT($L365),$L365,IF(SIGN(INDEX('Time Zones'!$D$12:$J$18,MATCH($H365,ZoneA,0),MATCH($M365,ZoneB,0)))=(-1),INDEX('Time Zones'!$D$12:$J$18,MATCH($H365,ZoneA,0),MATCH($M365,ZoneB,0))+$L365+5,INDEX('Time Zones'!$D$12:$J$18,MATCH($H365,ZoneA,0),MATCH($M365,ZoneB,0))+$L365)))),"Select Time Zones")</f>
        <v/>
      </c>
      <c r="O365" s="162" t="str">
        <f t="shared" ca="1" si="43"/>
        <v/>
      </c>
      <c r="P365" s="25">
        <f t="shared" si="39"/>
        <v>0</v>
      </c>
      <c r="Q365" s="25">
        <f t="shared" si="40"/>
        <v>0</v>
      </c>
      <c r="R365" s="25">
        <f t="shared" si="41"/>
        <v>0</v>
      </c>
      <c r="S365" s="25" t="str">
        <f t="shared" ca="1" si="44"/>
        <v/>
      </c>
      <c r="T365" s="20" t="str">
        <f t="shared" ca="1" si="45"/>
        <v/>
      </c>
      <c r="U365" s="26" t="str">
        <f t="shared" ca="1" si="42"/>
        <v/>
      </c>
      <c r="V365" s="22"/>
      <c r="W365" s="22"/>
      <c r="X365" s="22"/>
      <c r="Y365" s="22"/>
      <c r="Z365" s="156"/>
      <c r="AA365" s="156"/>
      <c r="AB365" s="156"/>
      <c r="AC365" s="22">
        <v>20</v>
      </c>
    </row>
    <row r="366" spans="1:29">
      <c r="A366" s="17"/>
      <c r="B366" s="18"/>
      <c r="C366" s="18"/>
      <c r="D366" s="17"/>
      <c r="E366" s="17"/>
      <c r="F366" s="157"/>
      <c r="G366" s="136"/>
      <c r="H366" s="136" t="s">
        <v>131</v>
      </c>
      <c r="I366" s="137" t="str">
        <f>IFERROR(IF(ISBLANK($G366),"",IF(ISTEXT($G366),$G366,IF(SIGN(INDEX('Time Zones'!$D$12:$J$18,MATCH($H366,ZoneA,0),MATCH($J366,ZoneB,0)))=(-1),INDEX('Time Zones'!$D$12:$J$18,MATCH($H366,ZoneA,0),MATCH($J366,ZoneB,0))+$G366+5,INDEX('Time Zones'!$D$12:$J$18,MATCH($H366,ZoneA,0),MATCH($J366,ZoneB,0))+$G366))),"Select Time Zones")</f>
        <v/>
      </c>
      <c r="J366" s="19" t="s">
        <v>131</v>
      </c>
      <c r="K366" s="160"/>
      <c r="L366" s="134"/>
      <c r="M366" s="134" t="s">
        <v>131</v>
      </c>
      <c r="N366" s="135" t="str">
        <f>IFERROR(IF(ISBLANK($G366),"",IF(ISBLANK($L366),"",IF(ISTEXT($L366),$L366,IF(SIGN(INDEX('Time Zones'!$D$12:$J$18,MATCH($H366,ZoneA,0),MATCH($M366,ZoneB,0)))=(-1),INDEX('Time Zones'!$D$12:$J$18,MATCH($H366,ZoneA,0),MATCH($M366,ZoneB,0))+$L366+5,INDEX('Time Zones'!$D$12:$J$18,MATCH($H366,ZoneA,0),MATCH($M366,ZoneB,0))+$L366)))),"Select Time Zones")</f>
        <v/>
      </c>
      <c r="O366" s="162" t="str">
        <f t="shared" ca="1" si="43"/>
        <v/>
      </c>
      <c r="P366" s="25">
        <f t="shared" si="39"/>
        <v>0</v>
      </c>
      <c r="Q366" s="25">
        <f t="shared" si="40"/>
        <v>0</v>
      </c>
      <c r="R366" s="25">
        <f t="shared" si="41"/>
        <v>0</v>
      </c>
      <c r="S366" s="25" t="str">
        <f t="shared" ca="1" si="44"/>
        <v/>
      </c>
      <c r="T366" s="20" t="str">
        <f t="shared" ca="1" si="45"/>
        <v/>
      </c>
      <c r="U366" s="26" t="str">
        <f t="shared" ca="1" si="42"/>
        <v/>
      </c>
      <c r="V366" s="22"/>
      <c r="W366" s="22"/>
      <c r="X366" s="22"/>
      <c r="Y366" s="22"/>
      <c r="Z366" s="156"/>
      <c r="AA366" s="156"/>
      <c r="AB366" s="156"/>
      <c r="AC366" s="22">
        <v>20</v>
      </c>
    </row>
    <row r="367" spans="1:29">
      <c r="A367" s="17"/>
      <c r="B367" s="18"/>
      <c r="C367" s="18"/>
      <c r="D367" s="17"/>
      <c r="E367" s="17"/>
      <c r="F367" s="157"/>
      <c r="G367" s="136"/>
      <c r="H367" s="136" t="s">
        <v>131</v>
      </c>
      <c r="I367" s="137" t="str">
        <f>IFERROR(IF(ISBLANK($G367),"",IF(ISTEXT($G367),$G367,IF(SIGN(INDEX('Time Zones'!$D$12:$J$18,MATCH($H367,ZoneA,0),MATCH($J367,ZoneB,0)))=(-1),INDEX('Time Zones'!$D$12:$J$18,MATCH($H367,ZoneA,0),MATCH($J367,ZoneB,0))+$G367+5,INDEX('Time Zones'!$D$12:$J$18,MATCH($H367,ZoneA,0),MATCH($J367,ZoneB,0))+$G367))),"Select Time Zones")</f>
        <v/>
      </c>
      <c r="J367" s="19" t="s">
        <v>131</v>
      </c>
      <c r="K367" s="160"/>
      <c r="L367" s="134"/>
      <c r="M367" s="134" t="s">
        <v>131</v>
      </c>
      <c r="N367" s="135" t="str">
        <f>IFERROR(IF(ISBLANK($G367),"",IF(ISBLANK($L367),"",IF(ISTEXT($L367),$L367,IF(SIGN(INDEX('Time Zones'!$D$12:$J$18,MATCH($H367,ZoneA,0),MATCH($M367,ZoneB,0)))=(-1),INDEX('Time Zones'!$D$12:$J$18,MATCH($H367,ZoneA,0),MATCH($M367,ZoneB,0))+$L367+5,INDEX('Time Zones'!$D$12:$J$18,MATCH($H367,ZoneA,0),MATCH($M367,ZoneB,0))+$L367)))),"Select Time Zones")</f>
        <v/>
      </c>
      <c r="O367" s="162" t="str">
        <f t="shared" ca="1" si="43"/>
        <v/>
      </c>
      <c r="P367" s="25">
        <f t="shared" si="39"/>
        <v>0</v>
      </c>
      <c r="Q367" s="25">
        <f t="shared" si="40"/>
        <v>0</v>
      </c>
      <c r="R367" s="25">
        <f t="shared" si="41"/>
        <v>0</v>
      </c>
      <c r="S367" s="25" t="str">
        <f t="shared" ca="1" si="44"/>
        <v/>
      </c>
      <c r="T367" s="20" t="str">
        <f t="shared" ca="1" si="45"/>
        <v/>
      </c>
      <c r="U367" s="26" t="str">
        <f t="shared" ca="1" si="42"/>
        <v/>
      </c>
      <c r="V367" s="22"/>
      <c r="W367" s="22"/>
      <c r="X367" s="22"/>
      <c r="Y367" s="22"/>
      <c r="Z367" s="156"/>
      <c r="AA367" s="156"/>
      <c r="AB367" s="156"/>
      <c r="AC367" s="22">
        <v>20</v>
      </c>
    </row>
    <row r="368" spans="1:29">
      <c r="A368" s="17"/>
      <c r="B368" s="18"/>
      <c r="C368" s="18"/>
      <c r="D368" s="17"/>
      <c r="E368" s="17"/>
      <c r="F368" s="157"/>
      <c r="G368" s="136"/>
      <c r="H368" s="136" t="s">
        <v>131</v>
      </c>
      <c r="I368" s="137" t="str">
        <f>IFERROR(IF(ISBLANK($G368),"",IF(ISTEXT($G368),$G368,IF(SIGN(INDEX('Time Zones'!$D$12:$J$18,MATCH($H368,ZoneA,0),MATCH($J368,ZoneB,0)))=(-1),INDEX('Time Zones'!$D$12:$J$18,MATCH($H368,ZoneA,0),MATCH($J368,ZoneB,0))+$G368+5,INDEX('Time Zones'!$D$12:$J$18,MATCH($H368,ZoneA,0),MATCH($J368,ZoneB,0))+$G368))),"Select Time Zones")</f>
        <v/>
      </c>
      <c r="J368" s="19" t="s">
        <v>131</v>
      </c>
      <c r="K368" s="160"/>
      <c r="L368" s="134"/>
      <c r="M368" s="134" t="s">
        <v>131</v>
      </c>
      <c r="N368" s="135" t="str">
        <f>IFERROR(IF(ISBLANK($G368),"",IF(ISBLANK($L368),"",IF(ISTEXT($L368),$L368,IF(SIGN(INDEX('Time Zones'!$D$12:$J$18,MATCH($H368,ZoneA,0),MATCH($M368,ZoneB,0)))=(-1),INDEX('Time Zones'!$D$12:$J$18,MATCH($H368,ZoneA,0),MATCH($M368,ZoneB,0))+$L368+5,INDEX('Time Zones'!$D$12:$J$18,MATCH($H368,ZoneA,0),MATCH($M368,ZoneB,0))+$L368)))),"Select Time Zones")</f>
        <v/>
      </c>
      <c r="O368" s="162" t="str">
        <f t="shared" ca="1" si="43"/>
        <v/>
      </c>
      <c r="P368" s="25">
        <f t="shared" si="39"/>
        <v>0</v>
      </c>
      <c r="Q368" s="25">
        <f t="shared" si="40"/>
        <v>0</v>
      </c>
      <c r="R368" s="25">
        <f t="shared" si="41"/>
        <v>0</v>
      </c>
      <c r="S368" s="25" t="str">
        <f t="shared" ca="1" si="44"/>
        <v/>
      </c>
      <c r="T368" s="20" t="str">
        <f t="shared" ca="1" si="45"/>
        <v/>
      </c>
      <c r="U368" s="26" t="str">
        <f t="shared" ca="1" si="42"/>
        <v/>
      </c>
      <c r="V368" s="22"/>
      <c r="W368" s="22"/>
      <c r="X368" s="22"/>
      <c r="Y368" s="22"/>
      <c r="Z368" s="156"/>
      <c r="AA368" s="156"/>
      <c r="AB368" s="156"/>
      <c r="AC368" s="22">
        <v>20</v>
      </c>
    </row>
    <row r="369" spans="1:29">
      <c r="A369" s="17"/>
      <c r="B369" s="18"/>
      <c r="C369" s="18"/>
      <c r="D369" s="17"/>
      <c r="E369" s="17"/>
      <c r="F369" s="157"/>
      <c r="G369" s="136"/>
      <c r="H369" s="136" t="s">
        <v>131</v>
      </c>
      <c r="I369" s="137" t="str">
        <f>IFERROR(IF(ISBLANK($G369),"",IF(ISTEXT($G369),$G369,IF(SIGN(INDEX('Time Zones'!$D$12:$J$18,MATCH($H369,ZoneA,0),MATCH($J369,ZoneB,0)))=(-1),INDEX('Time Zones'!$D$12:$J$18,MATCH($H369,ZoneA,0),MATCH($J369,ZoneB,0))+$G369+5,INDEX('Time Zones'!$D$12:$J$18,MATCH($H369,ZoneA,0),MATCH($J369,ZoneB,0))+$G369))),"Select Time Zones")</f>
        <v/>
      </c>
      <c r="J369" s="19" t="s">
        <v>131</v>
      </c>
      <c r="K369" s="160"/>
      <c r="L369" s="134"/>
      <c r="M369" s="134" t="s">
        <v>131</v>
      </c>
      <c r="N369" s="135" t="str">
        <f>IFERROR(IF(ISBLANK($G369),"",IF(ISBLANK($L369),"",IF(ISTEXT($L369),$L369,IF(SIGN(INDEX('Time Zones'!$D$12:$J$18,MATCH($H369,ZoneA,0),MATCH($M369,ZoneB,0)))=(-1),INDEX('Time Zones'!$D$12:$J$18,MATCH($H369,ZoneA,0),MATCH($M369,ZoneB,0))+$L369+5,INDEX('Time Zones'!$D$12:$J$18,MATCH($H369,ZoneA,0),MATCH($M369,ZoneB,0))+$L369)))),"Select Time Zones")</f>
        <v/>
      </c>
      <c r="O369" s="162" t="str">
        <f t="shared" ca="1" si="43"/>
        <v/>
      </c>
      <c r="P369" s="25">
        <f t="shared" si="39"/>
        <v>0</v>
      </c>
      <c r="Q369" s="25">
        <f t="shared" si="40"/>
        <v>0</v>
      </c>
      <c r="R369" s="25">
        <f t="shared" si="41"/>
        <v>0</v>
      </c>
      <c r="S369" s="25" t="str">
        <f t="shared" ca="1" si="44"/>
        <v/>
      </c>
      <c r="T369" s="20" t="str">
        <f t="shared" ca="1" si="45"/>
        <v/>
      </c>
      <c r="U369" s="26" t="str">
        <f t="shared" ca="1" si="42"/>
        <v/>
      </c>
      <c r="V369" s="22"/>
      <c r="W369" s="22"/>
      <c r="X369" s="22"/>
      <c r="Y369" s="22"/>
      <c r="Z369" s="156"/>
      <c r="AA369" s="156"/>
      <c r="AB369" s="156"/>
      <c r="AC369" s="22">
        <v>20</v>
      </c>
    </row>
    <row r="370" spans="1:29">
      <c r="A370" s="17"/>
      <c r="B370" s="18"/>
      <c r="C370" s="18"/>
      <c r="D370" s="17"/>
      <c r="E370" s="17"/>
      <c r="F370" s="157"/>
      <c r="G370" s="136"/>
      <c r="H370" s="136" t="s">
        <v>131</v>
      </c>
      <c r="I370" s="137" t="str">
        <f>IFERROR(IF(ISBLANK($G370),"",IF(ISTEXT($G370),$G370,IF(SIGN(INDEX('Time Zones'!$D$12:$J$18,MATCH($H370,ZoneA,0),MATCH($J370,ZoneB,0)))=(-1),INDEX('Time Zones'!$D$12:$J$18,MATCH($H370,ZoneA,0),MATCH($J370,ZoneB,0))+$G370+5,INDEX('Time Zones'!$D$12:$J$18,MATCH($H370,ZoneA,0),MATCH($J370,ZoneB,0))+$G370))),"Select Time Zones")</f>
        <v/>
      </c>
      <c r="J370" s="19" t="s">
        <v>131</v>
      </c>
      <c r="K370" s="160"/>
      <c r="L370" s="134"/>
      <c r="M370" s="134" t="s">
        <v>131</v>
      </c>
      <c r="N370" s="135" t="str">
        <f>IFERROR(IF(ISBLANK($G370),"",IF(ISBLANK($L370),"",IF(ISTEXT($L370),$L370,IF(SIGN(INDEX('Time Zones'!$D$12:$J$18,MATCH($H370,ZoneA,0),MATCH($M370,ZoneB,0)))=(-1),INDEX('Time Zones'!$D$12:$J$18,MATCH($H370,ZoneA,0),MATCH($M370,ZoneB,0))+$L370+5,INDEX('Time Zones'!$D$12:$J$18,MATCH($H370,ZoneA,0),MATCH($M370,ZoneB,0))+$L370)))),"Select Time Zones")</f>
        <v/>
      </c>
      <c r="O370" s="162" t="str">
        <f t="shared" ca="1" si="43"/>
        <v/>
      </c>
      <c r="P370" s="25">
        <f t="shared" si="39"/>
        <v>0</v>
      </c>
      <c r="Q370" s="25">
        <f t="shared" si="40"/>
        <v>0</v>
      </c>
      <c r="R370" s="25">
        <f t="shared" si="41"/>
        <v>0</v>
      </c>
      <c r="S370" s="25" t="str">
        <f t="shared" ca="1" si="44"/>
        <v/>
      </c>
      <c r="T370" s="20" t="str">
        <f t="shared" ca="1" si="45"/>
        <v/>
      </c>
      <c r="U370" s="26" t="str">
        <f t="shared" ca="1" si="42"/>
        <v/>
      </c>
      <c r="V370" s="22"/>
      <c r="W370" s="22"/>
      <c r="X370" s="22"/>
      <c r="Y370" s="22"/>
      <c r="Z370" s="156"/>
      <c r="AA370" s="156"/>
      <c r="AB370" s="156"/>
      <c r="AC370" s="22">
        <v>20</v>
      </c>
    </row>
    <row r="371" spans="1:29">
      <c r="A371" s="17"/>
      <c r="B371" s="18"/>
      <c r="C371" s="18"/>
      <c r="D371" s="17"/>
      <c r="E371" s="17"/>
      <c r="F371" s="157"/>
      <c r="G371" s="136"/>
      <c r="H371" s="136" t="s">
        <v>131</v>
      </c>
      <c r="I371" s="137" t="str">
        <f>IFERROR(IF(ISBLANK($G371),"",IF(ISTEXT($G371),$G371,IF(SIGN(INDEX('Time Zones'!$D$12:$J$18,MATCH($H371,ZoneA,0),MATCH($J371,ZoneB,0)))=(-1),INDEX('Time Zones'!$D$12:$J$18,MATCH($H371,ZoneA,0),MATCH($J371,ZoneB,0))+$G371+5,INDEX('Time Zones'!$D$12:$J$18,MATCH($H371,ZoneA,0),MATCH($J371,ZoneB,0))+$G371))),"Select Time Zones")</f>
        <v/>
      </c>
      <c r="J371" s="19" t="s">
        <v>131</v>
      </c>
      <c r="K371" s="160"/>
      <c r="L371" s="134"/>
      <c r="M371" s="134" t="s">
        <v>131</v>
      </c>
      <c r="N371" s="135" t="str">
        <f>IFERROR(IF(ISBLANK($G371),"",IF(ISBLANK($L371),"",IF(ISTEXT($L371),$L371,IF(SIGN(INDEX('Time Zones'!$D$12:$J$18,MATCH($H371,ZoneA,0),MATCH($M371,ZoneB,0)))=(-1),INDEX('Time Zones'!$D$12:$J$18,MATCH($H371,ZoneA,0),MATCH($M371,ZoneB,0))+$L371+5,INDEX('Time Zones'!$D$12:$J$18,MATCH($H371,ZoneA,0),MATCH($M371,ZoneB,0))+$L371)))),"Select Time Zones")</f>
        <v/>
      </c>
      <c r="O371" s="162" t="str">
        <f t="shared" ca="1" si="43"/>
        <v/>
      </c>
      <c r="P371" s="25">
        <f t="shared" si="39"/>
        <v>0</v>
      </c>
      <c r="Q371" s="25">
        <f t="shared" si="40"/>
        <v>0</v>
      </c>
      <c r="R371" s="25">
        <f t="shared" si="41"/>
        <v>0</v>
      </c>
      <c r="S371" s="25" t="str">
        <f t="shared" ca="1" si="44"/>
        <v/>
      </c>
      <c r="T371" s="20" t="str">
        <f t="shared" ca="1" si="45"/>
        <v/>
      </c>
      <c r="U371" s="26" t="str">
        <f t="shared" ca="1" si="42"/>
        <v/>
      </c>
      <c r="V371" s="22"/>
      <c r="W371" s="22"/>
      <c r="X371" s="22"/>
      <c r="Y371" s="22"/>
      <c r="Z371" s="156"/>
      <c r="AA371" s="156"/>
      <c r="AB371" s="156"/>
      <c r="AC371" s="22">
        <v>20</v>
      </c>
    </row>
    <row r="372" spans="1:29">
      <c r="A372" s="17"/>
      <c r="B372" s="18"/>
      <c r="C372" s="18"/>
      <c r="D372" s="17"/>
      <c r="E372" s="17"/>
      <c r="F372" s="157"/>
      <c r="G372" s="136"/>
      <c r="H372" s="136" t="s">
        <v>131</v>
      </c>
      <c r="I372" s="137" t="str">
        <f>IFERROR(IF(ISBLANK($G372),"",IF(ISTEXT($G372),$G372,IF(SIGN(INDEX('Time Zones'!$D$12:$J$18,MATCH($H372,ZoneA,0),MATCH($J372,ZoneB,0)))=(-1),INDEX('Time Zones'!$D$12:$J$18,MATCH($H372,ZoneA,0),MATCH($J372,ZoneB,0))+$G372+5,INDEX('Time Zones'!$D$12:$J$18,MATCH($H372,ZoneA,0),MATCH($J372,ZoneB,0))+$G372))),"Select Time Zones")</f>
        <v/>
      </c>
      <c r="J372" s="19" t="s">
        <v>131</v>
      </c>
      <c r="K372" s="160"/>
      <c r="L372" s="134"/>
      <c r="M372" s="134" t="s">
        <v>131</v>
      </c>
      <c r="N372" s="135" t="str">
        <f>IFERROR(IF(ISBLANK($G372),"",IF(ISBLANK($L372),"",IF(ISTEXT($L372),$L372,IF(SIGN(INDEX('Time Zones'!$D$12:$J$18,MATCH($H372,ZoneA,0),MATCH($M372,ZoneB,0)))=(-1),INDEX('Time Zones'!$D$12:$J$18,MATCH($H372,ZoneA,0),MATCH($M372,ZoneB,0))+$L372+5,INDEX('Time Zones'!$D$12:$J$18,MATCH($H372,ZoneA,0),MATCH($M372,ZoneB,0))+$L372)))),"Select Time Zones")</f>
        <v/>
      </c>
      <c r="O372" s="162" t="str">
        <f t="shared" ca="1" si="43"/>
        <v/>
      </c>
      <c r="P372" s="25">
        <f t="shared" si="39"/>
        <v>0</v>
      </c>
      <c r="Q372" s="25">
        <f t="shared" si="40"/>
        <v>0</v>
      </c>
      <c r="R372" s="25">
        <f t="shared" si="41"/>
        <v>0</v>
      </c>
      <c r="S372" s="25" t="str">
        <f t="shared" ca="1" si="44"/>
        <v/>
      </c>
      <c r="T372" s="20" t="str">
        <f t="shared" ca="1" si="45"/>
        <v/>
      </c>
      <c r="U372" s="26" t="str">
        <f t="shared" ca="1" si="42"/>
        <v/>
      </c>
      <c r="V372" s="22"/>
      <c r="W372" s="22"/>
      <c r="X372" s="22"/>
      <c r="Y372" s="22"/>
      <c r="Z372" s="156"/>
      <c r="AA372" s="156"/>
      <c r="AB372" s="156"/>
      <c r="AC372" s="22">
        <v>20</v>
      </c>
    </row>
    <row r="373" spans="1:29">
      <c r="A373" s="17"/>
      <c r="B373" s="18"/>
      <c r="C373" s="18"/>
      <c r="D373" s="17"/>
      <c r="E373" s="17"/>
      <c r="F373" s="157"/>
      <c r="G373" s="136"/>
      <c r="H373" s="136" t="s">
        <v>131</v>
      </c>
      <c r="I373" s="137" t="str">
        <f>IFERROR(IF(ISBLANK($G373),"",IF(ISTEXT($G373),$G373,IF(SIGN(INDEX('Time Zones'!$D$12:$J$18,MATCH($H373,ZoneA,0),MATCH($J373,ZoneB,0)))=(-1),INDEX('Time Zones'!$D$12:$J$18,MATCH($H373,ZoneA,0),MATCH($J373,ZoneB,0))+$G373+5,INDEX('Time Zones'!$D$12:$J$18,MATCH($H373,ZoneA,0),MATCH($J373,ZoneB,0))+$G373))),"Select Time Zones")</f>
        <v/>
      </c>
      <c r="J373" s="19" t="s">
        <v>131</v>
      </c>
      <c r="K373" s="160"/>
      <c r="L373" s="134"/>
      <c r="M373" s="134" t="s">
        <v>131</v>
      </c>
      <c r="N373" s="135" t="str">
        <f>IFERROR(IF(ISBLANK($G373),"",IF(ISBLANK($L373),"",IF(ISTEXT($L373),$L373,IF(SIGN(INDEX('Time Zones'!$D$12:$J$18,MATCH($H373,ZoneA,0),MATCH($M373,ZoneB,0)))=(-1),INDEX('Time Zones'!$D$12:$J$18,MATCH($H373,ZoneA,0),MATCH($M373,ZoneB,0))+$L373+5,INDEX('Time Zones'!$D$12:$J$18,MATCH($H373,ZoneA,0),MATCH($M373,ZoneB,0))+$L373)))),"Select Time Zones")</f>
        <v/>
      </c>
      <c r="O373" s="162" t="str">
        <f t="shared" ca="1" si="43"/>
        <v/>
      </c>
      <c r="P373" s="25">
        <f t="shared" si="39"/>
        <v>0</v>
      </c>
      <c r="Q373" s="25">
        <f t="shared" si="40"/>
        <v>0</v>
      </c>
      <c r="R373" s="25">
        <f t="shared" si="41"/>
        <v>0</v>
      </c>
      <c r="S373" s="25" t="str">
        <f t="shared" ca="1" si="44"/>
        <v/>
      </c>
      <c r="T373" s="20" t="str">
        <f t="shared" ca="1" si="45"/>
        <v/>
      </c>
      <c r="U373" s="26" t="str">
        <f t="shared" ca="1" si="42"/>
        <v/>
      </c>
      <c r="V373" s="22"/>
      <c r="W373" s="22"/>
      <c r="X373" s="22"/>
      <c r="Y373" s="22"/>
      <c r="Z373" s="156"/>
      <c r="AA373" s="156"/>
      <c r="AB373" s="156"/>
      <c r="AC373" s="22">
        <v>20</v>
      </c>
    </row>
    <row r="374" spans="1:29">
      <c r="A374" s="17"/>
      <c r="B374" s="18"/>
      <c r="C374" s="18"/>
      <c r="D374" s="17"/>
      <c r="E374" s="17"/>
      <c r="F374" s="157"/>
      <c r="G374" s="136"/>
      <c r="H374" s="136" t="s">
        <v>131</v>
      </c>
      <c r="I374" s="137" t="str">
        <f>IFERROR(IF(ISBLANK($G374),"",IF(ISTEXT($G374),$G374,IF(SIGN(INDEX('Time Zones'!$D$12:$J$18,MATCH($H374,ZoneA,0),MATCH($J374,ZoneB,0)))=(-1),INDEX('Time Zones'!$D$12:$J$18,MATCH($H374,ZoneA,0),MATCH($J374,ZoneB,0))+$G374+5,INDEX('Time Zones'!$D$12:$J$18,MATCH($H374,ZoneA,0),MATCH($J374,ZoneB,0))+$G374))),"Select Time Zones")</f>
        <v/>
      </c>
      <c r="J374" s="19" t="s">
        <v>131</v>
      </c>
      <c r="K374" s="160"/>
      <c r="L374" s="134"/>
      <c r="M374" s="134" t="s">
        <v>131</v>
      </c>
      <c r="N374" s="135" t="str">
        <f>IFERROR(IF(ISBLANK($G374),"",IF(ISBLANK($L374),"",IF(ISTEXT($L374),$L374,IF(SIGN(INDEX('Time Zones'!$D$12:$J$18,MATCH($H374,ZoneA,0),MATCH($M374,ZoneB,0)))=(-1),INDEX('Time Zones'!$D$12:$J$18,MATCH($H374,ZoneA,0),MATCH($M374,ZoneB,0))+$L374+5,INDEX('Time Zones'!$D$12:$J$18,MATCH($H374,ZoneA,0),MATCH($M374,ZoneB,0))+$L374)))),"Select Time Zones")</f>
        <v/>
      </c>
      <c r="O374" s="162" t="str">
        <f t="shared" ca="1" si="43"/>
        <v/>
      </c>
      <c r="P374" s="25">
        <f t="shared" si="39"/>
        <v>0</v>
      </c>
      <c r="Q374" s="25">
        <f t="shared" si="40"/>
        <v>0</v>
      </c>
      <c r="R374" s="25">
        <f t="shared" si="41"/>
        <v>0</v>
      </c>
      <c r="S374" s="25" t="str">
        <f t="shared" ca="1" si="44"/>
        <v/>
      </c>
      <c r="T374" s="20" t="str">
        <f t="shared" ca="1" si="45"/>
        <v/>
      </c>
      <c r="U374" s="26" t="str">
        <f t="shared" ca="1" si="42"/>
        <v/>
      </c>
      <c r="V374" s="22"/>
      <c r="W374" s="22"/>
      <c r="X374" s="22"/>
      <c r="Y374" s="22"/>
      <c r="Z374" s="156"/>
      <c r="AA374" s="156"/>
      <c r="AB374" s="156"/>
      <c r="AC374" s="22">
        <v>20</v>
      </c>
    </row>
    <row r="375" spans="1:29">
      <c r="A375" s="17"/>
      <c r="B375" s="18"/>
      <c r="C375" s="18"/>
      <c r="D375" s="17"/>
      <c r="E375" s="17"/>
      <c r="F375" s="157"/>
      <c r="G375" s="136"/>
      <c r="H375" s="136" t="s">
        <v>131</v>
      </c>
      <c r="I375" s="137" t="str">
        <f>IFERROR(IF(ISBLANK($G375),"",IF(ISTEXT($G375),$G375,IF(SIGN(INDEX('Time Zones'!$D$12:$J$18,MATCH($H375,ZoneA,0),MATCH($J375,ZoneB,0)))=(-1),INDEX('Time Zones'!$D$12:$J$18,MATCH($H375,ZoneA,0),MATCH($J375,ZoneB,0))+$G375+5,INDEX('Time Zones'!$D$12:$J$18,MATCH($H375,ZoneA,0),MATCH($J375,ZoneB,0))+$G375))),"Select Time Zones")</f>
        <v/>
      </c>
      <c r="J375" s="19" t="s">
        <v>131</v>
      </c>
      <c r="K375" s="160"/>
      <c r="L375" s="134"/>
      <c r="M375" s="134" t="s">
        <v>131</v>
      </c>
      <c r="N375" s="135" t="str">
        <f>IFERROR(IF(ISBLANK($G375),"",IF(ISBLANK($L375),"",IF(ISTEXT($L375),$L375,IF(SIGN(INDEX('Time Zones'!$D$12:$J$18,MATCH($H375,ZoneA,0),MATCH($M375,ZoneB,0)))=(-1),INDEX('Time Zones'!$D$12:$J$18,MATCH($H375,ZoneA,0),MATCH($M375,ZoneB,0))+$L375+5,INDEX('Time Zones'!$D$12:$J$18,MATCH($H375,ZoneA,0),MATCH($M375,ZoneB,0))+$L375)))),"Select Time Zones")</f>
        <v/>
      </c>
      <c r="O375" s="162" t="str">
        <f t="shared" ca="1" si="43"/>
        <v/>
      </c>
      <c r="P375" s="25">
        <f t="shared" si="39"/>
        <v>0</v>
      </c>
      <c r="Q375" s="25">
        <f t="shared" si="40"/>
        <v>0</v>
      </c>
      <c r="R375" s="25">
        <f t="shared" si="41"/>
        <v>0</v>
      </c>
      <c r="S375" s="25" t="str">
        <f t="shared" ca="1" si="44"/>
        <v/>
      </c>
      <c r="T375" s="20" t="str">
        <f t="shared" ca="1" si="45"/>
        <v/>
      </c>
      <c r="U375" s="26" t="str">
        <f t="shared" ca="1" si="42"/>
        <v/>
      </c>
      <c r="V375" s="22"/>
      <c r="W375" s="22"/>
      <c r="X375" s="22"/>
      <c r="Y375" s="22"/>
      <c r="Z375" s="156"/>
      <c r="AA375" s="156"/>
      <c r="AB375" s="156"/>
      <c r="AC375" s="22">
        <v>20</v>
      </c>
    </row>
    <row r="376" spans="1:29">
      <c r="A376" s="17"/>
      <c r="B376" s="18"/>
      <c r="C376" s="18"/>
      <c r="D376" s="17"/>
      <c r="E376" s="17"/>
      <c r="F376" s="157"/>
      <c r="G376" s="136"/>
      <c r="H376" s="136" t="s">
        <v>131</v>
      </c>
      <c r="I376" s="137" t="str">
        <f>IFERROR(IF(ISBLANK($G376),"",IF(ISTEXT($G376),$G376,IF(SIGN(INDEX('Time Zones'!$D$12:$J$18,MATCH($H376,ZoneA,0),MATCH($J376,ZoneB,0)))=(-1),INDEX('Time Zones'!$D$12:$J$18,MATCH($H376,ZoneA,0),MATCH($J376,ZoneB,0))+$G376+5,INDEX('Time Zones'!$D$12:$J$18,MATCH($H376,ZoneA,0),MATCH($J376,ZoneB,0))+$G376))),"Select Time Zones")</f>
        <v/>
      </c>
      <c r="J376" s="19" t="s">
        <v>131</v>
      </c>
      <c r="K376" s="160"/>
      <c r="L376" s="134"/>
      <c r="M376" s="134" t="s">
        <v>131</v>
      </c>
      <c r="N376" s="135" t="str">
        <f>IFERROR(IF(ISBLANK($G376),"",IF(ISBLANK($L376),"",IF(ISTEXT($L376),$L376,IF(SIGN(INDEX('Time Zones'!$D$12:$J$18,MATCH($H376,ZoneA,0),MATCH($M376,ZoneB,0)))=(-1),INDEX('Time Zones'!$D$12:$J$18,MATCH($H376,ZoneA,0),MATCH($M376,ZoneB,0))+$L376+5,INDEX('Time Zones'!$D$12:$J$18,MATCH($H376,ZoneA,0),MATCH($M376,ZoneB,0))+$L376)))),"Select Time Zones")</f>
        <v/>
      </c>
      <c r="O376" s="162" t="str">
        <f t="shared" ca="1" si="43"/>
        <v/>
      </c>
      <c r="P376" s="25">
        <f t="shared" si="39"/>
        <v>0</v>
      </c>
      <c r="Q376" s="25">
        <f t="shared" si="40"/>
        <v>0</v>
      </c>
      <c r="R376" s="25">
        <f t="shared" si="41"/>
        <v>0</v>
      </c>
      <c r="S376" s="25" t="str">
        <f t="shared" ca="1" si="44"/>
        <v/>
      </c>
      <c r="T376" s="20" t="str">
        <f t="shared" ca="1" si="45"/>
        <v/>
      </c>
      <c r="U376" s="26" t="str">
        <f t="shared" ca="1" si="42"/>
        <v/>
      </c>
      <c r="V376" s="22"/>
      <c r="W376" s="22"/>
      <c r="X376" s="22"/>
      <c r="Y376" s="22"/>
      <c r="Z376" s="156"/>
      <c r="AA376" s="156"/>
      <c r="AB376" s="156"/>
      <c r="AC376" s="22">
        <v>20</v>
      </c>
    </row>
    <row r="377" spans="1:29">
      <c r="A377" s="17"/>
      <c r="B377" s="18"/>
      <c r="C377" s="18"/>
      <c r="D377" s="17"/>
      <c r="E377" s="17"/>
      <c r="F377" s="157"/>
      <c r="G377" s="136"/>
      <c r="H377" s="136" t="s">
        <v>131</v>
      </c>
      <c r="I377" s="137" t="str">
        <f>IFERROR(IF(ISBLANK($G377),"",IF(ISTEXT($G377),$G377,IF(SIGN(INDEX('Time Zones'!$D$12:$J$18,MATCH($H377,ZoneA,0),MATCH($J377,ZoneB,0)))=(-1),INDEX('Time Zones'!$D$12:$J$18,MATCH($H377,ZoneA,0),MATCH($J377,ZoneB,0))+$G377+5,INDEX('Time Zones'!$D$12:$J$18,MATCH($H377,ZoneA,0),MATCH($J377,ZoneB,0))+$G377))),"Select Time Zones")</f>
        <v/>
      </c>
      <c r="J377" s="19" t="s">
        <v>131</v>
      </c>
      <c r="K377" s="160"/>
      <c r="L377" s="134"/>
      <c r="M377" s="134" t="s">
        <v>131</v>
      </c>
      <c r="N377" s="135" t="str">
        <f>IFERROR(IF(ISBLANK($G377),"",IF(ISBLANK($L377),"",IF(ISTEXT($L377),$L377,IF(SIGN(INDEX('Time Zones'!$D$12:$J$18,MATCH($H377,ZoneA,0),MATCH($M377,ZoneB,0)))=(-1),INDEX('Time Zones'!$D$12:$J$18,MATCH($H377,ZoneA,0),MATCH($M377,ZoneB,0))+$L377+5,INDEX('Time Zones'!$D$12:$J$18,MATCH($H377,ZoneA,0),MATCH($M377,ZoneB,0))+$L377)))),"Select Time Zones")</f>
        <v/>
      </c>
      <c r="O377" s="162" t="str">
        <f t="shared" ca="1" si="43"/>
        <v/>
      </c>
      <c r="P377" s="25">
        <f t="shared" si="39"/>
        <v>0</v>
      </c>
      <c r="Q377" s="25">
        <f t="shared" si="40"/>
        <v>0</v>
      </c>
      <c r="R377" s="25">
        <f t="shared" si="41"/>
        <v>0</v>
      </c>
      <c r="S377" s="25" t="str">
        <f t="shared" ca="1" si="44"/>
        <v/>
      </c>
      <c r="T377" s="20" t="str">
        <f t="shared" ca="1" si="45"/>
        <v/>
      </c>
      <c r="U377" s="26" t="str">
        <f t="shared" ca="1" si="42"/>
        <v/>
      </c>
      <c r="V377" s="22"/>
      <c r="W377" s="22"/>
      <c r="X377" s="22"/>
      <c r="Y377" s="22"/>
      <c r="Z377" s="156"/>
      <c r="AA377" s="156"/>
      <c r="AB377" s="156"/>
      <c r="AC377" s="22">
        <v>20</v>
      </c>
    </row>
    <row r="378" spans="1:29">
      <c r="A378" s="17"/>
      <c r="B378" s="18"/>
      <c r="C378" s="18"/>
      <c r="D378" s="17"/>
      <c r="E378" s="17"/>
      <c r="F378" s="157"/>
      <c r="G378" s="136"/>
      <c r="H378" s="136" t="s">
        <v>131</v>
      </c>
      <c r="I378" s="137" t="str">
        <f>IFERROR(IF(ISBLANK($G378),"",IF(ISTEXT($G378),$G378,IF(SIGN(INDEX('Time Zones'!$D$12:$J$18,MATCH($H378,ZoneA,0),MATCH($J378,ZoneB,0)))=(-1),INDEX('Time Zones'!$D$12:$J$18,MATCH($H378,ZoneA,0),MATCH($J378,ZoneB,0))+$G378+5,INDEX('Time Zones'!$D$12:$J$18,MATCH($H378,ZoneA,0),MATCH($J378,ZoneB,0))+$G378))),"Select Time Zones")</f>
        <v/>
      </c>
      <c r="J378" s="19" t="s">
        <v>131</v>
      </c>
      <c r="K378" s="160"/>
      <c r="L378" s="134"/>
      <c r="M378" s="134" t="s">
        <v>131</v>
      </c>
      <c r="N378" s="135" t="str">
        <f>IFERROR(IF(ISBLANK($G378),"",IF(ISBLANK($L378),"",IF(ISTEXT($L378),$L378,IF(SIGN(INDEX('Time Zones'!$D$12:$J$18,MATCH($H378,ZoneA,0),MATCH($M378,ZoneB,0)))=(-1),INDEX('Time Zones'!$D$12:$J$18,MATCH($H378,ZoneA,0),MATCH($M378,ZoneB,0))+$L378+5,INDEX('Time Zones'!$D$12:$J$18,MATCH($H378,ZoneA,0),MATCH($M378,ZoneB,0))+$L378)))),"Select Time Zones")</f>
        <v/>
      </c>
      <c r="O378" s="162" t="str">
        <f t="shared" ca="1" si="43"/>
        <v/>
      </c>
      <c r="P378" s="25">
        <f t="shared" si="39"/>
        <v>0</v>
      </c>
      <c r="Q378" s="25">
        <f t="shared" si="40"/>
        <v>0</v>
      </c>
      <c r="R378" s="25">
        <f t="shared" si="41"/>
        <v>0</v>
      </c>
      <c r="S378" s="25" t="str">
        <f t="shared" ca="1" si="44"/>
        <v/>
      </c>
      <c r="T378" s="20" t="str">
        <f t="shared" ca="1" si="45"/>
        <v/>
      </c>
      <c r="U378" s="26" t="str">
        <f t="shared" ca="1" si="42"/>
        <v/>
      </c>
      <c r="V378" s="22"/>
      <c r="W378" s="22"/>
      <c r="X378" s="22"/>
      <c r="Y378" s="22"/>
      <c r="Z378" s="156"/>
      <c r="AA378" s="156"/>
      <c r="AB378" s="156"/>
      <c r="AC378" s="22">
        <v>20</v>
      </c>
    </row>
    <row r="379" spans="1:29">
      <c r="A379" s="17"/>
      <c r="B379" s="18"/>
      <c r="C379" s="18"/>
      <c r="D379" s="17"/>
      <c r="E379" s="17"/>
      <c r="F379" s="157"/>
      <c r="G379" s="136"/>
      <c r="H379" s="136" t="s">
        <v>131</v>
      </c>
      <c r="I379" s="137" t="str">
        <f>IFERROR(IF(ISBLANK($G379),"",IF(ISTEXT($G379),$G379,IF(SIGN(INDEX('Time Zones'!$D$12:$J$18,MATCH($H379,ZoneA,0),MATCH($J379,ZoneB,0)))=(-1),INDEX('Time Zones'!$D$12:$J$18,MATCH($H379,ZoneA,0),MATCH($J379,ZoneB,0))+$G379+5,INDEX('Time Zones'!$D$12:$J$18,MATCH($H379,ZoneA,0),MATCH($J379,ZoneB,0))+$G379))),"Select Time Zones")</f>
        <v/>
      </c>
      <c r="J379" s="19" t="s">
        <v>131</v>
      </c>
      <c r="K379" s="160"/>
      <c r="L379" s="134"/>
      <c r="M379" s="134" t="s">
        <v>131</v>
      </c>
      <c r="N379" s="135" t="str">
        <f>IFERROR(IF(ISBLANK($G379),"",IF(ISBLANK($L379),"",IF(ISTEXT($L379),$L379,IF(SIGN(INDEX('Time Zones'!$D$12:$J$18,MATCH($H379,ZoneA,0),MATCH($M379,ZoneB,0)))=(-1),INDEX('Time Zones'!$D$12:$J$18,MATCH($H379,ZoneA,0),MATCH($M379,ZoneB,0))+$L379+5,INDEX('Time Zones'!$D$12:$J$18,MATCH($H379,ZoneA,0),MATCH($M379,ZoneB,0))+$L379)))),"Select Time Zones")</f>
        <v/>
      </c>
      <c r="O379" s="162" t="str">
        <f t="shared" ca="1" si="43"/>
        <v/>
      </c>
      <c r="P379" s="25">
        <f t="shared" si="39"/>
        <v>0</v>
      </c>
      <c r="Q379" s="25">
        <f t="shared" si="40"/>
        <v>0</v>
      </c>
      <c r="R379" s="25">
        <f t="shared" si="41"/>
        <v>0</v>
      </c>
      <c r="S379" s="25" t="str">
        <f t="shared" ca="1" si="44"/>
        <v/>
      </c>
      <c r="T379" s="20" t="str">
        <f t="shared" ca="1" si="45"/>
        <v/>
      </c>
      <c r="U379" s="26" t="str">
        <f t="shared" ca="1" si="42"/>
        <v/>
      </c>
      <c r="V379" s="22"/>
      <c r="W379" s="22"/>
      <c r="X379" s="22"/>
      <c r="Y379" s="22"/>
      <c r="Z379" s="156"/>
      <c r="AA379" s="156"/>
      <c r="AB379" s="156"/>
      <c r="AC379" s="22">
        <v>20</v>
      </c>
    </row>
    <row r="380" spans="1:29">
      <c r="A380" s="17"/>
      <c r="B380" s="18"/>
      <c r="C380" s="18"/>
      <c r="D380" s="17"/>
      <c r="E380" s="17"/>
      <c r="F380" s="157"/>
      <c r="G380" s="136"/>
      <c r="H380" s="136" t="s">
        <v>131</v>
      </c>
      <c r="I380" s="137" t="str">
        <f>IFERROR(IF(ISBLANK($G380),"",IF(ISTEXT($G380),$G380,IF(SIGN(INDEX('Time Zones'!$D$12:$J$18,MATCH($H380,ZoneA,0),MATCH($J380,ZoneB,0)))=(-1),INDEX('Time Zones'!$D$12:$J$18,MATCH($H380,ZoneA,0),MATCH($J380,ZoneB,0))+$G380+5,INDEX('Time Zones'!$D$12:$J$18,MATCH($H380,ZoneA,0),MATCH($J380,ZoneB,0))+$G380))),"Select Time Zones")</f>
        <v/>
      </c>
      <c r="J380" s="19" t="s">
        <v>131</v>
      </c>
      <c r="K380" s="160"/>
      <c r="L380" s="134"/>
      <c r="M380" s="134" t="s">
        <v>131</v>
      </c>
      <c r="N380" s="135" t="str">
        <f>IFERROR(IF(ISBLANK($G380),"",IF(ISBLANK($L380),"",IF(ISTEXT($L380),$L380,IF(SIGN(INDEX('Time Zones'!$D$12:$J$18,MATCH($H380,ZoneA,0),MATCH($M380,ZoneB,0)))=(-1),INDEX('Time Zones'!$D$12:$J$18,MATCH($H380,ZoneA,0),MATCH($M380,ZoneB,0))+$L380+5,INDEX('Time Zones'!$D$12:$J$18,MATCH($H380,ZoneA,0),MATCH($M380,ZoneB,0))+$L380)))),"Select Time Zones")</f>
        <v/>
      </c>
      <c r="O380" s="162" t="str">
        <f t="shared" ca="1" si="43"/>
        <v/>
      </c>
      <c r="P380" s="25">
        <f t="shared" si="39"/>
        <v>0</v>
      </c>
      <c r="Q380" s="25">
        <f t="shared" si="40"/>
        <v>0</v>
      </c>
      <c r="R380" s="25">
        <f t="shared" si="41"/>
        <v>0</v>
      </c>
      <c r="S380" s="25" t="str">
        <f t="shared" ca="1" si="44"/>
        <v/>
      </c>
      <c r="T380" s="20" t="str">
        <f t="shared" ca="1" si="45"/>
        <v/>
      </c>
      <c r="U380" s="26" t="str">
        <f t="shared" ca="1" si="42"/>
        <v/>
      </c>
      <c r="V380" s="22"/>
      <c r="W380" s="22"/>
      <c r="X380" s="22"/>
      <c r="Y380" s="22"/>
      <c r="Z380" s="156"/>
      <c r="AA380" s="156"/>
      <c r="AB380" s="156"/>
      <c r="AC380" s="22">
        <v>20</v>
      </c>
    </row>
    <row r="381" spans="1:29">
      <c r="A381" s="17"/>
      <c r="B381" s="18"/>
      <c r="C381" s="18"/>
      <c r="D381" s="17"/>
      <c r="E381" s="17"/>
      <c r="F381" s="157"/>
      <c r="G381" s="136"/>
      <c r="H381" s="136" t="s">
        <v>131</v>
      </c>
      <c r="I381" s="137" t="str">
        <f>IFERROR(IF(ISBLANK($G381),"",IF(ISTEXT($G381),$G381,IF(SIGN(INDEX('Time Zones'!$D$12:$J$18,MATCH($H381,ZoneA,0),MATCH($J381,ZoneB,0)))=(-1),INDEX('Time Zones'!$D$12:$J$18,MATCH($H381,ZoneA,0),MATCH($J381,ZoneB,0))+$G381+5,INDEX('Time Zones'!$D$12:$J$18,MATCH($H381,ZoneA,0),MATCH($J381,ZoneB,0))+$G381))),"Select Time Zones")</f>
        <v/>
      </c>
      <c r="J381" s="19" t="s">
        <v>131</v>
      </c>
      <c r="K381" s="160"/>
      <c r="L381" s="134"/>
      <c r="M381" s="134" t="s">
        <v>131</v>
      </c>
      <c r="N381" s="135" t="str">
        <f>IFERROR(IF(ISBLANK($G381),"",IF(ISBLANK($L381),"",IF(ISTEXT($L381),$L381,IF(SIGN(INDEX('Time Zones'!$D$12:$J$18,MATCH($H381,ZoneA,0),MATCH($M381,ZoneB,0)))=(-1),INDEX('Time Zones'!$D$12:$J$18,MATCH($H381,ZoneA,0),MATCH($M381,ZoneB,0))+$L381+5,INDEX('Time Zones'!$D$12:$J$18,MATCH($H381,ZoneA,0),MATCH($M381,ZoneB,0))+$L381)))),"Select Time Zones")</f>
        <v/>
      </c>
      <c r="O381" s="162" t="str">
        <f t="shared" ca="1" si="43"/>
        <v/>
      </c>
      <c r="P381" s="25">
        <f t="shared" si="39"/>
        <v>0</v>
      </c>
      <c r="Q381" s="25">
        <f t="shared" si="40"/>
        <v>0</v>
      </c>
      <c r="R381" s="25">
        <f t="shared" si="41"/>
        <v>0</v>
      </c>
      <c r="S381" s="25" t="str">
        <f t="shared" ca="1" si="44"/>
        <v/>
      </c>
      <c r="T381" s="20" t="str">
        <f t="shared" ca="1" si="45"/>
        <v/>
      </c>
      <c r="U381" s="26" t="str">
        <f t="shared" ca="1" si="42"/>
        <v/>
      </c>
      <c r="V381" s="22"/>
      <c r="W381" s="22"/>
      <c r="X381" s="22"/>
      <c r="Y381" s="22"/>
      <c r="Z381" s="156"/>
      <c r="AA381" s="156"/>
      <c r="AB381" s="156"/>
      <c r="AC381" s="22">
        <v>20</v>
      </c>
    </row>
    <row r="382" spans="1:29">
      <c r="A382" s="17"/>
      <c r="B382" s="18"/>
      <c r="C382" s="18"/>
      <c r="D382" s="17"/>
      <c r="E382" s="17"/>
      <c r="F382" s="157"/>
      <c r="G382" s="136"/>
      <c r="H382" s="136" t="s">
        <v>131</v>
      </c>
      <c r="I382" s="137" t="str">
        <f>IFERROR(IF(ISBLANK($G382),"",IF(ISTEXT($G382),$G382,IF(SIGN(INDEX('Time Zones'!$D$12:$J$18,MATCH($H382,ZoneA,0),MATCH($J382,ZoneB,0)))=(-1),INDEX('Time Zones'!$D$12:$J$18,MATCH($H382,ZoneA,0),MATCH($J382,ZoneB,0))+$G382+5,INDEX('Time Zones'!$D$12:$J$18,MATCH($H382,ZoneA,0),MATCH($J382,ZoneB,0))+$G382))),"Select Time Zones")</f>
        <v/>
      </c>
      <c r="J382" s="19" t="s">
        <v>131</v>
      </c>
      <c r="K382" s="160"/>
      <c r="L382" s="134"/>
      <c r="M382" s="134" t="s">
        <v>131</v>
      </c>
      <c r="N382" s="135" t="str">
        <f>IFERROR(IF(ISBLANK($G382),"",IF(ISBLANK($L382),"",IF(ISTEXT($L382),$L382,IF(SIGN(INDEX('Time Zones'!$D$12:$J$18,MATCH($H382,ZoneA,0),MATCH($M382,ZoneB,0)))=(-1),INDEX('Time Zones'!$D$12:$J$18,MATCH($H382,ZoneA,0),MATCH($M382,ZoneB,0))+$L382+5,INDEX('Time Zones'!$D$12:$J$18,MATCH($H382,ZoneA,0),MATCH($M382,ZoneB,0))+$L382)))),"Select Time Zones")</f>
        <v/>
      </c>
      <c r="O382" s="162" t="str">
        <f t="shared" ca="1" si="43"/>
        <v/>
      </c>
      <c r="P382" s="25">
        <f t="shared" si="39"/>
        <v>0</v>
      </c>
      <c r="Q382" s="25">
        <f t="shared" si="40"/>
        <v>0</v>
      </c>
      <c r="R382" s="25">
        <f t="shared" si="41"/>
        <v>0</v>
      </c>
      <c r="S382" s="25" t="str">
        <f t="shared" ca="1" si="44"/>
        <v/>
      </c>
      <c r="T382" s="20" t="str">
        <f t="shared" ca="1" si="45"/>
        <v/>
      </c>
      <c r="U382" s="26" t="str">
        <f t="shared" ca="1" si="42"/>
        <v/>
      </c>
      <c r="V382" s="22"/>
      <c r="W382" s="22"/>
      <c r="X382" s="22"/>
      <c r="Y382" s="22"/>
      <c r="Z382" s="156"/>
      <c r="AA382" s="156"/>
      <c r="AB382" s="156"/>
      <c r="AC382" s="22">
        <v>20</v>
      </c>
    </row>
    <row r="383" spans="1:29">
      <c r="A383" s="17"/>
      <c r="B383" s="18"/>
      <c r="C383" s="18"/>
      <c r="D383" s="17"/>
      <c r="E383" s="17"/>
      <c r="F383" s="157"/>
      <c r="G383" s="136"/>
      <c r="H383" s="136" t="s">
        <v>131</v>
      </c>
      <c r="I383" s="137" t="str">
        <f>IFERROR(IF(ISBLANK($G383),"",IF(ISTEXT($G383),$G383,IF(SIGN(INDEX('Time Zones'!$D$12:$J$18,MATCH($H383,ZoneA,0),MATCH($J383,ZoneB,0)))=(-1),INDEX('Time Zones'!$D$12:$J$18,MATCH($H383,ZoneA,0),MATCH($J383,ZoneB,0))+$G383+5,INDEX('Time Zones'!$D$12:$J$18,MATCH($H383,ZoneA,0),MATCH($J383,ZoneB,0))+$G383))),"Select Time Zones")</f>
        <v/>
      </c>
      <c r="J383" s="19" t="s">
        <v>131</v>
      </c>
      <c r="K383" s="160"/>
      <c r="L383" s="134"/>
      <c r="M383" s="134" t="s">
        <v>131</v>
      </c>
      <c r="N383" s="135" t="str">
        <f>IFERROR(IF(ISBLANK($G383),"",IF(ISBLANK($L383),"",IF(ISTEXT($L383),$L383,IF(SIGN(INDEX('Time Zones'!$D$12:$J$18,MATCH($H383,ZoneA,0),MATCH($M383,ZoneB,0)))=(-1),INDEX('Time Zones'!$D$12:$J$18,MATCH($H383,ZoneA,0),MATCH($M383,ZoneB,0))+$L383+5,INDEX('Time Zones'!$D$12:$J$18,MATCH($H383,ZoneA,0),MATCH($M383,ZoneB,0))+$L383)))),"Select Time Zones")</f>
        <v/>
      </c>
      <c r="O383" s="162" t="str">
        <f t="shared" ca="1" si="43"/>
        <v/>
      </c>
      <c r="P383" s="25">
        <f t="shared" si="39"/>
        <v>0</v>
      </c>
      <c r="Q383" s="25">
        <f t="shared" si="40"/>
        <v>0</v>
      </c>
      <c r="R383" s="25">
        <f t="shared" si="41"/>
        <v>0</v>
      </c>
      <c r="S383" s="25" t="str">
        <f t="shared" ca="1" si="44"/>
        <v/>
      </c>
      <c r="T383" s="20" t="str">
        <f t="shared" ca="1" si="45"/>
        <v/>
      </c>
      <c r="U383" s="26" t="str">
        <f t="shared" ca="1" si="42"/>
        <v/>
      </c>
      <c r="V383" s="22"/>
      <c r="W383" s="22"/>
      <c r="X383" s="22"/>
      <c r="Y383" s="22"/>
      <c r="Z383" s="156"/>
      <c r="AA383" s="156"/>
      <c r="AB383" s="156"/>
      <c r="AC383" s="22">
        <v>20</v>
      </c>
    </row>
    <row r="384" spans="1:29">
      <c r="A384" s="17"/>
      <c r="B384" s="18"/>
      <c r="C384" s="18"/>
      <c r="D384" s="17"/>
      <c r="E384" s="17"/>
      <c r="F384" s="157"/>
      <c r="G384" s="136"/>
      <c r="H384" s="136" t="s">
        <v>131</v>
      </c>
      <c r="I384" s="137" t="str">
        <f>IFERROR(IF(ISBLANK($G384),"",IF(ISTEXT($G384),$G384,IF(SIGN(INDEX('Time Zones'!$D$12:$J$18,MATCH($H384,ZoneA,0),MATCH($J384,ZoneB,0)))=(-1),INDEX('Time Zones'!$D$12:$J$18,MATCH($H384,ZoneA,0),MATCH($J384,ZoneB,0))+$G384+5,INDEX('Time Zones'!$D$12:$J$18,MATCH($H384,ZoneA,0),MATCH($J384,ZoneB,0))+$G384))),"Select Time Zones")</f>
        <v/>
      </c>
      <c r="J384" s="19" t="s">
        <v>131</v>
      </c>
      <c r="K384" s="160"/>
      <c r="L384" s="134"/>
      <c r="M384" s="134" t="s">
        <v>131</v>
      </c>
      <c r="N384" s="135" t="str">
        <f>IFERROR(IF(ISBLANK($G384),"",IF(ISBLANK($L384),"",IF(ISTEXT($L384),$L384,IF(SIGN(INDEX('Time Zones'!$D$12:$J$18,MATCH($H384,ZoneA,0),MATCH($M384,ZoneB,0)))=(-1),INDEX('Time Zones'!$D$12:$J$18,MATCH($H384,ZoneA,0),MATCH($M384,ZoneB,0))+$L384+5,INDEX('Time Zones'!$D$12:$J$18,MATCH($H384,ZoneA,0),MATCH($M384,ZoneB,0))+$L384)))),"Select Time Zones")</f>
        <v/>
      </c>
      <c r="O384" s="162" t="str">
        <f t="shared" ca="1" si="43"/>
        <v/>
      </c>
      <c r="P384" s="25">
        <f t="shared" ref="P384:P447" si="46">IFERROR(HOUR(G384),"")</f>
        <v>0</v>
      </c>
      <c r="Q384" s="25">
        <f t="shared" ref="Q384:Q447" si="47">IFERROR(P384*60,"")</f>
        <v>0</v>
      </c>
      <c r="R384" s="25">
        <f t="shared" ref="R384:R447" si="48">IFERROR(MINUTE(G384),"")</f>
        <v>0</v>
      </c>
      <c r="S384" s="25" t="str">
        <f t="shared" ca="1" si="44"/>
        <v/>
      </c>
      <c r="T384" s="20" t="str">
        <f t="shared" ca="1" si="45"/>
        <v/>
      </c>
      <c r="U384" s="26" t="str">
        <f t="shared" ref="U384:U447" ca="1" si="49">IFERROR(SIGN(S384),"")</f>
        <v/>
      </c>
      <c r="V384" s="22"/>
      <c r="W384" s="22"/>
      <c r="X384" s="22"/>
      <c r="Y384" s="22"/>
      <c r="Z384" s="156"/>
      <c r="AA384" s="156"/>
      <c r="AB384" s="156"/>
      <c r="AC384" s="22">
        <v>20</v>
      </c>
    </row>
    <row r="385" spans="1:29">
      <c r="A385" s="17"/>
      <c r="B385" s="18"/>
      <c r="C385" s="18"/>
      <c r="D385" s="17"/>
      <c r="E385" s="17"/>
      <c r="F385" s="157"/>
      <c r="G385" s="136"/>
      <c r="H385" s="136" t="s">
        <v>131</v>
      </c>
      <c r="I385" s="137" t="str">
        <f>IFERROR(IF(ISBLANK($G385),"",IF(ISTEXT($G385),$G385,IF(SIGN(INDEX('Time Zones'!$D$12:$J$18,MATCH($H385,ZoneA,0),MATCH($J385,ZoneB,0)))=(-1),INDEX('Time Zones'!$D$12:$J$18,MATCH($H385,ZoneA,0),MATCH($J385,ZoneB,0))+$G385+5,INDEX('Time Zones'!$D$12:$J$18,MATCH($H385,ZoneA,0),MATCH($J385,ZoneB,0))+$G385))),"Select Time Zones")</f>
        <v/>
      </c>
      <c r="J385" s="19" t="s">
        <v>131</v>
      </c>
      <c r="K385" s="160"/>
      <c r="L385" s="134"/>
      <c r="M385" s="134" t="s">
        <v>131</v>
      </c>
      <c r="N385" s="135" t="str">
        <f>IFERROR(IF(ISBLANK($G385),"",IF(ISBLANK($L385),"",IF(ISTEXT($L385),$L385,IF(SIGN(INDEX('Time Zones'!$D$12:$J$18,MATCH($H385,ZoneA,0),MATCH($M385,ZoneB,0)))=(-1),INDEX('Time Zones'!$D$12:$J$18,MATCH($H385,ZoneA,0),MATCH($M385,ZoneB,0))+$L385+5,INDEX('Time Zones'!$D$12:$J$18,MATCH($H385,ZoneA,0),MATCH($M385,ZoneB,0))+$L385)))),"Select Time Zones")</f>
        <v/>
      </c>
      <c r="O385" s="162" t="str">
        <f t="shared" ca="1" si="43"/>
        <v/>
      </c>
      <c r="P385" s="25">
        <f t="shared" si="46"/>
        <v>0</v>
      </c>
      <c r="Q385" s="25">
        <f t="shared" si="47"/>
        <v>0</v>
      </c>
      <c r="R385" s="25">
        <f t="shared" si="48"/>
        <v>0</v>
      </c>
      <c r="S385" s="25" t="str">
        <f t="shared" ca="1" si="44"/>
        <v/>
      </c>
      <c r="T385" s="20" t="str">
        <f t="shared" ca="1" si="45"/>
        <v/>
      </c>
      <c r="U385" s="26" t="str">
        <f t="shared" ca="1" si="49"/>
        <v/>
      </c>
      <c r="V385" s="22"/>
      <c r="W385" s="22"/>
      <c r="X385" s="22"/>
      <c r="Y385" s="22"/>
      <c r="Z385" s="156"/>
      <c r="AA385" s="156"/>
      <c r="AB385" s="156"/>
      <c r="AC385" s="22">
        <v>20</v>
      </c>
    </row>
    <row r="386" spans="1:29">
      <c r="A386" s="17"/>
      <c r="B386" s="18"/>
      <c r="C386" s="18"/>
      <c r="D386" s="17"/>
      <c r="E386" s="17"/>
      <c r="F386" s="157"/>
      <c r="G386" s="136"/>
      <c r="H386" s="136" t="s">
        <v>131</v>
      </c>
      <c r="I386" s="137" t="str">
        <f>IFERROR(IF(ISBLANK($G386),"",IF(ISTEXT($G386),$G386,IF(SIGN(INDEX('Time Zones'!$D$12:$J$18,MATCH($H386,ZoneA,0),MATCH($J386,ZoneB,0)))=(-1),INDEX('Time Zones'!$D$12:$J$18,MATCH($H386,ZoneA,0),MATCH($J386,ZoneB,0))+$G386+5,INDEX('Time Zones'!$D$12:$J$18,MATCH($H386,ZoneA,0),MATCH($J386,ZoneB,0))+$G386))),"Select Time Zones")</f>
        <v/>
      </c>
      <c r="J386" s="19" t="s">
        <v>131</v>
      </c>
      <c r="K386" s="160"/>
      <c r="L386" s="134"/>
      <c r="M386" s="134" t="s">
        <v>131</v>
      </c>
      <c r="N386" s="135" t="str">
        <f>IFERROR(IF(ISBLANK($G386),"",IF(ISBLANK($L386),"",IF(ISTEXT($L386),$L386,IF(SIGN(INDEX('Time Zones'!$D$12:$J$18,MATCH($H386,ZoneA,0),MATCH($M386,ZoneB,0)))=(-1),INDEX('Time Zones'!$D$12:$J$18,MATCH($H386,ZoneA,0),MATCH($M386,ZoneB,0))+$L386+5,INDEX('Time Zones'!$D$12:$J$18,MATCH($H386,ZoneA,0),MATCH($M386,ZoneB,0))+$L386)))),"Select Time Zones")</f>
        <v/>
      </c>
      <c r="O386" s="162" t="str">
        <f t="shared" ca="1" si="43"/>
        <v/>
      </c>
      <c r="P386" s="25">
        <f t="shared" si="46"/>
        <v>0</v>
      </c>
      <c r="Q386" s="25">
        <f t="shared" si="47"/>
        <v>0</v>
      </c>
      <c r="R386" s="25">
        <f t="shared" si="48"/>
        <v>0</v>
      </c>
      <c r="S386" s="25" t="str">
        <f t="shared" ca="1" si="44"/>
        <v/>
      </c>
      <c r="T386" s="20" t="str">
        <f t="shared" ca="1" si="45"/>
        <v/>
      </c>
      <c r="U386" s="26" t="str">
        <f t="shared" ca="1" si="49"/>
        <v/>
      </c>
      <c r="V386" s="22"/>
      <c r="W386" s="22"/>
      <c r="X386" s="22"/>
      <c r="Y386" s="22"/>
      <c r="Z386" s="156"/>
      <c r="AA386" s="156"/>
      <c r="AB386" s="156"/>
      <c r="AC386" s="22">
        <v>20</v>
      </c>
    </row>
    <row r="387" spans="1:29">
      <c r="A387" s="17"/>
      <c r="B387" s="18"/>
      <c r="C387" s="18"/>
      <c r="D387" s="17"/>
      <c r="E387" s="17"/>
      <c r="F387" s="157"/>
      <c r="G387" s="136"/>
      <c r="H387" s="136" t="s">
        <v>131</v>
      </c>
      <c r="I387" s="137" t="str">
        <f>IFERROR(IF(ISBLANK($G387),"",IF(ISTEXT($G387),$G387,IF(SIGN(INDEX('Time Zones'!$D$12:$J$18,MATCH($H387,ZoneA,0),MATCH($J387,ZoneB,0)))=(-1),INDEX('Time Zones'!$D$12:$J$18,MATCH($H387,ZoneA,0),MATCH($J387,ZoneB,0))+$G387+5,INDEX('Time Zones'!$D$12:$J$18,MATCH($H387,ZoneA,0),MATCH($J387,ZoneB,0))+$G387))),"Select Time Zones")</f>
        <v/>
      </c>
      <c r="J387" s="19" t="s">
        <v>131</v>
      </c>
      <c r="K387" s="160"/>
      <c r="L387" s="134"/>
      <c r="M387" s="134" t="s">
        <v>131</v>
      </c>
      <c r="N387" s="135" t="str">
        <f>IFERROR(IF(ISBLANK($G387),"",IF(ISBLANK($L387),"",IF(ISTEXT($L387),$L387,IF(SIGN(INDEX('Time Zones'!$D$12:$J$18,MATCH($H387,ZoneA,0),MATCH($M387,ZoneB,0)))=(-1),INDEX('Time Zones'!$D$12:$J$18,MATCH($H387,ZoneA,0),MATCH($M387,ZoneB,0))+$L387+5,INDEX('Time Zones'!$D$12:$J$18,MATCH($H387,ZoneA,0),MATCH($M387,ZoneB,0))+$L387)))),"Select Time Zones")</f>
        <v/>
      </c>
      <c r="O387" s="162" t="str">
        <f t="shared" ca="1" si="43"/>
        <v/>
      </c>
      <c r="P387" s="25">
        <f t="shared" si="46"/>
        <v>0</v>
      </c>
      <c r="Q387" s="25">
        <f t="shared" si="47"/>
        <v>0</v>
      </c>
      <c r="R387" s="25">
        <f t="shared" si="48"/>
        <v>0</v>
      </c>
      <c r="S387" s="25" t="str">
        <f t="shared" ca="1" si="44"/>
        <v/>
      </c>
      <c r="T387" s="20" t="str">
        <f t="shared" ca="1" si="45"/>
        <v/>
      </c>
      <c r="U387" s="26" t="str">
        <f t="shared" ca="1" si="49"/>
        <v/>
      </c>
      <c r="V387" s="22"/>
      <c r="W387" s="22"/>
      <c r="X387" s="22"/>
      <c r="Y387" s="22"/>
      <c r="Z387" s="156"/>
      <c r="AA387" s="156"/>
      <c r="AB387" s="156"/>
      <c r="AC387" s="22">
        <v>20</v>
      </c>
    </row>
    <row r="388" spans="1:29">
      <c r="A388" s="17"/>
      <c r="B388" s="18"/>
      <c r="C388" s="18"/>
      <c r="D388" s="17"/>
      <c r="E388" s="17"/>
      <c r="F388" s="157"/>
      <c r="G388" s="136"/>
      <c r="H388" s="136" t="s">
        <v>131</v>
      </c>
      <c r="I388" s="137" t="str">
        <f>IFERROR(IF(ISBLANK($G388),"",IF(ISTEXT($G388),$G388,IF(SIGN(INDEX('Time Zones'!$D$12:$J$18,MATCH($H388,ZoneA,0),MATCH($J388,ZoneB,0)))=(-1),INDEX('Time Zones'!$D$12:$J$18,MATCH($H388,ZoneA,0),MATCH($J388,ZoneB,0))+$G388+5,INDEX('Time Zones'!$D$12:$J$18,MATCH($H388,ZoneA,0),MATCH($J388,ZoneB,0))+$G388))),"Select Time Zones")</f>
        <v/>
      </c>
      <c r="J388" s="19" t="s">
        <v>131</v>
      </c>
      <c r="K388" s="160"/>
      <c r="L388" s="134"/>
      <c r="M388" s="134" t="s">
        <v>131</v>
      </c>
      <c r="N388" s="135" t="str">
        <f>IFERROR(IF(ISBLANK($G388),"",IF(ISBLANK($L388),"",IF(ISTEXT($L388),$L388,IF(SIGN(INDEX('Time Zones'!$D$12:$J$18,MATCH($H388,ZoneA,0),MATCH($M388,ZoneB,0)))=(-1),INDEX('Time Zones'!$D$12:$J$18,MATCH($H388,ZoneA,0),MATCH($M388,ZoneB,0))+$L388+5,INDEX('Time Zones'!$D$12:$J$18,MATCH($H388,ZoneA,0),MATCH($M388,ZoneB,0))+$L388)))),"Select Time Zones")</f>
        <v/>
      </c>
      <c r="O388" s="162" t="str">
        <f t="shared" ref="O388:O451" ca="1" si="50">IFERROR(IF(AND(ISBLANK(F388),ISBLANK(G388)),"",IF(AND(F388&gt;TODAY(),OR(ISBLANK(K388),ISBLANK(L388))),"",IF(AND(F388=TODAY(),G388&gt;=NOW()-TODAY(),OR(ISBLANK(K388), ISBLANK(L388))),"Pending",IF(AND((F388=K388), G388&gt;=NOW()-TODAY(),ISBLANK(L388)),"Pending",IF(AND(F388=K388, ISBLANK(L388),G388&lt;(NOW()-TODAY())),"Deadline Elapsed",IF(AND(F388=TODAY(),G388&lt;(NOW()-TODAY()),AND(ISBLANK(K388), ISBLANK(L388))),"Deadline Elapsed",IF(AND(TODAY()&gt;F388,OR(ISBLANK(K388),ISBLANK(L388))),"Deadline Elapsed",IF(AND((F388=K388),(G388&lt;L388)),"Missed",IF(AND((F388&lt;K388),OR(G388&lt;=L388,G388&gt;=L388)),"Missed",IF(AND((F388=K388),(G388&gt;=L388)),"Achieved",IF(AND((F388&gt;K388),OR((G388&gt;=L388),(G388&lt;L388))),"Achieved",))))))))))),"")</f>
        <v/>
      </c>
      <c r="P388" s="25">
        <f t="shared" si="46"/>
        <v>0</v>
      </c>
      <c r="Q388" s="25">
        <f t="shared" si="47"/>
        <v>0</v>
      </c>
      <c r="R388" s="25">
        <f t="shared" si="48"/>
        <v>0</v>
      </c>
      <c r="S388" s="25" t="str">
        <f t="shared" ref="S388:S451" ca="1" si="51">IFERROR(IF(OR(ISBLANK(F388),ISBLANK(G388)),"",IF($F388&lt;TODAY(),-$S$1-(TODAY()-F388)*24*60+SUM(Q388:R388),IF($F388=TODAY(),SUM(Q388:R388)-$S$1,IF($F388=TODAY()+1,SUM(Q388:R388)+24*60-$S$1,"")))),"GS")</f>
        <v/>
      </c>
      <c r="T388" s="20" t="str">
        <f t="shared" ref="T388:T451" ca="1" si="52">IFERROR(IF($U388=1,IF($S388&lt;=$AC388,IF(OR(F388=TODAY()+1,$O388="Pending"),"Critical",""),""),""),"")</f>
        <v/>
      </c>
      <c r="U388" s="26" t="str">
        <f t="shared" ca="1" si="49"/>
        <v/>
      </c>
      <c r="V388" s="22"/>
      <c r="W388" s="22"/>
      <c r="X388" s="22"/>
      <c r="Y388" s="22"/>
      <c r="Z388" s="156"/>
      <c r="AA388" s="156"/>
      <c r="AB388" s="156"/>
      <c r="AC388" s="22">
        <v>20</v>
      </c>
    </row>
    <row r="389" spans="1:29">
      <c r="A389" s="17"/>
      <c r="B389" s="18"/>
      <c r="C389" s="18"/>
      <c r="D389" s="17"/>
      <c r="E389" s="17"/>
      <c r="F389" s="157"/>
      <c r="G389" s="136"/>
      <c r="H389" s="136" t="s">
        <v>131</v>
      </c>
      <c r="I389" s="137" t="str">
        <f>IFERROR(IF(ISBLANK($G389),"",IF(ISTEXT($G389),$G389,IF(SIGN(INDEX('Time Zones'!$D$12:$J$18,MATCH($H389,ZoneA,0),MATCH($J389,ZoneB,0)))=(-1),INDEX('Time Zones'!$D$12:$J$18,MATCH($H389,ZoneA,0),MATCH($J389,ZoneB,0))+$G389+5,INDEX('Time Zones'!$D$12:$J$18,MATCH($H389,ZoneA,0),MATCH($J389,ZoneB,0))+$G389))),"Select Time Zones")</f>
        <v/>
      </c>
      <c r="J389" s="19" t="s">
        <v>131</v>
      </c>
      <c r="K389" s="160"/>
      <c r="L389" s="134"/>
      <c r="M389" s="134" t="s">
        <v>131</v>
      </c>
      <c r="N389" s="135" t="str">
        <f>IFERROR(IF(ISBLANK($G389),"",IF(ISBLANK($L389),"",IF(ISTEXT($L389),$L389,IF(SIGN(INDEX('Time Zones'!$D$12:$J$18,MATCH($H389,ZoneA,0),MATCH($M389,ZoneB,0)))=(-1),INDEX('Time Zones'!$D$12:$J$18,MATCH($H389,ZoneA,0),MATCH($M389,ZoneB,0))+$L389+5,INDEX('Time Zones'!$D$12:$J$18,MATCH($H389,ZoneA,0),MATCH($M389,ZoneB,0))+$L389)))),"Select Time Zones")</f>
        <v/>
      </c>
      <c r="O389" s="162" t="str">
        <f t="shared" ca="1" si="50"/>
        <v/>
      </c>
      <c r="P389" s="25">
        <f t="shared" si="46"/>
        <v>0</v>
      </c>
      <c r="Q389" s="25">
        <f t="shared" si="47"/>
        <v>0</v>
      </c>
      <c r="R389" s="25">
        <f t="shared" si="48"/>
        <v>0</v>
      </c>
      <c r="S389" s="25" t="str">
        <f t="shared" ca="1" si="51"/>
        <v/>
      </c>
      <c r="T389" s="20" t="str">
        <f t="shared" ca="1" si="52"/>
        <v/>
      </c>
      <c r="U389" s="26" t="str">
        <f t="shared" ca="1" si="49"/>
        <v/>
      </c>
      <c r="V389" s="22"/>
      <c r="W389" s="22"/>
      <c r="X389" s="22"/>
      <c r="Y389" s="22"/>
      <c r="Z389" s="156"/>
      <c r="AA389" s="156"/>
      <c r="AB389" s="156"/>
      <c r="AC389" s="22">
        <v>20</v>
      </c>
    </row>
    <row r="390" spans="1:29">
      <c r="A390" s="17"/>
      <c r="B390" s="18"/>
      <c r="C390" s="18"/>
      <c r="D390" s="17"/>
      <c r="E390" s="17"/>
      <c r="F390" s="157"/>
      <c r="G390" s="136"/>
      <c r="H390" s="136" t="s">
        <v>131</v>
      </c>
      <c r="I390" s="137" t="str">
        <f>IFERROR(IF(ISBLANK($G390),"",IF(ISTEXT($G390),$G390,IF(SIGN(INDEX('Time Zones'!$D$12:$J$18,MATCH($H390,ZoneA,0),MATCH($J390,ZoneB,0)))=(-1),INDEX('Time Zones'!$D$12:$J$18,MATCH($H390,ZoneA,0),MATCH($J390,ZoneB,0))+$G390+5,INDEX('Time Zones'!$D$12:$J$18,MATCH($H390,ZoneA,0),MATCH($J390,ZoneB,0))+$G390))),"Select Time Zones")</f>
        <v/>
      </c>
      <c r="J390" s="19" t="s">
        <v>131</v>
      </c>
      <c r="K390" s="160"/>
      <c r="L390" s="134"/>
      <c r="M390" s="134" t="s">
        <v>131</v>
      </c>
      <c r="N390" s="135" t="str">
        <f>IFERROR(IF(ISBLANK($G390),"",IF(ISBLANK($L390),"",IF(ISTEXT($L390),$L390,IF(SIGN(INDEX('Time Zones'!$D$12:$J$18,MATCH($H390,ZoneA,0),MATCH($M390,ZoneB,0)))=(-1),INDEX('Time Zones'!$D$12:$J$18,MATCH($H390,ZoneA,0),MATCH($M390,ZoneB,0))+$L390+5,INDEX('Time Zones'!$D$12:$J$18,MATCH($H390,ZoneA,0),MATCH($M390,ZoneB,0))+$L390)))),"Select Time Zones")</f>
        <v/>
      </c>
      <c r="O390" s="162" t="str">
        <f t="shared" ca="1" si="50"/>
        <v/>
      </c>
      <c r="P390" s="25">
        <f t="shared" si="46"/>
        <v>0</v>
      </c>
      <c r="Q390" s="25">
        <f t="shared" si="47"/>
        <v>0</v>
      </c>
      <c r="R390" s="25">
        <f t="shared" si="48"/>
        <v>0</v>
      </c>
      <c r="S390" s="25" t="str">
        <f t="shared" ca="1" si="51"/>
        <v/>
      </c>
      <c r="T390" s="20" t="str">
        <f t="shared" ca="1" si="52"/>
        <v/>
      </c>
      <c r="U390" s="26" t="str">
        <f t="shared" ca="1" si="49"/>
        <v/>
      </c>
      <c r="V390" s="22"/>
      <c r="W390" s="22"/>
      <c r="X390" s="22"/>
      <c r="Y390" s="22"/>
      <c r="Z390" s="156"/>
      <c r="AA390" s="156"/>
      <c r="AB390" s="156"/>
      <c r="AC390" s="22">
        <v>20</v>
      </c>
    </row>
    <row r="391" spans="1:29">
      <c r="A391" s="17"/>
      <c r="B391" s="18"/>
      <c r="C391" s="18"/>
      <c r="D391" s="17"/>
      <c r="E391" s="17"/>
      <c r="F391" s="157"/>
      <c r="G391" s="136"/>
      <c r="H391" s="136" t="s">
        <v>131</v>
      </c>
      <c r="I391" s="137" t="str">
        <f>IFERROR(IF(ISBLANK($G391),"",IF(ISTEXT($G391),$G391,IF(SIGN(INDEX('Time Zones'!$D$12:$J$18,MATCH($H391,ZoneA,0),MATCH($J391,ZoneB,0)))=(-1),INDEX('Time Zones'!$D$12:$J$18,MATCH($H391,ZoneA,0),MATCH($J391,ZoneB,0))+$G391+5,INDEX('Time Zones'!$D$12:$J$18,MATCH($H391,ZoneA,0),MATCH($J391,ZoneB,0))+$G391))),"Select Time Zones")</f>
        <v/>
      </c>
      <c r="J391" s="19" t="s">
        <v>131</v>
      </c>
      <c r="K391" s="160"/>
      <c r="L391" s="134"/>
      <c r="M391" s="134" t="s">
        <v>131</v>
      </c>
      <c r="N391" s="135" t="str">
        <f>IFERROR(IF(ISBLANK($G391),"",IF(ISBLANK($L391),"",IF(ISTEXT($L391),$L391,IF(SIGN(INDEX('Time Zones'!$D$12:$J$18,MATCH($H391,ZoneA,0),MATCH($M391,ZoneB,0)))=(-1),INDEX('Time Zones'!$D$12:$J$18,MATCH($H391,ZoneA,0),MATCH($M391,ZoneB,0))+$L391+5,INDEX('Time Zones'!$D$12:$J$18,MATCH($H391,ZoneA,0),MATCH($M391,ZoneB,0))+$L391)))),"Select Time Zones")</f>
        <v/>
      </c>
      <c r="O391" s="162" t="str">
        <f t="shared" ca="1" si="50"/>
        <v/>
      </c>
      <c r="P391" s="25">
        <f t="shared" si="46"/>
        <v>0</v>
      </c>
      <c r="Q391" s="25">
        <f t="shared" si="47"/>
        <v>0</v>
      </c>
      <c r="R391" s="25">
        <f t="shared" si="48"/>
        <v>0</v>
      </c>
      <c r="S391" s="25" t="str">
        <f t="shared" ca="1" si="51"/>
        <v/>
      </c>
      <c r="T391" s="20" t="str">
        <f t="shared" ca="1" si="52"/>
        <v/>
      </c>
      <c r="U391" s="26" t="str">
        <f t="shared" ca="1" si="49"/>
        <v/>
      </c>
      <c r="V391" s="22"/>
      <c r="W391" s="22"/>
      <c r="X391" s="22"/>
      <c r="Y391" s="22"/>
      <c r="Z391" s="156"/>
      <c r="AA391" s="156"/>
      <c r="AB391" s="156"/>
      <c r="AC391" s="22">
        <v>20</v>
      </c>
    </row>
    <row r="392" spans="1:29">
      <c r="A392" s="17"/>
      <c r="B392" s="18"/>
      <c r="C392" s="18"/>
      <c r="D392" s="17"/>
      <c r="E392" s="17"/>
      <c r="F392" s="157"/>
      <c r="G392" s="136"/>
      <c r="H392" s="136" t="s">
        <v>131</v>
      </c>
      <c r="I392" s="137" t="str">
        <f>IFERROR(IF(ISBLANK($G392),"",IF(ISTEXT($G392),$G392,IF(SIGN(INDEX('Time Zones'!$D$12:$J$18,MATCH($H392,ZoneA,0),MATCH($J392,ZoneB,0)))=(-1),INDEX('Time Zones'!$D$12:$J$18,MATCH($H392,ZoneA,0),MATCH($J392,ZoneB,0))+$G392+5,INDEX('Time Zones'!$D$12:$J$18,MATCH($H392,ZoneA,0),MATCH($J392,ZoneB,0))+$G392))),"Select Time Zones")</f>
        <v/>
      </c>
      <c r="J392" s="19" t="s">
        <v>131</v>
      </c>
      <c r="K392" s="160"/>
      <c r="L392" s="134"/>
      <c r="M392" s="134" t="s">
        <v>131</v>
      </c>
      <c r="N392" s="135" t="str">
        <f>IFERROR(IF(ISBLANK($G392),"",IF(ISBLANK($L392),"",IF(ISTEXT($L392),$L392,IF(SIGN(INDEX('Time Zones'!$D$12:$J$18,MATCH($H392,ZoneA,0),MATCH($M392,ZoneB,0)))=(-1),INDEX('Time Zones'!$D$12:$J$18,MATCH($H392,ZoneA,0),MATCH($M392,ZoneB,0))+$L392+5,INDEX('Time Zones'!$D$12:$J$18,MATCH($H392,ZoneA,0),MATCH($M392,ZoneB,0))+$L392)))),"Select Time Zones")</f>
        <v/>
      </c>
      <c r="O392" s="162" t="str">
        <f t="shared" ca="1" si="50"/>
        <v/>
      </c>
      <c r="P392" s="25">
        <f t="shared" si="46"/>
        <v>0</v>
      </c>
      <c r="Q392" s="25">
        <f t="shared" si="47"/>
        <v>0</v>
      </c>
      <c r="R392" s="25">
        <f t="shared" si="48"/>
        <v>0</v>
      </c>
      <c r="S392" s="25" t="str">
        <f t="shared" ca="1" si="51"/>
        <v/>
      </c>
      <c r="T392" s="20" t="str">
        <f t="shared" ca="1" si="52"/>
        <v/>
      </c>
      <c r="U392" s="26" t="str">
        <f t="shared" ca="1" si="49"/>
        <v/>
      </c>
      <c r="V392" s="22"/>
      <c r="W392" s="22"/>
      <c r="X392" s="22"/>
      <c r="Y392" s="22"/>
      <c r="Z392" s="156"/>
      <c r="AA392" s="156"/>
      <c r="AB392" s="156"/>
      <c r="AC392" s="22">
        <v>20</v>
      </c>
    </row>
    <row r="393" spans="1:29">
      <c r="A393" s="17"/>
      <c r="B393" s="18"/>
      <c r="C393" s="18"/>
      <c r="D393" s="17"/>
      <c r="E393" s="17"/>
      <c r="F393" s="157"/>
      <c r="G393" s="136"/>
      <c r="H393" s="136" t="s">
        <v>131</v>
      </c>
      <c r="I393" s="137" t="str">
        <f>IFERROR(IF(ISBLANK($G393),"",IF(ISTEXT($G393),$G393,IF(SIGN(INDEX('Time Zones'!$D$12:$J$18,MATCH($H393,ZoneA,0),MATCH($J393,ZoneB,0)))=(-1),INDEX('Time Zones'!$D$12:$J$18,MATCH($H393,ZoneA,0),MATCH($J393,ZoneB,0))+$G393+5,INDEX('Time Zones'!$D$12:$J$18,MATCH($H393,ZoneA,0),MATCH($J393,ZoneB,0))+$G393))),"Select Time Zones")</f>
        <v/>
      </c>
      <c r="J393" s="19" t="s">
        <v>131</v>
      </c>
      <c r="K393" s="160"/>
      <c r="L393" s="134"/>
      <c r="M393" s="134" t="s">
        <v>131</v>
      </c>
      <c r="N393" s="135" t="str">
        <f>IFERROR(IF(ISBLANK($G393),"",IF(ISBLANK($L393),"",IF(ISTEXT($L393),$L393,IF(SIGN(INDEX('Time Zones'!$D$12:$J$18,MATCH($H393,ZoneA,0),MATCH($M393,ZoneB,0)))=(-1),INDEX('Time Zones'!$D$12:$J$18,MATCH($H393,ZoneA,0),MATCH($M393,ZoneB,0))+$L393+5,INDEX('Time Zones'!$D$12:$J$18,MATCH($H393,ZoneA,0),MATCH($M393,ZoneB,0))+$L393)))),"Select Time Zones")</f>
        <v/>
      </c>
      <c r="O393" s="162" t="str">
        <f t="shared" ca="1" si="50"/>
        <v/>
      </c>
      <c r="P393" s="25">
        <f t="shared" si="46"/>
        <v>0</v>
      </c>
      <c r="Q393" s="25">
        <f t="shared" si="47"/>
        <v>0</v>
      </c>
      <c r="R393" s="25">
        <f t="shared" si="48"/>
        <v>0</v>
      </c>
      <c r="S393" s="25" t="str">
        <f t="shared" ca="1" si="51"/>
        <v/>
      </c>
      <c r="T393" s="20" t="str">
        <f t="shared" ca="1" si="52"/>
        <v/>
      </c>
      <c r="U393" s="26" t="str">
        <f t="shared" ca="1" si="49"/>
        <v/>
      </c>
      <c r="V393" s="22"/>
      <c r="W393" s="22"/>
      <c r="X393" s="22"/>
      <c r="Y393" s="22"/>
      <c r="Z393" s="156"/>
      <c r="AA393" s="156"/>
      <c r="AB393" s="156"/>
      <c r="AC393" s="22">
        <v>20</v>
      </c>
    </row>
    <row r="394" spans="1:29">
      <c r="A394" s="17"/>
      <c r="B394" s="18"/>
      <c r="C394" s="18"/>
      <c r="D394" s="17"/>
      <c r="E394" s="17"/>
      <c r="F394" s="157"/>
      <c r="G394" s="136"/>
      <c r="H394" s="136" t="s">
        <v>131</v>
      </c>
      <c r="I394" s="137" t="str">
        <f>IFERROR(IF(ISBLANK($G394),"",IF(ISTEXT($G394),$G394,IF(SIGN(INDEX('Time Zones'!$D$12:$J$18,MATCH($H394,ZoneA,0),MATCH($J394,ZoneB,0)))=(-1),INDEX('Time Zones'!$D$12:$J$18,MATCH($H394,ZoneA,0),MATCH($J394,ZoneB,0))+$G394+5,INDEX('Time Zones'!$D$12:$J$18,MATCH($H394,ZoneA,0),MATCH($J394,ZoneB,0))+$G394))),"Select Time Zones")</f>
        <v/>
      </c>
      <c r="J394" s="19" t="s">
        <v>131</v>
      </c>
      <c r="K394" s="160"/>
      <c r="L394" s="134"/>
      <c r="M394" s="134" t="s">
        <v>131</v>
      </c>
      <c r="N394" s="135" t="str">
        <f>IFERROR(IF(ISBLANK($G394),"",IF(ISBLANK($L394),"",IF(ISTEXT($L394),$L394,IF(SIGN(INDEX('Time Zones'!$D$12:$J$18,MATCH($H394,ZoneA,0),MATCH($M394,ZoneB,0)))=(-1),INDEX('Time Zones'!$D$12:$J$18,MATCH($H394,ZoneA,0),MATCH($M394,ZoneB,0))+$L394+5,INDEX('Time Zones'!$D$12:$J$18,MATCH($H394,ZoneA,0),MATCH($M394,ZoneB,0))+$L394)))),"Select Time Zones")</f>
        <v/>
      </c>
      <c r="O394" s="162" t="str">
        <f t="shared" ca="1" si="50"/>
        <v/>
      </c>
      <c r="P394" s="25">
        <f t="shared" si="46"/>
        <v>0</v>
      </c>
      <c r="Q394" s="25">
        <f t="shared" si="47"/>
        <v>0</v>
      </c>
      <c r="R394" s="25">
        <f t="shared" si="48"/>
        <v>0</v>
      </c>
      <c r="S394" s="25" t="str">
        <f t="shared" ca="1" si="51"/>
        <v/>
      </c>
      <c r="T394" s="20" t="str">
        <f t="shared" ca="1" si="52"/>
        <v/>
      </c>
      <c r="U394" s="26" t="str">
        <f t="shared" ca="1" si="49"/>
        <v/>
      </c>
      <c r="V394" s="22"/>
      <c r="W394" s="22"/>
      <c r="X394" s="22"/>
      <c r="Y394" s="22"/>
      <c r="Z394" s="156"/>
      <c r="AA394" s="156"/>
      <c r="AB394" s="156"/>
      <c r="AC394" s="22">
        <v>20</v>
      </c>
    </row>
    <row r="395" spans="1:29">
      <c r="A395" s="17"/>
      <c r="B395" s="18"/>
      <c r="C395" s="18"/>
      <c r="D395" s="17"/>
      <c r="E395" s="17"/>
      <c r="F395" s="157"/>
      <c r="G395" s="136"/>
      <c r="H395" s="136" t="s">
        <v>131</v>
      </c>
      <c r="I395" s="137" t="str">
        <f>IFERROR(IF(ISBLANK($G395),"",IF(ISTEXT($G395),$G395,IF(SIGN(INDEX('Time Zones'!$D$12:$J$18,MATCH($H395,ZoneA,0),MATCH($J395,ZoneB,0)))=(-1),INDEX('Time Zones'!$D$12:$J$18,MATCH($H395,ZoneA,0),MATCH($J395,ZoneB,0))+$G395+5,INDEX('Time Zones'!$D$12:$J$18,MATCH($H395,ZoneA,0),MATCH($J395,ZoneB,0))+$G395))),"Select Time Zones")</f>
        <v/>
      </c>
      <c r="J395" s="19" t="s">
        <v>131</v>
      </c>
      <c r="K395" s="160"/>
      <c r="L395" s="134"/>
      <c r="M395" s="134" t="s">
        <v>131</v>
      </c>
      <c r="N395" s="135" t="str">
        <f>IFERROR(IF(ISBLANK($G395),"",IF(ISBLANK($L395),"",IF(ISTEXT($L395),$L395,IF(SIGN(INDEX('Time Zones'!$D$12:$J$18,MATCH($H395,ZoneA,0),MATCH($M395,ZoneB,0)))=(-1),INDEX('Time Zones'!$D$12:$J$18,MATCH($H395,ZoneA,0),MATCH($M395,ZoneB,0))+$L395+5,INDEX('Time Zones'!$D$12:$J$18,MATCH($H395,ZoneA,0),MATCH($M395,ZoneB,0))+$L395)))),"Select Time Zones")</f>
        <v/>
      </c>
      <c r="O395" s="162" t="str">
        <f t="shared" ca="1" si="50"/>
        <v/>
      </c>
      <c r="P395" s="25">
        <f t="shared" si="46"/>
        <v>0</v>
      </c>
      <c r="Q395" s="25">
        <f t="shared" si="47"/>
        <v>0</v>
      </c>
      <c r="R395" s="25">
        <f t="shared" si="48"/>
        <v>0</v>
      </c>
      <c r="S395" s="25" t="str">
        <f t="shared" ca="1" si="51"/>
        <v/>
      </c>
      <c r="T395" s="20" t="str">
        <f t="shared" ca="1" si="52"/>
        <v/>
      </c>
      <c r="U395" s="26" t="str">
        <f t="shared" ca="1" si="49"/>
        <v/>
      </c>
      <c r="V395" s="22"/>
      <c r="W395" s="22"/>
      <c r="X395" s="22"/>
      <c r="Y395" s="22"/>
      <c r="Z395" s="156"/>
      <c r="AA395" s="156"/>
      <c r="AB395" s="156"/>
      <c r="AC395" s="22">
        <v>20</v>
      </c>
    </row>
    <row r="396" spans="1:29">
      <c r="A396" s="17"/>
      <c r="B396" s="18"/>
      <c r="C396" s="18"/>
      <c r="D396" s="17"/>
      <c r="E396" s="17"/>
      <c r="F396" s="157"/>
      <c r="G396" s="136"/>
      <c r="H396" s="136" t="s">
        <v>131</v>
      </c>
      <c r="I396" s="137" t="str">
        <f>IFERROR(IF(ISBLANK($G396),"",IF(ISTEXT($G396),$G396,IF(SIGN(INDEX('Time Zones'!$D$12:$J$18,MATCH($H396,ZoneA,0),MATCH($J396,ZoneB,0)))=(-1),INDEX('Time Zones'!$D$12:$J$18,MATCH($H396,ZoneA,0),MATCH($J396,ZoneB,0))+$G396+5,INDEX('Time Zones'!$D$12:$J$18,MATCH($H396,ZoneA,0),MATCH($J396,ZoneB,0))+$G396))),"Select Time Zones")</f>
        <v/>
      </c>
      <c r="J396" s="19" t="s">
        <v>131</v>
      </c>
      <c r="K396" s="160"/>
      <c r="L396" s="134"/>
      <c r="M396" s="134" t="s">
        <v>131</v>
      </c>
      <c r="N396" s="135" t="str">
        <f>IFERROR(IF(ISBLANK($G396),"",IF(ISBLANK($L396),"",IF(ISTEXT($L396),$L396,IF(SIGN(INDEX('Time Zones'!$D$12:$J$18,MATCH($H396,ZoneA,0),MATCH($M396,ZoneB,0)))=(-1),INDEX('Time Zones'!$D$12:$J$18,MATCH($H396,ZoneA,0),MATCH($M396,ZoneB,0))+$L396+5,INDEX('Time Zones'!$D$12:$J$18,MATCH($H396,ZoneA,0),MATCH($M396,ZoneB,0))+$L396)))),"Select Time Zones")</f>
        <v/>
      </c>
      <c r="O396" s="162" t="str">
        <f t="shared" ca="1" si="50"/>
        <v/>
      </c>
      <c r="P396" s="25">
        <f t="shared" si="46"/>
        <v>0</v>
      </c>
      <c r="Q396" s="25">
        <f t="shared" si="47"/>
        <v>0</v>
      </c>
      <c r="R396" s="25">
        <f t="shared" si="48"/>
        <v>0</v>
      </c>
      <c r="S396" s="25" t="str">
        <f t="shared" ca="1" si="51"/>
        <v/>
      </c>
      <c r="T396" s="20" t="str">
        <f t="shared" ca="1" si="52"/>
        <v/>
      </c>
      <c r="U396" s="26" t="str">
        <f t="shared" ca="1" si="49"/>
        <v/>
      </c>
      <c r="V396" s="22"/>
      <c r="W396" s="22"/>
      <c r="X396" s="22"/>
      <c r="Y396" s="22"/>
      <c r="Z396" s="156"/>
      <c r="AA396" s="156"/>
      <c r="AB396" s="156"/>
      <c r="AC396" s="22">
        <v>20</v>
      </c>
    </row>
    <row r="397" spans="1:29">
      <c r="A397" s="17"/>
      <c r="B397" s="18"/>
      <c r="C397" s="18"/>
      <c r="D397" s="17"/>
      <c r="E397" s="17"/>
      <c r="F397" s="157"/>
      <c r="G397" s="136"/>
      <c r="H397" s="136" t="s">
        <v>131</v>
      </c>
      <c r="I397" s="137" t="str">
        <f>IFERROR(IF(ISBLANK($G397),"",IF(ISTEXT($G397),$G397,IF(SIGN(INDEX('Time Zones'!$D$12:$J$18,MATCH($H397,ZoneA,0),MATCH($J397,ZoneB,0)))=(-1),INDEX('Time Zones'!$D$12:$J$18,MATCH($H397,ZoneA,0),MATCH($J397,ZoneB,0))+$G397+5,INDEX('Time Zones'!$D$12:$J$18,MATCH($H397,ZoneA,0),MATCH($J397,ZoneB,0))+$G397))),"Select Time Zones")</f>
        <v/>
      </c>
      <c r="J397" s="19" t="s">
        <v>131</v>
      </c>
      <c r="K397" s="160"/>
      <c r="L397" s="134"/>
      <c r="M397" s="134" t="s">
        <v>131</v>
      </c>
      <c r="N397" s="135" t="str">
        <f>IFERROR(IF(ISBLANK($G397),"",IF(ISBLANK($L397),"",IF(ISTEXT($L397),$L397,IF(SIGN(INDEX('Time Zones'!$D$12:$J$18,MATCH($H397,ZoneA,0),MATCH($M397,ZoneB,0)))=(-1),INDEX('Time Zones'!$D$12:$J$18,MATCH($H397,ZoneA,0),MATCH($M397,ZoneB,0))+$L397+5,INDEX('Time Zones'!$D$12:$J$18,MATCH($H397,ZoneA,0),MATCH($M397,ZoneB,0))+$L397)))),"Select Time Zones")</f>
        <v/>
      </c>
      <c r="O397" s="162" t="str">
        <f t="shared" ca="1" si="50"/>
        <v/>
      </c>
      <c r="P397" s="25">
        <f t="shared" si="46"/>
        <v>0</v>
      </c>
      <c r="Q397" s="25">
        <f t="shared" si="47"/>
        <v>0</v>
      </c>
      <c r="R397" s="25">
        <f t="shared" si="48"/>
        <v>0</v>
      </c>
      <c r="S397" s="25" t="str">
        <f t="shared" ca="1" si="51"/>
        <v/>
      </c>
      <c r="T397" s="20" t="str">
        <f t="shared" ca="1" si="52"/>
        <v/>
      </c>
      <c r="U397" s="26" t="str">
        <f t="shared" ca="1" si="49"/>
        <v/>
      </c>
      <c r="V397" s="22"/>
      <c r="W397" s="22"/>
      <c r="X397" s="22"/>
      <c r="Y397" s="22"/>
      <c r="Z397" s="156"/>
      <c r="AA397" s="156"/>
      <c r="AB397" s="156"/>
      <c r="AC397" s="22">
        <v>20</v>
      </c>
    </row>
    <row r="398" spans="1:29">
      <c r="A398" s="17"/>
      <c r="B398" s="18"/>
      <c r="C398" s="18"/>
      <c r="D398" s="17"/>
      <c r="E398" s="17"/>
      <c r="F398" s="157"/>
      <c r="G398" s="136"/>
      <c r="H398" s="136" t="s">
        <v>131</v>
      </c>
      <c r="I398" s="137" t="str">
        <f>IFERROR(IF(ISBLANK($G398),"",IF(ISTEXT($G398),$G398,IF(SIGN(INDEX('Time Zones'!$D$12:$J$18,MATCH($H398,ZoneA,0),MATCH($J398,ZoneB,0)))=(-1),INDEX('Time Zones'!$D$12:$J$18,MATCH($H398,ZoneA,0),MATCH($J398,ZoneB,0))+$G398+5,INDEX('Time Zones'!$D$12:$J$18,MATCH($H398,ZoneA,0),MATCH($J398,ZoneB,0))+$G398))),"Select Time Zones")</f>
        <v/>
      </c>
      <c r="J398" s="19" t="s">
        <v>131</v>
      </c>
      <c r="K398" s="160"/>
      <c r="L398" s="134"/>
      <c r="M398" s="134" t="s">
        <v>131</v>
      </c>
      <c r="N398" s="135" t="str">
        <f>IFERROR(IF(ISBLANK($G398),"",IF(ISBLANK($L398),"",IF(ISTEXT($L398),$L398,IF(SIGN(INDEX('Time Zones'!$D$12:$J$18,MATCH($H398,ZoneA,0),MATCH($M398,ZoneB,0)))=(-1),INDEX('Time Zones'!$D$12:$J$18,MATCH($H398,ZoneA,0),MATCH($M398,ZoneB,0))+$L398+5,INDEX('Time Zones'!$D$12:$J$18,MATCH($H398,ZoneA,0),MATCH($M398,ZoneB,0))+$L398)))),"Select Time Zones")</f>
        <v/>
      </c>
      <c r="O398" s="162" t="str">
        <f t="shared" ca="1" si="50"/>
        <v/>
      </c>
      <c r="P398" s="25">
        <f t="shared" si="46"/>
        <v>0</v>
      </c>
      <c r="Q398" s="25">
        <f t="shared" si="47"/>
        <v>0</v>
      </c>
      <c r="R398" s="25">
        <f t="shared" si="48"/>
        <v>0</v>
      </c>
      <c r="S398" s="25" t="str">
        <f t="shared" ca="1" si="51"/>
        <v/>
      </c>
      <c r="T398" s="20" t="str">
        <f t="shared" ca="1" si="52"/>
        <v/>
      </c>
      <c r="U398" s="26" t="str">
        <f t="shared" ca="1" si="49"/>
        <v/>
      </c>
      <c r="V398" s="22"/>
      <c r="W398" s="22"/>
      <c r="X398" s="22"/>
      <c r="Y398" s="22"/>
      <c r="Z398" s="156"/>
      <c r="AA398" s="156"/>
      <c r="AB398" s="156"/>
      <c r="AC398" s="22">
        <v>20</v>
      </c>
    </row>
    <row r="399" spans="1:29">
      <c r="A399" s="17"/>
      <c r="B399" s="18"/>
      <c r="C399" s="18"/>
      <c r="D399" s="17"/>
      <c r="E399" s="17"/>
      <c r="F399" s="157"/>
      <c r="G399" s="136"/>
      <c r="H399" s="136" t="s">
        <v>131</v>
      </c>
      <c r="I399" s="137" t="str">
        <f>IFERROR(IF(ISBLANK($G399),"",IF(ISTEXT($G399),$G399,IF(SIGN(INDEX('Time Zones'!$D$12:$J$18,MATCH($H399,ZoneA,0),MATCH($J399,ZoneB,0)))=(-1),INDEX('Time Zones'!$D$12:$J$18,MATCH($H399,ZoneA,0),MATCH($J399,ZoneB,0))+$G399+5,INDEX('Time Zones'!$D$12:$J$18,MATCH($H399,ZoneA,0),MATCH($J399,ZoneB,0))+$G399))),"Select Time Zones")</f>
        <v/>
      </c>
      <c r="J399" s="19" t="s">
        <v>131</v>
      </c>
      <c r="K399" s="160"/>
      <c r="L399" s="134"/>
      <c r="M399" s="134" t="s">
        <v>131</v>
      </c>
      <c r="N399" s="135" t="str">
        <f>IFERROR(IF(ISBLANK($G399),"",IF(ISBLANK($L399),"",IF(ISTEXT($L399),$L399,IF(SIGN(INDEX('Time Zones'!$D$12:$J$18,MATCH($H399,ZoneA,0),MATCH($M399,ZoneB,0)))=(-1),INDEX('Time Zones'!$D$12:$J$18,MATCH($H399,ZoneA,0),MATCH($M399,ZoneB,0))+$L399+5,INDEX('Time Zones'!$D$12:$J$18,MATCH($H399,ZoneA,0),MATCH($M399,ZoneB,0))+$L399)))),"Select Time Zones")</f>
        <v/>
      </c>
      <c r="O399" s="162" t="str">
        <f t="shared" ca="1" si="50"/>
        <v/>
      </c>
      <c r="P399" s="25">
        <f t="shared" si="46"/>
        <v>0</v>
      </c>
      <c r="Q399" s="25">
        <f t="shared" si="47"/>
        <v>0</v>
      </c>
      <c r="R399" s="25">
        <f t="shared" si="48"/>
        <v>0</v>
      </c>
      <c r="S399" s="25" t="str">
        <f t="shared" ca="1" si="51"/>
        <v/>
      </c>
      <c r="T399" s="20" t="str">
        <f t="shared" ca="1" si="52"/>
        <v/>
      </c>
      <c r="U399" s="26" t="str">
        <f t="shared" ca="1" si="49"/>
        <v/>
      </c>
      <c r="V399" s="22"/>
      <c r="W399" s="22"/>
      <c r="X399" s="22"/>
      <c r="Y399" s="22"/>
      <c r="Z399" s="156"/>
      <c r="AA399" s="156"/>
      <c r="AB399" s="156"/>
      <c r="AC399" s="22">
        <v>20</v>
      </c>
    </row>
    <row r="400" spans="1:29">
      <c r="A400" s="17"/>
      <c r="B400" s="18"/>
      <c r="C400" s="18"/>
      <c r="D400" s="17"/>
      <c r="E400" s="17"/>
      <c r="F400" s="157"/>
      <c r="G400" s="136"/>
      <c r="H400" s="136" t="s">
        <v>131</v>
      </c>
      <c r="I400" s="137" t="str">
        <f>IFERROR(IF(ISBLANK($G400),"",IF(ISTEXT($G400),$G400,IF(SIGN(INDEX('Time Zones'!$D$12:$J$18,MATCH($H400,ZoneA,0),MATCH($J400,ZoneB,0)))=(-1),INDEX('Time Zones'!$D$12:$J$18,MATCH($H400,ZoneA,0),MATCH($J400,ZoneB,0))+$G400+5,INDEX('Time Zones'!$D$12:$J$18,MATCH($H400,ZoneA,0),MATCH($J400,ZoneB,0))+$G400))),"Select Time Zones")</f>
        <v/>
      </c>
      <c r="J400" s="19" t="s">
        <v>131</v>
      </c>
      <c r="K400" s="160"/>
      <c r="L400" s="134"/>
      <c r="M400" s="134" t="s">
        <v>131</v>
      </c>
      <c r="N400" s="135" t="str">
        <f>IFERROR(IF(ISBLANK($G400),"",IF(ISBLANK($L400),"",IF(ISTEXT($L400),$L400,IF(SIGN(INDEX('Time Zones'!$D$12:$J$18,MATCH($H400,ZoneA,0),MATCH($M400,ZoneB,0)))=(-1),INDEX('Time Zones'!$D$12:$J$18,MATCH($H400,ZoneA,0),MATCH($M400,ZoneB,0))+$L400+5,INDEX('Time Zones'!$D$12:$J$18,MATCH($H400,ZoneA,0),MATCH($M400,ZoneB,0))+$L400)))),"Select Time Zones")</f>
        <v/>
      </c>
      <c r="O400" s="162" t="str">
        <f t="shared" ca="1" si="50"/>
        <v/>
      </c>
      <c r="P400" s="25">
        <f t="shared" si="46"/>
        <v>0</v>
      </c>
      <c r="Q400" s="25">
        <f t="shared" si="47"/>
        <v>0</v>
      </c>
      <c r="R400" s="25">
        <f t="shared" si="48"/>
        <v>0</v>
      </c>
      <c r="S400" s="25" t="str">
        <f t="shared" ca="1" si="51"/>
        <v/>
      </c>
      <c r="T400" s="20" t="str">
        <f t="shared" ca="1" si="52"/>
        <v/>
      </c>
      <c r="U400" s="26" t="str">
        <f t="shared" ca="1" si="49"/>
        <v/>
      </c>
      <c r="V400" s="22"/>
      <c r="W400" s="22"/>
      <c r="X400" s="22"/>
      <c r="Y400" s="22"/>
      <c r="Z400" s="156"/>
      <c r="AA400" s="156"/>
      <c r="AB400" s="156"/>
      <c r="AC400" s="22">
        <v>20</v>
      </c>
    </row>
    <row r="401" spans="1:29">
      <c r="A401" s="17"/>
      <c r="B401" s="18"/>
      <c r="C401" s="18"/>
      <c r="D401" s="17"/>
      <c r="E401" s="17"/>
      <c r="F401" s="157"/>
      <c r="G401" s="136"/>
      <c r="H401" s="136" t="s">
        <v>131</v>
      </c>
      <c r="I401" s="137" t="str">
        <f>IFERROR(IF(ISBLANK($G401),"",IF(ISTEXT($G401),$G401,IF(SIGN(INDEX('Time Zones'!$D$12:$J$18,MATCH($H401,ZoneA,0),MATCH($J401,ZoneB,0)))=(-1),INDEX('Time Zones'!$D$12:$J$18,MATCH($H401,ZoneA,0),MATCH($J401,ZoneB,0))+$G401+5,INDEX('Time Zones'!$D$12:$J$18,MATCH($H401,ZoneA,0),MATCH($J401,ZoneB,0))+$G401))),"Select Time Zones")</f>
        <v/>
      </c>
      <c r="J401" s="19" t="s">
        <v>131</v>
      </c>
      <c r="K401" s="160"/>
      <c r="L401" s="134"/>
      <c r="M401" s="134" t="s">
        <v>131</v>
      </c>
      <c r="N401" s="135" t="str">
        <f>IFERROR(IF(ISBLANK($G401),"",IF(ISBLANK($L401),"",IF(ISTEXT($L401),$L401,IF(SIGN(INDEX('Time Zones'!$D$12:$J$18,MATCH($H401,ZoneA,0),MATCH($M401,ZoneB,0)))=(-1),INDEX('Time Zones'!$D$12:$J$18,MATCH($H401,ZoneA,0),MATCH($M401,ZoneB,0))+$L401+5,INDEX('Time Zones'!$D$12:$J$18,MATCH($H401,ZoneA,0),MATCH($M401,ZoneB,0))+$L401)))),"Select Time Zones")</f>
        <v/>
      </c>
      <c r="O401" s="162" t="str">
        <f t="shared" ca="1" si="50"/>
        <v/>
      </c>
      <c r="P401" s="25">
        <f t="shared" si="46"/>
        <v>0</v>
      </c>
      <c r="Q401" s="25">
        <f t="shared" si="47"/>
        <v>0</v>
      </c>
      <c r="R401" s="25">
        <f t="shared" si="48"/>
        <v>0</v>
      </c>
      <c r="S401" s="25" t="str">
        <f t="shared" ca="1" si="51"/>
        <v/>
      </c>
      <c r="T401" s="20" t="str">
        <f t="shared" ca="1" si="52"/>
        <v/>
      </c>
      <c r="U401" s="26" t="str">
        <f t="shared" ca="1" si="49"/>
        <v/>
      </c>
      <c r="V401" s="22"/>
      <c r="W401" s="22"/>
      <c r="X401" s="22"/>
      <c r="Y401" s="22"/>
      <c r="Z401" s="156"/>
      <c r="AA401" s="156"/>
      <c r="AB401" s="156"/>
      <c r="AC401" s="22">
        <v>20</v>
      </c>
    </row>
    <row r="402" spans="1:29">
      <c r="A402" s="17"/>
      <c r="B402" s="18"/>
      <c r="C402" s="18"/>
      <c r="D402" s="17"/>
      <c r="E402" s="17"/>
      <c r="F402" s="157"/>
      <c r="G402" s="136"/>
      <c r="H402" s="136" t="s">
        <v>131</v>
      </c>
      <c r="I402" s="137" t="str">
        <f>IFERROR(IF(ISBLANK($G402),"",IF(ISTEXT($G402),$G402,IF(SIGN(INDEX('Time Zones'!$D$12:$J$18,MATCH($H402,ZoneA,0),MATCH($J402,ZoneB,0)))=(-1),INDEX('Time Zones'!$D$12:$J$18,MATCH($H402,ZoneA,0),MATCH($J402,ZoneB,0))+$G402+5,INDEX('Time Zones'!$D$12:$J$18,MATCH($H402,ZoneA,0),MATCH($J402,ZoneB,0))+$G402))),"Select Time Zones")</f>
        <v/>
      </c>
      <c r="J402" s="19" t="s">
        <v>131</v>
      </c>
      <c r="K402" s="160"/>
      <c r="L402" s="134"/>
      <c r="M402" s="134" t="s">
        <v>131</v>
      </c>
      <c r="N402" s="135" t="str">
        <f>IFERROR(IF(ISBLANK($G402),"",IF(ISBLANK($L402),"",IF(ISTEXT($L402),$L402,IF(SIGN(INDEX('Time Zones'!$D$12:$J$18,MATCH($H402,ZoneA,0),MATCH($M402,ZoneB,0)))=(-1),INDEX('Time Zones'!$D$12:$J$18,MATCH($H402,ZoneA,0),MATCH($M402,ZoneB,0))+$L402+5,INDEX('Time Zones'!$D$12:$J$18,MATCH($H402,ZoneA,0),MATCH($M402,ZoneB,0))+$L402)))),"Select Time Zones")</f>
        <v/>
      </c>
      <c r="O402" s="162" t="str">
        <f t="shared" ca="1" si="50"/>
        <v/>
      </c>
      <c r="P402" s="25">
        <f t="shared" si="46"/>
        <v>0</v>
      </c>
      <c r="Q402" s="25">
        <f t="shared" si="47"/>
        <v>0</v>
      </c>
      <c r="R402" s="25">
        <f t="shared" si="48"/>
        <v>0</v>
      </c>
      <c r="S402" s="25" t="str">
        <f t="shared" ca="1" si="51"/>
        <v/>
      </c>
      <c r="T402" s="20" t="str">
        <f t="shared" ca="1" si="52"/>
        <v/>
      </c>
      <c r="U402" s="26" t="str">
        <f t="shared" ca="1" si="49"/>
        <v/>
      </c>
      <c r="V402" s="22"/>
      <c r="W402" s="22"/>
      <c r="X402" s="22"/>
      <c r="Y402" s="22"/>
      <c r="Z402" s="156"/>
      <c r="AA402" s="156"/>
      <c r="AB402" s="156"/>
      <c r="AC402" s="22">
        <v>20</v>
      </c>
    </row>
    <row r="403" spans="1:29">
      <c r="A403" s="17"/>
      <c r="B403" s="18"/>
      <c r="C403" s="18"/>
      <c r="D403" s="17"/>
      <c r="E403" s="17"/>
      <c r="F403" s="157"/>
      <c r="G403" s="136"/>
      <c r="H403" s="136" t="s">
        <v>131</v>
      </c>
      <c r="I403" s="137" t="str">
        <f>IFERROR(IF(ISBLANK($G403),"",IF(ISTEXT($G403),$G403,IF(SIGN(INDEX('Time Zones'!$D$12:$J$18,MATCH($H403,ZoneA,0),MATCH($J403,ZoneB,0)))=(-1),INDEX('Time Zones'!$D$12:$J$18,MATCH($H403,ZoneA,0),MATCH($J403,ZoneB,0))+$G403+5,INDEX('Time Zones'!$D$12:$J$18,MATCH($H403,ZoneA,0),MATCH($J403,ZoneB,0))+$G403))),"Select Time Zones")</f>
        <v/>
      </c>
      <c r="J403" s="19" t="s">
        <v>131</v>
      </c>
      <c r="K403" s="160"/>
      <c r="L403" s="134"/>
      <c r="M403" s="134" t="s">
        <v>131</v>
      </c>
      <c r="N403" s="135" t="str">
        <f>IFERROR(IF(ISBLANK($G403),"",IF(ISBLANK($L403),"",IF(ISTEXT($L403),$L403,IF(SIGN(INDEX('Time Zones'!$D$12:$J$18,MATCH($H403,ZoneA,0),MATCH($M403,ZoneB,0)))=(-1),INDEX('Time Zones'!$D$12:$J$18,MATCH($H403,ZoneA,0),MATCH($M403,ZoneB,0))+$L403+5,INDEX('Time Zones'!$D$12:$J$18,MATCH($H403,ZoneA,0),MATCH($M403,ZoneB,0))+$L403)))),"Select Time Zones")</f>
        <v/>
      </c>
      <c r="O403" s="162" t="str">
        <f t="shared" ca="1" si="50"/>
        <v/>
      </c>
      <c r="P403" s="25">
        <f t="shared" si="46"/>
        <v>0</v>
      </c>
      <c r="Q403" s="25">
        <f t="shared" si="47"/>
        <v>0</v>
      </c>
      <c r="R403" s="25">
        <f t="shared" si="48"/>
        <v>0</v>
      </c>
      <c r="S403" s="25" t="str">
        <f t="shared" ca="1" si="51"/>
        <v/>
      </c>
      <c r="T403" s="20" t="str">
        <f t="shared" ca="1" si="52"/>
        <v/>
      </c>
      <c r="U403" s="26" t="str">
        <f t="shared" ca="1" si="49"/>
        <v/>
      </c>
      <c r="V403" s="22"/>
      <c r="W403" s="22"/>
      <c r="X403" s="22"/>
      <c r="Y403" s="22"/>
      <c r="Z403" s="156"/>
      <c r="AA403" s="156"/>
      <c r="AB403" s="156"/>
      <c r="AC403" s="22">
        <v>20</v>
      </c>
    </row>
    <row r="404" spans="1:29">
      <c r="A404" s="17"/>
      <c r="B404" s="18"/>
      <c r="C404" s="18"/>
      <c r="D404" s="17"/>
      <c r="E404" s="17"/>
      <c r="F404" s="157"/>
      <c r="G404" s="136"/>
      <c r="H404" s="136" t="s">
        <v>131</v>
      </c>
      <c r="I404" s="137" t="str">
        <f>IFERROR(IF(ISBLANK($G404),"",IF(ISTEXT($G404),$G404,IF(SIGN(INDEX('Time Zones'!$D$12:$J$18,MATCH($H404,ZoneA,0),MATCH($J404,ZoneB,0)))=(-1),INDEX('Time Zones'!$D$12:$J$18,MATCH($H404,ZoneA,0),MATCH($J404,ZoneB,0))+$G404+5,INDEX('Time Zones'!$D$12:$J$18,MATCH($H404,ZoneA,0),MATCH($J404,ZoneB,0))+$G404))),"Select Time Zones")</f>
        <v/>
      </c>
      <c r="J404" s="19" t="s">
        <v>131</v>
      </c>
      <c r="K404" s="160"/>
      <c r="L404" s="134"/>
      <c r="M404" s="134" t="s">
        <v>131</v>
      </c>
      <c r="N404" s="135" t="str">
        <f>IFERROR(IF(ISBLANK($G404),"",IF(ISBLANK($L404),"",IF(ISTEXT($L404),$L404,IF(SIGN(INDEX('Time Zones'!$D$12:$J$18,MATCH($H404,ZoneA,0),MATCH($M404,ZoneB,0)))=(-1),INDEX('Time Zones'!$D$12:$J$18,MATCH($H404,ZoneA,0),MATCH($M404,ZoneB,0))+$L404+5,INDEX('Time Zones'!$D$12:$J$18,MATCH($H404,ZoneA,0),MATCH($M404,ZoneB,0))+$L404)))),"Select Time Zones")</f>
        <v/>
      </c>
      <c r="O404" s="162" t="str">
        <f t="shared" ca="1" si="50"/>
        <v/>
      </c>
      <c r="P404" s="25">
        <f t="shared" si="46"/>
        <v>0</v>
      </c>
      <c r="Q404" s="25">
        <f t="shared" si="47"/>
        <v>0</v>
      </c>
      <c r="R404" s="25">
        <f t="shared" si="48"/>
        <v>0</v>
      </c>
      <c r="S404" s="25" t="str">
        <f t="shared" ca="1" si="51"/>
        <v/>
      </c>
      <c r="T404" s="20" t="str">
        <f t="shared" ca="1" si="52"/>
        <v/>
      </c>
      <c r="U404" s="26" t="str">
        <f t="shared" ca="1" si="49"/>
        <v/>
      </c>
      <c r="V404" s="22"/>
      <c r="W404" s="22"/>
      <c r="X404" s="22"/>
      <c r="Y404" s="22"/>
      <c r="Z404" s="156"/>
      <c r="AA404" s="156"/>
      <c r="AB404" s="156"/>
      <c r="AC404" s="22">
        <v>20</v>
      </c>
    </row>
    <row r="405" spans="1:29">
      <c r="A405" s="17"/>
      <c r="B405" s="18"/>
      <c r="C405" s="18"/>
      <c r="D405" s="17"/>
      <c r="E405" s="17"/>
      <c r="F405" s="157"/>
      <c r="G405" s="136"/>
      <c r="H405" s="136" t="s">
        <v>131</v>
      </c>
      <c r="I405" s="137" t="str">
        <f>IFERROR(IF(ISBLANK($G405),"",IF(ISTEXT($G405),$G405,IF(SIGN(INDEX('Time Zones'!$D$12:$J$18,MATCH($H405,ZoneA,0),MATCH($J405,ZoneB,0)))=(-1),INDEX('Time Zones'!$D$12:$J$18,MATCH($H405,ZoneA,0),MATCH($J405,ZoneB,0))+$G405+5,INDEX('Time Zones'!$D$12:$J$18,MATCH($H405,ZoneA,0),MATCH($J405,ZoneB,0))+$G405))),"Select Time Zones")</f>
        <v/>
      </c>
      <c r="J405" s="19" t="s">
        <v>131</v>
      </c>
      <c r="K405" s="160"/>
      <c r="L405" s="134"/>
      <c r="M405" s="134" t="s">
        <v>131</v>
      </c>
      <c r="N405" s="135" t="str">
        <f>IFERROR(IF(ISBLANK($G405),"",IF(ISBLANK($L405),"",IF(ISTEXT($L405),$L405,IF(SIGN(INDEX('Time Zones'!$D$12:$J$18,MATCH($H405,ZoneA,0),MATCH($M405,ZoneB,0)))=(-1),INDEX('Time Zones'!$D$12:$J$18,MATCH($H405,ZoneA,0),MATCH($M405,ZoneB,0))+$L405+5,INDEX('Time Zones'!$D$12:$J$18,MATCH($H405,ZoneA,0),MATCH($M405,ZoneB,0))+$L405)))),"Select Time Zones")</f>
        <v/>
      </c>
      <c r="O405" s="162" t="str">
        <f t="shared" ca="1" si="50"/>
        <v/>
      </c>
      <c r="P405" s="25">
        <f t="shared" si="46"/>
        <v>0</v>
      </c>
      <c r="Q405" s="25">
        <f t="shared" si="47"/>
        <v>0</v>
      </c>
      <c r="R405" s="25">
        <f t="shared" si="48"/>
        <v>0</v>
      </c>
      <c r="S405" s="25" t="str">
        <f t="shared" ca="1" si="51"/>
        <v/>
      </c>
      <c r="T405" s="20" t="str">
        <f t="shared" ca="1" si="52"/>
        <v/>
      </c>
      <c r="U405" s="26" t="str">
        <f t="shared" ca="1" si="49"/>
        <v/>
      </c>
      <c r="V405" s="22"/>
      <c r="W405" s="22"/>
      <c r="X405" s="22"/>
      <c r="Y405" s="22"/>
      <c r="Z405" s="156"/>
      <c r="AA405" s="156"/>
      <c r="AB405" s="156"/>
      <c r="AC405" s="22">
        <v>20</v>
      </c>
    </row>
    <row r="406" spans="1:29">
      <c r="A406" s="17"/>
      <c r="B406" s="18"/>
      <c r="C406" s="18"/>
      <c r="D406" s="17"/>
      <c r="E406" s="17"/>
      <c r="F406" s="157"/>
      <c r="G406" s="136"/>
      <c r="H406" s="136" t="s">
        <v>131</v>
      </c>
      <c r="I406" s="137" t="str">
        <f>IFERROR(IF(ISBLANK($G406),"",IF(ISTEXT($G406),$G406,IF(SIGN(INDEX('Time Zones'!$D$12:$J$18,MATCH($H406,ZoneA,0),MATCH($J406,ZoneB,0)))=(-1),INDEX('Time Zones'!$D$12:$J$18,MATCH($H406,ZoneA,0),MATCH($J406,ZoneB,0))+$G406+5,INDEX('Time Zones'!$D$12:$J$18,MATCH($H406,ZoneA,0),MATCH($J406,ZoneB,0))+$G406))),"Select Time Zones")</f>
        <v/>
      </c>
      <c r="J406" s="19" t="s">
        <v>131</v>
      </c>
      <c r="K406" s="160"/>
      <c r="L406" s="134"/>
      <c r="M406" s="134" t="s">
        <v>131</v>
      </c>
      <c r="N406" s="135" t="str">
        <f>IFERROR(IF(ISBLANK($G406),"",IF(ISBLANK($L406),"",IF(ISTEXT($L406),$L406,IF(SIGN(INDEX('Time Zones'!$D$12:$J$18,MATCH($H406,ZoneA,0),MATCH($M406,ZoneB,0)))=(-1),INDEX('Time Zones'!$D$12:$J$18,MATCH($H406,ZoneA,0),MATCH($M406,ZoneB,0))+$L406+5,INDEX('Time Zones'!$D$12:$J$18,MATCH($H406,ZoneA,0),MATCH($M406,ZoneB,0))+$L406)))),"Select Time Zones")</f>
        <v/>
      </c>
      <c r="O406" s="162" t="str">
        <f t="shared" ca="1" si="50"/>
        <v/>
      </c>
      <c r="P406" s="25">
        <f t="shared" si="46"/>
        <v>0</v>
      </c>
      <c r="Q406" s="25">
        <f t="shared" si="47"/>
        <v>0</v>
      </c>
      <c r="R406" s="25">
        <f t="shared" si="48"/>
        <v>0</v>
      </c>
      <c r="S406" s="25" t="str">
        <f t="shared" ca="1" si="51"/>
        <v/>
      </c>
      <c r="T406" s="20" t="str">
        <f t="shared" ca="1" si="52"/>
        <v/>
      </c>
      <c r="U406" s="26" t="str">
        <f t="shared" ca="1" si="49"/>
        <v/>
      </c>
      <c r="V406" s="22"/>
      <c r="W406" s="22"/>
      <c r="X406" s="22"/>
      <c r="Y406" s="22"/>
      <c r="Z406" s="156"/>
      <c r="AA406" s="156"/>
      <c r="AB406" s="156"/>
      <c r="AC406" s="22">
        <v>20</v>
      </c>
    </row>
    <row r="407" spans="1:29">
      <c r="A407" s="17"/>
      <c r="B407" s="18"/>
      <c r="C407" s="18"/>
      <c r="D407" s="17"/>
      <c r="E407" s="17"/>
      <c r="F407" s="157"/>
      <c r="G407" s="136"/>
      <c r="H407" s="136" t="s">
        <v>131</v>
      </c>
      <c r="I407" s="137" t="str">
        <f>IFERROR(IF(ISBLANK($G407),"",IF(ISTEXT($G407),$G407,IF(SIGN(INDEX('Time Zones'!$D$12:$J$18,MATCH($H407,ZoneA,0),MATCH($J407,ZoneB,0)))=(-1),INDEX('Time Zones'!$D$12:$J$18,MATCH($H407,ZoneA,0),MATCH($J407,ZoneB,0))+$G407+5,INDEX('Time Zones'!$D$12:$J$18,MATCH($H407,ZoneA,0),MATCH($J407,ZoneB,0))+$G407))),"Select Time Zones")</f>
        <v/>
      </c>
      <c r="J407" s="19" t="s">
        <v>131</v>
      </c>
      <c r="K407" s="160"/>
      <c r="L407" s="134"/>
      <c r="M407" s="134" t="s">
        <v>131</v>
      </c>
      <c r="N407" s="135" t="str">
        <f>IFERROR(IF(ISBLANK($G407),"",IF(ISBLANK($L407),"",IF(ISTEXT($L407),$L407,IF(SIGN(INDEX('Time Zones'!$D$12:$J$18,MATCH($H407,ZoneA,0),MATCH($M407,ZoneB,0)))=(-1),INDEX('Time Zones'!$D$12:$J$18,MATCH($H407,ZoneA,0),MATCH($M407,ZoneB,0))+$L407+5,INDEX('Time Zones'!$D$12:$J$18,MATCH($H407,ZoneA,0),MATCH($M407,ZoneB,0))+$L407)))),"Select Time Zones")</f>
        <v/>
      </c>
      <c r="O407" s="162" t="str">
        <f t="shared" ca="1" si="50"/>
        <v/>
      </c>
      <c r="P407" s="25">
        <f t="shared" si="46"/>
        <v>0</v>
      </c>
      <c r="Q407" s="25">
        <f t="shared" si="47"/>
        <v>0</v>
      </c>
      <c r="R407" s="25">
        <f t="shared" si="48"/>
        <v>0</v>
      </c>
      <c r="S407" s="25" t="str">
        <f t="shared" ca="1" si="51"/>
        <v/>
      </c>
      <c r="T407" s="20" t="str">
        <f t="shared" ca="1" si="52"/>
        <v/>
      </c>
      <c r="U407" s="26" t="str">
        <f t="shared" ca="1" si="49"/>
        <v/>
      </c>
      <c r="V407" s="22"/>
      <c r="W407" s="22"/>
      <c r="X407" s="22"/>
      <c r="Y407" s="22"/>
      <c r="Z407" s="156"/>
      <c r="AA407" s="156"/>
      <c r="AB407" s="156"/>
      <c r="AC407" s="22">
        <v>20</v>
      </c>
    </row>
    <row r="408" spans="1:29">
      <c r="A408" s="17"/>
      <c r="B408" s="18"/>
      <c r="C408" s="18"/>
      <c r="D408" s="17"/>
      <c r="E408" s="17"/>
      <c r="F408" s="157"/>
      <c r="G408" s="136"/>
      <c r="H408" s="136" t="s">
        <v>131</v>
      </c>
      <c r="I408" s="137" t="str">
        <f>IFERROR(IF(ISBLANK($G408),"",IF(ISTEXT($G408),$G408,IF(SIGN(INDEX('Time Zones'!$D$12:$J$18,MATCH($H408,ZoneA,0),MATCH($J408,ZoneB,0)))=(-1),INDEX('Time Zones'!$D$12:$J$18,MATCH($H408,ZoneA,0),MATCH($J408,ZoneB,0))+$G408+5,INDEX('Time Zones'!$D$12:$J$18,MATCH($H408,ZoneA,0),MATCH($J408,ZoneB,0))+$G408))),"Select Time Zones")</f>
        <v/>
      </c>
      <c r="J408" s="19" t="s">
        <v>131</v>
      </c>
      <c r="K408" s="160"/>
      <c r="L408" s="134"/>
      <c r="M408" s="134" t="s">
        <v>131</v>
      </c>
      <c r="N408" s="135" t="str">
        <f>IFERROR(IF(ISBLANK($G408),"",IF(ISBLANK($L408),"",IF(ISTEXT($L408),$L408,IF(SIGN(INDEX('Time Zones'!$D$12:$J$18,MATCH($H408,ZoneA,0),MATCH($M408,ZoneB,0)))=(-1),INDEX('Time Zones'!$D$12:$J$18,MATCH($H408,ZoneA,0),MATCH($M408,ZoneB,0))+$L408+5,INDEX('Time Zones'!$D$12:$J$18,MATCH($H408,ZoneA,0),MATCH($M408,ZoneB,0))+$L408)))),"Select Time Zones")</f>
        <v/>
      </c>
      <c r="O408" s="162" t="str">
        <f t="shared" ca="1" si="50"/>
        <v/>
      </c>
      <c r="P408" s="25">
        <f t="shared" si="46"/>
        <v>0</v>
      </c>
      <c r="Q408" s="25">
        <f t="shared" si="47"/>
        <v>0</v>
      </c>
      <c r="R408" s="25">
        <f t="shared" si="48"/>
        <v>0</v>
      </c>
      <c r="S408" s="25" t="str">
        <f t="shared" ca="1" si="51"/>
        <v/>
      </c>
      <c r="T408" s="20" t="str">
        <f t="shared" ca="1" si="52"/>
        <v/>
      </c>
      <c r="U408" s="26" t="str">
        <f t="shared" ca="1" si="49"/>
        <v/>
      </c>
      <c r="V408" s="22"/>
      <c r="W408" s="22"/>
      <c r="X408" s="22"/>
      <c r="Y408" s="22"/>
      <c r="Z408" s="156"/>
      <c r="AA408" s="156"/>
      <c r="AB408" s="156"/>
      <c r="AC408" s="22">
        <v>20</v>
      </c>
    </row>
    <row r="409" spans="1:29">
      <c r="A409" s="17"/>
      <c r="B409" s="18"/>
      <c r="C409" s="18"/>
      <c r="D409" s="17"/>
      <c r="E409" s="17"/>
      <c r="F409" s="157"/>
      <c r="G409" s="136"/>
      <c r="H409" s="136" t="s">
        <v>131</v>
      </c>
      <c r="I409" s="137" t="str">
        <f>IFERROR(IF(ISBLANK($G409),"",IF(ISTEXT($G409),$G409,IF(SIGN(INDEX('Time Zones'!$D$12:$J$18,MATCH($H409,ZoneA,0),MATCH($J409,ZoneB,0)))=(-1),INDEX('Time Zones'!$D$12:$J$18,MATCH($H409,ZoneA,0),MATCH($J409,ZoneB,0))+$G409+5,INDEX('Time Zones'!$D$12:$J$18,MATCH($H409,ZoneA,0),MATCH($J409,ZoneB,0))+$G409))),"Select Time Zones")</f>
        <v/>
      </c>
      <c r="J409" s="19" t="s">
        <v>131</v>
      </c>
      <c r="K409" s="160"/>
      <c r="L409" s="134"/>
      <c r="M409" s="134" t="s">
        <v>131</v>
      </c>
      <c r="N409" s="135" t="str">
        <f>IFERROR(IF(ISBLANK($G409),"",IF(ISBLANK($L409),"",IF(ISTEXT($L409),$L409,IF(SIGN(INDEX('Time Zones'!$D$12:$J$18,MATCH($H409,ZoneA,0),MATCH($M409,ZoneB,0)))=(-1),INDEX('Time Zones'!$D$12:$J$18,MATCH($H409,ZoneA,0),MATCH($M409,ZoneB,0))+$L409+5,INDEX('Time Zones'!$D$12:$J$18,MATCH($H409,ZoneA,0),MATCH($M409,ZoneB,0))+$L409)))),"Select Time Zones")</f>
        <v/>
      </c>
      <c r="O409" s="162" t="str">
        <f t="shared" ca="1" si="50"/>
        <v/>
      </c>
      <c r="P409" s="25">
        <f t="shared" si="46"/>
        <v>0</v>
      </c>
      <c r="Q409" s="25">
        <f t="shared" si="47"/>
        <v>0</v>
      </c>
      <c r="R409" s="25">
        <f t="shared" si="48"/>
        <v>0</v>
      </c>
      <c r="S409" s="25" t="str">
        <f t="shared" ca="1" si="51"/>
        <v/>
      </c>
      <c r="T409" s="20" t="str">
        <f t="shared" ca="1" si="52"/>
        <v/>
      </c>
      <c r="U409" s="26" t="str">
        <f t="shared" ca="1" si="49"/>
        <v/>
      </c>
      <c r="V409" s="22"/>
      <c r="W409" s="22"/>
      <c r="X409" s="22"/>
      <c r="Y409" s="22"/>
      <c r="Z409" s="156"/>
      <c r="AA409" s="156"/>
      <c r="AB409" s="156"/>
      <c r="AC409" s="22">
        <v>20</v>
      </c>
    </row>
    <row r="410" spans="1:29">
      <c r="A410" s="17"/>
      <c r="B410" s="18"/>
      <c r="C410" s="18"/>
      <c r="D410" s="17"/>
      <c r="E410" s="17"/>
      <c r="F410" s="157"/>
      <c r="G410" s="136"/>
      <c r="H410" s="136" t="s">
        <v>131</v>
      </c>
      <c r="I410" s="137" t="str">
        <f>IFERROR(IF(ISBLANK($G410),"",IF(ISTEXT($G410),$G410,IF(SIGN(INDEX('Time Zones'!$D$12:$J$18,MATCH($H410,ZoneA,0),MATCH($J410,ZoneB,0)))=(-1),INDEX('Time Zones'!$D$12:$J$18,MATCH($H410,ZoneA,0),MATCH($J410,ZoneB,0))+$G410+5,INDEX('Time Zones'!$D$12:$J$18,MATCH($H410,ZoneA,0),MATCH($J410,ZoneB,0))+$G410))),"Select Time Zones")</f>
        <v/>
      </c>
      <c r="J410" s="19" t="s">
        <v>131</v>
      </c>
      <c r="K410" s="160"/>
      <c r="L410" s="134"/>
      <c r="M410" s="134" t="s">
        <v>131</v>
      </c>
      <c r="N410" s="135" t="str">
        <f>IFERROR(IF(ISBLANK($G410),"",IF(ISBLANK($L410),"",IF(ISTEXT($L410),$L410,IF(SIGN(INDEX('Time Zones'!$D$12:$J$18,MATCH($H410,ZoneA,0),MATCH($M410,ZoneB,0)))=(-1),INDEX('Time Zones'!$D$12:$J$18,MATCH($H410,ZoneA,0),MATCH($M410,ZoneB,0))+$L410+5,INDEX('Time Zones'!$D$12:$J$18,MATCH($H410,ZoneA,0),MATCH($M410,ZoneB,0))+$L410)))),"Select Time Zones")</f>
        <v/>
      </c>
      <c r="O410" s="162" t="str">
        <f t="shared" ca="1" si="50"/>
        <v/>
      </c>
      <c r="P410" s="25">
        <f t="shared" si="46"/>
        <v>0</v>
      </c>
      <c r="Q410" s="25">
        <f t="shared" si="47"/>
        <v>0</v>
      </c>
      <c r="R410" s="25">
        <f t="shared" si="48"/>
        <v>0</v>
      </c>
      <c r="S410" s="25" t="str">
        <f t="shared" ca="1" si="51"/>
        <v/>
      </c>
      <c r="T410" s="20" t="str">
        <f t="shared" ca="1" si="52"/>
        <v/>
      </c>
      <c r="U410" s="26" t="str">
        <f t="shared" ca="1" si="49"/>
        <v/>
      </c>
      <c r="V410" s="22"/>
      <c r="W410" s="22"/>
      <c r="X410" s="22"/>
      <c r="Y410" s="22"/>
      <c r="Z410" s="156"/>
      <c r="AA410" s="156"/>
      <c r="AB410" s="156"/>
      <c r="AC410" s="22">
        <v>20</v>
      </c>
    </row>
    <row r="411" spans="1:29">
      <c r="A411" s="17"/>
      <c r="B411" s="18"/>
      <c r="C411" s="18"/>
      <c r="D411" s="17"/>
      <c r="E411" s="17"/>
      <c r="F411" s="157"/>
      <c r="G411" s="136"/>
      <c r="H411" s="136" t="s">
        <v>131</v>
      </c>
      <c r="I411" s="137" t="str">
        <f>IFERROR(IF(ISBLANK($G411),"",IF(ISTEXT($G411),$G411,IF(SIGN(INDEX('Time Zones'!$D$12:$J$18,MATCH($H411,ZoneA,0),MATCH($J411,ZoneB,0)))=(-1),INDEX('Time Zones'!$D$12:$J$18,MATCH($H411,ZoneA,0),MATCH($J411,ZoneB,0))+$G411+5,INDEX('Time Zones'!$D$12:$J$18,MATCH($H411,ZoneA,0),MATCH($J411,ZoneB,0))+$G411))),"Select Time Zones")</f>
        <v/>
      </c>
      <c r="J411" s="19" t="s">
        <v>131</v>
      </c>
      <c r="K411" s="160"/>
      <c r="L411" s="134"/>
      <c r="M411" s="134" t="s">
        <v>131</v>
      </c>
      <c r="N411" s="135" t="str">
        <f>IFERROR(IF(ISBLANK($G411),"",IF(ISBLANK($L411),"",IF(ISTEXT($L411),$L411,IF(SIGN(INDEX('Time Zones'!$D$12:$J$18,MATCH($H411,ZoneA,0),MATCH($M411,ZoneB,0)))=(-1),INDEX('Time Zones'!$D$12:$J$18,MATCH($H411,ZoneA,0),MATCH($M411,ZoneB,0))+$L411+5,INDEX('Time Zones'!$D$12:$J$18,MATCH($H411,ZoneA,0),MATCH($M411,ZoneB,0))+$L411)))),"Select Time Zones")</f>
        <v/>
      </c>
      <c r="O411" s="162" t="str">
        <f t="shared" ca="1" si="50"/>
        <v/>
      </c>
      <c r="P411" s="25">
        <f t="shared" si="46"/>
        <v>0</v>
      </c>
      <c r="Q411" s="25">
        <f t="shared" si="47"/>
        <v>0</v>
      </c>
      <c r="R411" s="25">
        <f t="shared" si="48"/>
        <v>0</v>
      </c>
      <c r="S411" s="25" t="str">
        <f t="shared" ca="1" si="51"/>
        <v/>
      </c>
      <c r="T411" s="20" t="str">
        <f t="shared" ca="1" si="52"/>
        <v/>
      </c>
      <c r="U411" s="26" t="str">
        <f t="shared" ca="1" si="49"/>
        <v/>
      </c>
      <c r="V411" s="22"/>
      <c r="W411" s="22"/>
      <c r="X411" s="22"/>
      <c r="Y411" s="22"/>
      <c r="Z411" s="156"/>
      <c r="AA411" s="156"/>
      <c r="AB411" s="156"/>
      <c r="AC411" s="22">
        <v>20</v>
      </c>
    </row>
    <row r="412" spans="1:29">
      <c r="A412" s="17"/>
      <c r="B412" s="18"/>
      <c r="C412" s="18"/>
      <c r="D412" s="17"/>
      <c r="E412" s="17"/>
      <c r="F412" s="157"/>
      <c r="G412" s="136"/>
      <c r="H412" s="136" t="s">
        <v>131</v>
      </c>
      <c r="I412" s="137" t="str">
        <f>IFERROR(IF(ISBLANK($G412),"",IF(ISTEXT($G412),$G412,IF(SIGN(INDEX('Time Zones'!$D$12:$J$18,MATCH($H412,ZoneA,0),MATCH($J412,ZoneB,0)))=(-1),INDEX('Time Zones'!$D$12:$J$18,MATCH($H412,ZoneA,0),MATCH($J412,ZoneB,0))+$G412+5,INDEX('Time Zones'!$D$12:$J$18,MATCH($H412,ZoneA,0),MATCH($J412,ZoneB,0))+$G412))),"Select Time Zones")</f>
        <v/>
      </c>
      <c r="J412" s="19" t="s">
        <v>131</v>
      </c>
      <c r="K412" s="160"/>
      <c r="L412" s="134"/>
      <c r="M412" s="134" t="s">
        <v>131</v>
      </c>
      <c r="N412" s="135" t="str">
        <f>IFERROR(IF(ISBLANK($G412),"",IF(ISBLANK($L412),"",IF(ISTEXT($L412),$L412,IF(SIGN(INDEX('Time Zones'!$D$12:$J$18,MATCH($H412,ZoneA,0),MATCH($M412,ZoneB,0)))=(-1),INDEX('Time Zones'!$D$12:$J$18,MATCH($H412,ZoneA,0),MATCH($M412,ZoneB,0))+$L412+5,INDEX('Time Zones'!$D$12:$J$18,MATCH($H412,ZoneA,0),MATCH($M412,ZoneB,0))+$L412)))),"Select Time Zones")</f>
        <v/>
      </c>
      <c r="O412" s="162" t="str">
        <f t="shared" ca="1" si="50"/>
        <v/>
      </c>
      <c r="P412" s="25">
        <f t="shared" si="46"/>
        <v>0</v>
      </c>
      <c r="Q412" s="25">
        <f t="shared" si="47"/>
        <v>0</v>
      </c>
      <c r="R412" s="25">
        <f t="shared" si="48"/>
        <v>0</v>
      </c>
      <c r="S412" s="25" t="str">
        <f t="shared" ca="1" si="51"/>
        <v/>
      </c>
      <c r="T412" s="20" t="str">
        <f t="shared" ca="1" si="52"/>
        <v/>
      </c>
      <c r="U412" s="26" t="str">
        <f t="shared" ca="1" si="49"/>
        <v/>
      </c>
      <c r="V412" s="22"/>
      <c r="W412" s="22"/>
      <c r="X412" s="22"/>
      <c r="Y412" s="22"/>
      <c r="Z412" s="156"/>
      <c r="AA412" s="156"/>
      <c r="AB412" s="156"/>
      <c r="AC412" s="22">
        <v>20</v>
      </c>
    </row>
    <row r="413" spans="1:29">
      <c r="A413" s="17"/>
      <c r="B413" s="18"/>
      <c r="C413" s="18"/>
      <c r="D413" s="17"/>
      <c r="E413" s="17"/>
      <c r="F413" s="157"/>
      <c r="G413" s="136"/>
      <c r="H413" s="136" t="s">
        <v>131</v>
      </c>
      <c r="I413" s="137" t="str">
        <f>IFERROR(IF(ISBLANK($G413),"",IF(ISTEXT($G413),$G413,IF(SIGN(INDEX('Time Zones'!$D$12:$J$18,MATCH($H413,ZoneA,0),MATCH($J413,ZoneB,0)))=(-1),INDEX('Time Zones'!$D$12:$J$18,MATCH($H413,ZoneA,0),MATCH($J413,ZoneB,0))+$G413+5,INDEX('Time Zones'!$D$12:$J$18,MATCH($H413,ZoneA,0),MATCH($J413,ZoneB,0))+$G413))),"Select Time Zones")</f>
        <v/>
      </c>
      <c r="J413" s="19" t="s">
        <v>131</v>
      </c>
      <c r="K413" s="160"/>
      <c r="L413" s="134"/>
      <c r="M413" s="134" t="s">
        <v>131</v>
      </c>
      <c r="N413" s="135" t="str">
        <f>IFERROR(IF(ISBLANK($G413),"",IF(ISBLANK($L413),"",IF(ISTEXT($L413),$L413,IF(SIGN(INDEX('Time Zones'!$D$12:$J$18,MATCH($H413,ZoneA,0),MATCH($M413,ZoneB,0)))=(-1),INDEX('Time Zones'!$D$12:$J$18,MATCH($H413,ZoneA,0),MATCH($M413,ZoneB,0))+$L413+5,INDEX('Time Zones'!$D$12:$J$18,MATCH($H413,ZoneA,0),MATCH($M413,ZoneB,0))+$L413)))),"Select Time Zones")</f>
        <v/>
      </c>
      <c r="O413" s="162" t="str">
        <f t="shared" ca="1" si="50"/>
        <v/>
      </c>
      <c r="P413" s="25">
        <f t="shared" si="46"/>
        <v>0</v>
      </c>
      <c r="Q413" s="25">
        <f t="shared" si="47"/>
        <v>0</v>
      </c>
      <c r="R413" s="25">
        <f t="shared" si="48"/>
        <v>0</v>
      </c>
      <c r="S413" s="25" t="str">
        <f t="shared" ca="1" si="51"/>
        <v/>
      </c>
      <c r="T413" s="20" t="str">
        <f t="shared" ca="1" si="52"/>
        <v/>
      </c>
      <c r="U413" s="26" t="str">
        <f t="shared" ca="1" si="49"/>
        <v/>
      </c>
      <c r="V413" s="22"/>
      <c r="W413" s="22"/>
      <c r="X413" s="22"/>
      <c r="Y413" s="22"/>
      <c r="Z413" s="156"/>
      <c r="AA413" s="156"/>
      <c r="AB413" s="156"/>
      <c r="AC413" s="22">
        <v>20</v>
      </c>
    </row>
    <row r="414" spans="1:29">
      <c r="A414" s="17"/>
      <c r="B414" s="18"/>
      <c r="C414" s="18"/>
      <c r="D414" s="17"/>
      <c r="E414" s="17"/>
      <c r="F414" s="157"/>
      <c r="G414" s="136"/>
      <c r="H414" s="136" t="s">
        <v>131</v>
      </c>
      <c r="I414" s="137" t="str">
        <f>IFERROR(IF(ISBLANK($G414),"",IF(ISTEXT($G414),$G414,IF(SIGN(INDEX('Time Zones'!$D$12:$J$18,MATCH($H414,ZoneA,0),MATCH($J414,ZoneB,0)))=(-1),INDEX('Time Zones'!$D$12:$J$18,MATCH($H414,ZoneA,0),MATCH($J414,ZoneB,0))+$G414+5,INDEX('Time Zones'!$D$12:$J$18,MATCH($H414,ZoneA,0),MATCH($J414,ZoneB,0))+$G414))),"Select Time Zones")</f>
        <v/>
      </c>
      <c r="J414" s="19" t="s">
        <v>131</v>
      </c>
      <c r="K414" s="160"/>
      <c r="L414" s="134"/>
      <c r="M414" s="134" t="s">
        <v>131</v>
      </c>
      <c r="N414" s="135" t="str">
        <f>IFERROR(IF(ISBLANK($G414),"",IF(ISBLANK($L414),"",IF(ISTEXT($L414),$L414,IF(SIGN(INDEX('Time Zones'!$D$12:$J$18,MATCH($H414,ZoneA,0),MATCH($M414,ZoneB,0)))=(-1),INDEX('Time Zones'!$D$12:$J$18,MATCH($H414,ZoneA,0),MATCH($M414,ZoneB,0))+$L414+5,INDEX('Time Zones'!$D$12:$J$18,MATCH($H414,ZoneA,0),MATCH($M414,ZoneB,0))+$L414)))),"Select Time Zones")</f>
        <v/>
      </c>
      <c r="O414" s="162" t="str">
        <f t="shared" ca="1" si="50"/>
        <v/>
      </c>
      <c r="P414" s="25">
        <f t="shared" si="46"/>
        <v>0</v>
      </c>
      <c r="Q414" s="25">
        <f t="shared" si="47"/>
        <v>0</v>
      </c>
      <c r="R414" s="25">
        <f t="shared" si="48"/>
        <v>0</v>
      </c>
      <c r="S414" s="25" t="str">
        <f t="shared" ca="1" si="51"/>
        <v/>
      </c>
      <c r="T414" s="20" t="str">
        <f t="shared" ca="1" si="52"/>
        <v/>
      </c>
      <c r="U414" s="26" t="str">
        <f t="shared" ca="1" si="49"/>
        <v/>
      </c>
      <c r="V414" s="22"/>
      <c r="W414" s="22"/>
      <c r="X414" s="22"/>
      <c r="Y414" s="22"/>
      <c r="Z414" s="156"/>
      <c r="AA414" s="156"/>
      <c r="AB414" s="156"/>
      <c r="AC414" s="22">
        <v>20</v>
      </c>
    </row>
    <row r="415" spans="1:29">
      <c r="A415" s="17"/>
      <c r="B415" s="18"/>
      <c r="C415" s="18"/>
      <c r="D415" s="17"/>
      <c r="E415" s="17"/>
      <c r="F415" s="157"/>
      <c r="G415" s="136"/>
      <c r="H415" s="136" t="s">
        <v>131</v>
      </c>
      <c r="I415" s="137" t="str">
        <f>IFERROR(IF(ISBLANK($G415),"",IF(ISTEXT($G415),$G415,IF(SIGN(INDEX('Time Zones'!$D$12:$J$18,MATCH($H415,ZoneA,0),MATCH($J415,ZoneB,0)))=(-1),INDEX('Time Zones'!$D$12:$J$18,MATCH($H415,ZoneA,0),MATCH($J415,ZoneB,0))+$G415+5,INDEX('Time Zones'!$D$12:$J$18,MATCH($H415,ZoneA,0),MATCH($J415,ZoneB,0))+$G415))),"Select Time Zones")</f>
        <v/>
      </c>
      <c r="J415" s="19" t="s">
        <v>131</v>
      </c>
      <c r="K415" s="160"/>
      <c r="L415" s="134"/>
      <c r="M415" s="134" t="s">
        <v>131</v>
      </c>
      <c r="N415" s="135" t="str">
        <f>IFERROR(IF(ISBLANK($G415),"",IF(ISBLANK($L415),"",IF(ISTEXT($L415),$L415,IF(SIGN(INDEX('Time Zones'!$D$12:$J$18,MATCH($H415,ZoneA,0),MATCH($M415,ZoneB,0)))=(-1),INDEX('Time Zones'!$D$12:$J$18,MATCH($H415,ZoneA,0),MATCH($M415,ZoneB,0))+$L415+5,INDEX('Time Zones'!$D$12:$J$18,MATCH($H415,ZoneA,0),MATCH($M415,ZoneB,0))+$L415)))),"Select Time Zones")</f>
        <v/>
      </c>
      <c r="O415" s="162" t="str">
        <f t="shared" ca="1" si="50"/>
        <v/>
      </c>
      <c r="P415" s="25">
        <f t="shared" si="46"/>
        <v>0</v>
      </c>
      <c r="Q415" s="25">
        <f t="shared" si="47"/>
        <v>0</v>
      </c>
      <c r="R415" s="25">
        <f t="shared" si="48"/>
        <v>0</v>
      </c>
      <c r="S415" s="25" t="str">
        <f t="shared" ca="1" si="51"/>
        <v/>
      </c>
      <c r="T415" s="20" t="str">
        <f t="shared" ca="1" si="52"/>
        <v/>
      </c>
      <c r="U415" s="26" t="str">
        <f t="shared" ca="1" si="49"/>
        <v/>
      </c>
      <c r="V415" s="22"/>
      <c r="W415" s="22"/>
      <c r="X415" s="22"/>
      <c r="Y415" s="22"/>
      <c r="Z415" s="156"/>
      <c r="AA415" s="156"/>
      <c r="AB415" s="156"/>
      <c r="AC415" s="22">
        <v>20</v>
      </c>
    </row>
    <row r="416" spans="1:29">
      <c r="A416" s="17"/>
      <c r="B416" s="18"/>
      <c r="C416" s="18"/>
      <c r="D416" s="17"/>
      <c r="E416" s="17"/>
      <c r="F416" s="157"/>
      <c r="G416" s="136"/>
      <c r="H416" s="136" t="s">
        <v>131</v>
      </c>
      <c r="I416" s="137" t="str">
        <f>IFERROR(IF(ISBLANK($G416),"",IF(ISTEXT($G416),$G416,IF(SIGN(INDEX('Time Zones'!$D$12:$J$18,MATCH($H416,ZoneA,0),MATCH($J416,ZoneB,0)))=(-1),INDEX('Time Zones'!$D$12:$J$18,MATCH($H416,ZoneA,0),MATCH($J416,ZoneB,0))+$G416+5,INDEX('Time Zones'!$D$12:$J$18,MATCH($H416,ZoneA,0),MATCH($J416,ZoneB,0))+$G416))),"Select Time Zones")</f>
        <v/>
      </c>
      <c r="J416" s="19" t="s">
        <v>131</v>
      </c>
      <c r="K416" s="160"/>
      <c r="L416" s="134"/>
      <c r="M416" s="134" t="s">
        <v>131</v>
      </c>
      <c r="N416" s="135" t="str">
        <f>IFERROR(IF(ISBLANK($G416),"",IF(ISBLANK($L416),"",IF(ISTEXT($L416),$L416,IF(SIGN(INDEX('Time Zones'!$D$12:$J$18,MATCH($H416,ZoneA,0),MATCH($M416,ZoneB,0)))=(-1),INDEX('Time Zones'!$D$12:$J$18,MATCH($H416,ZoneA,0),MATCH($M416,ZoneB,0))+$L416+5,INDEX('Time Zones'!$D$12:$J$18,MATCH($H416,ZoneA,0),MATCH($M416,ZoneB,0))+$L416)))),"Select Time Zones")</f>
        <v/>
      </c>
      <c r="O416" s="162" t="str">
        <f t="shared" ca="1" si="50"/>
        <v/>
      </c>
      <c r="P416" s="25">
        <f t="shared" si="46"/>
        <v>0</v>
      </c>
      <c r="Q416" s="25">
        <f t="shared" si="47"/>
        <v>0</v>
      </c>
      <c r="R416" s="25">
        <f t="shared" si="48"/>
        <v>0</v>
      </c>
      <c r="S416" s="25" t="str">
        <f t="shared" ca="1" si="51"/>
        <v/>
      </c>
      <c r="T416" s="20" t="str">
        <f t="shared" ca="1" si="52"/>
        <v/>
      </c>
      <c r="U416" s="26" t="str">
        <f t="shared" ca="1" si="49"/>
        <v/>
      </c>
      <c r="V416" s="22"/>
      <c r="W416" s="22"/>
      <c r="X416" s="22"/>
      <c r="Y416" s="22"/>
      <c r="Z416" s="156"/>
      <c r="AA416" s="156"/>
      <c r="AB416" s="156"/>
      <c r="AC416" s="22">
        <v>20</v>
      </c>
    </row>
    <row r="417" spans="1:29">
      <c r="A417" s="17"/>
      <c r="B417" s="18"/>
      <c r="C417" s="18"/>
      <c r="D417" s="17"/>
      <c r="E417" s="17"/>
      <c r="F417" s="157"/>
      <c r="G417" s="136"/>
      <c r="H417" s="136" t="s">
        <v>131</v>
      </c>
      <c r="I417" s="137" t="str">
        <f>IFERROR(IF(ISBLANK($G417),"",IF(ISTEXT($G417),$G417,IF(SIGN(INDEX('Time Zones'!$D$12:$J$18,MATCH($H417,ZoneA,0),MATCH($J417,ZoneB,0)))=(-1),INDEX('Time Zones'!$D$12:$J$18,MATCH($H417,ZoneA,0),MATCH($J417,ZoneB,0))+$G417+5,INDEX('Time Zones'!$D$12:$J$18,MATCH($H417,ZoneA,0),MATCH($J417,ZoneB,0))+$G417))),"Select Time Zones")</f>
        <v/>
      </c>
      <c r="J417" s="19" t="s">
        <v>131</v>
      </c>
      <c r="K417" s="160"/>
      <c r="L417" s="134"/>
      <c r="M417" s="134" t="s">
        <v>131</v>
      </c>
      <c r="N417" s="135" t="str">
        <f>IFERROR(IF(ISBLANK($G417),"",IF(ISBLANK($L417),"",IF(ISTEXT($L417),$L417,IF(SIGN(INDEX('Time Zones'!$D$12:$J$18,MATCH($H417,ZoneA,0),MATCH($M417,ZoneB,0)))=(-1),INDEX('Time Zones'!$D$12:$J$18,MATCH($H417,ZoneA,0),MATCH($M417,ZoneB,0))+$L417+5,INDEX('Time Zones'!$D$12:$J$18,MATCH($H417,ZoneA,0),MATCH($M417,ZoneB,0))+$L417)))),"Select Time Zones")</f>
        <v/>
      </c>
      <c r="O417" s="162" t="str">
        <f t="shared" ca="1" si="50"/>
        <v/>
      </c>
      <c r="P417" s="25">
        <f t="shared" si="46"/>
        <v>0</v>
      </c>
      <c r="Q417" s="25">
        <f t="shared" si="47"/>
        <v>0</v>
      </c>
      <c r="R417" s="25">
        <f t="shared" si="48"/>
        <v>0</v>
      </c>
      <c r="S417" s="25" t="str">
        <f t="shared" ca="1" si="51"/>
        <v/>
      </c>
      <c r="T417" s="20" t="str">
        <f t="shared" ca="1" si="52"/>
        <v/>
      </c>
      <c r="U417" s="26" t="str">
        <f t="shared" ca="1" si="49"/>
        <v/>
      </c>
      <c r="V417" s="22"/>
      <c r="W417" s="22"/>
      <c r="X417" s="22"/>
      <c r="Y417" s="22"/>
      <c r="Z417" s="156"/>
      <c r="AA417" s="156"/>
      <c r="AB417" s="156"/>
      <c r="AC417" s="22">
        <v>20</v>
      </c>
    </row>
    <row r="418" spans="1:29">
      <c r="A418" s="17"/>
      <c r="B418" s="18"/>
      <c r="C418" s="18"/>
      <c r="D418" s="17"/>
      <c r="E418" s="17"/>
      <c r="F418" s="157"/>
      <c r="G418" s="136"/>
      <c r="H418" s="136" t="s">
        <v>131</v>
      </c>
      <c r="I418" s="137" t="str">
        <f>IFERROR(IF(ISBLANK($G418),"",IF(ISTEXT($G418),$G418,IF(SIGN(INDEX('Time Zones'!$D$12:$J$18,MATCH($H418,ZoneA,0),MATCH($J418,ZoneB,0)))=(-1),INDEX('Time Zones'!$D$12:$J$18,MATCH($H418,ZoneA,0),MATCH($J418,ZoneB,0))+$G418+5,INDEX('Time Zones'!$D$12:$J$18,MATCH($H418,ZoneA,0),MATCH($J418,ZoneB,0))+$G418))),"Select Time Zones")</f>
        <v/>
      </c>
      <c r="J418" s="19" t="s">
        <v>131</v>
      </c>
      <c r="K418" s="160"/>
      <c r="L418" s="134"/>
      <c r="M418" s="134" t="s">
        <v>131</v>
      </c>
      <c r="N418" s="135" t="str">
        <f>IFERROR(IF(ISBLANK($G418),"",IF(ISBLANK($L418),"",IF(ISTEXT($L418),$L418,IF(SIGN(INDEX('Time Zones'!$D$12:$J$18,MATCH($H418,ZoneA,0),MATCH($M418,ZoneB,0)))=(-1),INDEX('Time Zones'!$D$12:$J$18,MATCH($H418,ZoneA,0),MATCH($M418,ZoneB,0))+$L418+5,INDEX('Time Zones'!$D$12:$J$18,MATCH($H418,ZoneA,0),MATCH($M418,ZoneB,0))+$L418)))),"Select Time Zones")</f>
        <v/>
      </c>
      <c r="O418" s="162" t="str">
        <f t="shared" ca="1" si="50"/>
        <v/>
      </c>
      <c r="P418" s="25">
        <f t="shared" si="46"/>
        <v>0</v>
      </c>
      <c r="Q418" s="25">
        <f t="shared" si="47"/>
        <v>0</v>
      </c>
      <c r="R418" s="25">
        <f t="shared" si="48"/>
        <v>0</v>
      </c>
      <c r="S418" s="25" t="str">
        <f t="shared" ca="1" si="51"/>
        <v/>
      </c>
      <c r="T418" s="20" t="str">
        <f t="shared" ca="1" si="52"/>
        <v/>
      </c>
      <c r="U418" s="26" t="str">
        <f t="shared" ca="1" si="49"/>
        <v/>
      </c>
      <c r="V418" s="22"/>
      <c r="W418" s="22"/>
      <c r="X418" s="22"/>
      <c r="Y418" s="22"/>
      <c r="Z418" s="156"/>
      <c r="AA418" s="156"/>
      <c r="AB418" s="156"/>
      <c r="AC418" s="22">
        <v>20</v>
      </c>
    </row>
    <row r="419" spans="1:29">
      <c r="A419" s="17"/>
      <c r="B419" s="18"/>
      <c r="C419" s="18"/>
      <c r="D419" s="17"/>
      <c r="E419" s="17"/>
      <c r="F419" s="157"/>
      <c r="G419" s="136"/>
      <c r="H419" s="136" t="s">
        <v>131</v>
      </c>
      <c r="I419" s="137" t="str">
        <f>IFERROR(IF(ISBLANK($G419),"",IF(ISTEXT($G419),$G419,IF(SIGN(INDEX('Time Zones'!$D$12:$J$18,MATCH($H419,ZoneA,0),MATCH($J419,ZoneB,0)))=(-1),INDEX('Time Zones'!$D$12:$J$18,MATCH($H419,ZoneA,0),MATCH($J419,ZoneB,0))+$G419+5,INDEX('Time Zones'!$D$12:$J$18,MATCH($H419,ZoneA,0),MATCH($J419,ZoneB,0))+$G419))),"Select Time Zones")</f>
        <v/>
      </c>
      <c r="J419" s="19" t="s">
        <v>131</v>
      </c>
      <c r="K419" s="160"/>
      <c r="L419" s="134"/>
      <c r="M419" s="134" t="s">
        <v>131</v>
      </c>
      <c r="N419" s="135" t="str">
        <f>IFERROR(IF(ISBLANK($G419),"",IF(ISBLANK($L419),"",IF(ISTEXT($L419),$L419,IF(SIGN(INDEX('Time Zones'!$D$12:$J$18,MATCH($H419,ZoneA,0),MATCH($M419,ZoneB,0)))=(-1),INDEX('Time Zones'!$D$12:$J$18,MATCH($H419,ZoneA,0),MATCH($M419,ZoneB,0))+$L419+5,INDEX('Time Zones'!$D$12:$J$18,MATCH($H419,ZoneA,0),MATCH($M419,ZoneB,0))+$L419)))),"Select Time Zones")</f>
        <v/>
      </c>
      <c r="O419" s="162" t="str">
        <f t="shared" ca="1" si="50"/>
        <v/>
      </c>
      <c r="P419" s="25">
        <f t="shared" si="46"/>
        <v>0</v>
      </c>
      <c r="Q419" s="25">
        <f t="shared" si="47"/>
        <v>0</v>
      </c>
      <c r="R419" s="25">
        <f t="shared" si="48"/>
        <v>0</v>
      </c>
      <c r="S419" s="25" t="str">
        <f t="shared" ca="1" si="51"/>
        <v/>
      </c>
      <c r="T419" s="20" t="str">
        <f t="shared" ca="1" si="52"/>
        <v/>
      </c>
      <c r="U419" s="26" t="str">
        <f t="shared" ca="1" si="49"/>
        <v/>
      </c>
      <c r="V419" s="22"/>
      <c r="W419" s="22"/>
      <c r="X419" s="22"/>
      <c r="Y419" s="22"/>
      <c r="Z419" s="156"/>
      <c r="AA419" s="156"/>
      <c r="AB419" s="156"/>
      <c r="AC419" s="22">
        <v>20</v>
      </c>
    </row>
    <row r="420" spans="1:29">
      <c r="A420" s="17"/>
      <c r="B420" s="18"/>
      <c r="C420" s="18"/>
      <c r="D420" s="17"/>
      <c r="E420" s="17"/>
      <c r="F420" s="157"/>
      <c r="G420" s="136"/>
      <c r="H420" s="136" t="s">
        <v>131</v>
      </c>
      <c r="I420" s="137" t="str">
        <f>IFERROR(IF(ISBLANK($G420),"",IF(ISTEXT($G420),$G420,IF(SIGN(INDEX('Time Zones'!$D$12:$J$18,MATCH($H420,ZoneA,0),MATCH($J420,ZoneB,0)))=(-1),INDEX('Time Zones'!$D$12:$J$18,MATCH($H420,ZoneA,0),MATCH($J420,ZoneB,0))+$G420+5,INDEX('Time Zones'!$D$12:$J$18,MATCH($H420,ZoneA,0),MATCH($J420,ZoneB,0))+$G420))),"Select Time Zones")</f>
        <v/>
      </c>
      <c r="J420" s="19" t="s">
        <v>131</v>
      </c>
      <c r="K420" s="160"/>
      <c r="L420" s="134"/>
      <c r="M420" s="134" t="s">
        <v>131</v>
      </c>
      <c r="N420" s="135" t="str">
        <f>IFERROR(IF(ISBLANK($G420),"",IF(ISBLANK($L420),"",IF(ISTEXT($L420),$L420,IF(SIGN(INDEX('Time Zones'!$D$12:$J$18,MATCH($H420,ZoneA,0),MATCH($M420,ZoneB,0)))=(-1),INDEX('Time Zones'!$D$12:$J$18,MATCH($H420,ZoneA,0),MATCH($M420,ZoneB,0))+$L420+5,INDEX('Time Zones'!$D$12:$J$18,MATCH($H420,ZoneA,0),MATCH($M420,ZoneB,0))+$L420)))),"Select Time Zones")</f>
        <v/>
      </c>
      <c r="O420" s="162" t="str">
        <f t="shared" ca="1" si="50"/>
        <v/>
      </c>
      <c r="P420" s="25">
        <f t="shared" si="46"/>
        <v>0</v>
      </c>
      <c r="Q420" s="25">
        <f t="shared" si="47"/>
        <v>0</v>
      </c>
      <c r="R420" s="25">
        <f t="shared" si="48"/>
        <v>0</v>
      </c>
      <c r="S420" s="25" t="str">
        <f t="shared" ca="1" si="51"/>
        <v/>
      </c>
      <c r="T420" s="20" t="str">
        <f t="shared" ca="1" si="52"/>
        <v/>
      </c>
      <c r="U420" s="26" t="str">
        <f t="shared" ca="1" si="49"/>
        <v/>
      </c>
      <c r="V420" s="22"/>
      <c r="W420" s="22"/>
      <c r="X420" s="22"/>
      <c r="Y420" s="22"/>
      <c r="Z420" s="156"/>
      <c r="AA420" s="156"/>
      <c r="AB420" s="156"/>
      <c r="AC420" s="22">
        <v>20</v>
      </c>
    </row>
    <row r="421" spans="1:29">
      <c r="A421" s="17"/>
      <c r="B421" s="18"/>
      <c r="C421" s="18"/>
      <c r="D421" s="17"/>
      <c r="E421" s="17"/>
      <c r="F421" s="157"/>
      <c r="G421" s="136"/>
      <c r="H421" s="136" t="s">
        <v>131</v>
      </c>
      <c r="I421" s="137" t="str">
        <f>IFERROR(IF(ISBLANK($G421),"",IF(ISTEXT($G421),$G421,IF(SIGN(INDEX('Time Zones'!$D$12:$J$18,MATCH($H421,ZoneA,0),MATCH($J421,ZoneB,0)))=(-1),INDEX('Time Zones'!$D$12:$J$18,MATCH($H421,ZoneA,0),MATCH($J421,ZoneB,0))+$G421+5,INDEX('Time Zones'!$D$12:$J$18,MATCH($H421,ZoneA,0),MATCH($J421,ZoneB,0))+$G421))),"Select Time Zones")</f>
        <v/>
      </c>
      <c r="J421" s="19" t="s">
        <v>131</v>
      </c>
      <c r="K421" s="160"/>
      <c r="L421" s="134"/>
      <c r="M421" s="134" t="s">
        <v>131</v>
      </c>
      <c r="N421" s="135" t="str">
        <f>IFERROR(IF(ISBLANK($G421),"",IF(ISBLANK($L421),"",IF(ISTEXT($L421),$L421,IF(SIGN(INDEX('Time Zones'!$D$12:$J$18,MATCH($H421,ZoneA,0),MATCH($M421,ZoneB,0)))=(-1),INDEX('Time Zones'!$D$12:$J$18,MATCH($H421,ZoneA,0),MATCH($M421,ZoneB,0))+$L421+5,INDEX('Time Zones'!$D$12:$J$18,MATCH($H421,ZoneA,0),MATCH($M421,ZoneB,0))+$L421)))),"Select Time Zones")</f>
        <v/>
      </c>
      <c r="O421" s="162" t="str">
        <f t="shared" ca="1" si="50"/>
        <v/>
      </c>
      <c r="P421" s="25">
        <f t="shared" si="46"/>
        <v>0</v>
      </c>
      <c r="Q421" s="25">
        <f t="shared" si="47"/>
        <v>0</v>
      </c>
      <c r="R421" s="25">
        <f t="shared" si="48"/>
        <v>0</v>
      </c>
      <c r="S421" s="25" t="str">
        <f t="shared" ca="1" si="51"/>
        <v/>
      </c>
      <c r="T421" s="20" t="str">
        <f t="shared" ca="1" si="52"/>
        <v/>
      </c>
      <c r="U421" s="26" t="str">
        <f t="shared" ca="1" si="49"/>
        <v/>
      </c>
      <c r="V421" s="22"/>
      <c r="W421" s="22"/>
      <c r="X421" s="22"/>
      <c r="Y421" s="22"/>
      <c r="Z421" s="156"/>
      <c r="AA421" s="156"/>
      <c r="AB421" s="156"/>
      <c r="AC421" s="22">
        <v>20</v>
      </c>
    </row>
    <row r="422" spans="1:29">
      <c r="A422" s="17"/>
      <c r="B422" s="18"/>
      <c r="C422" s="18"/>
      <c r="D422" s="17"/>
      <c r="E422" s="17"/>
      <c r="F422" s="157"/>
      <c r="G422" s="136"/>
      <c r="H422" s="136" t="s">
        <v>131</v>
      </c>
      <c r="I422" s="137" t="str">
        <f>IFERROR(IF(ISBLANK($G422),"",IF(ISTEXT($G422),$G422,IF(SIGN(INDEX('Time Zones'!$D$12:$J$18,MATCH($H422,ZoneA,0),MATCH($J422,ZoneB,0)))=(-1),INDEX('Time Zones'!$D$12:$J$18,MATCH($H422,ZoneA,0),MATCH($J422,ZoneB,0))+$G422+5,INDEX('Time Zones'!$D$12:$J$18,MATCH($H422,ZoneA,0),MATCH($J422,ZoneB,0))+$G422))),"Select Time Zones")</f>
        <v/>
      </c>
      <c r="J422" s="19" t="s">
        <v>131</v>
      </c>
      <c r="K422" s="160"/>
      <c r="L422" s="134"/>
      <c r="M422" s="134" t="s">
        <v>131</v>
      </c>
      <c r="N422" s="135" t="str">
        <f>IFERROR(IF(ISBLANK($G422),"",IF(ISBLANK($L422),"",IF(ISTEXT($L422),$L422,IF(SIGN(INDEX('Time Zones'!$D$12:$J$18,MATCH($H422,ZoneA,0),MATCH($M422,ZoneB,0)))=(-1),INDEX('Time Zones'!$D$12:$J$18,MATCH($H422,ZoneA,0),MATCH($M422,ZoneB,0))+$L422+5,INDEX('Time Zones'!$D$12:$J$18,MATCH($H422,ZoneA,0),MATCH($M422,ZoneB,0))+$L422)))),"Select Time Zones")</f>
        <v/>
      </c>
      <c r="O422" s="162" t="str">
        <f t="shared" ca="1" si="50"/>
        <v/>
      </c>
      <c r="P422" s="25">
        <f t="shared" si="46"/>
        <v>0</v>
      </c>
      <c r="Q422" s="25">
        <f t="shared" si="47"/>
        <v>0</v>
      </c>
      <c r="R422" s="25">
        <f t="shared" si="48"/>
        <v>0</v>
      </c>
      <c r="S422" s="25" t="str">
        <f t="shared" ca="1" si="51"/>
        <v/>
      </c>
      <c r="T422" s="20" t="str">
        <f t="shared" ca="1" si="52"/>
        <v/>
      </c>
      <c r="U422" s="26" t="str">
        <f t="shared" ca="1" si="49"/>
        <v/>
      </c>
      <c r="V422" s="22"/>
      <c r="W422" s="22"/>
      <c r="X422" s="22"/>
      <c r="Y422" s="22"/>
      <c r="Z422" s="156"/>
      <c r="AA422" s="156"/>
      <c r="AB422" s="156"/>
      <c r="AC422" s="22">
        <v>20</v>
      </c>
    </row>
    <row r="423" spans="1:29">
      <c r="A423" s="17"/>
      <c r="B423" s="18"/>
      <c r="C423" s="18"/>
      <c r="D423" s="17"/>
      <c r="E423" s="17"/>
      <c r="F423" s="157"/>
      <c r="G423" s="136"/>
      <c r="H423" s="136" t="s">
        <v>131</v>
      </c>
      <c r="I423" s="137" t="str">
        <f>IFERROR(IF(ISBLANK($G423),"",IF(ISTEXT($G423),$G423,IF(SIGN(INDEX('Time Zones'!$D$12:$J$18,MATCH($H423,ZoneA,0),MATCH($J423,ZoneB,0)))=(-1),INDEX('Time Zones'!$D$12:$J$18,MATCH($H423,ZoneA,0),MATCH($J423,ZoneB,0))+$G423+5,INDEX('Time Zones'!$D$12:$J$18,MATCH($H423,ZoneA,0),MATCH($J423,ZoneB,0))+$G423))),"Select Time Zones")</f>
        <v/>
      </c>
      <c r="J423" s="19" t="s">
        <v>131</v>
      </c>
      <c r="K423" s="160"/>
      <c r="L423" s="134"/>
      <c r="M423" s="134" t="s">
        <v>131</v>
      </c>
      <c r="N423" s="135" t="str">
        <f>IFERROR(IF(ISBLANK($G423),"",IF(ISBLANK($L423),"",IF(ISTEXT($L423),$L423,IF(SIGN(INDEX('Time Zones'!$D$12:$J$18,MATCH($H423,ZoneA,0),MATCH($M423,ZoneB,0)))=(-1),INDEX('Time Zones'!$D$12:$J$18,MATCH($H423,ZoneA,0),MATCH($M423,ZoneB,0))+$L423+5,INDEX('Time Zones'!$D$12:$J$18,MATCH($H423,ZoneA,0),MATCH($M423,ZoneB,0))+$L423)))),"Select Time Zones")</f>
        <v/>
      </c>
      <c r="O423" s="162" t="str">
        <f t="shared" ca="1" si="50"/>
        <v/>
      </c>
      <c r="P423" s="25">
        <f t="shared" si="46"/>
        <v>0</v>
      </c>
      <c r="Q423" s="25">
        <f t="shared" si="47"/>
        <v>0</v>
      </c>
      <c r="R423" s="25">
        <f t="shared" si="48"/>
        <v>0</v>
      </c>
      <c r="S423" s="25" t="str">
        <f t="shared" ca="1" si="51"/>
        <v/>
      </c>
      <c r="T423" s="20" t="str">
        <f t="shared" ca="1" si="52"/>
        <v/>
      </c>
      <c r="U423" s="26" t="str">
        <f t="shared" ca="1" si="49"/>
        <v/>
      </c>
      <c r="V423" s="22"/>
      <c r="W423" s="22"/>
      <c r="X423" s="22"/>
      <c r="Y423" s="22"/>
      <c r="Z423" s="156"/>
      <c r="AA423" s="156"/>
      <c r="AB423" s="156"/>
      <c r="AC423" s="22">
        <v>20</v>
      </c>
    </row>
    <row r="424" spans="1:29">
      <c r="A424" s="17"/>
      <c r="B424" s="18"/>
      <c r="C424" s="18"/>
      <c r="D424" s="17"/>
      <c r="E424" s="17"/>
      <c r="F424" s="157"/>
      <c r="G424" s="136"/>
      <c r="H424" s="136" t="s">
        <v>131</v>
      </c>
      <c r="I424" s="137" t="str">
        <f>IFERROR(IF(ISBLANK($G424),"",IF(ISTEXT($G424),$G424,IF(SIGN(INDEX('Time Zones'!$D$12:$J$18,MATCH($H424,ZoneA,0),MATCH($J424,ZoneB,0)))=(-1),INDEX('Time Zones'!$D$12:$J$18,MATCH($H424,ZoneA,0),MATCH($J424,ZoneB,0))+$G424+5,INDEX('Time Zones'!$D$12:$J$18,MATCH($H424,ZoneA,0),MATCH($J424,ZoneB,0))+$G424))),"Select Time Zones")</f>
        <v/>
      </c>
      <c r="J424" s="19" t="s">
        <v>131</v>
      </c>
      <c r="K424" s="160"/>
      <c r="L424" s="134"/>
      <c r="M424" s="134" t="s">
        <v>131</v>
      </c>
      <c r="N424" s="135" t="str">
        <f>IFERROR(IF(ISBLANK($G424),"",IF(ISBLANK($L424),"",IF(ISTEXT($L424),$L424,IF(SIGN(INDEX('Time Zones'!$D$12:$J$18,MATCH($H424,ZoneA,0),MATCH($M424,ZoneB,0)))=(-1),INDEX('Time Zones'!$D$12:$J$18,MATCH($H424,ZoneA,0),MATCH($M424,ZoneB,0))+$L424+5,INDEX('Time Zones'!$D$12:$J$18,MATCH($H424,ZoneA,0),MATCH($M424,ZoneB,0))+$L424)))),"Select Time Zones")</f>
        <v/>
      </c>
      <c r="O424" s="162" t="str">
        <f t="shared" ca="1" si="50"/>
        <v/>
      </c>
      <c r="P424" s="25">
        <f t="shared" si="46"/>
        <v>0</v>
      </c>
      <c r="Q424" s="25">
        <f t="shared" si="47"/>
        <v>0</v>
      </c>
      <c r="R424" s="25">
        <f t="shared" si="48"/>
        <v>0</v>
      </c>
      <c r="S424" s="25" t="str">
        <f t="shared" ca="1" si="51"/>
        <v/>
      </c>
      <c r="T424" s="20" t="str">
        <f t="shared" ca="1" si="52"/>
        <v/>
      </c>
      <c r="U424" s="26" t="str">
        <f t="shared" ca="1" si="49"/>
        <v/>
      </c>
      <c r="V424" s="22"/>
      <c r="W424" s="22"/>
      <c r="X424" s="22"/>
      <c r="Y424" s="22"/>
      <c r="Z424" s="156"/>
      <c r="AA424" s="156"/>
      <c r="AB424" s="156"/>
      <c r="AC424" s="22">
        <v>20</v>
      </c>
    </row>
    <row r="425" spans="1:29">
      <c r="A425" s="17"/>
      <c r="B425" s="18"/>
      <c r="C425" s="18"/>
      <c r="D425" s="17"/>
      <c r="E425" s="17"/>
      <c r="F425" s="157"/>
      <c r="G425" s="136"/>
      <c r="H425" s="136" t="s">
        <v>131</v>
      </c>
      <c r="I425" s="137" t="str">
        <f>IFERROR(IF(ISBLANK($G425),"",IF(ISTEXT($G425),$G425,IF(SIGN(INDEX('Time Zones'!$D$12:$J$18,MATCH($H425,ZoneA,0),MATCH($J425,ZoneB,0)))=(-1),INDEX('Time Zones'!$D$12:$J$18,MATCH($H425,ZoneA,0),MATCH($J425,ZoneB,0))+$G425+5,INDEX('Time Zones'!$D$12:$J$18,MATCH($H425,ZoneA,0),MATCH($J425,ZoneB,0))+$G425))),"Select Time Zones")</f>
        <v/>
      </c>
      <c r="J425" s="19" t="s">
        <v>131</v>
      </c>
      <c r="K425" s="160"/>
      <c r="L425" s="134"/>
      <c r="M425" s="134" t="s">
        <v>131</v>
      </c>
      <c r="N425" s="135" t="str">
        <f>IFERROR(IF(ISBLANK($G425),"",IF(ISBLANK($L425),"",IF(ISTEXT($L425),$L425,IF(SIGN(INDEX('Time Zones'!$D$12:$J$18,MATCH($H425,ZoneA,0),MATCH($M425,ZoneB,0)))=(-1),INDEX('Time Zones'!$D$12:$J$18,MATCH($H425,ZoneA,0),MATCH($M425,ZoneB,0))+$L425+5,INDEX('Time Zones'!$D$12:$J$18,MATCH($H425,ZoneA,0),MATCH($M425,ZoneB,0))+$L425)))),"Select Time Zones")</f>
        <v/>
      </c>
      <c r="O425" s="162" t="str">
        <f t="shared" ca="1" si="50"/>
        <v/>
      </c>
      <c r="P425" s="25">
        <f t="shared" si="46"/>
        <v>0</v>
      </c>
      <c r="Q425" s="25">
        <f t="shared" si="47"/>
        <v>0</v>
      </c>
      <c r="R425" s="25">
        <f t="shared" si="48"/>
        <v>0</v>
      </c>
      <c r="S425" s="25" t="str">
        <f t="shared" ca="1" si="51"/>
        <v/>
      </c>
      <c r="T425" s="20" t="str">
        <f t="shared" ca="1" si="52"/>
        <v/>
      </c>
      <c r="U425" s="26" t="str">
        <f t="shared" ca="1" si="49"/>
        <v/>
      </c>
      <c r="V425" s="22"/>
      <c r="W425" s="22"/>
      <c r="X425" s="22"/>
      <c r="Y425" s="22"/>
      <c r="Z425" s="156"/>
      <c r="AA425" s="156"/>
      <c r="AB425" s="156"/>
      <c r="AC425" s="22">
        <v>20</v>
      </c>
    </row>
    <row r="426" spans="1:29">
      <c r="A426" s="17"/>
      <c r="B426" s="18"/>
      <c r="C426" s="18"/>
      <c r="D426" s="17"/>
      <c r="E426" s="17"/>
      <c r="F426" s="157"/>
      <c r="G426" s="136"/>
      <c r="H426" s="136" t="s">
        <v>131</v>
      </c>
      <c r="I426" s="137" t="str">
        <f>IFERROR(IF(ISBLANK($G426),"",IF(ISTEXT($G426),$G426,IF(SIGN(INDEX('Time Zones'!$D$12:$J$18,MATCH($H426,ZoneA,0),MATCH($J426,ZoneB,0)))=(-1),INDEX('Time Zones'!$D$12:$J$18,MATCH($H426,ZoneA,0),MATCH($J426,ZoneB,0))+$G426+5,INDEX('Time Zones'!$D$12:$J$18,MATCH($H426,ZoneA,0),MATCH($J426,ZoneB,0))+$G426))),"Select Time Zones")</f>
        <v/>
      </c>
      <c r="J426" s="19" t="s">
        <v>131</v>
      </c>
      <c r="K426" s="160"/>
      <c r="L426" s="134"/>
      <c r="M426" s="134" t="s">
        <v>131</v>
      </c>
      <c r="N426" s="135" t="str">
        <f>IFERROR(IF(ISBLANK($G426),"",IF(ISBLANK($L426),"",IF(ISTEXT($L426),$L426,IF(SIGN(INDEX('Time Zones'!$D$12:$J$18,MATCH($H426,ZoneA,0),MATCH($M426,ZoneB,0)))=(-1),INDEX('Time Zones'!$D$12:$J$18,MATCH($H426,ZoneA,0),MATCH($M426,ZoneB,0))+$L426+5,INDEX('Time Zones'!$D$12:$J$18,MATCH($H426,ZoneA,0),MATCH($M426,ZoneB,0))+$L426)))),"Select Time Zones")</f>
        <v/>
      </c>
      <c r="O426" s="162" t="str">
        <f t="shared" ca="1" si="50"/>
        <v/>
      </c>
      <c r="P426" s="25">
        <f t="shared" si="46"/>
        <v>0</v>
      </c>
      <c r="Q426" s="25">
        <f t="shared" si="47"/>
        <v>0</v>
      </c>
      <c r="R426" s="25">
        <f t="shared" si="48"/>
        <v>0</v>
      </c>
      <c r="S426" s="25" t="str">
        <f t="shared" ca="1" si="51"/>
        <v/>
      </c>
      <c r="T426" s="20" t="str">
        <f t="shared" ca="1" si="52"/>
        <v/>
      </c>
      <c r="U426" s="26" t="str">
        <f t="shared" ca="1" si="49"/>
        <v/>
      </c>
      <c r="V426" s="22"/>
      <c r="W426" s="22"/>
      <c r="X426" s="22"/>
      <c r="Y426" s="22"/>
      <c r="Z426" s="156"/>
      <c r="AA426" s="156"/>
      <c r="AB426" s="156"/>
      <c r="AC426" s="22">
        <v>20</v>
      </c>
    </row>
    <row r="427" spans="1:29">
      <c r="A427" s="17"/>
      <c r="B427" s="18"/>
      <c r="C427" s="18"/>
      <c r="D427" s="17"/>
      <c r="E427" s="17"/>
      <c r="F427" s="157"/>
      <c r="G427" s="136"/>
      <c r="H427" s="136" t="s">
        <v>131</v>
      </c>
      <c r="I427" s="137" t="str">
        <f>IFERROR(IF(ISBLANK($G427),"",IF(ISTEXT($G427),$G427,IF(SIGN(INDEX('Time Zones'!$D$12:$J$18,MATCH($H427,ZoneA,0),MATCH($J427,ZoneB,0)))=(-1),INDEX('Time Zones'!$D$12:$J$18,MATCH($H427,ZoneA,0),MATCH($J427,ZoneB,0))+$G427+5,INDEX('Time Zones'!$D$12:$J$18,MATCH($H427,ZoneA,0),MATCH($J427,ZoneB,0))+$G427))),"Select Time Zones")</f>
        <v/>
      </c>
      <c r="J427" s="19" t="s">
        <v>131</v>
      </c>
      <c r="K427" s="160"/>
      <c r="L427" s="134"/>
      <c r="M427" s="134" t="s">
        <v>131</v>
      </c>
      <c r="N427" s="135" t="str">
        <f>IFERROR(IF(ISBLANK($G427),"",IF(ISBLANK($L427),"",IF(ISTEXT($L427),$L427,IF(SIGN(INDEX('Time Zones'!$D$12:$J$18,MATCH($H427,ZoneA,0),MATCH($M427,ZoneB,0)))=(-1),INDEX('Time Zones'!$D$12:$J$18,MATCH($H427,ZoneA,0),MATCH($M427,ZoneB,0))+$L427+5,INDEX('Time Zones'!$D$12:$J$18,MATCH($H427,ZoneA,0),MATCH($M427,ZoneB,0))+$L427)))),"Select Time Zones")</f>
        <v/>
      </c>
      <c r="O427" s="162" t="str">
        <f t="shared" ca="1" si="50"/>
        <v/>
      </c>
      <c r="P427" s="25">
        <f t="shared" si="46"/>
        <v>0</v>
      </c>
      <c r="Q427" s="25">
        <f t="shared" si="47"/>
        <v>0</v>
      </c>
      <c r="R427" s="25">
        <f t="shared" si="48"/>
        <v>0</v>
      </c>
      <c r="S427" s="25" t="str">
        <f t="shared" ca="1" si="51"/>
        <v/>
      </c>
      <c r="T427" s="20" t="str">
        <f t="shared" ca="1" si="52"/>
        <v/>
      </c>
      <c r="U427" s="26" t="str">
        <f t="shared" ca="1" si="49"/>
        <v/>
      </c>
      <c r="V427" s="22"/>
      <c r="W427" s="22"/>
      <c r="X427" s="22"/>
      <c r="Y427" s="22"/>
      <c r="Z427" s="156"/>
      <c r="AA427" s="156"/>
      <c r="AB427" s="156"/>
      <c r="AC427" s="22">
        <v>20</v>
      </c>
    </row>
    <row r="428" spans="1:29">
      <c r="A428" s="17"/>
      <c r="B428" s="18"/>
      <c r="C428" s="18"/>
      <c r="D428" s="17"/>
      <c r="E428" s="17"/>
      <c r="F428" s="157"/>
      <c r="G428" s="136"/>
      <c r="H428" s="136" t="s">
        <v>131</v>
      </c>
      <c r="I428" s="137" t="str">
        <f>IFERROR(IF(ISBLANK($G428),"",IF(ISTEXT($G428),$G428,IF(SIGN(INDEX('Time Zones'!$D$12:$J$18,MATCH($H428,ZoneA,0),MATCH($J428,ZoneB,0)))=(-1),INDEX('Time Zones'!$D$12:$J$18,MATCH($H428,ZoneA,0),MATCH($J428,ZoneB,0))+$G428+5,INDEX('Time Zones'!$D$12:$J$18,MATCH($H428,ZoneA,0),MATCH($J428,ZoneB,0))+$G428))),"Select Time Zones")</f>
        <v/>
      </c>
      <c r="J428" s="19" t="s">
        <v>131</v>
      </c>
      <c r="K428" s="160"/>
      <c r="L428" s="134"/>
      <c r="M428" s="134" t="s">
        <v>131</v>
      </c>
      <c r="N428" s="135" t="str">
        <f>IFERROR(IF(ISBLANK($G428),"",IF(ISBLANK($L428),"",IF(ISTEXT($L428),$L428,IF(SIGN(INDEX('Time Zones'!$D$12:$J$18,MATCH($H428,ZoneA,0),MATCH($M428,ZoneB,0)))=(-1),INDEX('Time Zones'!$D$12:$J$18,MATCH($H428,ZoneA,0),MATCH($M428,ZoneB,0))+$L428+5,INDEX('Time Zones'!$D$12:$J$18,MATCH($H428,ZoneA,0),MATCH($M428,ZoneB,0))+$L428)))),"Select Time Zones")</f>
        <v/>
      </c>
      <c r="O428" s="162" t="str">
        <f t="shared" ca="1" si="50"/>
        <v/>
      </c>
      <c r="P428" s="25">
        <f t="shared" si="46"/>
        <v>0</v>
      </c>
      <c r="Q428" s="25">
        <f t="shared" si="47"/>
        <v>0</v>
      </c>
      <c r="R428" s="25">
        <f t="shared" si="48"/>
        <v>0</v>
      </c>
      <c r="S428" s="25" t="str">
        <f t="shared" ca="1" si="51"/>
        <v/>
      </c>
      <c r="T428" s="20" t="str">
        <f t="shared" ca="1" si="52"/>
        <v/>
      </c>
      <c r="U428" s="26" t="str">
        <f t="shared" ca="1" si="49"/>
        <v/>
      </c>
      <c r="V428" s="22"/>
      <c r="W428" s="22"/>
      <c r="X428" s="22"/>
      <c r="Y428" s="22"/>
      <c r="Z428" s="156"/>
      <c r="AA428" s="156"/>
      <c r="AB428" s="156"/>
      <c r="AC428" s="22">
        <v>20</v>
      </c>
    </row>
    <row r="429" spans="1:29">
      <c r="A429" s="17"/>
      <c r="B429" s="18"/>
      <c r="C429" s="18"/>
      <c r="D429" s="17"/>
      <c r="E429" s="17"/>
      <c r="F429" s="157"/>
      <c r="G429" s="136"/>
      <c r="H429" s="136" t="s">
        <v>131</v>
      </c>
      <c r="I429" s="137" t="str">
        <f>IFERROR(IF(ISBLANK($G429),"",IF(ISTEXT($G429),$G429,IF(SIGN(INDEX('Time Zones'!$D$12:$J$18,MATCH($H429,ZoneA,0),MATCH($J429,ZoneB,0)))=(-1),INDEX('Time Zones'!$D$12:$J$18,MATCH($H429,ZoneA,0),MATCH($J429,ZoneB,0))+$G429+5,INDEX('Time Zones'!$D$12:$J$18,MATCH($H429,ZoneA,0),MATCH($J429,ZoneB,0))+$G429))),"Select Time Zones")</f>
        <v/>
      </c>
      <c r="J429" s="19" t="s">
        <v>131</v>
      </c>
      <c r="K429" s="160"/>
      <c r="L429" s="134"/>
      <c r="M429" s="134" t="s">
        <v>131</v>
      </c>
      <c r="N429" s="135" t="str">
        <f>IFERROR(IF(ISBLANK($G429),"",IF(ISBLANK($L429),"",IF(ISTEXT($L429),$L429,IF(SIGN(INDEX('Time Zones'!$D$12:$J$18,MATCH($H429,ZoneA,0),MATCH($M429,ZoneB,0)))=(-1),INDEX('Time Zones'!$D$12:$J$18,MATCH($H429,ZoneA,0),MATCH($M429,ZoneB,0))+$L429+5,INDEX('Time Zones'!$D$12:$J$18,MATCH($H429,ZoneA,0),MATCH($M429,ZoneB,0))+$L429)))),"Select Time Zones")</f>
        <v/>
      </c>
      <c r="O429" s="162" t="str">
        <f t="shared" ca="1" si="50"/>
        <v/>
      </c>
      <c r="P429" s="25">
        <f t="shared" si="46"/>
        <v>0</v>
      </c>
      <c r="Q429" s="25">
        <f t="shared" si="47"/>
        <v>0</v>
      </c>
      <c r="R429" s="25">
        <f t="shared" si="48"/>
        <v>0</v>
      </c>
      <c r="S429" s="25" t="str">
        <f t="shared" ca="1" si="51"/>
        <v/>
      </c>
      <c r="T429" s="20" t="str">
        <f t="shared" ca="1" si="52"/>
        <v/>
      </c>
      <c r="U429" s="26" t="str">
        <f t="shared" ca="1" si="49"/>
        <v/>
      </c>
      <c r="V429" s="22"/>
      <c r="W429" s="22"/>
      <c r="X429" s="22"/>
      <c r="Y429" s="22"/>
      <c r="Z429" s="156"/>
      <c r="AA429" s="156"/>
      <c r="AB429" s="156"/>
      <c r="AC429" s="22">
        <v>20</v>
      </c>
    </row>
    <row r="430" spans="1:29">
      <c r="A430" s="17"/>
      <c r="B430" s="18"/>
      <c r="C430" s="18"/>
      <c r="D430" s="17"/>
      <c r="E430" s="17"/>
      <c r="F430" s="157"/>
      <c r="G430" s="136"/>
      <c r="H430" s="136" t="s">
        <v>131</v>
      </c>
      <c r="I430" s="137" t="str">
        <f>IFERROR(IF(ISBLANK($G430),"",IF(ISTEXT($G430),$G430,IF(SIGN(INDEX('Time Zones'!$D$12:$J$18,MATCH($H430,ZoneA,0),MATCH($J430,ZoneB,0)))=(-1),INDEX('Time Zones'!$D$12:$J$18,MATCH($H430,ZoneA,0),MATCH($J430,ZoneB,0))+$G430+5,INDEX('Time Zones'!$D$12:$J$18,MATCH($H430,ZoneA,0),MATCH($J430,ZoneB,0))+$G430))),"Select Time Zones")</f>
        <v/>
      </c>
      <c r="J430" s="19" t="s">
        <v>131</v>
      </c>
      <c r="K430" s="160"/>
      <c r="L430" s="134"/>
      <c r="M430" s="134" t="s">
        <v>131</v>
      </c>
      <c r="N430" s="135" t="str">
        <f>IFERROR(IF(ISBLANK($G430),"",IF(ISBLANK($L430),"",IF(ISTEXT($L430),$L430,IF(SIGN(INDEX('Time Zones'!$D$12:$J$18,MATCH($H430,ZoneA,0),MATCH($M430,ZoneB,0)))=(-1),INDEX('Time Zones'!$D$12:$J$18,MATCH($H430,ZoneA,0),MATCH($M430,ZoneB,0))+$L430+5,INDEX('Time Zones'!$D$12:$J$18,MATCH($H430,ZoneA,0),MATCH($M430,ZoneB,0))+$L430)))),"Select Time Zones")</f>
        <v/>
      </c>
      <c r="O430" s="162" t="str">
        <f t="shared" ca="1" si="50"/>
        <v/>
      </c>
      <c r="P430" s="25">
        <f t="shared" si="46"/>
        <v>0</v>
      </c>
      <c r="Q430" s="25">
        <f t="shared" si="47"/>
        <v>0</v>
      </c>
      <c r="R430" s="25">
        <f t="shared" si="48"/>
        <v>0</v>
      </c>
      <c r="S430" s="25" t="str">
        <f t="shared" ca="1" si="51"/>
        <v/>
      </c>
      <c r="T430" s="20" t="str">
        <f t="shared" ca="1" si="52"/>
        <v/>
      </c>
      <c r="U430" s="26" t="str">
        <f t="shared" ca="1" si="49"/>
        <v/>
      </c>
      <c r="V430" s="22"/>
      <c r="W430" s="22"/>
      <c r="X430" s="22"/>
      <c r="Y430" s="22"/>
      <c r="Z430" s="156"/>
      <c r="AA430" s="156"/>
      <c r="AB430" s="156"/>
      <c r="AC430" s="22">
        <v>20</v>
      </c>
    </row>
    <row r="431" spans="1:29">
      <c r="A431" s="17"/>
      <c r="B431" s="18"/>
      <c r="C431" s="18"/>
      <c r="D431" s="17"/>
      <c r="E431" s="17"/>
      <c r="F431" s="157"/>
      <c r="G431" s="136"/>
      <c r="H431" s="136" t="s">
        <v>131</v>
      </c>
      <c r="I431" s="137" t="str">
        <f>IFERROR(IF(ISBLANK($G431),"",IF(ISTEXT($G431),$G431,IF(SIGN(INDEX('Time Zones'!$D$12:$J$18,MATCH($H431,ZoneA,0),MATCH($J431,ZoneB,0)))=(-1),INDEX('Time Zones'!$D$12:$J$18,MATCH($H431,ZoneA,0),MATCH($J431,ZoneB,0))+$G431+5,INDEX('Time Zones'!$D$12:$J$18,MATCH($H431,ZoneA,0),MATCH($J431,ZoneB,0))+$G431))),"Select Time Zones")</f>
        <v/>
      </c>
      <c r="J431" s="19" t="s">
        <v>131</v>
      </c>
      <c r="K431" s="160"/>
      <c r="L431" s="134"/>
      <c r="M431" s="134" t="s">
        <v>131</v>
      </c>
      <c r="N431" s="135" t="str">
        <f>IFERROR(IF(ISBLANK($G431),"",IF(ISBLANK($L431),"",IF(ISTEXT($L431),$L431,IF(SIGN(INDEX('Time Zones'!$D$12:$J$18,MATCH($H431,ZoneA,0),MATCH($M431,ZoneB,0)))=(-1),INDEX('Time Zones'!$D$12:$J$18,MATCH($H431,ZoneA,0),MATCH($M431,ZoneB,0))+$L431+5,INDEX('Time Zones'!$D$12:$J$18,MATCH($H431,ZoneA,0),MATCH($M431,ZoneB,0))+$L431)))),"Select Time Zones")</f>
        <v/>
      </c>
      <c r="O431" s="162" t="str">
        <f t="shared" ca="1" si="50"/>
        <v/>
      </c>
      <c r="P431" s="25">
        <f t="shared" si="46"/>
        <v>0</v>
      </c>
      <c r="Q431" s="25">
        <f t="shared" si="47"/>
        <v>0</v>
      </c>
      <c r="R431" s="25">
        <f t="shared" si="48"/>
        <v>0</v>
      </c>
      <c r="S431" s="25" t="str">
        <f t="shared" ca="1" si="51"/>
        <v/>
      </c>
      <c r="T431" s="20" t="str">
        <f t="shared" ca="1" si="52"/>
        <v/>
      </c>
      <c r="U431" s="26" t="str">
        <f t="shared" ca="1" si="49"/>
        <v/>
      </c>
      <c r="V431" s="22"/>
      <c r="W431" s="22"/>
      <c r="X431" s="22"/>
      <c r="Y431" s="22"/>
      <c r="Z431" s="156"/>
      <c r="AA431" s="156"/>
      <c r="AB431" s="156"/>
      <c r="AC431" s="22">
        <v>20</v>
      </c>
    </row>
    <row r="432" spans="1:29">
      <c r="A432" s="17"/>
      <c r="B432" s="18"/>
      <c r="C432" s="18"/>
      <c r="D432" s="17"/>
      <c r="E432" s="17"/>
      <c r="F432" s="157"/>
      <c r="G432" s="136"/>
      <c r="H432" s="136" t="s">
        <v>131</v>
      </c>
      <c r="I432" s="137" t="str">
        <f>IFERROR(IF(ISBLANK($G432),"",IF(ISTEXT($G432),$G432,IF(SIGN(INDEX('Time Zones'!$D$12:$J$18,MATCH($H432,ZoneA,0),MATCH($J432,ZoneB,0)))=(-1),INDEX('Time Zones'!$D$12:$J$18,MATCH($H432,ZoneA,0),MATCH($J432,ZoneB,0))+$G432+5,INDEX('Time Zones'!$D$12:$J$18,MATCH($H432,ZoneA,0),MATCH($J432,ZoneB,0))+$G432))),"Select Time Zones")</f>
        <v/>
      </c>
      <c r="J432" s="19" t="s">
        <v>131</v>
      </c>
      <c r="K432" s="160"/>
      <c r="L432" s="134"/>
      <c r="M432" s="134" t="s">
        <v>131</v>
      </c>
      <c r="N432" s="135" t="str">
        <f>IFERROR(IF(ISBLANK($G432),"",IF(ISBLANK($L432),"",IF(ISTEXT($L432),$L432,IF(SIGN(INDEX('Time Zones'!$D$12:$J$18,MATCH($H432,ZoneA,0),MATCH($M432,ZoneB,0)))=(-1),INDEX('Time Zones'!$D$12:$J$18,MATCH($H432,ZoneA,0),MATCH($M432,ZoneB,0))+$L432+5,INDEX('Time Zones'!$D$12:$J$18,MATCH($H432,ZoneA,0),MATCH($M432,ZoneB,0))+$L432)))),"Select Time Zones")</f>
        <v/>
      </c>
      <c r="O432" s="162" t="str">
        <f t="shared" ca="1" si="50"/>
        <v/>
      </c>
      <c r="P432" s="25">
        <f t="shared" si="46"/>
        <v>0</v>
      </c>
      <c r="Q432" s="25">
        <f t="shared" si="47"/>
        <v>0</v>
      </c>
      <c r="R432" s="25">
        <f t="shared" si="48"/>
        <v>0</v>
      </c>
      <c r="S432" s="25" t="str">
        <f t="shared" ca="1" si="51"/>
        <v/>
      </c>
      <c r="T432" s="20" t="str">
        <f t="shared" ca="1" si="52"/>
        <v/>
      </c>
      <c r="U432" s="26" t="str">
        <f t="shared" ca="1" si="49"/>
        <v/>
      </c>
      <c r="V432" s="22"/>
      <c r="W432" s="22"/>
      <c r="X432" s="22"/>
      <c r="Y432" s="22"/>
      <c r="Z432" s="156"/>
      <c r="AA432" s="156"/>
      <c r="AB432" s="156"/>
      <c r="AC432" s="22">
        <v>20</v>
      </c>
    </row>
    <row r="433" spans="1:29">
      <c r="A433" s="17"/>
      <c r="B433" s="18"/>
      <c r="C433" s="18"/>
      <c r="D433" s="17"/>
      <c r="E433" s="17"/>
      <c r="F433" s="157"/>
      <c r="G433" s="136"/>
      <c r="H433" s="136" t="s">
        <v>131</v>
      </c>
      <c r="I433" s="137" t="str">
        <f>IFERROR(IF(ISBLANK($G433),"",IF(ISTEXT($G433),$G433,IF(SIGN(INDEX('Time Zones'!$D$12:$J$18,MATCH($H433,ZoneA,0),MATCH($J433,ZoneB,0)))=(-1),INDEX('Time Zones'!$D$12:$J$18,MATCH($H433,ZoneA,0),MATCH($J433,ZoneB,0))+$G433+5,INDEX('Time Zones'!$D$12:$J$18,MATCH($H433,ZoneA,0),MATCH($J433,ZoneB,0))+$G433))),"Select Time Zones")</f>
        <v/>
      </c>
      <c r="J433" s="19" t="s">
        <v>131</v>
      </c>
      <c r="K433" s="160"/>
      <c r="L433" s="134"/>
      <c r="M433" s="134" t="s">
        <v>131</v>
      </c>
      <c r="N433" s="135" t="str">
        <f>IFERROR(IF(ISBLANK($G433),"",IF(ISBLANK($L433),"",IF(ISTEXT($L433),$L433,IF(SIGN(INDEX('Time Zones'!$D$12:$J$18,MATCH($H433,ZoneA,0),MATCH($M433,ZoneB,0)))=(-1),INDEX('Time Zones'!$D$12:$J$18,MATCH($H433,ZoneA,0),MATCH($M433,ZoneB,0))+$L433+5,INDEX('Time Zones'!$D$12:$J$18,MATCH($H433,ZoneA,0),MATCH($M433,ZoneB,0))+$L433)))),"Select Time Zones")</f>
        <v/>
      </c>
      <c r="O433" s="162" t="str">
        <f t="shared" ca="1" si="50"/>
        <v/>
      </c>
      <c r="P433" s="25">
        <f t="shared" si="46"/>
        <v>0</v>
      </c>
      <c r="Q433" s="25">
        <f t="shared" si="47"/>
        <v>0</v>
      </c>
      <c r="R433" s="25">
        <f t="shared" si="48"/>
        <v>0</v>
      </c>
      <c r="S433" s="25" t="str">
        <f t="shared" ca="1" si="51"/>
        <v/>
      </c>
      <c r="T433" s="20" t="str">
        <f t="shared" ca="1" si="52"/>
        <v/>
      </c>
      <c r="U433" s="26" t="str">
        <f t="shared" ca="1" si="49"/>
        <v/>
      </c>
      <c r="V433" s="22"/>
      <c r="W433" s="22"/>
      <c r="X433" s="22"/>
      <c r="Y433" s="22"/>
      <c r="Z433" s="156"/>
      <c r="AA433" s="156"/>
      <c r="AB433" s="156"/>
      <c r="AC433" s="22">
        <v>20</v>
      </c>
    </row>
    <row r="434" spans="1:29">
      <c r="A434" s="17"/>
      <c r="B434" s="18"/>
      <c r="C434" s="18"/>
      <c r="D434" s="17"/>
      <c r="E434" s="17"/>
      <c r="F434" s="157"/>
      <c r="G434" s="136"/>
      <c r="H434" s="136" t="s">
        <v>131</v>
      </c>
      <c r="I434" s="137" t="str">
        <f>IFERROR(IF(ISBLANK($G434),"",IF(ISTEXT($G434),$G434,IF(SIGN(INDEX('Time Zones'!$D$12:$J$18,MATCH($H434,ZoneA,0),MATCH($J434,ZoneB,0)))=(-1),INDEX('Time Zones'!$D$12:$J$18,MATCH($H434,ZoneA,0),MATCH($J434,ZoneB,0))+$G434+5,INDEX('Time Zones'!$D$12:$J$18,MATCH($H434,ZoneA,0),MATCH($J434,ZoneB,0))+$G434))),"Select Time Zones")</f>
        <v/>
      </c>
      <c r="J434" s="19" t="s">
        <v>131</v>
      </c>
      <c r="K434" s="160"/>
      <c r="L434" s="134"/>
      <c r="M434" s="134" t="s">
        <v>131</v>
      </c>
      <c r="N434" s="135" t="str">
        <f>IFERROR(IF(ISBLANK($G434),"",IF(ISBLANK($L434),"",IF(ISTEXT($L434),$L434,IF(SIGN(INDEX('Time Zones'!$D$12:$J$18,MATCH($H434,ZoneA,0),MATCH($M434,ZoneB,0)))=(-1),INDEX('Time Zones'!$D$12:$J$18,MATCH($H434,ZoneA,0),MATCH($M434,ZoneB,0))+$L434+5,INDEX('Time Zones'!$D$12:$J$18,MATCH($H434,ZoneA,0),MATCH($M434,ZoneB,0))+$L434)))),"Select Time Zones")</f>
        <v/>
      </c>
      <c r="O434" s="162" t="str">
        <f t="shared" ca="1" si="50"/>
        <v/>
      </c>
      <c r="P434" s="25">
        <f t="shared" si="46"/>
        <v>0</v>
      </c>
      <c r="Q434" s="25">
        <f t="shared" si="47"/>
        <v>0</v>
      </c>
      <c r="R434" s="25">
        <f t="shared" si="48"/>
        <v>0</v>
      </c>
      <c r="S434" s="25" t="str">
        <f t="shared" ca="1" si="51"/>
        <v/>
      </c>
      <c r="T434" s="20" t="str">
        <f t="shared" ca="1" si="52"/>
        <v/>
      </c>
      <c r="U434" s="26" t="str">
        <f t="shared" ca="1" si="49"/>
        <v/>
      </c>
      <c r="V434" s="22"/>
      <c r="W434" s="22"/>
      <c r="X434" s="22"/>
      <c r="Y434" s="22"/>
      <c r="Z434" s="156"/>
      <c r="AA434" s="156"/>
      <c r="AB434" s="156"/>
      <c r="AC434" s="22">
        <v>20</v>
      </c>
    </row>
    <row r="435" spans="1:29">
      <c r="A435" s="17"/>
      <c r="B435" s="18"/>
      <c r="C435" s="18"/>
      <c r="D435" s="17"/>
      <c r="E435" s="17"/>
      <c r="F435" s="157"/>
      <c r="G435" s="136"/>
      <c r="H435" s="136" t="s">
        <v>131</v>
      </c>
      <c r="I435" s="137" t="str">
        <f>IFERROR(IF(ISBLANK($G435),"",IF(ISTEXT($G435),$G435,IF(SIGN(INDEX('Time Zones'!$D$12:$J$18,MATCH($H435,ZoneA,0),MATCH($J435,ZoneB,0)))=(-1),INDEX('Time Zones'!$D$12:$J$18,MATCH($H435,ZoneA,0),MATCH($J435,ZoneB,0))+$G435+5,INDEX('Time Zones'!$D$12:$J$18,MATCH($H435,ZoneA,0),MATCH($J435,ZoneB,0))+$G435))),"Select Time Zones")</f>
        <v/>
      </c>
      <c r="J435" s="19" t="s">
        <v>131</v>
      </c>
      <c r="K435" s="160"/>
      <c r="L435" s="134"/>
      <c r="M435" s="134" t="s">
        <v>131</v>
      </c>
      <c r="N435" s="135" t="str">
        <f>IFERROR(IF(ISBLANK($G435),"",IF(ISBLANK($L435),"",IF(ISTEXT($L435),$L435,IF(SIGN(INDEX('Time Zones'!$D$12:$J$18,MATCH($H435,ZoneA,0),MATCH($M435,ZoneB,0)))=(-1),INDEX('Time Zones'!$D$12:$J$18,MATCH($H435,ZoneA,0),MATCH($M435,ZoneB,0))+$L435+5,INDEX('Time Zones'!$D$12:$J$18,MATCH($H435,ZoneA,0),MATCH($M435,ZoneB,0))+$L435)))),"Select Time Zones")</f>
        <v/>
      </c>
      <c r="O435" s="162" t="str">
        <f t="shared" ca="1" si="50"/>
        <v/>
      </c>
      <c r="P435" s="25">
        <f t="shared" si="46"/>
        <v>0</v>
      </c>
      <c r="Q435" s="25">
        <f t="shared" si="47"/>
        <v>0</v>
      </c>
      <c r="R435" s="25">
        <f t="shared" si="48"/>
        <v>0</v>
      </c>
      <c r="S435" s="25" t="str">
        <f t="shared" ca="1" si="51"/>
        <v/>
      </c>
      <c r="T435" s="20" t="str">
        <f t="shared" ca="1" si="52"/>
        <v/>
      </c>
      <c r="U435" s="26" t="str">
        <f t="shared" ca="1" si="49"/>
        <v/>
      </c>
      <c r="V435" s="22"/>
      <c r="W435" s="22"/>
      <c r="X435" s="22"/>
      <c r="Y435" s="22"/>
      <c r="Z435" s="156"/>
      <c r="AA435" s="156"/>
      <c r="AB435" s="156"/>
      <c r="AC435" s="22">
        <v>20</v>
      </c>
    </row>
    <row r="436" spans="1:29">
      <c r="A436" s="17"/>
      <c r="B436" s="18"/>
      <c r="C436" s="18"/>
      <c r="D436" s="17"/>
      <c r="E436" s="17"/>
      <c r="F436" s="157"/>
      <c r="G436" s="136"/>
      <c r="H436" s="136" t="s">
        <v>131</v>
      </c>
      <c r="I436" s="137" t="str">
        <f>IFERROR(IF(ISBLANK($G436),"",IF(ISTEXT($G436),$G436,IF(SIGN(INDEX('Time Zones'!$D$12:$J$18,MATCH($H436,ZoneA,0),MATCH($J436,ZoneB,0)))=(-1),INDEX('Time Zones'!$D$12:$J$18,MATCH($H436,ZoneA,0),MATCH($J436,ZoneB,0))+$G436+5,INDEX('Time Zones'!$D$12:$J$18,MATCH($H436,ZoneA,0),MATCH($J436,ZoneB,0))+$G436))),"Select Time Zones")</f>
        <v/>
      </c>
      <c r="J436" s="19" t="s">
        <v>131</v>
      </c>
      <c r="K436" s="160"/>
      <c r="L436" s="134"/>
      <c r="M436" s="134" t="s">
        <v>131</v>
      </c>
      <c r="N436" s="135" t="str">
        <f>IFERROR(IF(ISBLANK($G436),"",IF(ISBLANK($L436),"",IF(ISTEXT($L436),$L436,IF(SIGN(INDEX('Time Zones'!$D$12:$J$18,MATCH($H436,ZoneA,0),MATCH($M436,ZoneB,0)))=(-1),INDEX('Time Zones'!$D$12:$J$18,MATCH($H436,ZoneA,0),MATCH($M436,ZoneB,0))+$L436+5,INDEX('Time Zones'!$D$12:$J$18,MATCH($H436,ZoneA,0),MATCH($M436,ZoneB,0))+$L436)))),"Select Time Zones")</f>
        <v/>
      </c>
      <c r="O436" s="162" t="str">
        <f t="shared" ca="1" si="50"/>
        <v/>
      </c>
      <c r="P436" s="25">
        <f t="shared" si="46"/>
        <v>0</v>
      </c>
      <c r="Q436" s="25">
        <f t="shared" si="47"/>
        <v>0</v>
      </c>
      <c r="R436" s="25">
        <f t="shared" si="48"/>
        <v>0</v>
      </c>
      <c r="S436" s="25" t="str">
        <f t="shared" ca="1" si="51"/>
        <v/>
      </c>
      <c r="T436" s="20" t="str">
        <f t="shared" ca="1" si="52"/>
        <v/>
      </c>
      <c r="U436" s="26" t="str">
        <f t="shared" ca="1" si="49"/>
        <v/>
      </c>
      <c r="V436" s="22"/>
      <c r="W436" s="22"/>
      <c r="X436" s="22"/>
      <c r="Y436" s="22"/>
      <c r="Z436" s="156"/>
      <c r="AA436" s="156"/>
      <c r="AB436" s="156"/>
      <c r="AC436" s="22">
        <v>20</v>
      </c>
    </row>
    <row r="437" spans="1:29">
      <c r="A437" s="17"/>
      <c r="B437" s="18"/>
      <c r="C437" s="18"/>
      <c r="D437" s="17"/>
      <c r="E437" s="17"/>
      <c r="F437" s="157"/>
      <c r="G437" s="136"/>
      <c r="H437" s="136" t="s">
        <v>131</v>
      </c>
      <c r="I437" s="137" t="str">
        <f>IFERROR(IF(ISBLANK($G437),"",IF(ISTEXT($G437),$G437,IF(SIGN(INDEX('Time Zones'!$D$12:$J$18,MATCH($H437,ZoneA,0),MATCH($J437,ZoneB,0)))=(-1),INDEX('Time Zones'!$D$12:$J$18,MATCH($H437,ZoneA,0),MATCH($J437,ZoneB,0))+$G437+5,INDEX('Time Zones'!$D$12:$J$18,MATCH($H437,ZoneA,0),MATCH($J437,ZoneB,0))+$G437))),"Select Time Zones")</f>
        <v/>
      </c>
      <c r="J437" s="19" t="s">
        <v>131</v>
      </c>
      <c r="K437" s="160"/>
      <c r="L437" s="134"/>
      <c r="M437" s="134" t="s">
        <v>131</v>
      </c>
      <c r="N437" s="135" t="str">
        <f>IFERROR(IF(ISBLANK($G437),"",IF(ISBLANK($L437),"",IF(ISTEXT($L437),$L437,IF(SIGN(INDEX('Time Zones'!$D$12:$J$18,MATCH($H437,ZoneA,0),MATCH($M437,ZoneB,0)))=(-1),INDEX('Time Zones'!$D$12:$J$18,MATCH($H437,ZoneA,0),MATCH($M437,ZoneB,0))+$L437+5,INDEX('Time Zones'!$D$12:$J$18,MATCH($H437,ZoneA,0),MATCH($M437,ZoneB,0))+$L437)))),"Select Time Zones")</f>
        <v/>
      </c>
      <c r="O437" s="162" t="str">
        <f t="shared" ca="1" si="50"/>
        <v/>
      </c>
      <c r="P437" s="25">
        <f t="shared" si="46"/>
        <v>0</v>
      </c>
      <c r="Q437" s="25">
        <f t="shared" si="47"/>
        <v>0</v>
      </c>
      <c r="R437" s="25">
        <f t="shared" si="48"/>
        <v>0</v>
      </c>
      <c r="S437" s="25" t="str">
        <f t="shared" ca="1" si="51"/>
        <v/>
      </c>
      <c r="T437" s="20" t="str">
        <f t="shared" ca="1" si="52"/>
        <v/>
      </c>
      <c r="U437" s="26" t="str">
        <f t="shared" ca="1" si="49"/>
        <v/>
      </c>
      <c r="V437" s="22"/>
      <c r="W437" s="22"/>
      <c r="X437" s="22"/>
      <c r="Y437" s="22"/>
      <c r="Z437" s="156"/>
      <c r="AA437" s="156"/>
      <c r="AB437" s="156"/>
      <c r="AC437" s="22">
        <v>20</v>
      </c>
    </row>
    <row r="438" spans="1:29">
      <c r="A438" s="17"/>
      <c r="B438" s="18"/>
      <c r="C438" s="18"/>
      <c r="D438" s="17"/>
      <c r="E438" s="17"/>
      <c r="F438" s="157"/>
      <c r="G438" s="136"/>
      <c r="H438" s="136" t="s">
        <v>131</v>
      </c>
      <c r="I438" s="137" t="str">
        <f>IFERROR(IF(ISBLANK($G438),"",IF(ISTEXT($G438),$G438,IF(SIGN(INDEX('Time Zones'!$D$12:$J$18,MATCH($H438,ZoneA,0),MATCH($J438,ZoneB,0)))=(-1),INDEX('Time Zones'!$D$12:$J$18,MATCH($H438,ZoneA,0),MATCH($J438,ZoneB,0))+$G438+5,INDEX('Time Zones'!$D$12:$J$18,MATCH($H438,ZoneA,0),MATCH($J438,ZoneB,0))+$G438))),"Select Time Zones")</f>
        <v/>
      </c>
      <c r="J438" s="19" t="s">
        <v>131</v>
      </c>
      <c r="K438" s="160"/>
      <c r="L438" s="134"/>
      <c r="M438" s="134" t="s">
        <v>131</v>
      </c>
      <c r="N438" s="135" t="str">
        <f>IFERROR(IF(ISBLANK($G438),"",IF(ISBLANK($L438),"",IF(ISTEXT($L438),$L438,IF(SIGN(INDEX('Time Zones'!$D$12:$J$18,MATCH($H438,ZoneA,0),MATCH($M438,ZoneB,0)))=(-1),INDEX('Time Zones'!$D$12:$J$18,MATCH($H438,ZoneA,0),MATCH($M438,ZoneB,0))+$L438+5,INDEX('Time Zones'!$D$12:$J$18,MATCH($H438,ZoneA,0),MATCH($M438,ZoneB,0))+$L438)))),"Select Time Zones")</f>
        <v/>
      </c>
      <c r="O438" s="162" t="str">
        <f t="shared" ca="1" si="50"/>
        <v/>
      </c>
      <c r="P438" s="25">
        <f t="shared" si="46"/>
        <v>0</v>
      </c>
      <c r="Q438" s="25">
        <f t="shared" si="47"/>
        <v>0</v>
      </c>
      <c r="R438" s="25">
        <f t="shared" si="48"/>
        <v>0</v>
      </c>
      <c r="S438" s="25" t="str">
        <f t="shared" ca="1" si="51"/>
        <v/>
      </c>
      <c r="T438" s="20" t="str">
        <f t="shared" ca="1" si="52"/>
        <v/>
      </c>
      <c r="U438" s="26" t="str">
        <f t="shared" ca="1" si="49"/>
        <v/>
      </c>
      <c r="V438" s="22"/>
      <c r="W438" s="22"/>
      <c r="X438" s="22"/>
      <c r="Y438" s="22"/>
      <c r="Z438" s="156"/>
      <c r="AA438" s="156"/>
      <c r="AB438" s="156"/>
      <c r="AC438" s="22">
        <v>20</v>
      </c>
    </row>
    <row r="439" spans="1:29">
      <c r="A439" s="17"/>
      <c r="B439" s="18"/>
      <c r="C439" s="18"/>
      <c r="D439" s="17"/>
      <c r="E439" s="17"/>
      <c r="F439" s="157"/>
      <c r="G439" s="136"/>
      <c r="H439" s="136" t="s">
        <v>131</v>
      </c>
      <c r="I439" s="137" t="str">
        <f>IFERROR(IF(ISBLANK($G439),"",IF(ISTEXT($G439),$G439,IF(SIGN(INDEX('Time Zones'!$D$12:$J$18,MATCH($H439,ZoneA,0),MATCH($J439,ZoneB,0)))=(-1),INDEX('Time Zones'!$D$12:$J$18,MATCH($H439,ZoneA,0),MATCH($J439,ZoneB,0))+$G439+5,INDEX('Time Zones'!$D$12:$J$18,MATCH($H439,ZoneA,0),MATCH($J439,ZoneB,0))+$G439))),"Select Time Zones")</f>
        <v/>
      </c>
      <c r="J439" s="19" t="s">
        <v>131</v>
      </c>
      <c r="K439" s="160"/>
      <c r="L439" s="134"/>
      <c r="M439" s="134" t="s">
        <v>131</v>
      </c>
      <c r="N439" s="135" t="str">
        <f>IFERROR(IF(ISBLANK($G439),"",IF(ISBLANK($L439),"",IF(ISTEXT($L439),$L439,IF(SIGN(INDEX('Time Zones'!$D$12:$J$18,MATCH($H439,ZoneA,0),MATCH($M439,ZoneB,0)))=(-1),INDEX('Time Zones'!$D$12:$J$18,MATCH($H439,ZoneA,0),MATCH($M439,ZoneB,0))+$L439+5,INDEX('Time Zones'!$D$12:$J$18,MATCH($H439,ZoneA,0),MATCH($M439,ZoneB,0))+$L439)))),"Select Time Zones")</f>
        <v/>
      </c>
      <c r="O439" s="162" t="str">
        <f t="shared" ca="1" si="50"/>
        <v/>
      </c>
      <c r="P439" s="25">
        <f t="shared" si="46"/>
        <v>0</v>
      </c>
      <c r="Q439" s="25">
        <f t="shared" si="47"/>
        <v>0</v>
      </c>
      <c r="R439" s="25">
        <f t="shared" si="48"/>
        <v>0</v>
      </c>
      <c r="S439" s="25" t="str">
        <f t="shared" ca="1" si="51"/>
        <v/>
      </c>
      <c r="T439" s="20" t="str">
        <f t="shared" ca="1" si="52"/>
        <v/>
      </c>
      <c r="U439" s="26" t="str">
        <f t="shared" ca="1" si="49"/>
        <v/>
      </c>
      <c r="V439" s="22"/>
      <c r="W439" s="22"/>
      <c r="X439" s="22"/>
      <c r="Y439" s="22"/>
      <c r="Z439" s="156"/>
      <c r="AA439" s="156"/>
      <c r="AB439" s="156"/>
      <c r="AC439" s="22">
        <v>20</v>
      </c>
    </row>
    <row r="440" spans="1:29">
      <c r="A440" s="17"/>
      <c r="B440" s="18"/>
      <c r="C440" s="18"/>
      <c r="D440" s="17"/>
      <c r="E440" s="17"/>
      <c r="F440" s="157"/>
      <c r="G440" s="136"/>
      <c r="H440" s="136" t="s">
        <v>131</v>
      </c>
      <c r="I440" s="137" t="str">
        <f>IFERROR(IF(ISBLANK($G440),"",IF(ISTEXT($G440),$G440,IF(SIGN(INDEX('Time Zones'!$D$12:$J$18,MATCH($H440,ZoneA,0),MATCH($J440,ZoneB,0)))=(-1),INDEX('Time Zones'!$D$12:$J$18,MATCH($H440,ZoneA,0),MATCH($J440,ZoneB,0))+$G440+5,INDEX('Time Zones'!$D$12:$J$18,MATCH($H440,ZoneA,0),MATCH($J440,ZoneB,0))+$G440))),"Select Time Zones")</f>
        <v/>
      </c>
      <c r="J440" s="19" t="s">
        <v>131</v>
      </c>
      <c r="K440" s="160"/>
      <c r="L440" s="134"/>
      <c r="M440" s="134" t="s">
        <v>131</v>
      </c>
      <c r="N440" s="135" t="str">
        <f>IFERROR(IF(ISBLANK($G440),"",IF(ISBLANK($L440),"",IF(ISTEXT($L440),$L440,IF(SIGN(INDEX('Time Zones'!$D$12:$J$18,MATCH($H440,ZoneA,0),MATCH($M440,ZoneB,0)))=(-1),INDEX('Time Zones'!$D$12:$J$18,MATCH($H440,ZoneA,0),MATCH($M440,ZoneB,0))+$L440+5,INDEX('Time Zones'!$D$12:$J$18,MATCH($H440,ZoneA,0),MATCH($M440,ZoneB,0))+$L440)))),"Select Time Zones")</f>
        <v/>
      </c>
      <c r="O440" s="162" t="str">
        <f t="shared" ca="1" si="50"/>
        <v/>
      </c>
      <c r="P440" s="25">
        <f t="shared" si="46"/>
        <v>0</v>
      </c>
      <c r="Q440" s="25">
        <f t="shared" si="47"/>
        <v>0</v>
      </c>
      <c r="R440" s="25">
        <f t="shared" si="48"/>
        <v>0</v>
      </c>
      <c r="S440" s="25" t="str">
        <f t="shared" ca="1" si="51"/>
        <v/>
      </c>
      <c r="T440" s="20" t="str">
        <f t="shared" ca="1" si="52"/>
        <v/>
      </c>
      <c r="U440" s="26" t="str">
        <f t="shared" ca="1" si="49"/>
        <v/>
      </c>
      <c r="V440" s="22"/>
      <c r="W440" s="22"/>
      <c r="X440" s="22"/>
      <c r="Y440" s="22"/>
      <c r="Z440" s="156"/>
      <c r="AA440" s="156"/>
      <c r="AB440" s="156"/>
      <c r="AC440" s="22">
        <v>20</v>
      </c>
    </row>
    <row r="441" spans="1:29">
      <c r="A441" s="17"/>
      <c r="B441" s="18"/>
      <c r="C441" s="18"/>
      <c r="D441" s="17"/>
      <c r="E441" s="17"/>
      <c r="F441" s="157"/>
      <c r="G441" s="136"/>
      <c r="H441" s="136" t="s">
        <v>131</v>
      </c>
      <c r="I441" s="137" t="str">
        <f>IFERROR(IF(ISBLANK($G441),"",IF(ISTEXT($G441),$G441,IF(SIGN(INDEX('Time Zones'!$D$12:$J$18,MATCH($H441,ZoneA,0),MATCH($J441,ZoneB,0)))=(-1),INDEX('Time Zones'!$D$12:$J$18,MATCH($H441,ZoneA,0),MATCH($J441,ZoneB,0))+$G441+5,INDEX('Time Zones'!$D$12:$J$18,MATCH($H441,ZoneA,0),MATCH($J441,ZoneB,0))+$G441))),"Select Time Zones")</f>
        <v/>
      </c>
      <c r="J441" s="19" t="s">
        <v>131</v>
      </c>
      <c r="K441" s="160"/>
      <c r="L441" s="134"/>
      <c r="M441" s="134" t="s">
        <v>131</v>
      </c>
      <c r="N441" s="135" t="str">
        <f>IFERROR(IF(ISBLANK($G441),"",IF(ISBLANK($L441),"",IF(ISTEXT($L441),$L441,IF(SIGN(INDEX('Time Zones'!$D$12:$J$18,MATCH($H441,ZoneA,0),MATCH($M441,ZoneB,0)))=(-1),INDEX('Time Zones'!$D$12:$J$18,MATCH($H441,ZoneA,0),MATCH($M441,ZoneB,0))+$L441+5,INDEX('Time Zones'!$D$12:$J$18,MATCH($H441,ZoneA,0),MATCH($M441,ZoneB,0))+$L441)))),"Select Time Zones")</f>
        <v/>
      </c>
      <c r="O441" s="162" t="str">
        <f t="shared" ca="1" si="50"/>
        <v/>
      </c>
      <c r="P441" s="25">
        <f t="shared" si="46"/>
        <v>0</v>
      </c>
      <c r="Q441" s="25">
        <f t="shared" si="47"/>
        <v>0</v>
      </c>
      <c r="R441" s="25">
        <f t="shared" si="48"/>
        <v>0</v>
      </c>
      <c r="S441" s="25" t="str">
        <f t="shared" ca="1" si="51"/>
        <v/>
      </c>
      <c r="T441" s="20" t="str">
        <f t="shared" ca="1" si="52"/>
        <v/>
      </c>
      <c r="U441" s="26" t="str">
        <f t="shared" ca="1" si="49"/>
        <v/>
      </c>
      <c r="V441" s="22"/>
      <c r="W441" s="22"/>
      <c r="X441" s="22"/>
      <c r="Y441" s="22"/>
      <c r="Z441" s="156"/>
      <c r="AA441" s="156"/>
      <c r="AB441" s="156"/>
      <c r="AC441" s="22">
        <v>20</v>
      </c>
    </row>
    <row r="442" spans="1:29">
      <c r="A442" s="17"/>
      <c r="B442" s="18"/>
      <c r="C442" s="18"/>
      <c r="D442" s="17"/>
      <c r="E442" s="17"/>
      <c r="F442" s="157"/>
      <c r="G442" s="136"/>
      <c r="H442" s="136" t="s">
        <v>131</v>
      </c>
      <c r="I442" s="137" t="str">
        <f>IFERROR(IF(ISBLANK($G442),"",IF(ISTEXT($G442),$G442,IF(SIGN(INDEX('Time Zones'!$D$12:$J$18,MATCH($H442,ZoneA,0),MATCH($J442,ZoneB,0)))=(-1),INDEX('Time Zones'!$D$12:$J$18,MATCH($H442,ZoneA,0),MATCH($J442,ZoneB,0))+$G442+5,INDEX('Time Zones'!$D$12:$J$18,MATCH($H442,ZoneA,0),MATCH($J442,ZoneB,0))+$G442))),"Select Time Zones")</f>
        <v/>
      </c>
      <c r="J442" s="19" t="s">
        <v>131</v>
      </c>
      <c r="K442" s="160"/>
      <c r="L442" s="134"/>
      <c r="M442" s="134" t="s">
        <v>131</v>
      </c>
      <c r="N442" s="135" t="str">
        <f>IFERROR(IF(ISBLANK($G442),"",IF(ISBLANK($L442),"",IF(ISTEXT($L442),$L442,IF(SIGN(INDEX('Time Zones'!$D$12:$J$18,MATCH($H442,ZoneA,0),MATCH($M442,ZoneB,0)))=(-1),INDEX('Time Zones'!$D$12:$J$18,MATCH($H442,ZoneA,0),MATCH($M442,ZoneB,0))+$L442+5,INDEX('Time Zones'!$D$12:$J$18,MATCH($H442,ZoneA,0),MATCH($M442,ZoneB,0))+$L442)))),"Select Time Zones")</f>
        <v/>
      </c>
      <c r="O442" s="162" t="str">
        <f t="shared" ca="1" si="50"/>
        <v/>
      </c>
      <c r="P442" s="25">
        <f t="shared" si="46"/>
        <v>0</v>
      </c>
      <c r="Q442" s="25">
        <f t="shared" si="47"/>
        <v>0</v>
      </c>
      <c r="R442" s="25">
        <f t="shared" si="48"/>
        <v>0</v>
      </c>
      <c r="S442" s="25" t="str">
        <f t="shared" ca="1" si="51"/>
        <v/>
      </c>
      <c r="T442" s="20" t="str">
        <f t="shared" ca="1" si="52"/>
        <v/>
      </c>
      <c r="U442" s="26" t="str">
        <f t="shared" ca="1" si="49"/>
        <v/>
      </c>
      <c r="V442" s="22"/>
      <c r="W442" s="22"/>
      <c r="X442" s="22"/>
      <c r="Y442" s="22"/>
      <c r="Z442" s="156"/>
      <c r="AA442" s="156"/>
      <c r="AB442" s="156"/>
      <c r="AC442" s="22">
        <v>20</v>
      </c>
    </row>
    <row r="443" spans="1:29">
      <c r="A443" s="17"/>
      <c r="B443" s="18"/>
      <c r="C443" s="18"/>
      <c r="D443" s="17"/>
      <c r="E443" s="17"/>
      <c r="F443" s="157"/>
      <c r="G443" s="136"/>
      <c r="H443" s="136" t="s">
        <v>131</v>
      </c>
      <c r="I443" s="137" t="str">
        <f>IFERROR(IF(ISBLANK($G443),"",IF(ISTEXT($G443),$G443,IF(SIGN(INDEX('Time Zones'!$D$12:$J$18,MATCH($H443,ZoneA,0),MATCH($J443,ZoneB,0)))=(-1),INDEX('Time Zones'!$D$12:$J$18,MATCH($H443,ZoneA,0),MATCH($J443,ZoneB,0))+$G443+5,INDEX('Time Zones'!$D$12:$J$18,MATCH($H443,ZoneA,0),MATCH($J443,ZoneB,0))+$G443))),"Select Time Zones")</f>
        <v/>
      </c>
      <c r="J443" s="19" t="s">
        <v>131</v>
      </c>
      <c r="K443" s="160"/>
      <c r="L443" s="134"/>
      <c r="M443" s="134" t="s">
        <v>131</v>
      </c>
      <c r="N443" s="135" t="str">
        <f>IFERROR(IF(ISBLANK($G443),"",IF(ISBLANK($L443),"",IF(ISTEXT($L443),$L443,IF(SIGN(INDEX('Time Zones'!$D$12:$J$18,MATCH($H443,ZoneA,0),MATCH($M443,ZoneB,0)))=(-1),INDEX('Time Zones'!$D$12:$J$18,MATCH($H443,ZoneA,0),MATCH($M443,ZoneB,0))+$L443+5,INDEX('Time Zones'!$D$12:$J$18,MATCH($H443,ZoneA,0),MATCH($M443,ZoneB,0))+$L443)))),"Select Time Zones")</f>
        <v/>
      </c>
      <c r="O443" s="162" t="str">
        <f t="shared" ca="1" si="50"/>
        <v/>
      </c>
      <c r="P443" s="25">
        <f t="shared" si="46"/>
        <v>0</v>
      </c>
      <c r="Q443" s="25">
        <f t="shared" si="47"/>
        <v>0</v>
      </c>
      <c r="R443" s="25">
        <f t="shared" si="48"/>
        <v>0</v>
      </c>
      <c r="S443" s="25" t="str">
        <f t="shared" ca="1" si="51"/>
        <v/>
      </c>
      <c r="T443" s="20" t="str">
        <f t="shared" ca="1" si="52"/>
        <v/>
      </c>
      <c r="U443" s="26" t="str">
        <f t="shared" ca="1" si="49"/>
        <v/>
      </c>
      <c r="V443" s="22"/>
      <c r="W443" s="22"/>
      <c r="X443" s="22"/>
      <c r="Y443" s="22"/>
      <c r="Z443" s="156"/>
      <c r="AA443" s="156"/>
      <c r="AB443" s="156"/>
      <c r="AC443" s="22">
        <v>20</v>
      </c>
    </row>
    <row r="444" spans="1:29">
      <c r="A444" s="17"/>
      <c r="B444" s="18"/>
      <c r="C444" s="18"/>
      <c r="D444" s="17"/>
      <c r="E444" s="17"/>
      <c r="F444" s="157"/>
      <c r="G444" s="136"/>
      <c r="H444" s="136" t="s">
        <v>131</v>
      </c>
      <c r="I444" s="137" t="str">
        <f>IFERROR(IF(ISBLANK($G444),"",IF(ISTEXT($G444),$G444,IF(SIGN(INDEX('Time Zones'!$D$12:$J$18,MATCH($H444,ZoneA,0),MATCH($J444,ZoneB,0)))=(-1),INDEX('Time Zones'!$D$12:$J$18,MATCH($H444,ZoneA,0),MATCH($J444,ZoneB,0))+$G444+5,INDEX('Time Zones'!$D$12:$J$18,MATCH($H444,ZoneA,0),MATCH($J444,ZoneB,0))+$G444))),"Select Time Zones")</f>
        <v/>
      </c>
      <c r="J444" s="19" t="s">
        <v>131</v>
      </c>
      <c r="K444" s="160"/>
      <c r="L444" s="134"/>
      <c r="M444" s="134" t="s">
        <v>131</v>
      </c>
      <c r="N444" s="135" t="str">
        <f>IFERROR(IF(ISBLANK($G444),"",IF(ISBLANK($L444),"",IF(ISTEXT($L444),$L444,IF(SIGN(INDEX('Time Zones'!$D$12:$J$18,MATCH($H444,ZoneA,0),MATCH($M444,ZoneB,0)))=(-1),INDEX('Time Zones'!$D$12:$J$18,MATCH($H444,ZoneA,0),MATCH($M444,ZoneB,0))+$L444+5,INDEX('Time Zones'!$D$12:$J$18,MATCH($H444,ZoneA,0),MATCH($M444,ZoneB,0))+$L444)))),"Select Time Zones")</f>
        <v/>
      </c>
      <c r="O444" s="162" t="str">
        <f t="shared" ca="1" si="50"/>
        <v/>
      </c>
      <c r="P444" s="25">
        <f t="shared" si="46"/>
        <v>0</v>
      </c>
      <c r="Q444" s="25">
        <f t="shared" si="47"/>
        <v>0</v>
      </c>
      <c r="R444" s="25">
        <f t="shared" si="48"/>
        <v>0</v>
      </c>
      <c r="S444" s="25" t="str">
        <f t="shared" ca="1" si="51"/>
        <v/>
      </c>
      <c r="T444" s="20" t="str">
        <f t="shared" ca="1" si="52"/>
        <v/>
      </c>
      <c r="U444" s="26" t="str">
        <f t="shared" ca="1" si="49"/>
        <v/>
      </c>
      <c r="V444" s="22"/>
      <c r="W444" s="22"/>
      <c r="X444" s="22"/>
      <c r="Y444" s="22"/>
      <c r="Z444" s="156"/>
      <c r="AA444" s="156"/>
      <c r="AB444" s="156"/>
      <c r="AC444" s="22">
        <v>20</v>
      </c>
    </row>
    <row r="445" spans="1:29">
      <c r="A445" s="17"/>
      <c r="B445" s="18"/>
      <c r="C445" s="18"/>
      <c r="D445" s="17"/>
      <c r="E445" s="17"/>
      <c r="F445" s="157"/>
      <c r="G445" s="136"/>
      <c r="H445" s="136" t="s">
        <v>131</v>
      </c>
      <c r="I445" s="137" t="str">
        <f>IFERROR(IF(ISBLANK($G445),"",IF(ISTEXT($G445),$G445,IF(SIGN(INDEX('Time Zones'!$D$12:$J$18,MATCH($H445,ZoneA,0),MATCH($J445,ZoneB,0)))=(-1),INDEX('Time Zones'!$D$12:$J$18,MATCH($H445,ZoneA,0),MATCH($J445,ZoneB,0))+$G445+5,INDEX('Time Zones'!$D$12:$J$18,MATCH($H445,ZoneA,0),MATCH($J445,ZoneB,0))+$G445))),"Select Time Zones")</f>
        <v/>
      </c>
      <c r="J445" s="19" t="s">
        <v>131</v>
      </c>
      <c r="K445" s="160"/>
      <c r="L445" s="134"/>
      <c r="M445" s="134" t="s">
        <v>131</v>
      </c>
      <c r="N445" s="135" t="str">
        <f>IFERROR(IF(ISBLANK($G445),"",IF(ISBLANK($L445),"",IF(ISTEXT($L445),$L445,IF(SIGN(INDEX('Time Zones'!$D$12:$J$18,MATCH($H445,ZoneA,0),MATCH($M445,ZoneB,0)))=(-1),INDEX('Time Zones'!$D$12:$J$18,MATCH($H445,ZoneA,0),MATCH($M445,ZoneB,0))+$L445+5,INDEX('Time Zones'!$D$12:$J$18,MATCH($H445,ZoneA,0),MATCH($M445,ZoneB,0))+$L445)))),"Select Time Zones")</f>
        <v/>
      </c>
      <c r="O445" s="162" t="str">
        <f t="shared" ca="1" si="50"/>
        <v/>
      </c>
      <c r="P445" s="25">
        <f t="shared" si="46"/>
        <v>0</v>
      </c>
      <c r="Q445" s="25">
        <f t="shared" si="47"/>
        <v>0</v>
      </c>
      <c r="R445" s="25">
        <f t="shared" si="48"/>
        <v>0</v>
      </c>
      <c r="S445" s="25" t="str">
        <f t="shared" ca="1" si="51"/>
        <v/>
      </c>
      <c r="T445" s="20" t="str">
        <f t="shared" ca="1" si="52"/>
        <v/>
      </c>
      <c r="U445" s="26" t="str">
        <f t="shared" ca="1" si="49"/>
        <v/>
      </c>
      <c r="V445" s="22"/>
      <c r="W445" s="22"/>
      <c r="X445" s="22"/>
      <c r="Y445" s="22"/>
      <c r="Z445" s="156"/>
      <c r="AA445" s="156"/>
      <c r="AB445" s="156"/>
      <c r="AC445" s="22">
        <v>20</v>
      </c>
    </row>
    <row r="446" spans="1:29">
      <c r="A446" s="17"/>
      <c r="B446" s="18"/>
      <c r="C446" s="18"/>
      <c r="D446" s="17"/>
      <c r="E446" s="17"/>
      <c r="F446" s="157"/>
      <c r="G446" s="136"/>
      <c r="H446" s="136" t="s">
        <v>131</v>
      </c>
      <c r="I446" s="137" t="str">
        <f>IFERROR(IF(ISBLANK($G446),"",IF(ISTEXT($G446),$G446,IF(SIGN(INDEX('Time Zones'!$D$12:$J$18,MATCH($H446,ZoneA,0),MATCH($J446,ZoneB,0)))=(-1),INDEX('Time Zones'!$D$12:$J$18,MATCH($H446,ZoneA,0),MATCH($J446,ZoneB,0))+$G446+5,INDEX('Time Zones'!$D$12:$J$18,MATCH($H446,ZoneA,0),MATCH($J446,ZoneB,0))+$G446))),"Select Time Zones")</f>
        <v/>
      </c>
      <c r="J446" s="19" t="s">
        <v>131</v>
      </c>
      <c r="K446" s="160"/>
      <c r="L446" s="134"/>
      <c r="M446" s="134" t="s">
        <v>131</v>
      </c>
      <c r="N446" s="135" t="str">
        <f>IFERROR(IF(ISBLANK($G446),"",IF(ISBLANK($L446),"",IF(ISTEXT($L446),$L446,IF(SIGN(INDEX('Time Zones'!$D$12:$J$18,MATCH($H446,ZoneA,0),MATCH($M446,ZoneB,0)))=(-1),INDEX('Time Zones'!$D$12:$J$18,MATCH($H446,ZoneA,0),MATCH($M446,ZoneB,0))+$L446+5,INDEX('Time Zones'!$D$12:$J$18,MATCH($H446,ZoneA,0),MATCH($M446,ZoneB,0))+$L446)))),"Select Time Zones")</f>
        <v/>
      </c>
      <c r="O446" s="162" t="str">
        <f t="shared" ca="1" si="50"/>
        <v/>
      </c>
      <c r="P446" s="25">
        <f t="shared" si="46"/>
        <v>0</v>
      </c>
      <c r="Q446" s="25">
        <f t="shared" si="47"/>
        <v>0</v>
      </c>
      <c r="R446" s="25">
        <f t="shared" si="48"/>
        <v>0</v>
      </c>
      <c r="S446" s="25" t="str">
        <f t="shared" ca="1" si="51"/>
        <v/>
      </c>
      <c r="T446" s="20" t="str">
        <f t="shared" ca="1" si="52"/>
        <v/>
      </c>
      <c r="U446" s="26" t="str">
        <f t="shared" ca="1" si="49"/>
        <v/>
      </c>
      <c r="V446" s="22"/>
      <c r="W446" s="22"/>
      <c r="X446" s="22"/>
      <c r="Y446" s="22"/>
      <c r="Z446" s="156"/>
      <c r="AA446" s="156"/>
      <c r="AB446" s="156"/>
      <c r="AC446" s="22">
        <v>20</v>
      </c>
    </row>
    <row r="447" spans="1:29">
      <c r="A447" s="17"/>
      <c r="B447" s="18"/>
      <c r="C447" s="18"/>
      <c r="D447" s="17"/>
      <c r="E447" s="17"/>
      <c r="F447" s="157"/>
      <c r="G447" s="136"/>
      <c r="H447" s="136" t="s">
        <v>131</v>
      </c>
      <c r="I447" s="137" t="str">
        <f>IFERROR(IF(ISBLANK($G447),"",IF(ISTEXT($G447),$G447,IF(SIGN(INDEX('Time Zones'!$D$12:$J$18,MATCH($H447,ZoneA,0),MATCH($J447,ZoneB,0)))=(-1),INDEX('Time Zones'!$D$12:$J$18,MATCH($H447,ZoneA,0),MATCH($J447,ZoneB,0))+$G447+5,INDEX('Time Zones'!$D$12:$J$18,MATCH($H447,ZoneA,0),MATCH($J447,ZoneB,0))+$G447))),"Select Time Zones")</f>
        <v/>
      </c>
      <c r="J447" s="19" t="s">
        <v>131</v>
      </c>
      <c r="K447" s="160"/>
      <c r="L447" s="134"/>
      <c r="M447" s="134" t="s">
        <v>131</v>
      </c>
      <c r="N447" s="135" t="str">
        <f>IFERROR(IF(ISBLANK($G447),"",IF(ISBLANK($L447),"",IF(ISTEXT($L447),$L447,IF(SIGN(INDEX('Time Zones'!$D$12:$J$18,MATCH($H447,ZoneA,0),MATCH($M447,ZoneB,0)))=(-1),INDEX('Time Zones'!$D$12:$J$18,MATCH($H447,ZoneA,0),MATCH($M447,ZoneB,0))+$L447+5,INDEX('Time Zones'!$D$12:$J$18,MATCH($H447,ZoneA,0),MATCH($M447,ZoneB,0))+$L447)))),"Select Time Zones")</f>
        <v/>
      </c>
      <c r="O447" s="162" t="str">
        <f t="shared" ca="1" si="50"/>
        <v/>
      </c>
      <c r="P447" s="25">
        <f t="shared" si="46"/>
        <v>0</v>
      </c>
      <c r="Q447" s="25">
        <f t="shared" si="47"/>
        <v>0</v>
      </c>
      <c r="R447" s="25">
        <f t="shared" si="48"/>
        <v>0</v>
      </c>
      <c r="S447" s="25" t="str">
        <f t="shared" ca="1" si="51"/>
        <v/>
      </c>
      <c r="T447" s="20" t="str">
        <f t="shared" ca="1" si="52"/>
        <v/>
      </c>
      <c r="U447" s="26" t="str">
        <f t="shared" ca="1" si="49"/>
        <v/>
      </c>
      <c r="V447" s="22"/>
      <c r="W447" s="22"/>
      <c r="X447" s="22"/>
      <c r="Y447" s="22"/>
      <c r="Z447" s="156"/>
      <c r="AA447" s="156"/>
      <c r="AB447" s="156"/>
      <c r="AC447" s="22">
        <v>20</v>
      </c>
    </row>
    <row r="448" spans="1:29">
      <c r="A448" s="17"/>
      <c r="B448" s="18"/>
      <c r="C448" s="18"/>
      <c r="D448" s="17"/>
      <c r="E448" s="17"/>
      <c r="F448" s="157"/>
      <c r="G448" s="136"/>
      <c r="H448" s="136" t="s">
        <v>131</v>
      </c>
      <c r="I448" s="137" t="str">
        <f>IFERROR(IF(ISBLANK($G448),"",IF(ISTEXT($G448),$G448,IF(SIGN(INDEX('Time Zones'!$D$12:$J$18,MATCH($H448,ZoneA,0),MATCH($J448,ZoneB,0)))=(-1),INDEX('Time Zones'!$D$12:$J$18,MATCH($H448,ZoneA,0),MATCH($J448,ZoneB,0))+$G448+5,INDEX('Time Zones'!$D$12:$J$18,MATCH($H448,ZoneA,0),MATCH($J448,ZoneB,0))+$G448))),"Select Time Zones")</f>
        <v/>
      </c>
      <c r="J448" s="19" t="s">
        <v>131</v>
      </c>
      <c r="K448" s="160"/>
      <c r="L448" s="134"/>
      <c r="M448" s="134" t="s">
        <v>131</v>
      </c>
      <c r="N448" s="135" t="str">
        <f>IFERROR(IF(ISBLANK($G448),"",IF(ISBLANK($L448),"",IF(ISTEXT($L448),$L448,IF(SIGN(INDEX('Time Zones'!$D$12:$J$18,MATCH($H448,ZoneA,0),MATCH($M448,ZoneB,0)))=(-1),INDEX('Time Zones'!$D$12:$J$18,MATCH($H448,ZoneA,0),MATCH($M448,ZoneB,0))+$L448+5,INDEX('Time Zones'!$D$12:$J$18,MATCH($H448,ZoneA,0),MATCH($M448,ZoneB,0))+$L448)))),"Select Time Zones")</f>
        <v/>
      </c>
      <c r="O448" s="162" t="str">
        <f t="shared" ca="1" si="50"/>
        <v/>
      </c>
      <c r="P448" s="25">
        <f t="shared" ref="P448:P511" si="53">IFERROR(HOUR(G448),"")</f>
        <v>0</v>
      </c>
      <c r="Q448" s="25">
        <f t="shared" ref="Q448:Q511" si="54">IFERROR(P448*60,"")</f>
        <v>0</v>
      </c>
      <c r="R448" s="25">
        <f t="shared" ref="R448:R511" si="55">IFERROR(MINUTE(G448),"")</f>
        <v>0</v>
      </c>
      <c r="S448" s="25" t="str">
        <f t="shared" ca="1" si="51"/>
        <v/>
      </c>
      <c r="T448" s="20" t="str">
        <f t="shared" ca="1" si="52"/>
        <v/>
      </c>
      <c r="U448" s="26" t="str">
        <f t="shared" ref="U448:U511" ca="1" si="56">IFERROR(SIGN(S448),"")</f>
        <v/>
      </c>
      <c r="V448" s="22"/>
      <c r="W448" s="22"/>
      <c r="X448" s="22"/>
      <c r="Y448" s="22"/>
      <c r="Z448" s="156"/>
      <c r="AA448" s="156"/>
      <c r="AB448" s="156"/>
      <c r="AC448" s="22">
        <v>20</v>
      </c>
    </row>
    <row r="449" spans="1:29">
      <c r="A449" s="17"/>
      <c r="B449" s="18"/>
      <c r="C449" s="18"/>
      <c r="D449" s="17"/>
      <c r="E449" s="17"/>
      <c r="F449" s="157"/>
      <c r="G449" s="136"/>
      <c r="H449" s="136" t="s">
        <v>131</v>
      </c>
      <c r="I449" s="137" t="str">
        <f>IFERROR(IF(ISBLANK($G449),"",IF(ISTEXT($G449),$G449,IF(SIGN(INDEX('Time Zones'!$D$12:$J$18,MATCH($H449,ZoneA,0),MATCH($J449,ZoneB,0)))=(-1),INDEX('Time Zones'!$D$12:$J$18,MATCH($H449,ZoneA,0),MATCH($J449,ZoneB,0))+$G449+5,INDEX('Time Zones'!$D$12:$J$18,MATCH($H449,ZoneA,0),MATCH($J449,ZoneB,0))+$G449))),"Select Time Zones")</f>
        <v/>
      </c>
      <c r="J449" s="19" t="s">
        <v>131</v>
      </c>
      <c r="K449" s="160"/>
      <c r="L449" s="134"/>
      <c r="M449" s="134" t="s">
        <v>131</v>
      </c>
      <c r="N449" s="135" t="str">
        <f>IFERROR(IF(ISBLANK($G449),"",IF(ISBLANK($L449),"",IF(ISTEXT($L449),$L449,IF(SIGN(INDEX('Time Zones'!$D$12:$J$18,MATCH($H449,ZoneA,0),MATCH($M449,ZoneB,0)))=(-1),INDEX('Time Zones'!$D$12:$J$18,MATCH($H449,ZoneA,0),MATCH($M449,ZoneB,0))+$L449+5,INDEX('Time Zones'!$D$12:$J$18,MATCH($H449,ZoneA,0),MATCH($M449,ZoneB,0))+$L449)))),"Select Time Zones")</f>
        <v/>
      </c>
      <c r="O449" s="162" t="str">
        <f t="shared" ca="1" si="50"/>
        <v/>
      </c>
      <c r="P449" s="25">
        <f t="shared" si="53"/>
        <v>0</v>
      </c>
      <c r="Q449" s="25">
        <f t="shared" si="54"/>
        <v>0</v>
      </c>
      <c r="R449" s="25">
        <f t="shared" si="55"/>
        <v>0</v>
      </c>
      <c r="S449" s="25" t="str">
        <f t="shared" ca="1" si="51"/>
        <v/>
      </c>
      <c r="T449" s="20" t="str">
        <f t="shared" ca="1" si="52"/>
        <v/>
      </c>
      <c r="U449" s="26" t="str">
        <f t="shared" ca="1" si="56"/>
        <v/>
      </c>
      <c r="V449" s="22"/>
      <c r="W449" s="22"/>
      <c r="X449" s="22"/>
      <c r="Y449" s="22"/>
      <c r="Z449" s="156"/>
      <c r="AA449" s="156"/>
      <c r="AB449" s="156"/>
      <c r="AC449" s="22">
        <v>20</v>
      </c>
    </row>
    <row r="450" spans="1:29">
      <c r="A450" s="17"/>
      <c r="B450" s="18"/>
      <c r="C450" s="18"/>
      <c r="D450" s="17"/>
      <c r="E450" s="17"/>
      <c r="F450" s="157"/>
      <c r="G450" s="136"/>
      <c r="H450" s="136" t="s">
        <v>131</v>
      </c>
      <c r="I450" s="137" t="str">
        <f>IFERROR(IF(ISBLANK($G450),"",IF(ISTEXT($G450),$G450,IF(SIGN(INDEX('Time Zones'!$D$12:$J$18,MATCH($H450,ZoneA,0),MATCH($J450,ZoneB,0)))=(-1),INDEX('Time Zones'!$D$12:$J$18,MATCH($H450,ZoneA,0),MATCH($J450,ZoneB,0))+$G450+5,INDEX('Time Zones'!$D$12:$J$18,MATCH($H450,ZoneA,0),MATCH($J450,ZoneB,0))+$G450))),"Select Time Zones")</f>
        <v/>
      </c>
      <c r="J450" s="19" t="s">
        <v>131</v>
      </c>
      <c r="K450" s="160"/>
      <c r="L450" s="134"/>
      <c r="M450" s="134" t="s">
        <v>131</v>
      </c>
      <c r="N450" s="135" t="str">
        <f>IFERROR(IF(ISBLANK($G450),"",IF(ISBLANK($L450),"",IF(ISTEXT($L450),$L450,IF(SIGN(INDEX('Time Zones'!$D$12:$J$18,MATCH($H450,ZoneA,0),MATCH($M450,ZoneB,0)))=(-1),INDEX('Time Zones'!$D$12:$J$18,MATCH($H450,ZoneA,0),MATCH($M450,ZoneB,0))+$L450+5,INDEX('Time Zones'!$D$12:$J$18,MATCH($H450,ZoneA,0),MATCH($M450,ZoneB,0))+$L450)))),"Select Time Zones")</f>
        <v/>
      </c>
      <c r="O450" s="162" t="str">
        <f t="shared" ca="1" si="50"/>
        <v/>
      </c>
      <c r="P450" s="25">
        <f t="shared" si="53"/>
        <v>0</v>
      </c>
      <c r="Q450" s="25">
        <f t="shared" si="54"/>
        <v>0</v>
      </c>
      <c r="R450" s="25">
        <f t="shared" si="55"/>
        <v>0</v>
      </c>
      <c r="S450" s="25" t="str">
        <f t="shared" ca="1" si="51"/>
        <v/>
      </c>
      <c r="T450" s="20" t="str">
        <f t="shared" ca="1" si="52"/>
        <v/>
      </c>
      <c r="U450" s="26" t="str">
        <f t="shared" ca="1" si="56"/>
        <v/>
      </c>
      <c r="V450" s="22"/>
      <c r="W450" s="22"/>
      <c r="X450" s="22"/>
      <c r="Y450" s="22"/>
      <c r="Z450" s="156"/>
      <c r="AA450" s="156"/>
      <c r="AB450" s="156"/>
      <c r="AC450" s="22">
        <v>20</v>
      </c>
    </row>
    <row r="451" spans="1:29">
      <c r="A451" s="17"/>
      <c r="B451" s="18"/>
      <c r="C451" s="18"/>
      <c r="D451" s="17"/>
      <c r="E451" s="17"/>
      <c r="F451" s="157"/>
      <c r="G451" s="136"/>
      <c r="H451" s="136" t="s">
        <v>131</v>
      </c>
      <c r="I451" s="137" t="str">
        <f>IFERROR(IF(ISBLANK($G451),"",IF(ISTEXT($G451),$G451,IF(SIGN(INDEX('Time Zones'!$D$12:$J$18,MATCH($H451,ZoneA,0),MATCH($J451,ZoneB,0)))=(-1),INDEX('Time Zones'!$D$12:$J$18,MATCH($H451,ZoneA,0),MATCH($J451,ZoneB,0))+$G451+5,INDEX('Time Zones'!$D$12:$J$18,MATCH($H451,ZoneA,0),MATCH($J451,ZoneB,0))+$G451))),"Select Time Zones")</f>
        <v/>
      </c>
      <c r="J451" s="19" t="s">
        <v>131</v>
      </c>
      <c r="K451" s="160"/>
      <c r="L451" s="134"/>
      <c r="M451" s="134" t="s">
        <v>131</v>
      </c>
      <c r="N451" s="135" t="str">
        <f>IFERROR(IF(ISBLANK($G451),"",IF(ISBLANK($L451),"",IF(ISTEXT($L451),$L451,IF(SIGN(INDEX('Time Zones'!$D$12:$J$18,MATCH($H451,ZoneA,0),MATCH($M451,ZoneB,0)))=(-1),INDEX('Time Zones'!$D$12:$J$18,MATCH($H451,ZoneA,0),MATCH($M451,ZoneB,0))+$L451+5,INDEX('Time Zones'!$D$12:$J$18,MATCH($H451,ZoneA,0),MATCH($M451,ZoneB,0))+$L451)))),"Select Time Zones")</f>
        <v/>
      </c>
      <c r="O451" s="162" t="str">
        <f t="shared" ca="1" si="50"/>
        <v/>
      </c>
      <c r="P451" s="25">
        <f t="shared" si="53"/>
        <v>0</v>
      </c>
      <c r="Q451" s="25">
        <f t="shared" si="54"/>
        <v>0</v>
      </c>
      <c r="R451" s="25">
        <f t="shared" si="55"/>
        <v>0</v>
      </c>
      <c r="S451" s="25" t="str">
        <f t="shared" ca="1" si="51"/>
        <v/>
      </c>
      <c r="T451" s="20" t="str">
        <f t="shared" ca="1" si="52"/>
        <v/>
      </c>
      <c r="U451" s="26" t="str">
        <f t="shared" ca="1" si="56"/>
        <v/>
      </c>
      <c r="V451" s="22"/>
      <c r="W451" s="22"/>
      <c r="X451" s="22"/>
      <c r="Y451" s="22"/>
      <c r="Z451" s="156"/>
      <c r="AA451" s="156"/>
      <c r="AB451" s="156"/>
      <c r="AC451" s="22">
        <v>20</v>
      </c>
    </row>
    <row r="452" spans="1:29">
      <c r="A452" s="17"/>
      <c r="B452" s="18"/>
      <c r="C452" s="18"/>
      <c r="D452" s="17"/>
      <c r="E452" s="17"/>
      <c r="F452" s="157"/>
      <c r="G452" s="136"/>
      <c r="H452" s="136" t="s">
        <v>131</v>
      </c>
      <c r="I452" s="137" t="str">
        <f>IFERROR(IF(ISBLANK($G452),"",IF(ISTEXT($G452),$G452,IF(SIGN(INDEX('Time Zones'!$D$12:$J$18,MATCH($H452,ZoneA,0),MATCH($J452,ZoneB,0)))=(-1),INDEX('Time Zones'!$D$12:$J$18,MATCH($H452,ZoneA,0),MATCH($J452,ZoneB,0))+$G452+5,INDEX('Time Zones'!$D$12:$J$18,MATCH($H452,ZoneA,0),MATCH($J452,ZoneB,0))+$G452))),"Select Time Zones")</f>
        <v/>
      </c>
      <c r="J452" s="19" t="s">
        <v>131</v>
      </c>
      <c r="K452" s="160"/>
      <c r="L452" s="134"/>
      <c r="M452" s="134" t="s">
        <v>131</v>
      </c>
      <c r="N452" s="135" t="str">
        <f>IFERROR(IF(ISBLANK($G452),"",IF(ISBLANK($L452),"",IF(ISTEXT($L452),$L452,IF(SIGN(INDEX('Time Zones'!$D$12:$J$18,MATCH($H452,ZoneA,0),MATCH($M452,ZoneB,0)))=(-1),INDEX('Time Zones'!$D$12:$J$18,MATCH($H452,ZoneA,0),MATCH($M452,ZoneB,0))+$L452+5,INDEX('Time Zones'!$D$12:$J$18,MATCH($H452,ZoneA,0),MATCH($M452,ZoneB,0))+$L452)))),"Select Time Zones")</f>
        <v/>
      </c>
      <c r="O452" s="162" t="str">
        <f t="shared" ref="O452:O515" ca="1" si="57">IFERROR(IF(AND(ISBLANK(F452),ISBLANK(G452)),"",IF(AND(F452&gt;TODAY(),OR(ISBLANK(K452),ISBLANK(L452))),"",IF(AND(F452=TODAY(),G452&gt;=NOW()-TODAY(),OR(ISBLANK(K452), ISBLANK(L452))),"Pending",IF(AND((F452=K452), G452&gt;=NOW()-TODAY(),ISBLANK(L452)),"Pending",IF(AND(F452=K452, ISBLANK(L452),G452&lt;(NOW()-TODAY())),"Deadline Elapsed",IF(AND(F452=TODAY(),G452&lt;(NOW()-TODAY()),AND(ISBLANK(K452), ISBLANK(L452))),"Deadline Elapsed",IF(AND(TODAY()&gt;F452,OR(ISBLANK(K452),ISBLANK(L452))),"Deadline Elapsed",IF(AND((F452=K452),(G452&lt;L452)),"Missed",IF(AND((F452&lt;K452),OR(G452&lt;=L452,G452&gt;=L452)),"Missed",IF(AND((F452=K452),(G452&gt;=L452)),"Achieved",IF(AND((F452&gt;K452),OR((G452&gt;=L452),(G452&lt;L452))),"Achieved",))))))))))),"")</f>
        <v/>
      </c>
      <c r="P452" s="25">
        <f t="shared" si="53"/>
        <v>0</v>
      </c>
      <c r="Q452" s="25">
        <f t="shared" si="54"/>
        <v>0</v>
      </c>
      <c r="R452" s="25">
        <f t="shared" si="55"/>
        <v>0</v>
      </c>
      <c r="S452" s="25" t="str">
        <f t="shared" ref="S452:S515" ca="1" si="58">IFERROR(IF(OR(ISBLANK(F452),ISBLANK(G452)),"",IF($F452&lt;TODAY(),-$S$1-(TODAY()-F452)*24*60+SUM(Q452:R452),IF($F452=TODAY(),SUM(Q452:R452)-$S$1,IF($F452=TODAY()+1,SUM(Q452:R452)+24*60-$S$1,"")))),"GS")</f>
        <v/>
      </c>
      <c r="T452" s="20" t="str">
        <f t="shared" ref="T452:T515" ca="1" si="59">IFERROR(IF($U452=1,IF($S452&lt;=$AC452,IF(OR(F452=TODAY()+1,$O452="Pending"),"Critical",""),""),""),"")</f>
        <v/>
      </c>
      <c r="U452" s="26" t="str">
        <f t="shared" ca="1" si="56"/>
        <v/>
      </c>
      <c r="V452" s="22"/>
      <c r="W452" s="22"/>
      <c r="X452" s="22"/>
      <c r="Y452" s="22"/>
      <c r="Z452" s="156"/>
      <c r="AA452" s="156"/>
      <c r="AB452" s="156"/>
      <c r="AC452" s="22">
        <v>20</v>
      </c>
    </row>
    <row r="453" spans="1:29">
      <c r="A453" s="17"/>
      <c r="B453" s="18"/>
      <c r="C453" s="18"/>
      <c r="D453" s="17"/>
      <c r="E453" s="17"/>
      <c r="F453" s="157"/>
      <c r="G453" s="136"/>
      <c r="H453" s="136" t="s">
        <v>131</v>
      </c>
      <c r="I453" s="137" t="str">
        <f>IFERROR(IF(ISBLANK($G453),"",IF(ISTEXT($G453),$G453,IF(SIGN(INDEX('Time Zones'!$D$12:$J$18,MATCH($H453,ZoneA,0),MATCH($J453,ZoneB,0)))=(-1),INDEX('Time Zones'!$D$12:$J$18,MATCH($H453,ZoneA,0),MATCH($J453,ZoneB,0))+$G453+5,INDEX('Time Zones'!$D$12:$J$18,MATCH($H453,ZoneA,0),MATCH($J453,ZoneB,0))+$G453))),"Select Time Zones")</f>
        <v/>
      </c>
      <c r="J453" s="19" t="s">
        <v>131</v>
      </c>
      <c r="K453" s="160"/>
      <c r="L453" s="134"/>
      <c r="M453" s="134" t="s">
        <v>131</v>
      </c>
      <c r="N453" s="135" t="str">
        <f>IFERROR(IF(ISBLANK($G453),"",IF(ISBLANK($L453),"",IF(ISTEXT($L453),$L453,IF(SIGN(INDEX('Time Zones'!$D$12:$J$18,MATCH($H453,ZoneA,0),MATCH($M453,ZoneB,0)))=(-1),INDEX('Time Zones'!$D$12:$J$18,MATCH($H453,ZoneA,0),MATCH($M453,ZoneB,0))+$L453+5,INDEX('Time Zones'!$D$12:$J$18,MATCH($H453,ZoneA,0),MATCH($M453,ZoneB,0))+$L453)))),"Select Time Zones")</f>
        <v/>
      </c>
      <c r="O453" s="162" t="str">
        <f t="shared" ca="1" si="57"/>
        <v/>
      </c>
      <c r="P453" s="25">
        <f t="shared" si="53"/>
        <v>0</v>
      </c>
      <c r="Q453" s="25">
        <f t="shared" si="54"/>
        <v>0</v>
      </c>
      <c r="R453" s="25">
        <f t="shared" si="55"/>
        <v>0</v>
      </c>
      <c r="S453" s="25" t="str">
        <f t="shared" ca="1" si="58"/>
        <v/>
      </c>
      <c r="T453" s="20" t="str">
        <f t="shared" ca="1" si="59"/>
        <v/>
      </c>
      <c r="U453" s="26" t="str">
        <f t="shared" ca="1" si="56"/>
        <v/>
      </c>
      <c r="V453" s="22"/>
      <c r="W453" s="22"/>
      <c r="X453" s="22"/>
      <c r="Y453" s="22"/>
      <c r="Z453" s="156"/>
      <c r="AA453" s="156"/>
      <c r="AB453" s="156"/>
      <c r="AC453" s="22">
        <v>20</v>
      </c>
    </row>
    <row r="454" spans="1:29">
      <c r="A454" s="17"/>
      <c r="B454" s="18"/>
      <c r="C454" s="18"/>
      <c r="D454" s="17"/>
      <c r="E454" s="17"/>
      <c r="F454" s="157"/>
      <c r="G454" s="136"/>
      <c r="H454" s="136" t="s">
        <v>131</v>
      </c>
      <c r="I454" s="137" t="str">
        <f>IFERROR(IF(ISBLANK($G454),"",IF(ISTEXT($G454),$G454,IF(SIGN(INDEX('Time Zones'!$D$12:$J$18,MATCH($H454,ZoneA,0),MATCH($J454,ZoneB,0)))=(-1),INDEX('Time Zones'!$D$12:$J$18,MATCH($H454,ZoneA,0),MATCH($J454,ZoneB,0))+$G454+5,INDEX('Time Zones'!$D$12:$J$18,MATCH($H454,ZoneA,0),MATCH($J454,ZoneB,0))+$G454))),"Select Time Zones")</f>
        <v/>
      </c>
      <c r="J454" s="19" t="s">
        <v>131</v>
      </c>
      <c r="K454" s="160"/>
      <c r="L454" s="134"/>
      <c r="M454" s="134" t="s">
        <v>131</v>
      </c>
      <c r="N454" s="135" t="str">
        <f>IFERROR(IF(ISBLANK($G454),"",IF(ISBLANK($L454),"",IF(ISTEXT($L454),$L454,IF(SIGN(INDEX('Time Zones'!$D$12:$J$18,MATCH($H454,ZoneA,0),MATCH($M454,ZoneB,0)))=(-1),INDEX('Time Zones'!$D$12:$J$18,MATCH($H454,ZoneA,0),MATCH($M454,ZoneB,0))+$L454+5,INDEX('Time Zones'!$D$12:$J$18,MATCH($H454,ZoneA,0),MATCH($M454,ZoneB,0))+$L454)))),"Select Time Zones")</f>
        <v/>
      </c>
      <c r="O454" s="162" t="str">
        <f t="shared" ca="1" si="57"/>
        <v/>
      </c>
      <c r="P454" s="25">
        <f t="shared" si="53"/>
        <v>0</v>
      </c>
      <c r="Q454" s="25">
        <f t="shared" si="54"/>
        <v>0</v>
      </c>
      <c r="R454" s="25">
        <f t="shared" si="55"/>
        <v>0</v>
      </c>
      <c r="S454" s="25" t="str">
        <f t="shared" ca="1" si="58"/>
        <v/>
      </c>
      <c r="T454" s="20" t="str">
        <f t="shared" ca="1" si="59"/>
        <v/>
      </c>
      <c r="U454" s="26" t="str">
        <f t="shared" ca="1" si="56"/>
        <v/>
      </c>
      <c r="V454" s="22"/>
      <c r="W454" s="22"/>
      <c r="X454" s="22"/>
      <c r="Y454" s="22"/>
      <c r="Z454" s="156"/>
      <c r="AA454" s="156"/>
      <c r="AB454" s="156"/>
      <c r="AC454" s="22">
        <v>20</v>
      </c>
    </row>
    <row r="455" spans="1:29">
      <c r="A455" s="17"/>
      <c r="B455" s="18"/>
      <c r="C455" s="18"/>
      <c r="D455" s="17"/>
      <c r="E455" s="17"/>
      <c r="F455" s="157"/>
      <c r="G455" s="136"/>
      <c r="H455" s="136" t="s">
        <v>131</v>
      </c>
      <c r="I455" s="137" t="str">
        <f>IFERROR(IF(ISBLANK($G455),"",IF(ISTEXT($G455),$G455,IF(SIGN(INDEX('Time Zones'!$D$12:$J$18,MATCH($H455,ZoneA,0),MATCH($J455,ZoneB,0)))=(-1),INDEX('Time Zones'!$D$12:$J$18,MATCH($H455,ZoneA,0),MATCH($J455,ZoneB,0))+$G455+5,INDEX('Time Zones'!$D$12:$J$18,MATCH($H455,ZoneA,0),MATCH($J455,ZoneB,0))+$G455))),"Select Time Zones")</f>
        <v/>
      </c>
      <c r="J455" s="19" t="s">
        <v>131</v>
      </c>
      <c r="K455" s="160"/>
      <c r="L455" s="134"/>
      <c r="M455" s="134" t="s">
        <v>131</v>
      </c>
      <c r="N455" s="135" t="str">
        <f>IFERROR(IF(ISBLANK($G455),"",IF(ISBLANK($L455),"",IF(ISTEXT($L455),$L455,IF(SIGN(INDEX('Time Zones'!$D$12:$J$18,MATCH($H455,ZoneA,0),MATCH($M455,ZoneB,0)))=(-1),INDEX('Time Zones'!$D$12:$J$18,MATCH($H455,ZoneA,0),MATCH($M455,ZoneB,0))+$L455+5,INDEX('Time Zones'!$D$12:$J$18,MATCH($H455,ZoneA,0),MATCH($M455,ZoneB,0))+$L455)))),"Select Time Zones")</f>
        <v/>
      </c>
      <c r="O455" s="162" t="str">
        <f t="shared" ca="1" si="57"/>
        <v/>
      </c>
      <c r="P455" s="25">
        <f t="shared" si="53"/>
        <v>0</v>
      </c>
      <c r="Q455" s="25">
        <f t="shared" si="54"/>
        <v>0</v>
      </c>
      <c r="R455" s="25">
        <f t="shared" si="55"/>
        <v>0</v>
      </c>
      <c r="S455" s="25" t="str">
        <f t="shared" ca="1" si="58"/>
        <v/>
      </c>
      <c r="T455" s="20" t="str">
        <f t="shared" ca="1" si="59"/>
        <v/>
      </c>
      <c r="U455" s="26" t="str">
        <f t="shared" ca="1" si="56"/>
        <v/>
      </c>
      <c r="V455" s="22"/>
      <c r="W455" s="22"/>
      <c r="X455" s="22"/>
      <c r="Y455" s="22"/>
      <c r="Z455" s="156"/>
      <c r="AA455" s="156"/>
      <c r="AB455" s="156"/>
      <c r="AC455" s="22">
        <v>20</v>
      </c>
    </row>
    <row r="456" spans="1:29">
      <c r="A456" s="17"/>
      <c r="B456" s="18"/>
      <c r="C456" s="18"/>
      <c r="D456" s="17"/>
      <c r="E456" s="17"/>
      <c r="F456" s="157"/>
      <c r="G456" s="136"/>
      <c r="H456" s="136" t="s">
        <v>131</v>
      </c>
      <c r="I456" s="137" t="str">
        <f>IFERROR(IF(ISBLANK($G456),"",IF(ISTEXT($G456),$G456,IF(SIGN(INDEX('Time Zones'!$D$12:$J$18,MATCH($H456,ZoneA,0),MATCH($J456,ZoneB,0)))=(-1),INDEX('Time Zones'!$D$12:$J$18,MATCH($H456,ZoneA,0),MATCH($J456,ZoneB,0))+$G456+5,INDEX('Time Zones'!$D$12:$J$18,MATCH($H456,ZoneA,0),MATCH($J456,ZoneB,0))+$G456))),"Select Time Zones")</f>
        <v/>
      </c>
      <c r="J456" s="19" t="s">
        <v>131</v>
      </c>
      <c r="K456" s="160"/>
      <c r="L456" s="134"/>
      <c r="M456" s="134" t="s">
        <v>131</v>
      </c>
      <c r="N456" s="135" t="str">
        <f>IFERROR(IF(ISBLANK($G456),"",IF(ISBLANK($L456),"",IF(ISTEXT($L456),$L456,IF(SIGN(INDEX('Time Zones'!$D$12:$J$18,MATCH($H456,ZoneA,0),MATCH($M456,ZoneB,0)))=(-1),INDEX('Time Zones'!$D$12:$J$18,MATCH($H456,ZoneA,0),MATCH($M456,ZoneB,0))+$L456+5,INDEX('Time Zones'!$D$12:$J$18,MATCH($H456,ZoneA,0),MATCH($M456,ZoneB,0))+$L456)))),"Select Time Zones")</f>
        <v/>
      </c>
      <c r="O456" s="162" t="str">
        <f t="shared" ca="1" si="57"/>
        <v/>
      </c>
      <c r="P456" s="25">
        <f t="shared" si="53"/>
        <v>0</v>
      </c>
      <c r="Q456" s="25">
        <f t="shared" si="54"/>
        <v>0</v>
      </c>
      <c r="R456" s="25">
        <f t="shared" si="55"/>
        <v>0</v>
      </c>
      <c r="S456" s="25" t="str">
        <f t="shared" ca="1" si="58"/>
        <v/>
      </c>
      <c r="T456" s="20" t="str">
        <f t="shared" ca="1" si="59"/>
        <v/>
      </c>
      <c r="U456" s="26" t="str">
        <f t="shared" ca="1" si="56"/>
        <v/>
      </c>
      <c r="V456" s="22"/>
      <c r="W456" s="22"/>
      <c r="X456" s="22"/>
      <c r="Y456" s="22"/>
      <c r="Z456" s="156"/>
      <c r="AA456" s="156"/>
      <c r="AB456" s="156"/>
      <c r="AC456" s="22">
        <v>20</v>
      </c>
    </row>
    <row r="457" spans="1:29">
      <c r="A457" s="17"/>
      <c r="B457" s="18"/>
      <c r="C457" s="18"/>
      <c r="D457" s="17"/>
      <c r="E457" s="17"/>
      <c r="F457" s="157"/>
      <c r="G457" s="136"/>
      <c r="H457" s="136" t="s">
        <v>131</v>
      </c>
      <c r="I457" s="137" t="str">
        <f>IFERROR(IF(ISBLANK($G457),"",IF(ISTEXT($G457),$G457,IF(SIGN(INDEX('Time Zones'!$D$12:$J$18,MATCH($H457,ZoneA,0),MATCH($J457,ZoneB,0)))=(-1),INDEX('Time Zones'!$D$12:$J$18,MATCH($H457,ZoneA,0),MATCH($J457,ZoneB,0))+$G457+5,INDEX('Time Zones'!$D$12:$J$18,MATCH($H457,ZoneA,0),MATCH($J457,ZoneB,0))+$G457))),"Select Time Zones")</f>
        <v/>
      </c>
      <c r="J457" s="19" t="s">
        <v>131</v>
      </c>
      <c r="K457" s="160"/>
      <c r="L457" s="134"/>
      <c r="M457" s="134" t="s">
        <v>131</v>
      </c>
      <c r="N457" s="135" t="str">
        <f>IFERROR(IF(ISBLANK($G457),"",IF(ISBLANK($L457),"",IF(ISTEXT($L457),$L457,IF(SIGN(INDEX('Time Zones'!$D$12:$J$18,MATCH($H457,ZoneA,0),MATCH($M457,ZoneB,0)))=(-1),INDEX('Time Zones'!$D$12:$J$18,MATCH($H457,ZoneA,0),MATCH($M457,ZoneB,0))+$L457+5,INDEX('Time Zones'!$D$12:$J$18,MATCH($H457,ZoneA,0),MATCH($M457,ZoneB,0))+$L457)))),"Select Time Zones")</f>
        <v/>
      </c>
      <c r="O457" s="162" t="str">
        <f t="shared" ca="1" si="57"/>
        <v/>
      </c>
      <c r="P457" s="25">
        <f t="shared" si="53"/>
        <v>0</v>
      </c>
      <c r="Q457" s="25">
        <f t="shared" si="54"/>
        <v>0</v>
      </c>
      <c r="R457" s="25">
        <f t="shared" si="55"/>
        <v>0</v>
      </c>
      <c r="S457" s="25" t="str">
        <f t="shared" ca="1" si="58"/>
        <v/>
      </c>
      <c r="T457" s="20" t="str">
        <f t="shared" ca="1" si="59"/>
        <v/>
      </c>
      <c r="U457" s="26" t="str">
        <f t="shared" ca="1" si="56"/>
        <v/>
      </c>
      <c r="V457" s="22"/>
      <c r="W457" s="22"/>
      <c r="X457" s="22"/>
      <c r="Y457" s="22"/>
      <c r="Z457" s="156"/>
      <c r="AA457" s="156"/>
      <c r="AB457" s="156"/>
      <c r="AC457" s="22">
        <v>20</v>
      </c>
    </row>
    <row r="458" spans="1:29">
      <c r="A458" s="17"/>
      <c r="B458" s="18"/>
      <c r="C458" s="18"/>
      <c r="D458" s="17"/>
      <c r="E458" s="17"/>
      <c r="F458" s="157"/>
      <c r="G458" s="136"/>
      <c r="H458" s="136" t="s">
        <v>131</v>
      </c>
      <c r="I458" s="137" t="str">
        <f>IFERROR(IF(ISBLANK($G458),"",IF(ISTEXT($G458),$G458,IF(SIGN(INDEX('Time Zones'!$D$12:$J$18,MATCH($H458,ZoneA,0),MATCH($J458,ZoneB,0)))=(-1),INDEX('Time Zones'!$D$12:$J$18,MATCH($H458,ZoneA,0),MATCH($J458,ZoneB,0))+$G458+5,INDEX('Time Zones'!$D$12:$J$18,MATCH($H458,ZoneA,0),MATCH($J458,ZoneB,0))+$G458))),"Select Time Zones")</f>
        <v/>
      </c>
      <c r="J458" s="19" t="s">
        <v>131</v>
      </c>
      <c r="K458" s="160"/>
      <c r="L458" s="134"/>
      <c r="M458" s="134" t="s">
        <v>131</v>
      </c>
      <c r="N458" s="135" t="str">
        <f>IFERROR(IF(ISBLANK($G458),"",IF(ISBLANK($L458),"",IF(ISTEXT($L458),$L458,IF(SIGN(INDEX('Time Zones'!$D$12:$J$18,MATCH($H458,ZoneA,0),MATCH($M458,ZoneB,0)))=(-1),INDEX('Time Zones'!$D$12:$J$18,MATCH($H458,ZoneA,0),MATCH($M458,ZoneB,0))+$L458+5,INDEX('Time Zones'!$D$12:$J$18,MATCH($H458,ZoneA,0),MATCH($M458,ZoneB,0))+$L458)))),"Select Time Zones")</f>
        <v/>
      </c>
      <c r="O458" s="162" t="str">
        <f t="shared" ca="1" si="57"/>
        <v/>
      </c>
      <c r="P458" s="25">
        <f t="shared" si="53"/>
        <v>0</v>
      </c>
      <c r="Q458" s="25">
        <f t="shared" si="54"/>
        <v>0</v>
      </c>
      <c r="R458" s="25">
        <f t="shared" si="55"/>
        <v>0</v>
      </c>
      <c r="S458" s="25" t="str">
        <f t="shared" ca="1" si="58"/>
        <v/>
      </c>
      <c r="T458" s="20" t="str">
        <f t="shared" ca="1" si="59"/>
        <v/>
      </c>
      <c r="U458" s="26" t="str">
        <f t="shared" ca="1" si="56"/>
        <v/>
      </c>
      <c r="V458" s="22"/>
      <c r="W458" s="22"/>
      <c r="X458" s="22"/>
      <c r="Y458" s="22"/>
      <c r="Z458" s="156"/>
      <c r="AA458" s="156"/>
      <c r="AB458" s="156"/>
      <c r="AC458" s="22">
        <v>20</v>
      </c>
    </row>
    <row r="459" spans="1:29">
      <c r="A459" s="17"/>
      <c r="B459" s="18"/>
      <c r="C459" s="18"/>
      <c r="D459" s="17"/>
      <c r="E459" s="17"/>
      <c r="F459" s="157"/>
      <c r="G459" s="136"/>
      <c r="H459" s="136" t="s">
        <v>131</v>
      </c>
      <c r="I459" s="137" t="str">
        <f>IFERROR(IF(ISBLANK($G459),"",IF(ISTEXT($G459),$G459,IF(SIGN(INDEX('Time Zones'!$D$12:$J$18,MATCH($H459,ZoneA,0),MATCH($J459,ZoneB,0)))=(-1),INDEX('Time Zones'!$D$12:$J$18,MATCH($H459,ZoneA,0),MATCH($J459,ZoneB,0))+$G459+5,INDEX('Time Zones'!$D$12:$J$18,MATCH($H459,ZoneA,0),MATCH($J459,ZoneB,0))+$G459))),"Select Time Zones")</f>
        <v/>
      </c>
      <c r="J459" s="19" t="s">
        <v>131</v>
      </c>
      <c r="K459" s="160"/>
      <c r="L459" s="134"/>
      <c r="M459" s="134" t="s">
        <v>131</v>
      </c>
      <c r="N459" s="135" t="str">
        <f>IFERROR(IF(ISBLANK($G459),"",IF(ISBLANK($L459),"",IF(ISTEXT($L459),$L459,IF(SIGN(INDEX('Time Zones'!$D$12:$J$18,MATCH($H459,ZoneA,0),MATCH($M459,ZoneB,0)))=(-1),INDEX('Time Zones'!$D$12:$J$18,MATCH($H459,ZoneA,0),MATCH($M459,ZoneB,0))+$L459+5,INDEX('Time Zones'!$D$12:$J$18,MATCH($H459,ZoneA,0),MATCH($M459,ZoneB,0))+$L459)))),"Select Time Zones")</f>
        <v/>
      </c>
      <c r="O459" s="162" t="str">
        <f t="shared" ca="1" si="57"/>
        <v/>
      </c>
      <c r="P459" s="25">
        <f t="shared" si="53"/>
        <v>0</v>
      </c>
      <c r="Q459" s="25">
        <f t="shared" si="54"/>
        <v>0</v>
      </c>
      <c r="R459" s="25">
        <f t="shared" si="55"/>
        <v>0</v>
      </c>
      <c r="S459" s="25" t="str">
        <f t="shared" ca="1" si="58"/>
        <v/>
      </c>
      <c r="T459" s="20" t="str">
        <f t="shared" ca="1" si="59"/>
        <v/>
      </c>
      <c r="U459" s="26" t="str">
        <f t="shared" ca="1" si="56"/>
        <v/>
      </c>
      <c r="V459" s="22"/>
      <c r="W459" s="22"/>
      <c r="X459" s="22"/>
      <c r="Y459" s="22"/>
      <c r="Z459" s="156"/>
      <c r="AA459" s="156"/>
      <c r="AB459" s="156"/>
      <c r="AC459" s="22">
        <v>20</v>
      </c>
    </row>
    <row r="460" spans="1:29">
      <c r="A460" s="17"/>
      <c r="B460" s="18"/>
      <c r="C460" s="18"/>
      <c r="D460" s="17"/>
      <c r="E460" s="17"/>
      <c r="F460" s="157"/>
      <c r="G460" s="136"/>
      <c r="H460" s="136" t="s">
        <v>131</v>
      </c>
      <c r="I460" s="137" t="str">
        <f>IFERROR(IF(ISBLANK($G460),"",IF(ISTEXT($G460),$G460,IF(SIGN(INDEX('Time Zones'!$D$12:$J$18,MATCH($H460,ZoneA,0),MATCH($J460,ZoneB,0)))=(-1),INDEX('Time Zones'!$D$12:$J$18,MATCH($H460,ZoneA,0),MATCH($J460,ZoneB,0))+$G460+5,INDEX('Time Zones'!$D$12:$J$18,MATCH($H460,ZoneA,0),MATCH($J460,ZoneB,0))+$G460))),"Select Time Zones")</f>
        <v/>
      </c>
      <c r="J460" s="19" t="s">
        <v>131</v>
      </c>
      <c r="K460" s="160"/>
      <c r="L460" s="134"/>
      <c r="M460" s="134" t="s">
        <v>131</v>
      </c>
      <c r="N460" s="135" t="str">
        <f>IFERROR(IF(ISBLANK($G460),"",IF(ISBLANK($L460),"",IF(ISTEXT($L460),$L460,IF(SIGN(INDEX('Time Zones'!$D$12:$J$18,MATCH($H460,ZoneA,0),MATCH($M460,ZoneB,0)))=(-1),INDEX('Time Zones'!$D$12:$J$18,MATCH($H460,ZoneA,0),MATCH($M460,ZoneB,0))+$L460+5,INDEX('Time Zones'!$D$12:$J$18,MATCH($H460,ZoneA,0),MATCH($M460,ZoneB,0))+$L460)))),"Select Time Zones")</f>
        <v/>
      </c>
      <c r="O460" s="162" t="str">
        <f t="shared" ca="1" si="57"/>
        <v/>
      </c>
      <c r="P460" s="25">
        <f t="shared" si="53"/>
        <v>0</v>
      </c>
      <c r="Q460" s="25">
        <f t="shared" si="54"/>
        <v>0</v>
      </c>
      <c r="R460" s="25">
        <f t="shared" si="55"/>
        <v>0</v>
      </c>
      <c r="S460" s="25" t="str">
        <f t="shared" ca="1" si="58"/>
        <v/>
      </c>
      <c r="T460" s="20" t="str">
        <f t="shared" ca="1" si="59"/>
        <v/>
      </c>
      <c r="U460" s="26" t="str">
        <f t="shared" ca="1" si="56"/>
        <v/>
      </c>
      <c r="V460" s="22"/>
      <c r="W460" s="22"/>
      <c r="X460" s="22"/>
      <c r="Y460" s="22"/>
      <c r="Z460" s="156"/>
      <c r="AA460" s="156"/>
      <c r="AB460" s="156"/>
      <c r="AC460" s="22">
        <v>20</v>
      </c>
    </row>
    <row r="461" spans="1:29">
      <c r="A461" s="17"/>
      <c r="B461" s="18"/>
      <c r="C461" s="18"/>
      <c r="D461" s="17"/>
      <c r="E461" s="17"/>
      <c r="F461" s="157"/>
      <c r="G461" s="136"/>
      <c r="H461" s="136" t="s">
        <v>131</v>
      </c>
      <c r="I461" s="137" t="str">
        <f>IFERROR(IF(ISBLANK($G461),"",IF(ISTEXT($G461),$G461,IF(SIGN(INDEX('Time Zones'!$D$12:$J$18,MATCH($H461,ZoneA,0),MATCH($J461,ZoneB,0)))=(-1),INDEX('Time Zones'!$D$12:$J$18,MATCH($H461,ZoneA,0),MATCH($J461,ZoneB,0))+$G461+5,INDEX('Time Zones'!$D$12:$J$18,MATCH($H461,ZoneA,0),MATCH($J461,ZoneB,0))+$G461))),"Select Time Zones")</f>
        <v/>
      </c>
      <c r="J461" s="19" t="s">
        <v>131</v>
      </c>
      <c r="K461" s="160"/>
      <c r="L461" s="134"/>
      <c r="M461" s="134" t="s">
        <v>131</v>
      </c>
      <c r="N461" s="135" t="str">
        <f>IFERROR(IF(ISBLANK($G461),"",IF(ISBLANK($L461),"",IF(ISTEXT($L461),$L461,IF(SIGN(INDEX('Time Zones'!$D$12:$J$18,MATCH($H461,ZoneA,0),MATCH($M461,ZoneB,0)))=(-1),INDEX('Time Zones'!$D$12:$J$18,MATCH($H461,ZoneA,0),MATCH($M461,ZoneB,0))+$L461+5,INDEX('Time Zones'!$D$12:$J$18,MATCH($H461,ZoneA,0),MATCH($M461,ZoneB,0))+$L461)))),"Select Time Zones")</f>
        <v/>
      </c>
      <c r="O461" s="162" t="str">
        <f t="shared" ca="1" si="57"/>
        <v/>
      </c>
      <c r="P461" s="25">
        <f t="shared" si="53"/>
        <v>0</v>
      </c>
      <c r="Q461" s="25">
        <f t="shared" si="54"/>
        <v>0</v>
      </c>
      <c r="R461" s="25">
        <f t="shared" si="55"/>
        <v>0</v>
      </c>
      <c r="S461" s="25" t="str">
        <f t="shared" ca="1" si="58"/>
        <v/>
      </c>
      <c r="T461" s="20" t="str">
        <f t="shared" ca="1" si="59"/>
        <v/>
      </c>
      <c r="U461" s="26" t="str">
        <f t="shared" ca="1" si="56"/>
        <v/>
      </c>
      <c r="V461" s="22"/>
      <c r="W461" s="22"/>
      <c r="X461" s="22"/>
      <c r="Y461" s="22"/>
      <c r="Z461" s="156"/>
      <c r="AA461" s="156"/>
      <c r="AB461" s="156"/>
      <c r="AC461" s="22">
        <v>20</v>
      </c>
    </row>
    <row r="462" spans="1:29">
      <c r="A462" s="17"/>
      <c r="B462" s="18"/>
      <c r="C462" s="18"/>
      <c r="D462" s="17"/>
      <c r="E462" s="17"/>
      <c r="F462" s="157"/>
      <c r="G462" s="136"/>
      <c r="H462" s="136" t="s">
        <v>131</v>
      </c>
      <c r="I462" s="137" t="str">
        <f>IFERROR(IF(ISBLANK($G462),"",IF(ISTEXT($G462),$G462,IF(SIGN(INDEX('Time Zones'!$D$12:$J$18,MATCH($H462,ZoneA,0),MATCH($J462,ZoneB,0)))=(-1),INDEX('Time Zones'!$D$12:$J$18,MATCH($H462,ZoneA,0),MATCH($J462,ZoneB,0))+$G462+5,INDEX('Time Zones'!$D$12:$J$18,MATCH($H462,ZoneA,0),MATCH($J462,ZoneB,0))+$G462))),"Select Time Zones")</f>
        <v/>
      </c>
      <c r="J462" s="19" t="s">
        <v>131</v>
      </c>
      <c r="K462" s="160"/>
      <c r="L462" s="134"/>
      <c r="M462" s="134" t="s">
        <v>131</v>
      </c>
      <c r="N462" s="135" t="str">
        <f>IFERROR(IF(ISBLANK($G462),"",IF(ISBLANK($L462),"",IF(ISTEXT($L462),$L462,IF(SIGN(INDEX('Time Zones'!$D$12:$J$18,MATCH($H462,ZoneA,0),MATCH($M462,ZoneB,0)))=(-1),INDEX('Time Zones'!$D$12:$J$18,MATCH($H462,ZoneA,0),MATCH($M462,ZoneB,0))+$L462+5,INDEX('Time Zones'!$D$12:$J$18,MATCH($H462,ZoneA,0),MATCH($M462,ZoneB,0))+$L462)))),"Select Time Zones")</f>
        <v/>
      </c>
      <c r="O462" s="162" t="str">
        <f t="shared" ca="1" si="57"/>
        <v/>
      </c>
      <c r="P462" s="25">
        <f t="shared" si="53"/>
        <v>0</v>
      </c>
      <c r="Q462" s="25">
        <f t="shared" si="54"/>
        <v>0</v>
      </c>
      <c r="R462" s="25">
        <f t="shared" si="55"/>
        <v>0</v>
      </c>
      <c r="S462" s="25" t="str">
        <f t="shared" ca="1" si="58"/>
        <v/>
      </c>
      <c r="T462" s="20" t="str">
        <f t="shared" ca="1" si="59"/>
        <v/>
      </c>
      <c r="U462" s="26" t="str">
        <f t="shared" ca="1" si="56"/>
        <v/>
      </c>
      <c r="V462" s="22"/>
      <c r="W462" s="22"/>
      <c r="X462" s="22"/>
      <c r="Y462" s="22"/>
      <c r="Z462" s="156"/>
      <c r="AA462" s="156"/>
      <c r="AB462" s="156"/>
      <c r="AC462" s="22">
        <v>20</v>
      </c>
    </row>
    <row r="463" spans="1:29">
      <c r="A463" s="17"/>
      <c r="B463" s="18"/>
      <c r="C463" s="18"/>
      <c r="D463" s="17"/>
      <c r="E463" s="17"/>
      <c r="F463" s="157"/>
      <c r="G463" s="136"/>
      <c r="H463" s="136" t="s">
        <v>131</v>
      </c>
      <c r="I463" s="137" t="str">
        <f>IFERROR(IF(ISBLANK($G463),"",IF(ISTEXT($G463),$G463,IF(SIGN(INDEX('Time Zones'!$D$12:$J$18,MATCH($H463,ZoneA,0),MATCH($J463,ZoneB,0)))=(-1),INDEX('Time Zones'!$D$12:$J$18,MATCH($H463,ZoneA,0),MATCH($J463,ZoneB,0))+$G463+5,INDEX('Time Zones'!$D$12:$J$18,MATCH($H463,ZoneA,0),MATCH($J463,ZoneB,0))+$G463))),"Select Time Zones")</f>
        <v/>
      </c>
      <c r="J463" s="19" t="s">
        <v>131</v>
      </c>
      <c r="K463" s="160"/>
      <c r="L463" s="134"/>
      <c r="M463" s="134" t="s">
        <v>131</v>
      </c>
      <c r="N463" s="135" t="str">
        <f>IFERROR(IF(ISBLANK($G463),"",IF(ISBLANK($L463),"",IF(ISTEXT($L463),$L463,IF(SIGN(INDEX('Time Zones'!$D$12:$J$18,MATCH($H463,ZoneA,0),MATCH($M463,ZoneB,0)))=(-1),INDEX('Time Zones'!$D$12:$J$18,MATCH($H463,ZoneA,0),MATCH($M463,ZoneB,0))+$L463+5,INDEX('Time Zones'!$D$12:$J$18,MATCH($H463,ZoneA,0),MATCH($M463,ZoneB,0))+$L463)))),"Select Time Zones")</f>
        <v/>
      </c>
      <c r="O463" s="162" t="str">
        <f t="shared" ca="1" si="57"/>
        <v/>
      </c>
      <c r="P463" s="25">
        <f t="shared" si="53"/>
        <v>0</v>
      </c>
      <c r="Q463" s="25">
        <f t="shared" si="54"/>
        <v>0</v>
      </c>
      <c r="R463" s="25">
        <f t="shared" si="55"/>
        <v>0</v>
      </c>
      <c r="S463" s="25" t="str">
        <f t="shared" ca="1" si="58"/>
        <v/>
      </c>
      <c r="T463" s="20" t="str">
        <f t="shared" ca="1" si="59"/>
        <v/>
      </c>
      <c r="U463" s="26" t="str">
        <f t="shared" ca="1" si="56"/>
        <v/>
      </c>
      <c r="V463" s="22"/>
      <c r="W463" s="22"/>
      <c r="X463" s="22"/>
      <c r="Y463" s="22"/>
      <c r="Z463" s="156"/>
      <c r="AA463" s="156"/>
      <c r="AB463" s="156"/>
      <c r="AC463" s="22">
        <v>20</v>
      </c>
    </row>
    <row r="464" spans="1:29">
      <c r="A464" s="17"/>
      <c r="B464" s="18"/>
      <c r="C464" s="18"/>
      <c r="D464" s="17"/>
      <c r="E464" s="17"/>
      <c r="F464" s="157"/>
      <c r="G464" s="136"/>
      <c r="H464" s="136" t="s">
        <v>131</v>
      </c>
      <c r="I464" s="137" t="str">
        <f>IFERROR(IF(ISBLANK($G464),"",IF(ISTEXT($G464),$G464,IF(SIGN(INDEX('Time Zones'!$D$12:$J$18,MATCH($H464,ZoneA,0),MATCH($J464,ZoneB,0)))=(-1),INDEX('Time Zones'!$D$12:$J$18,MATCH($H464,ZoneA,0),MATCH($J464,ZoneB,0))+$G464+5,INDEX('Time Zones'!$D$12:$J$18,MATCH($H464,ZoneA,0),MATCH($J464,ZoneB,0))+$G464))),"Select Time Zones")</f>
        <v/>
      </c>
      <c r="J464" s="19" t="s">
        <v>131</v>
      </c>
      <c r="K464" s="160"/>
      <c r="L464" s="134"/>
      <c r="M464" s="134" t="s">
        <v>131</v>
      </c>
      <c r="N464" s="135" t="str">
        <f>IFERROR(IF(ISBLANK($G464),"",IF(ISBLANK($L464),"",IF(ISTEXT($L464),$L464,IF(SIGN(INDEX('Time Zones'!$D$12:$J$18,MATCH($H464,ZoneA,0),MATCH($M464,ZoneB,0)))=(-1),INDEX('Time Zones'!$D$12:$J$18,MATCH($H464,ZoneA,0),MATCH($M464,ZoneB,0))+$L464+5,INDEX('Time Zones'!$D$12:$J$18,MATCH($H464,ZoneA,0),MATCH($M464,ZoneB,0))+$L464)))),"Select Time Zones")</f>
        <v/>
      </c>
      <c r="O464" s="162" t="str">
        <f t="shared" ca="1" si="57"/>
        <v/>
      </c>
      <c r="P464" s="25">
        <f t="shared" si="53"/>
        <v>0</v>
      </c>
      <c r="Q464" s="25">
        <f t="shared" si="54"/>
        <v>0</v>
      </c>
      <c r="R464" s="25">
        <f t="shared" si="55"/>
        <v>0</v>
      </c>
      <c r="S464" s="25" t="str">
        <f t="shared" ca="1" si="58"/>
        <v/>
      </c>
      <c r="T464" s="20" t="str">
        <f t="shared" ca="1" si="59"/>
        <v/>
      </c>
      <c r="U464" s="26" t="str">
        <f t="shared" ca="1" si="56"/>
        <v/>
      </c>
      <c r="V464" s="22"/>
      <c r="W464" s="22"/>
      <c r="X464" s="22"/>
      <c r="Y464" s="22"/>
      <c r="Z464" s="156"/>
      <c r="AA464" s="156"/>
      <c r="AB464" s="156"/>
      <c r="AC464" s="22">
        <v>20</v>
      </c>
    </row>
    <row r="465" spans="1:29">
      <c r="A465" s="17"/>
      <c r="B465" s="18"/>
      <c r="C465" s="18"/>
      <c r="D465" s="17"/>
      <c r="E465" s="17"/>
      <c r="F465" s="157"/>
      <c r="G465" s="136"/>
      <c r="H465" s="136" t="s">
        <v>131</v>
      </c>
      <c r="I465" s="137" t="str">
        <f>IFERROR(IF(ISBLANK($G465),"",IF(ISTEXT($G465),$G465,IF(SIGN(INDEX('Time Zones'!$D$12:$J$18,MATCH($H465,ZoneA,0),MATCH($J465,ZoneB,0)))=(-1),INDEX('Time Zones'!$D$12:$J$18,MATCH($H465,ZoneA,0),MATCH($J465,ZoneB,0))+$G465+5,INDEX('Time Zones'!$D$12:$J$18,MATCH($H465,ZoneA,0),MATCH($J465,ZoneB,0))+$G465))),"Select Time Zones")</f>
        <v/>
      </c>
      <c r="J465" s="19" t="s">
        <v>131</v>
      </c>
      <c r="K465" s="160"/>
      <c r="L465" s="134"/>
      <c r="M465" s="134" t="s">
        <v>131</v>
      </c>
      <c r="N465" s="135" t="str">
        <f>IFERROR(IF(ISBLANK($G465),"",IF(ISBLANK($L465),"",IF(ISTEXT($L465),$L465,IF(SIGN(INDEX('Time Zones'!$D$12:$J$18,MATCH($H465,ZoneA,0),MATCH($M465,ZoneB,0)))=(-1),INDEX('Time Zones'!$D$12:$J$18,MATCH($H465,ZoneA,0),MATCH($M465,ZoneB,0))+$L465+5,INDEX('Time Zones'!$D$12:$J$18,MATCH($H465,ZoneA,0),MATCH($M465,ZoneB,0))+$L465)))),"Select Time Zones")</f>
        <v/>
      </c>
      <c r="O465" s="162" t="str">
        <f t="shared" ca="1" si="57"/>
        <v/>
      </c>
      <c r="P465" s="25">
        <f t="shared" si="53"/>
        <v>0</v>
      </c>
      <c r="Q465" s="25">
        <f t="shared" si="54"/>
        <v>0</v>
      </c>
      <c r="R465" s="25">
        <f t="shared" si="55"/>
        <v>0</v>
      </c>
      <c r="S465" s="25" t="str">
        <f t="shared" ca="1" si="58"/>
        <v/>
      </c>
      <c r="T465" s="20" t="str">
        <f t="shared" ca="1" si="59"/>
        <v/>
      </c>
      <c r="U465" s="26" t="str">
        <f t="shared" ca="1" si="56"/>
        <v/>
      </c>
      <c r="V465" s="22"/>
      <c r="W465" s="22"/>
      <c r="X465" s="22"/>
      <c r="Y465" s="22"/>
      <c r="Z465" s="156"/>
      <c r="AA465" s="156"/>
      <c r="AB465" s="156"/>
      <c r="AC465" s="22">
        <v>20</v>
      </c>
    </row>
    <row r="466" spans="1:29">
      <c r="A466" s="17"/>
      <c r="B466" s="18"/>
      <c r="C466" s="18"/>
      <c r="D466" s="17"/>
      <c r="E466" s="17"/>
      <c r="F466" s="157"/>
      <c r="G466" s="136"/>
      <c r="H466" s="136" t="s">
        <v>131</v>
      </c>
      <c r="I466" s="137" t="str">
        <f>IFERROR(IF(ISBLANK($G466),"",IF(ISTEXT($G466),$G466,IF(SIGN(INDEX('Time Zones'!$D$12:$J$18,MATCH($H466,ZoneA,0),MATCH($J466,ZoneB,0)))=(-1),INDEX('Time Zones'!$D$12:$J$18,MATCH($H466,ZoneA,0),MATCH($J466,ZoneB,0))+$G466+5,INDEX('Time Zones'!$D$12:$J$18,MATCH($H466,ZoneA,0),MATCH($J466,ZoneB,0))+$G466))),"Select Time Zones")</f>
        <v/>
      </c>
      <c r="J466" s="19" t="s">
        <v>131</v>
      </c>
      <c r="K466" s="160"/>
      <c r="L466" s="134"/>
      <c r="M466" s="134" t="s">
        <v>131</v>
      </c>
      <c r="N466" s="135" t="str">
        <f>IFERROR(IF(ISBLANK($G466),"",IF(ISBLANK($L466),"",IF(ISTEXT($L466),$L466,IF(SIGN(INDEX('Time Zones'!$D$12:$J$18,MATCH($H466,ZoneA,0),MATCH($M466,ZoneB,0)))=(-1),INDEX('Time Zones'!$D$12:$J$18,MATCH($H466,ZoneA,0),MATCH($M466,ZoneB,0))+$L466+5,INDEX('Time Zones'!$D$12:$J$18,MATCH($H466,ZoneA,0),MATCH($M466,ZoneB,0))+$L466)))),"Select Time Zones")</f>
        <v/>
      </c>
      <c r="O466" s="162" t="str">
        <f t="shared" ca="1" si="57"/>
        <v/>
      </c>
      <c r="P466" s="25">
        <f t="shared" si="53"/>
        <v>0</v>
      </c>
      <c r="Q466" s="25">
        <f t="shared" si="54"/>
        <v>0</v>
      </c>
      <c r="R466" s="25">
        <f t="shared" si="55"/>
        <v>0</v>
      </c>
      <c r="S466" s="25" t="str">
        <f t="shared" ca="1" si="58"/>
        <v/>
      </c>
      <c r="T466" s="20" t="str">
        <f t="shared" ca="1" si="59"/>
        <v/>
      </c>
      <c r="U466" s="26" t="str">
        <f t="shared" ca="1" si="56"/>
        <v/>
      </c>
      <c r="V466" s="22"/>
      <c r="W466" s="22"/>
      <c r="X466" s="22"/>
      <c r="Y466" s="22"/>
      <c r="Z466" s="156"/>
      <c r="AA466" s="156"/>
      <c r="AB466" s="156"/>
      <c r="AC466" s="22">
        <v>20</v>
      </c>
    </row>
    <row r="467" spans="1:29">
      <c r="A467" s="17"/>
      <c r="B467" s="18"/>
      <c r="C467" s="18"/>
      <c r="D467" s="17"/>
      <c r="E467" s="17"/>
      <c r="F467" s="157"/>
      <c r="G467" s="136"/>
      <c r="H467" s="136" t="s">
        <v>131</v>
      </c>
      <c r="I467" s="137" t="str">
        <f>IFERROR(IF(ISBLANK($G467),"",IF(ISTEXT($G467),$G467,IF(SIGN(INDEX('Time Zones'!$D$12:$J$18,MATCH($H467,ZoneA,0),MATCH($J467,ZoneB,0)))=(-1),INDEX('Time Zones'!$D$12:$J$18,MATCH($H467,ZoneA,0),MATCH($J467,ZoneB,0))+$G467+5,INDEX('Time Zones'!$D$12:$J$18,MATCH($H467,ZoneA,0),MATCH($J467,ZoneB,0))+$G467))),"Select Time Zones")</f>
        <v/>
      </c>
      <c r="J467" s="19" t="s">
        <v>131</v>
      </c>
      <c r="K467" s="160"/>
      <c r="L467" s="134"/>
      <c r="M467" s="134" t="s">
        <v>131</v>
      </c>
      <c r="N467" s="135" t="str">
        <f>IFERROR(IF(ISBLANK($G467),"",IF(ISBLANK($L467),"",IF(ISTEXT($L467),$L467,IF(SIGN(INDEX('Time Zones'!$D$12:$J$18,MATCH($H467,ZoneA,0),MATCH($M467,ZoneB,0)))=(-1),INDEX('Time Zones'!$D$12:$J$18,MATCH($H467,ZoneA,0),MATCH($M467,ZoneB,0))+$L467+5,INDEX('Time Zones'!$D$12:$J$18,MATCH($H467,ZoneA,0),MATCH($M467,ZoneB,0))+$L467)))),"Select Time Zones")</f>
        <v/>
      </c>
      <c r="O467" s="162" t="str">
        <f t="shared" ca="1" si="57"/>
        <v/>
      </c>
      <c r="P467" s="25">
        <f t="shared" si="53"/>
        <v>0</v>
      </c>
      <c r="Q467" s="25">
        <f t="shared" si="54"/>
        <v>0</v>
      </c>
      <c r="R467" s="25">
        <f t="shared" si="55"/>
        <v>0</v>
      </c>
      <c r="S467" s="25" t="str">
        <f t="shared" ca="1" si="58"/>
        <v/>
      </c>
      <c r="T467" s="20" t="str">
        <f t="shared" ca="1" si="59"/>
        <v/>
      </c>
      <c r="U467" s="26" t="str">
        <f t="shared" ca="1" si="56"/>
        <v/>
      </c>
      <c r="V467" s="22"/>
      <c r="W467" s="22"/>
      <c r="X467" s="22"/>
      <c r="Y467" s="22"/>
      <c r="Z467" s="156"/>
      <c r="AA467" s="156"/>
      <c r="AB467" s="156"/>
      <c r="AC467" s="22">
        <v>20</v>
      </c>
    </row>
    <row r="468" spans="1:29">
      <c r="A468" s="17"/>
      <c r="B468" s="18"/>
      <c r="C468" s="18"/>
      <c r="D468" s="17"/>
      <c r="E468" s="17"/>
      <c r="F468" s="157"/>
      <c r="G468" s="136"/>
      <c r="H468" s="136" t="s">
        <v>131</v>
      </c>
      <c r="I468" s="137" t="str">
        <f>IFERROR(IF(ISBLANK($G468),"",IF(ISTEXT($G468),$G468,IF(SIGN(INDEX('Time Zones'!$D$12:$J$18,MATCH($H468,ZoneA,0),MATCH($J468,ZoneB,0)))=(-1),INDEX('Time Zones'!$D$12:$J$18,MATCH($H468,ZoneA,0),MATCH($J468,ZoneB,0))+$G468+5,INDEX('Time Zones'!$D$12:$J$18,MATCH($H468,ZoneA,0),MATCH($J468,ZoneB,0))+$G468))),"Select Time Zones")</f>
        <v/>
      </c>
      <c r="J468" s="19" t="s">
        <v>131</v>
      </c>
      <c r="K468" s="160"/>
      <c r="L468" s="134"/>
      <c r="M468" s="134" t="s">
        <v>131</v>
      </c>
      <c r="N468" s="135" t="str">
        <f>IFERROR(IF(ISBLANK($G468),"",IF(ISBLANK($L468),"",IF(ISTEXT($L468),$L468,IF(SIGN(INDEX('Time Zones'!$D$12:$J$18,MATCH($H468,ZoneA,0),MATCH($M468,ZoneB,0)))=(-1),INDEX('Time Zones'!$D$12:$J$18,MATCH($H468,ZoneA,0),MATCH($M468,ZoneB,0))+$L468+5,INDEX('Time Zones'!$D$12:$J$18,MATCH($H468,ZoneA,0),MATCH($M468,ZoneB,0))+$L468)))),"Select Time Zones")</f>
        <v/>
      </c>
      <c r="O468" s="162" t="str">
        <f t="shared" ca="1" si="57"/>
        <v/>
      </c>
      <c r="P468" s="25">
        <f t="shared" si="53"/>
        <v>0</v>
      </c>
      <c r="Q468" s="25">
        <f t="shared" si="54"/>
        <v>0</v>
      </c>
      <c r="R468" s="25">
        <f t="shared" si="55"/>
        <v>0</v>
      </c>
      <c r="S468" s="25" t="str">
        <f t="shared" ca="1" si="58"/>
        <v/>
      </c>
      <c r="T468" s="20" t="str">
        <f t="shared" ca="1" si="59"/>
        <v/>
      </c>
      <c r="U468" s="26" t="str">
        <f t="shared" ca="1" si="56"/>
        <v/>
      </c>
      <c r="V468" s="22"/>
      <c r="W468" s="22"/>
      <c r="X468" s="22"/>
      <c r="Y468" s="22"/>
      <c r="Z468" s="156"/>
      <c r="AA468" s="156"/>
      <c r="AB468" s="156"/>
      <c r="AC468" s="22">
        <v>20</v>
      </c>
    </row>
    <row r="469" spans="1:29">
      <c r="A469" s="17"/>
      <c r="B469" s="18"/>
      <c r="C469" s="18"/>
      <c r="D469" s="17"/>
      <c r="E469" s="17"/>
      <c r="F469" s="157"/>
      <c r="G469" s="136"/>
      <c r="H469" s="136" t="s">
        <v>131</v>
      </c>
      <c r="I469" s="137" t="str">
        <f>IFERROR(IF(ISBLANK($G469),"",IF(ISTEXT($G469),$G469,IF(SIGN(INDEX('Time Zones'!$D$12:$J$18,MATCH($H469,ZoneA,0),MATCH($J469,ZoneB,0)))=(-1),INDEX('Time Zones'!$D$12:$J$18,MATCH($H469,ZoneA,0),MATCH($J469,ZoneB,0))+$G469+5,INDEX('Time Zones'!$D$12:$J$18,MATCH($H469,ZoneA,0),MATCH($J469,ZoneB,0))+$G469))),"Select Time Zones")</f>
        <v/>
      </c>
      <c r="J469" s="19" t="s">
        <v>131</v>
      </c>
      <c r="K469" s="160"/>
      <c r="L469" s="134"/>
      <c r="M469" s="134" t="s">
        <v>131</v>
      </c>
      <c r="N469" s="135" t="str">
        <f>IFERROR(IF(ISBLANK($G469),"",IF(ISBLANK($L469),"",IF(ISTEXT($L469),$L469,IF(SIGN(INDEX('Time Zones'!$D$12:$J$18,MATCH($H469,ZoneA,0),MATCH($M469,ZoneB,0)))=(-1),INDEX('Time Zones'!$D$12:$J$18,MATCH($H469,ZoneA,0),MATCH($M469,ZoneB,0))+$L469+5,INDEX('Time Zones'!$D$12:$J$18,MATCH($H469,ZoneA,0),MATCH($M469,ZoneB,0))+$L469)))),"Select Time Zones")</f>
        <v/>
      </c>
      <c r="O469" s="162" t="str">
        <f t="shared" ca="1" si="57"/>
        <v/>
      </c>
      <c r="P469" s="25">
        <f t="shared" si="53"/>
        <v>0</v>
      </c>
      <c r="Q469" s="25">
        <f t="shared" si="54"/>
        <v>0</v>
      </c>
      <c r="R469" s="25">
        <f t="shared" si="55"/>
        <v>0</v>
      </c>
      <c r="S469" s="25" t="str">
        <f t="shared" ca="1" si="58"/>
        <v/>
      </c>
      <c r="T469" s="20" t="str">
        <f t="shared" ca="1" si="59"/>
        <v/>
      </c>
      <c r="U469" s="26" t="str">
        <f t="shared" ca="1" si="56"/>
        <v/>
      </c>
      <c r="V469" s="22"/>
      <c r="W469" s="22"/>
      <c r="X469" s="22"/>
      <c r="Y469" s="22"/>
      <c r="Z469" s="156"/>
      <c r="AA469" s="156"/>
      <c r="AB469" s="156"/>
      <c r="AC469" s="22">
        <v>20</v>
      </c>
    </row>
    <row r="470" spans="1:29">
      <c r="A470" s="17"/>
      <c r="B470" s="18"/>
      <c r="C470" s="18"/>
      <c r="D470" s="17"/>
      <c r="E470" s="17"/>
      <c r="F470" s="157"/>
      <c r="G470" s="136"/>
      <c r="H470" s="136" t="s">
        <v>131</v>
      </c>
      <c r="I470" s="137" t="str">
        <f>IFERROR(IF(ISBLANK($G470),"",IF(ISTEXT($G470),$G470,IF(SIGN(INDEX('Time Zones'!$D$12:$J$18,MATCH($H470,ZoneA,0),MATCH($J470,ZoneB,0)))=(-1),INDEX('Time Zones'!$D$12:$J$18,MATCH($H470,ZoneA,0),MATCH($J470,ZoneB,0))+$G470+5,INDEX('Time Zones'!$D$12:$J$18,MATCH($H470,ZoneA,0),MATCH($J470,ZoneB,0))+$G470))),"Select Time Zones")</f>
        <v/>
      </c>
      <c r="J470" s="19" t="s">
        <v>131</v>
      </c>
      <c r="K470" s="160"/>
      <c r="L470" s="134"/>
      <c r="M470" s="134" t="s">
        <v>131</v>
      </c>
      <c r="N470" s="135" t="str">
        <f>IFERROR(IF(ISBLANK($G470),"",IF(ISBLANK($L470),"",IF(ISTEXT($L470),$L470,IF(SIGN(INDEX('Time Zones'!$D$12:$J$18,MATCH($H470,ZoneA,0),MATCH($M470,ZoneB,0)))=(-1),INDEX('Time Zones'!$D$12:$J$18,MATCH($H470,ZoneA,0),MATCH($M470,ZoneB,0))+$L470+5,INDEX('Time Zones'!$D$12:$J$18,MATCH($H470,ZoneA,0),MATCH($M470,ZoneB,0))+$L470)))),"Select Time Zones")</f>
        <v/>
      </c>
      <c r="O470" s="162" t="str">
        <f t="shared" ca="1" si="57"/>
        <v/>
      </c>
      <c r="P470" s="25">
        <f t="shared" si="53"/>
        <v>0</v>
      </c>
      <c r="Q470" s="25">
        <f t="shared" si="54"/>
        <v>0</v>
      </c>
      <c r="R470" s="25">
        <f t="shared" si="55"/>
        <v>0</v>
      </c>
      <c r="S470" s="25" t="str">
        <f t="shared" ca="1" si="58"/>
        <v/>
      </c>
      <c r="T470" s="20" t="str">
        <f t="shared" ca="1" si="59"/>
        <v/>
      </c>
      <c r="U470" s="26" t="str">
        <f t="shared" ca="1" si="56"/>
        <v/>
      </c>
      <c r="V470" s="22"/>
      <c r="W470" s="22"/>
      <c r="X470" s="22"/>
      <c r="Y470" s="22"/>
      <c r="Z470" s="156"/>
      <c r="AA470" s="156"/>
      <c r="AB470" s="156"/>
      <c r="AC470" s="22">
        <v>20</v>
      </c>
    </row>
    <row r="471" spans="1:29">
      <c r="A471" s="17"/>
      <c r="B471" s="18"/>
      <c r="C471" s="18"/>
      <c r="D471" s="17"/>
      <c r="E471" s="17"/>
      <c r="F471" s="157"/>
      <c r="G471" s="136"/>
      <c r="H471" s="136" t="s">
        <v>131</v>
      </c>
      <c r="I471" s="137" t="str">
        <f>IFERROR(IF(ISBLANK($G471),"",IF(ISTEXT($G471),$G471,IF(SIGN(INDEX('Time Zones'!$D$12:$J$18,MATCH($H471,ZoneA,0),MATCH($J471,ZoneB,0)))=(-1),INDEX('Time Zones'!$D$12:$J$18,MATCH($H471,ZoneA,0),MATCH($J471,ZoneB,0))+$G471+5,INDEX('Time Zones'!$D$12:$J$18,MATCH($H471,ZoneA,0),MATCH($J471,ZoneB,0))+$G471))),"Select Time Zones")</f>
        <v/>
      </c>
      <c r="J471" s="19" t="s">
        <v>131</v>
      </c>
      <c r="K471" s="160"/>
      <c r="L471" s="134"/>
      <c r="M471" s="134" t="s">
        <v>131</v>
      </c>
      <c r="N471" s="135" t="str">
        <f>IFERROR(IF(ISBLANK($G471),"",IF(ISBLANK($L471),"",IF(ISTEXT($L471),$L471,IF(SIGN(INDEX('Time Zones'!$D$12:$J$18,MATCH($H471,ZoneA,0),MATCH($M471,ZoneB,0)))=(-1),INDEX('Time Zones'!$D$12:$J$18,MATCH($H471,ZoneA,0),MATCH($M471,ZoneB,0))+$L471+5,INDEX('Time Zones'!$D$12:$J$18,MATCH($H471,ZoneA,0),MATCH($M471,ZoneB,0))+$L471)))),"Select Time Zones")</f>
        <v/>
      </c>
      <c r="O471" s="162" t="str">
        <f t="shared" ca="1" si="57"/>
        <v/>
      </c>
      <c r="P471" s="25">
        <f t="shared" si="53"/>
        <v>0</v>
      </c>
      <c r="Q471" s="25">
        <f t="shared" si="54"/>
        <v>0</v>
      </c>
      <c r="R471" s="25">
        <f t="shared" si="55"/>
        <v>0</v>
      </c>
      <c r="S471" s="25" t="str">
        <f t="shared" ca="1" si="58"/>
        <v/>
      </c>
      <c r="T471" s="20" t="str">
        <f t="shared" ca="1" si="59"/>
        <v/>
      </c>
      <c r="U471" s="26" t="str">
        <f t="shared" ca="1" si="56"/>
        <v/>
      </c>
      <c r="V471" s="22"/>
      <c r="W471" s="22"/>
      <c r="X471" s="22"/>
      <c r="Y471" s="22"/>
      <c r="Z471" s="156"/>
      <c r="AA471" s="156"/>
      <c r="AB471" s="156"/>
      <c r="AC471" s="22">
        <v>20</v>
      </c>
    </row>
    <row r="472" spans="1:29">
      <c r="A472" s="17"/>
      <c r="B472" s="18"/>
      <c r="C472" s="18"/>
      <c r="D472" s="17"/>
      <c r="E472" s="17"/>
      <c r="F472" s="157"/>
      <c r="G472" s="136"/>
      <c r="H472" s="136" t="s">
        <v>131</v>
      </c>
      <c r="I472" s="137" t="str">
        <f>IFERROR(IF(ISBLANK($G472),"",IF(ISTEXT($G472),$G472,IF(SIGN(INDEX('Time Zones'!$D$12:$J$18,MATCH($H472,ZoneA,0),MATCH($J472,ZoneB,0)))=(-1),INDEX('Time Zones'!$D$12:$J$18,MATCH($H472,ZoneA,0),MATCH($J472,ZoneB,0))+$G472+5,INDEX('Time Zones'!$D$12:$J$18,MATCH($H472,ZoneA,0),MATCH($J472,ZoneB,0))+$G472))),"Select Time Zones")</f>
        <v/>
      </c>
      <c r="J472" s="19" t="s">
        <v>131</v>
      </c>
      <c r="K472" s="160"/>
      <c r="L472" s="134"/>
      <c r="M472" s="134" t="s">
        <v>131</v>
      </c>
      <c r="N472" s="135" t="str">
        <f>IFERROR(IF(ISBLANK($G472),"",IF(ISBLANK($L472),"",IF(ISTEXT($L472),$L472,IF(SIGN(INDEX('Time Zones'!$D$12:$J$18,MATCH($H472,ZoneA,0),MATCH($M472,ZoneB,0)))=(-1),INDEX('Time Zones'!$D$12:$J$18,MATCH($H472,ZoneA,0),MATCH($M472,ZoneB,0))+$L472+5,INDEX('Time Zones'!$D$12:$J$18,MATCH($H472,ZoneA,0),MATCH($M472,ZoneB,0))+$L472)))),"Select Time Zones")</f>
        <v/>
      </c>
      <c r="O472" s="162" t="str">
        <f t="shared" ca="1" si="57"/>
        <v/>
      </c>
      <c r="P472" s="25">
        <f t="shared" si="53"/>
        <v>0</v>
      </c>
      <c r="Q472" s="25">
        <f t="shared" si="54"/>
        <v>0</v>
      </c>
      <c r="R472" s="25">
        <f t="shared" si="55"/>
        <v>0</v>
      </c>
      <c r="S472" s="25" t="str">
        <f t="shared" ca="1" si="58"/>
        <v/>
      </c>
      <c r="T472" s="20" t="str">
        <f t="shared" ca="1" si="59"/>
        <v/>
      </c>
      <c r="U472" s="26" t="str">
        <f t="shared" ca="1" si="56"/>
        <v/>
      </c>
      <c r="V472" s="22"/>
      <c r="W472" s="22"/>
      <c r="X472" s="22"/>
      <c r="Y472" s="22"/>
      <c r="Z472" s="156"/>
      <c r="AA472" s="156"/>
      <c r="AB472" s="156"/>
      <c r="AC472" s="22">
        <v>20</v>
      </c>
    </row>
    <row r="473" spans="1:29">
      <c r="A473" s="17"/>
      <c r="B473" s="18"/>
      <c r="C473" s="18"/>
      <c r="D473" s="17"/>
      <c r="E473" s="17"/>
      <c r="F473" s="157"/>
      <c r="G473" s="136"/>
      <c r="H473" s="136" t="s">
        <v>131</v>
      </c>
      <c r="I473" s="137" t="str">
        <f>IFERROR(IF(ISBLANK($G473),"",IF(ISTEXT($G473),$G473,IF(SIGN(INDEX('Time Zones'!$D$12:$J$18,MATCH($H473,ZoneA,0),MATCH($J473,ZoneB,0)))=(-1),INDEX('Time Zones'!$D$12:$J$18,MATCH($H473,ZoneA,0),MATCH($J473,ZoneB,0))+$G473+5,INDEX('Time Zones'!$D$12:$J$18,MATCH($H473,ZoneA,0),MATCH($J473,ZoneB,0))+$G473))),"Select Time Zones")</f>
        <v/>
      </c>
      <c r="J473" s="19" t="s">
        <v>131</v>
      </c>
      <c r="K473" s="160"/>
      <c r="L473" s="134"/>
      <c r="M473" s="134" t="s">
        <v>131</v>
      </c>
      <c r="N473" s="135" t="str">
        <f>IFERROR(IF(ISBLANK($G473),"",IF(ISBLANK($L473),"",IF(ISTEXT($L473),$L473,IF(SIGN(INDEX('Time Zones'!$D$12:$J$18,MATCH($H473,ZoneA,0),MATCH($M473,ZoneB,0)))=(-1),INDEX('Time Zones'!$D$12:$J$18,MATCH($H473,ZoneA,0),MATCH($M473,ZoneB,0))+$L473+5,INDEX('Time Zones'!$D$12:$J$18,MATCH($H473,ZoneA,0),MATCH($M473,ZoneB,0))+$L473)))),"Select Time Zones")</f>
        <v/>
      </c>
      <c r="O473" s="162" t="str">
        <f t="shared" ca="1" si="57"/>
        <v/>
      </c>
      <c r="P473" s="25">
        <f t="shared" si="53"/>
        <v>0</v>
      </c>
      <c r="Q473" s="25">
        <f t="shared" si="54"/>
        <v>0</v>
      </c>
      <c r="R473" s="25">
        <f t="shared" si="55"/>
        <v>0</v>
      </c>
      <c r="S473" s="25" t="str">
        <f t="shared" ca="1" si="58"/>
        <v/>
      </c>
      <c r="T473" s="20" t="str">
        <f t="shared" ca="1" si="59"/>
        <v/>
      </c>
      <c r="U473" s="26" t="str">
        <f t="shared" ca="1" si="56"/>
        <v/>
      </c>
      <c r="V473" s="22"/>
      <c r="W473" s="22"/>
      <c r="X473" s="22"/>
      <c r="Y473" s="22"/>
      <c r="Z473" s="156"/>
      <c r="AA473" s="156"/>
      <c r="AB473" s="156"/>
      <c r="AC473" s="22">
        <v>20</v>
      </c>
    </row>
    <row r="474" spans="1:29">
      <c r="A474" s="17"/>
      <c r="B474" s="18"/>
      <c r="C474" s="18"/>
      <c r="D474" s="17"/>
      <c r="E474" s="17"/>
      <c r="F474" s="157"/>
      <c r="G474" s="136"/>
      <c r="H474" s="136" t="s">
        <v>131</v>
      </c>
      <c r="I474" s="137" t="str">
        <f>IFERROR(IF(ISBLANK($G474),"",IF(ISTEXT($G474),$G474,IF(SIGN(INDEX('Time Zones'!$D$12:$J$18,MATCH($H474,ZoneA,0),MATCH($J474,ZoneB,0)))=(-1),INDEX('Time Zones'!$D$12:$J$18,MATCH($H474,ZoneA,0),MATCH($J474,ZoneB,0))+$G474+5,INDEX('Time Zones'!$D$12:$J$18,MATCH($H474,ZoneA,0),MATCH($J474,ZoneB,0))+$G474))),"Select Time Zones")</f>
        <v/>
      </c>
      <c r="J474" s="19" t="s">
        <v>131</v>
      </c>
      <c r="K474" s="160"/>
      <c r="L474" s="134"/>
      <c r="M474" s="134" t="s">
        <v>131</v>
      </c>
      <c r="N474" s="135" t="str">
        <f>IFERROR(IF(ISBLANK($G474),"",IF(ISBLANK($L474),"",IF(ISTEXT($L474),$L474,IF(SIGN(INDEX('Time Zones'!$D$12:$J$18,MATCH($H474,ZoneA,0),MATCH($M474,ZoneB,0)))=(-1),INDEX('Time Zones'!$D$12:$J$18,MATCH($H474,ZoneA,0),MATCH($M474,ZoneB,0))+$L474+5,INDEX('Time Zones'!$D$12:$J$18,MATCH($H474,ZoneA,0),MATCH($M474,ZoneB,0))+$L474)))),"Select Time Zones")</f>
        <v/>
      </c>
      <c r="O474" s="162" t="str">
        <f t="shared" ca="1" si="57"/>
        <v/>
      </c>
      <c r="P474" s="25">
        <f t="shared" si="53"/>
        <v>0</v>
      </c>
      <c r="Q474" s="25">
        <f t="shared" si="54"/>
        <v>0</v>
      </c>
      <c r="R474" s="25">
        <f t="shared" si="55"/>
        <v>0</v>
      </c>
      <c r="S474" s="25" t="str">
        <f t="shared" ca="1" si="58"/>
        <v/>
      </c>
      <c r="T474" s="20" t="str">
        <f t="shared" ca="1" si="59"/>
        <v/>
      </c>
      <c r="U474" s="26" t="str">
        <f t="shared" ca="1" si="56"/>
        <v/>
      </c>
      <c r="V474" s="22"/>
      <c r="W474" s="22"/>
      <c r="X474" s="22"/>
      <c r="Y474" s="22"/>
      <c r="Z474" s="156"/>
      <c r="AA474" s="156"/>
      <c r="AB474" s="156"/>
      <c r="AC474" s="22">
        <v>20</v>
      </c>
    </row>
    <row r="475" spans="1:29">
      <c r="A475" s="17"/>
      <c r="B475" s="18"/>
      <c r="C475" s="18"/>
      <c r="D475" s="17"/>
      <c r="E475" s="17"/>
      <c r="F475" s="157"/>
      <c r="G475" s="136"/>
      <c r="H475" s="136" t="s">
        <v>131</v>
      </c>
      <c r="I475" s="137" t="str">
        <f>IFERROR(IF(ISBLANK($G475),"",IF(ISTEXT($G475),$G475,IF(SIGN(INDEX('Time Zones'!$D$12:$J$18,MATCH($H475,ZoneA,0),MATCH($J475,ZoneB,0)))=(-1),INDEX('Time Zones'!$D$12:$J$18,MATCH($H475,ZoneA,0),MATCH($J475,ZoneB,0))+$G475+5,INDEX('Time Zones'!$D$12:$J$18,MATCH($H475,ZoneA,0),MATCH($J475,ZoneB,0))+$G475))),"Select Time Zones")</f>
        <v/>
      </c>
      <c r="J475" s="19" t="s">
        <v>131</v>
      </c>
      <c r="K475" s="160"/>
      <c r="L475" s="134"/>
      <c r="M475" s="134" t="s">
        <v>131</v>
      </c>
      <c r="N475" s="135" t="str">
        <f>IFERROR(IF(ISBLANK($G475),"",IF(ISBLANK($L475),"",IF(ISTEXT($L475),$L475,IF(SIGN(INDEX('Time Zones'!$D$12:$J$18,MATCH($H475,ZoneA,0),MATCH($M475,ZoneB,0)))=(-1),INDEX('Time Zones'!$D$12:$J$18,MATCH($H475,ZoneA,0),MATCH($M475,ZoneB,0))+$L475+5,INDEX('Time Zones'!$D$12:$J$18,MATCH($H475,ZoneA,0),MATCH($M475,ZoneB,0))+$L475)))),"Select Time Zones")</f>
        <v/>
      </c>
      <c r="O475" s="162" t="str">
        <f t="shared" ca="1" si="57"/>
        <v/>
      </c>
      <c r="P475" s="25">
        <f t="shared" si="53"/>
        <v>0</v>
      </c>
      <c r="Q475" s="25">
        <f t="shared" si="54"/>
        <v>0</v>
      </c>
      <c r="R475" s="25">
        <f t="shared" si="55"/>
        <v>0</v>
      </c>
      <c r="S475" s="25" t="str">
        <f t="shared" ca="1" si="58"/>
        <v/>
      </c>
      <c r="T475" s="20" t="str">
        <f t="shared" ca="1" si="59"/>
        <v/>
      </c>
      <c r="U475" s="26" t="str">
        <f t="shared" ca="1" si="56"/>
        <v/>
      </c>
      <c r="V475" s="22"/>
      <c r="W475" s="22"/>
      <c r="X475" s="22"/>
      <c r="Y475" s="22"/>
      <c r="Z475" s="156"/>
      <c r="AA475" s="156"/>
      <c r="AB475" s="156"/>
      <c r="AC475" s="22">
        <v>20</v>
      </c>
    </row>
    <row r="476" spans="1:29">
      <c r="A476" s="17"/>
      <c r="B476" s="18"/>
      <c r="C476" s="18"/>
      <c r="D476" s="17"/>
      <c r="E476" s="17"/>
      <c r="F476" s="157"/>
      <c r="G476" s="136"/>
      <c r="H476" s="136" t="s">
        <v>131</v>
      </c>
      <c r="I476" s="137" t="str">
        <f>IFERROR(IF(ISBLANK($G476),"",IF(ISTEXT($G476),$G476,IF(SIGN(INDEX('Time Zones'!$D$12:$J$18,MATCH($H476,ZoneA,0),MATCH($J476,ZoneB,0)))=(-1),INDEX('Time Zones'!$D$12:$J$18,MATCH($H476,ZoneA,0),MATCH($J476,ZoneB,0))+$G476+5,INDEX('Time Zones'!$D$12:$J$18,MATCH($H476,ZoneA,0),MATCH($J476,ZoneB,0))+$G476))),"Select Time Zones")</f>
        <v/>
      </c>
      <c r="J476" s="19" t="s">
        <v>131</v>
      </c>
      <c r="K476" s="160"/>
      <c r="L476" s="134"/>
      <c r="M476" s="134" t="s">
        <v>131</v>
      </c>
      <c r="N476" s="135" t="str">
        <f>IFERROR(IF(ISBLANK($G476),"",IF(ISBLANK($L476),"",IF(ISTEXT($L476),$L476,IF(SIGN(INDEX('Time Zones'!$D$12:$J$18,MATCH($H476,ZoneA,0),MATCH($M476,ZoneB,0)))=(-1),INDEX('Time Zones'!$D$12:$J$18,MATCH($H476,ZoneA,0),MATCH($M476,ZoneB,0))+$L476+5,INDEX('Time Zones'!$D$12:$J$18,MATCH($H476,ZoneA,0),MATCH($M476,ZoneB,0))+$L476)))),"Select Time Zones")</f>
        <v/>
      </c>
      <c r="O476" s="162" t="str">
        <f t="shared" ca="1" si="57"/>
        <v/>
      </c>
      <c r="P476" s="25">
        <f t="shared" si="53"/>
        <v>0</v>
      </c>
      <c r="Q476" s="25">
        <f t="shared" si="54"/>
        <v>0</v>
      </c>
      <c r="R476" s="25">
        <f t="shared" si="55"/>
        <v>0</v>
      </c>
      <c r="S476" s="25" t="str">
        <f t="shared" ca="1" si="58"/>
        <v/>
      </c>
      <c r="T476" s="20" t="str">
        <f t="shared" ca="1" si="59"/>
        <v/>
      </c>
      <c r="U476" s="26" t="str">
        <f t="shared" ca="1" si="56"/>
        <v/>
      </c>
      <c r="V476" s="22"/>
      <c r="W476" s="22"/>
      <c r="X476" s="22"/>
      <c r="Y476" s="22"/>
      <c r="Z476" s="156"/>
      <c r="AA476" s="156"/>
      <c r="AB476" s="156"/>
      <c r="AC476" s="22">
        <v>20</v>
      </c>
    </row>
    <row r="477" spans="1:29">
      <c r="A477" s="17"/>
      <c r="B477" s="18"/>
      <c r="C477" s="18"/>
      <c r="D477" s="17"/>
      <c r="E477" s="17"/>
      <c r="F477" s="157"/>
      <c r="G477" s="136"/>
      <c r="H477" s="136" t="s">
        <v>131</v>
      </c>
      <c r="I477" s="137" t="str">
        <f>IFERROR(IF(ISBLANK($G477),"",IF(ISTEXT($G477),$G477,IF(SIGN(INDEX('Time Zones'!$D$12:$J$18,MATCH($H477,ZoneA,0),MATCH($J477,ZoneB,0)))=(-1),INDEX('Time Zones'!$D$12:$J$18,MATCH($H477,ZoneA,0),MATCH($J477,ZoneB,0))+$G477+5,INDEX('Time Zones'!$D$12:$J$18,MATCH($H477,ZoneA,0),MATCH($J477,ZoneB,0))+$G477))),"Select Time Zones")</f>
        <v/>
      </c>
      <c r="J477" s="19" t="s">
        <v>131</v>
      </c>
      <c r="K477" s="160"/>
      <c r="L477" s="134"/>
      <c r="M477" s="134" t="s">
        <v>131</v>
      </c>
      <c r="N477" s="135" t="str">
        <f>IFERROR(IF(ISBLANK($G477),"",IF(ISBLANK($L477),"",IF(ISTEXT($L477),$L477,IF(SIGN(INDEX('Time Zones'!$D$12:$J$18,MATCH($H477,ZoneA,0),MATCH($M477,ZoneB,0)))=(-1),INDEX('Time Zones'!$D$12:$J$18,MATCH($H477,ZoneA,0),MATCH($M477,ZoneB,0))+$L477+5,INDEX('Time Zones'!$D$12:$J$18,MATCH($H477,ZoneA,0),MATCH($M477,ZoneB,0))+$L477)))),"Select Time Zones")</f>
        <v/>
      </c>
      <c r="O477" s="162" t="str">
        <f t="shared" ca="1" si="57"/>
        <v/>
      </c>
      <c r="P477" s="25">
        <f t="shared" si="53"/>
        <v>0</v>
      </c>
      <c r="Q477" s="25">
        <f t="shared" si="54"/>
        <v>0</v>
      </c>
      <c r="R477" s="25">
        <f t="shared" si="55"/>
        <v>0</v>
      </c>
      <c r="S477" s="25" t="str">
        <f t="shared" ca="1" si="58"/>
        <v/>
      </c>
      <c r="T477" s="20" t="str">
        <f t="shared" ca="1" si="59"/>
        <v/>
      </c>
      <c r="U477" s="26" t="str">
        <f t="shared" ca="1" si="56"/>
        <v/>
      </c>
      <c r="V477" s="22"/>
      <c r="W477" s="22"/>
      <c r="X477" s="22"/>
      <c r="Y477" s="22"/>
      <c r="Z477" s="156"/>
      <c r="AA477" s="156"/>
      <c r="AB477" s="156"/>
      <c r="AC477" s="22">
        <v>20</v>
      </c>
    </row>
    <row r="478" spans="1:29">
      <c r="A478" s="17"/>
      <c r="B478" s="18"/>
      <c r="C478" s="18"/>
      <c r="D478" s="17"/>
      <c r="E478" s="17"/>
      <c r="F478" s="157"/>
      <c r="G478" s="136"/>
      <c r="H478" s="136" t="s">
        <v>131</v>
      </c>
      <c r="I478" s="137" t="str">
        <f>IFERROR(IF(ISBLANK($G478),"",IF(ISTEXT($G478),$G478,IF(SIGN(INDEX('Time Zones'!$D$12:$J$18,MATCH($H478,ZoneA,0),MATCH($J478,ZoneB,0)))=(-1),INDEX('Time Zones'!$D$12:$J$18,MATCH($H478,ZoneA,0),MATCH($J478,ZoneB,0))+$G478+5,INDEX('Time Zones'!$D$12:$J$18,MATCH($H478,ZoneA,0),MATCH($J478,ZoneB,0))+$G478))),"Select Time Zones")</f>
        <v/>
      </c>
      <c r="J478" s="19" t="s">
        <v>131</v>
      </c>
      <c r="K478" s="160"/>
      <c r="L478" s="134"/>
      <c r="M478" s="134" t="s">
        <v>131</v>
      </c>
      <c r="N478" s="135" t="str">
        <f>IFERROR(IF(ISBLANK($G478),"",IF(ISBLANK($L478),"",IF(ISTEXT($L478),$L478,IF(SIGN(INDEX('Time Zones'!$D$12:$J$18,MATCH($H478,ZoneA,0),MATCH($M478,ZoneB,0)))=(-1),INDEX('Time Zones'!$D$12:$J$18,MATCH($H478,ZoneA,0),MATCH($M478,ZoneB,0))+$L478+5,INDEX('Time Zones'!$D$12:$J$18,MATCH($H478,ZoneA,0),MATCH($M478,ZoneB,0))+$L478)))),"Select Time Zones")</f>
        <v/>
      </c>
      <c r="O478" s="162" t="str">
        <f t="shared" ca="1" si="57"/>
        <v/>
      </c>
      <c r="P478" s="25">
        <f t="shared" si="53"/>
        <v>0</v>
      </c>
      <c r="Q478" s="25">
        <f t="shared" si="54"/>
        <v>0</v>
      </c>
      <c r="R478" s="25">
        <f t="shared" si="55"/>
        <v>0</v>
      </c>
      <c r="S478" s="25" t="str">
        <f t="shared" ca="1" si="58"/>
        <v/>
      </c>
      <c r="T478" s="20" t="str">
        <f t="shared" ca="1" si="59"/>
        <v/>
      </c>
      <c r="U478" s="26" t="str">
        <f t="shared" ca="1" si="56"/>
        <v/>
      </c>
      <c r="V478" s="22"/>
      <c r="W478" s="22"/>
      <c r="X478" s="22"/>
      <c r="Y478" s="22"/>
      <c r="Z478" s="156"/>
      <c r="AA478" s="156"/>
      <c r="AB478" s="156"/>
      <c r="AC478" s="22">
        <v>20</v>
      </c>
    </row>
    <row r="479" spans="1:29">
      <c r="A479" s="17"/>
      <c r="B479" s="18"/>
      <c r="C479" s="18"/>
      <c r="D479" s="17"/>
      <c r="E479" s="17"/>
      <c r="F479" s="157"/>
      <c r="G479" s="136"/>
      <c r="H479" s="136" t="s">
        <v>131</v>
      </c>
      <c r="I479" s="137" t="str">
        <f>IFERROR(IF(ISBLANK($G479),"",IF(ISTEXT($G479),$G479,IF(SIGN(INDEX('Time Zones'!$D$12:$J$18,MATCH($H479,ZoneA,0),MATCH($J479,ZoneB,0)))=(-1),INDEX('Time Zones'!$D$12:$J$18,MATCH($H479,ZoneA,0),MATCH($J479,ZoneB,0))+$G479+5,INDEX('Time Zones'!$D$12:$J$18,MATCH($H479,ZoneA,0),MATCH($J479,ZoneB,0))+$G479))),"Select Time Zones")</f>
        <v/>
      </c>
      <c r="J479" s="19" t="s">
        <v>131</v>
      </c>
      <c r="K479" s="160"/>
      <c r="L479" s="134"/>
      <c r="M479" s="134" t="s">
        <v>131</v>
      </c>
      <c r="N479" s="135" t="str">
        <f>IFERROR(IF(ISBLANK($G479),"",IF(ISBLANK($L479),"",IF(ISTEXT($L479),$L479,IF(SIGN(INDEX('Time Zones'!$D$12:$J$18,MATCH($H479,ZoneA,0),MATCH($M479,ZoneB,0)))=(-1),INDEX('Time Zones'!$D$12:$J$18,MATCH($H479,ZoneA,0),MATCH($M479,ZoneB,0))+$L479+5,INDEX('Time Zones'!$D$12:$J$18,MATCH($H479,ZoneA,0),MATCH($M479,ZoneB,0))+$L479)))),"Select Time Zones")</f>
        <v/>
      </c>
      <c r="O479" s="162" t="str">
        <f t="shared" ca="1" si="57"/>
        <v/>
      </c>
      <c r="P479" s="25">
        <f t="shared" si="53"/>
        <v>0</v>
      </c>
      <c r="Q479" s="25">
        <f t="shared" si="54"/>
        <v>0</v>
      </c>
      <c r="R479" s="25">
        <f t="shared" si="55"/>
        <v>0</v>
      </c>
      <c r="S479" s="25" t="str">
        <f t="shared" ca="1" si="58"/>
        <v/>
      </c>
      <c r="T479" s="20" t="str">
        <f t="shared" ca="1" si="59"/>
        <v/>
      </c>
      <c r="U479" s="26" t="str">
        <f t="shared" ca="1" si="56"/>
        <v/>
      </c>
      <c r="V479" s="22"/>
      <c r="W479" s="22"/>
      <c r="X479" s="22"/>
      <c r="Y479" s="22"/>
      <c r="Z479" s="156"/>
      <c r="AA479" s="156"/>
      <c r="AB479" s="156"/>
      <c r="AC479" s="22">
        <v>20</v>
      </c>
    </row>
    <row r="480" spans="1:29">
      <c r="A480" s="17"/>
      <c r="B480" s="18"/>
      <c r="C480" s="18"/>
      <c r="D480" s="17"/>
      <c r="E480" s="17"/>
      <c r="F480" s="157"/>
      <c r="G480" s="136"/>
      <c r="H480" s="136" t="s">
        <v>131</v>
      </c>
      <c r="I480" s="137" t="str">
        <f>IFERROR(IF(ISBLANK($G480),"",IF(ISTEXT($G480),$G480,IF(SIGN(INDEX('Time Zones'!$D$12:$J$18,MATCH($H480,ZoneA,0),MATCH($J480,ZoneB,0)))=(-1),INDEX('Time Zones'!$D$12:$J$18,MATCH($H480,ZoneA,0),MATCH($J480,ZoneB,0))+$G480+5,INDEX('Time Zones'!$D$12:$J$18,MATCH($H480,ZoneA,0),MATCH($J480,ZoneB,0))+$G480))),"Select Time Zones")</f>
        <v/>
      </c>
      <c r="J480" s="19" t="s">
        <v>131</v>
      </c>
      <c r="K480" s="160"/>
      <c r="L480" s="134"/>
      <c r="M480" s="134" t="s">
        <v>131</v>
      </c>
      <c r="N480" s="135" t="str">
        <f>IFERROR(IF(ISBLANK($G480),"",IF(ISBLANK($L480),"",IF(ISTEXT($L480),$L480,IF(SIGN(INDEX('Time Zones'!$D$12:$J$18,MATCH($H480,ZoneA,0),MATCH($M480,ZoneB,0)))=(-1),INDEX('Time Zones'!$D$12:$J$18,MATCH($H480,ZoneA,0),MATCH($M480,ZoneB,0))+$L480+5,INDEX('Time Zones'!$D$12:$J$18,MATCH($H480,ZoneA,0),MATCH($M480,ZoneB,0))+$L480)))),"Select Time Zones")</f>
        <v/>
      </c>
      <c r="O480" s="162" t="str">
        <f t="shared" ca="1" si="57"/>
        <v/>
      </c>
      <c r="P480" s="25">
        <f t="shared" si="53"/>
        <v>0</v>
      </c>
      <c r="Q480" s="25">
        <f t="shared" si="54"/>
        <v>0</v>
      </c>
      <c r="R480" s="25">
        <f t="shared" si="55"/>
        <v>0</v>
      </c>
      <c r="S480" s="25" t="str">
        <f t="shared" ca="1" si="58"/>
        <v/>
      </c>
      <c r="T480" s="20" t="str">
        <f t="shared" ca="1" si="59"/>
        <v/>
      </c>
      <c r="U480" s="26" t="str">
        <f t="shared" ca="1" si="56"/>
        <v/>
      </c>
      <c r="V480" s="22"/>
      <c r="W480" s="22"/>
      <c r="X480" s="22"/>
      <c r="Y480" s="22"/>
      <c r="Z480" s="156"/>
      <c r="AA480" s="156"/>
      <c r="AB480" s="156"/>
      <c r="AC480" s="22">
        <v>20</v>
      </c>
    </row>
    <row r="481" spans="1:29">
      <c r="A481" s="17"/>
      <c r="B481" s="18"/>
      <c r="C481" s="18"/>
      <c r="D481" s="17"/>
      <c r="E481" s="17"/>
      <c r="F481" s="157"/>
      <c r="G481" s="136"/>
      <c r="H481" s="136" t="s">
        <v>131</v>
      </c>
      <c r="I481" s="137" t="str">
        <f>IFERROR(IF(ISBLANK($G481),"",IF(ISTEXT($G481),$G481,IF(SIGN(INDEX('Time Zones'!$D$12:$J$18,MATCH($H481,ZoneA,0),MATCH($J481,ZoneB,0)))=(-1),INDEX('Time Zones'!$D$12:$J$18,MATCH($H481,ZoneA,0),MATCH($J481,ZoneB,0))+$G481+5,INDEX('Time Zones'!$D$12:$J$18,MATCH($H481,ZoneA,0),MATCH($J481,ZoneB,0))+$G481))),"Select Time Zones")</f>
        <v/>
      </c>
      <c r="J481" s="19" t="s">
        <v>131</v>
      </c>
      <c r="K481" s="160"/>
      <c r="L481" s="134"/>
      <c r="M481" s="134" t="s">
        <v>131</v>
      </c>
      <c r="N481" s="135" t="str">
        <f>IFERROR(IF(ISBLANK($G481),"",IF(ISBLANK($L481),"",IF(ISTEXT($L481),$L481,IF(SIGN(INDEX('Time Zones'!$D$12:$J$18,MATCH($H481,ZoneA,0),MATCH($M481,ZoneB,0)))=(-1),INDEX('Time Zones'!$D$12:$J$18,MATCH($H481,ZoneA,0),MATCH($M481,ZoneB,0))+$L481+5,INDEX('Time Zones'!$D$12:$J$18,MATCH($H481,ZoneA,0),MATCH($M481,ZoneB,0))+$L481)))),"Select Time Zones")</f>
        <v/>
      </c>
      <c r="O481" s="162" t="str">
        <f t="shared" ca="1" si="57"/>
        <v/>
      </c>
      <c r="P481" s="25">
        <f t="shared" si="53"/>
        <v>0</v>
      </c>
      <c r="Q481" s="25">
        <f t="shared" si="54"/>
        <v>0</v>
      </c>
      <c r="R481" s="25">
        <f t="shared" si="55"/>
        <v>0</v>
      </c>
      <c r="S481" s="25" t="str">
        <f t="shared" ca="1" si="58"/>
        <v/>
      </c>
      <c r="T481" s="20" t="str">
        <f t="shared" ca="1" si="59"/>
        <v/>
      </c>
      <c r="U481" s="26" t="str">
        <f t="shared" ca="1" si="56"/>
        <v/>
      </c>
      <c r="V481" s="22"/>
      <c r="W481" s="22"/>
      <c r="X481" s="22"/>
      <c r="Y481" s="22"/>
      <c r="Z481" s="156"/>
      <c r="AA481" s="156"/>
      <c r="AB481" s="156"/>
      <c r="AC481" s="22">
        <v>20</v>
      </c>
    </row>
    <row r="482" spans="1:29">
      <c r="A482" s="17"/>
      <c r="B482" s="18"/>
      <c r="C482" s="18"/>
      <c r="D482" s="17"/>
      <c r="E482" s="17"/>
      <c r="F482" s="157"/>
      <c r="G482" s="136"/>
      <c r="H482" s="136" t="s">
        <v>131</v>
      </c>
      <c r="I482" s="137" t="str">
        <f>IFERROR(IF(ISBLANK($G482),"",IF(ISTEXT($G482),$G482,IF(SIGN(INDEX('Time Zones'!$D$12:$J$18,MATCH($H482,ZoneA,0),MATCH($J482,ZoneB,0)))=(-1),INDEX('Time Zones'!$D$12:$J$18,MATCH($H482,ZoneA,0),MATCH($J482,ZoneB,0))+$G482+5,INDEX('Time Zones'!$D$12:$J$18,MATCH($H482,ZoneA,0),MATCH($J482,ZoneB,0))+$G482))),"Select Time Zones")</f>
        <v/>
      </c>
      <c r="J482" s="19" t="s">
        <v>131</v>
      </c>
      <c r="K482" s="160"/>
      <c r="L482" s="134"/>
      <c r="M482" s="134" t="s">
        <v>131</v>
      </c>
      <c r="N482" s="135" t="str">
        <f>IFERROR(IF(ISBLANK($G482),"",IF(ISBLANK($L482),"",IF(ISTEXT($L482),$L482,IF(SIGN(INDEX('Time Zones'!$D$12:$J$18,MATCH($H482,ZoneA,0),MATCH($M482,ZoneB,0)))=(-1),INDEX('Time Zones'!$D$12:$J$18,MATCH($H482,ZoneA,0),MATCH($M482,ZoneB,0))+$L482+5,INDEX('Time Zones'!$D$12:$J$18,MATCH($H482,ZoneA,0),MATCH($M482,ZoneB,0))+$L482)))),"Select Time Zones")</f>
        <v/>
      </c>
      <c r="O482" s="162" t="str">
        <f t="shared" ca="1" si="57"/>
        <v/>
      </c>
      <c r="P482" s="25">
        <f t="shared" si="53"/>
        <v>0</v>
      </c>
      <c r="Q482" s="25">
        <f t="shared" si="54"/>
        <v>0</v>
      </c>
      <c r="R482" s="25">
        <f t="shared" si="55"/>
        <v>0</v>
      </c>
      <c r="S482" s="25" t="str">
        <f t="shared" ca="1" si="58"/>
        <v/>
      </c>
      <c r="T482" s="20" t="str">
        <f t="shared" ca="1" si="59"/>
        <v/>
      </c>
      <c r="U482" s="26" t="str">
        <f t="shared" ca="1" si="56"/>
        <v/>
      </c>
      <c r="V482" s="22"/>
      <c r="W482" s="22"/>
      <c r="X482" s="22"/>
      <c r="Y482" s="22"/>
      <c r="Z482" s="156"/>
      <c r="AA482" s="156"/>
      <c r="AB482" s="156"/>
      <c r="AC482" s="22">
        <v>20</v>
      </c>
    </row>
    <row r="483" spans="1:29">
      <c r="A483" s="17"/>
      <c r="B483" s="18"/>
      <c r="C483" s="18"/>
      <c r="D483" s="17"/>
      <c r="E483" s="17"/>
      <c r="F483" s="157"/>
      <c r="G483" s="136"/>
      <c r="H483" s="136" t="s">
        <v>131</v>
      </c>
      <c r="I483" s="137" t="str">
        <f>IFERROR(IF(ISBLANK($G483),"",IF(ISTEXT($G483),$G483,IF(SIGN(INDEX('Time Zones'!$D$12:$J$18,MATCH($H483,ZoneA,0),MATCH($J483,ZoneB,0)))=(-1),INDEX('Time Zones'!$D$12:$J$18,MATCH($H483,ZoneA,0),MATCH($J483,ZoneB,0))+$G483+5,INDEX('Time Zones'!$D$12:$J$18,MATCH($H483,ZoneA,0),MATCH($J483,ZoneB,0))+$G483))),"Select Time Zones")</f>
        <v/>
      </c>
      <c r="J483" s="19" t="s">
        <v>131</v>
      </c>
      <c r="K483" s="160"/>
      <c r="L483" s="134"/>
      <c r="M483" s="134" t="s">
        <v>131</v>
      </c>
      <c r="N483" s="135" t="str">
        <f>IFERROR(IF(ISBLANK($G483),"",IF(ISBLANK($L483),"",IF(ISTEXT($L483),$L483,IF(SIGN(INDEX('Time Zones'!$D$12:$J$18,MATCH($H483,ZoneA,0),MATCH($M483,ZoneB,0)))=(-1),INDEX('Time Zones'!$D$12:$J$18,MATCH($H483,ZoneA,0),MATCH($M483,ZoneB,0))+$L483+5,INDEX('Time Zones'!$D$12:$J$18,MATCH($H483,ZoneA,0),MATCH($M483,ZoneB,0))+$L483)))),"Select Time Zones")</f>
        <v/>
      </c>
      <c r="O483" s="162" t="str">
        <f t="shared" ca="1" si="57"/>
        <v/>
      </c>
      <c r="P483" s="25">
        <f t="shared" si="53"/>
        <v>0</v>
      </c>
      <c r="Q483" s="25">
        <f t="shared" si="54"/>
        <v>0</v>
      </c>
      <c r="R483" s="25">
        <f t="shared" si="55"/>
        <v>0</v>
      </c>
      <c r="S483" s="25" t="str">
        <f t="shared" ca="1" si="58"/>
        <v/>
      </c>
      <c r="T483" s="20" t="str">
        <f t="shared" ca="1" si="59"/>
        <v/>
      </c>
      <c r="U483" s="26" t="str">
        <f t="shared" ca="1" si="56"/>
        <v/>
      </c>
      <c r="V483" s="22"/>
      <c r="W483" s="22"/>
      <c r="X483" s="22"/>
      <c r="Y483" s="22"/>
      <c r="Z483" s="156"/>
      <c r="AA483" s="156"/>
      <c r="AB483" s="156"/>
      <c r="AC483" s="22">
        <v>20</v>
      </c>
    </row>
    <row r="484" spans="1:29">
      <c r="A484" s="17"/>
      <c r="B484" s="18"/>
      <c r="C484" s="18"/>
      <c r="D484" s="17"/>
      <c r="E484" s="17"/>
      <c r="F484" s="157"/>
      <c r="G484" s="136"/>
      <c r="H484" s="136" t="s">
        <v>131</v>
      </c>
      <c r="I484" s="137" t="str">
        <f>IFERROR(IF(ISBLANK($G484),"",IF(ISTEXT($G484),$G484,IF(SIGN(INDEX('Time Zones'!$D$12:$J$18,MATCH($H484,ZoneA,0),MATCH($J484,ZoneB,0)))=(-1),INDEX('Time Zones'!$D$12:$J$18,MATCH($H484,ZoneA,0),MATCH($J484,ZoneB,0))+$G484+5,INDEX('Time Zones'!$D$12:$J$18,MATCH($H484,ZoneA,0),MATCH($J484,ZoneB,0))+$G484))),"Select Time Zones")</f>
        <v/>
      </c>
      <c r="J484" s="19" t="s">
        <v>131</v>
      </c>
      <c r="K484" s="160"/>
      <c r="L484" s="134"/>
      <c r="M484" s="134" t="s">
        <v>131</v>
      </c>
      <c r="N484" s="135" t="str">
        <f>IFERROR(IF(ISBLANK($G484),"",IF(ISBLANK($L484),"",IF(ISTEXT($L484),$L484,IF(SIGN(INDEX('Time Zones'!$D$12:$J$18,MATCH($H484,ZoneA,0),MATCH($M484,ZoneB,0)))=(-1),INDEX('Time Zones'!$D$12:$J$18,MATCH($H484,ZoneA,0),MATCH($M484,ZoneB,0))+$L484+5,INDEX('Time Zones'!$D$12:$J$18,MATCH($H484,ZoneA,0),MATCH($M484,ZoneB,0))+$L484)))),"Select Time Zones")</f>
        <v/>
      </c>
      <c r="O484" s="162" t="str">
        <f t="shared" ca="1" si="57"/>
        <v/>
      </c>
      <c r="P484" s="25">
        <f t="shared" si="53"/>
        <v>0</v>
      </c>
      <c r="Q484" s="25">
        <f t="shared" si="54"/>
        <v>0</v>
      </c>
      <c r="R484" s="25">
        <f t="shared" si="55"/>
        <v>0</v>
      </c>
      <c r="S484" s="25" t="str">
        <f t="shared" ca="1" si="58"/>
        <v/>
      </c>
      <c r="T484" s="20" t="str">
        <f t="shared" ca="1" si="59"/>
        <v/>
      </c>
      <c r="U484" s="26" t="str">
        <f t="shared" ca="1" si="56"/>
        <v/>
      </c>
      <c r="V484" s="22"/>
      <c r="W484" s="22"/>
      <c r="X484" s="22"/>
      <c r="Y484" s="22"/>
      <c r="Z484" s="156"/>
      <c r="AA484" s="156"/>
      <c r="AB484" s="156"/>
      <c r="AC484" s="22">
        <v>20</v>
      </c>
    </row>
    <row r="485" spans="1:29">
      <c r="A485" s="17"/>
      <c r="B485" s="18"/>
      <c r="C485" s="18"/>
      <c r="D485" s="17"/>
      <c r="E485" s="17"/>
      <c r="F485" s="157"/>
      <c r="G485" s="136"/>
      <c r="H485" s="136" t="s">
        <v>131</v>
      </c>
      <c r="I485" s="137" t="str">
        <f>IFERROR(IF(ISBLANK($G485),"",IF(ISTEXT($G485),$G485,IF(SIGN(INDEX('Time Zones'!$D$12:$J$18,MATCH($H485,ZoneA,0),MATCH($J485,ZoneB,0)))=(-1),INDEX('Time Zones'!$D$12:$J$18,MATCH($H485,ZoneA,0),MATCH($J485,ZoneB,0))+$G485+5,INDEX('Time Zones'!$D$12:$J$18,MATCH($H485,ZoneA,0),MATCH($J485,ZoneB,0))+$G485))),"Select Time Zones")</f>
        <v/>
      </c>
      <c r="J485" s="19" t="s">
        <v>131</v>
      </c>
      <c r="K485" s="160"/>
      <c r="L485" s="134"/>
      <c r="M485" s="134" t="s">
        <v>131</v>
      </c>
      <c r="N485" s="135" t="str">
        <f>IFERROR(IF(ISBLANK($G485),"",IF(ISBLANK($L485),"",IF(ISTEXT($L485),$L485,IF(SIGN(INDEX('Time Zones'!$D$12:$J$18,MATCH($H485,ZoneA,0),MATCH($M485,ZoneB,0)))=(-1),INDEX('Time Zones'!$D$12:$J$18,MATCH($H485,ZoneA,0),MATCH($M485,ZoneB,0))+$L485+5,INDEX('Time Zones'!$D$12:$J$18,MATCH($H485,ZoneA,0),MATCH($M485,ZoneB,0))+$L485)))),"Select Time Zones")</f>
        <v/>
      </c>
      <c r="O485" s="162" t="str">
        <f t="shared" ca="1" si="57"/>
        <v/>
      </c>
      <c r="P485" s="25">
        <f t="shared" si="53"/>
        <v>0</v>
      </c>
      <c r="Q485" s="25">
        <f t="shared" si="54"/>
        <v>0</v>
      </c>
      <c r="R485" s="25">
        <f t="shared" si="55"/>
        <v>0</v>
      </c>
      <c r="S485" s="25" t="str">
        <f t="shared" ca="1" si="58"/>
        <v/>
      </c>
      <c r="T485" s="20" t="str">
        <f t="shared" ca="1" si="59"/>
        <v/>
      </c>
      <c r="U485" s="26" t="str">
        <f t="shared" ca="1" si="56"/>
        <v/>
      </c>
      <c r="V485" s="22"/>
      <c r="W485" s="22"/>
      <c r="X485" s="22"/>
      <c r="Y485" s="22"/>
      <c r="Z485" s="156"/>
      <c r="AA485" s="156"/>
      <c r="AB485" s="156"/>
      <c r="AC485" s="22">
        <v>20</v>
      </c>
    </row>
    <row r="486" spans="1:29">
      <c r="A486" s="17"/>
      <c r="B486" s="18"/>
      <c r="C486" s="18"/>
      <c r="D486" s="17"/>
      <c r="E486" s="17"/>
      <c r="F486" s="157"/>
      <c r="G486" s="136"/>
      <c r="H486" s="136" t="s">
        <v>131</v>
      </c>
      <c r="I486" s="137" t="str">
        <f>IFERROR(IF(ISBLANK($G486),"",IF(ISTEXT($G486),$G486,IF(SIGN(INDEX('Time Zones'!$D$12:$J$18,MATCH($H486,ZoneA,0),MATCH($J486,ZoneB,0)))=(-1),INDEX('Time Zones'!$D$12:$J$18,MATCH($H486,ZoneA,0),MATCH($J486,ZoneB,0))+$G486+5,INDEX('Time Zones'!$D$12:$J$18,MATCH($H486,ZoneA,0),MATCH($J486,ZoneB,0))+$G486))),"Select Time Zones")</f>
        <v/>
      </c>
      <c r="J486" s="19" t="s">
        <v>131</v>
      </c>
      <c r="K486" s="160"/>
      <c r="L486" s="134"/>
      <c r="M486" s="134" t="s">
        <v>131</v>
      </c>
      <c r="N486" s="135" t="str">
        <f>IFERROR(IF(ISBLANK($G486),"",IF(ISBLANK($L486),"",IF(ISTEXT($L486),$L486,IF(SIGN(INDEX('Time Zones'!$D$12:$J$18,MATCH($H486,ZoneA,0),MATCH($M486,ZoneB,0)))=(-1),INDEX('Time Zones'!$D$12:$J$18,MATCH($H486,ZoneA,0),MATCH($M486,ZoneB,0))+$L486+5,INDEX('Time Zones'!$D$12:$J$18,MATCH($H486,ZoneA,0),MATCH($M486,ZoneB,0))+$L486)))),"Select Time Zones")</f>
        <v/>
      </c>
      <c r="O486" s="162" t="str">
        <f t="shared" ca="1" si="57"/>
        <v/>
      </c>
      <c r="P486" s="25">
        <f t="shared" si="53"/>
        <v>0</v>
      </c>
      <c r="Q486" s="25">
        <f t="shared" si="54"/>
        <v>0</v>
      </c>
      <c r="R486" s="25">
        <f t="shared" si="55"/>
        <v>0</v>
      </c>
      <c r="S486" s="25" t="str">
        <f t="shared" ca="1" si="58"/>
        <v/>
      </c>
      <c r="T486" s="20" t="str">
        <f t="shared" ca="1" si="59"/>
        <v/>
      </c>
      <c r="U486" s="26" t="str">
        <f t="shared" ca="1" si="56"/>
        <v/>
      </c>
      <c r="V486" s="22"/>
      <c r="W486" s="22"/>
      <c r="X486" s="22"/>
      <c r="Y486" s="22"/>
      <c r="Z486" s="156"/>
      <c r="AA486" s="156"/>
      <c r="AB486" s="156"/>
      <c r="AC486" s="22">
        <v>20</v>
      </c>
    </row>
    <row r="487" spans="1:29">
      <c r="A487" s="17"/>
      <c r="B487" s="18"/>
      <c r="C487" s="18"/>
      <c r="D487" s="17"/>
      <c r="E487" s="17"/>
      <c r="F487" s="157"/>
      <c r="G487" s="136"/>
      <c r="H487" s="136" t="s">
        <v>131</v>
      </c>
      <c r="I487" s="137" t="str">
        <f>IFERROR(IF(ISBLANK($G487),"",IF(ISTEXT($G487),$G487,IF(SIGN(INDEX('Time Zones'!$D$12:$J$18,MATCH($H487,ZoneA,0),MATCH($J487,ZoneB,0)))=(-1),INDEX('Time Zones'!$D$12:$J$18,MATCH($H487,ZoneA,0),MATCH($J487,ZoneB,0))+$G487+5,INDEX('Time Zones'!$D$12:$J$18,MATCH($H487,ZoneA,0),MATCH($J487,ZoneB,0))+$G487))),"Select Time Zones")</f>
        <v/>
      </c>
      <c r="J487" s="19" t="s">
        <v>131</v>
      </c>
      <c r="K487" s="160"/>
      <c r="L487" s="134"/>
      <c r="M487" s="134" t="s">
        <v>131</v>
      </c>
      <c r="N487" s="135" t="str">
        <f>IFERROR(IF(ISBLANK($G487),"",IF(ISBLANK($L487),"",IF(ISTEXT($L487),$L487,IF(SIGN(INDEX('Time Zones'!$D$12:$J$18,MATCH($H487,ZoneA,0),MATCH($M487,ZoneB,0)))=(-1),INDEX('Time Zones'!$D$12:$J$18,MATCH($H487,ZoneA,0),MATCH($M487,ZoneB,0))+$L487+5,INDEX('Time Zones'!$D$12:$J$18,MATCH($H487,ZoneA,0),MATCH($M487,ZoneB,0))+$L487)))),"Select Time Zones")</f>
        <v/>
      </c>
      <c r="O487" s="162" t="str">
        <f t="shared" ca="1" si="57"/>
        <v/>
      </c>
      <c r="P487" s="25">
        <f t="shared" si="53"/>
        <v>0</v>
      </c>
      <c r="Q487" s="25">
        <f t="shared" si="54"/>
        <v>0</v>
      </c>
      <c r="R487" s="25">
        <f t="shared" si="55"/>
        <v>0</v>
      </c>
      <c r="S487" s="25" t="str">
        <f t="shared" ca="1" si="58"/>
        <v/>
      </c>
      <c r="T487" s="20" t="str">
        <f t="shared" ca="1" si="59"/>
        <v/>
      </c>
      <c r="U487" s="26" t="str">
        <f t="shared" ca="1" si="56"/>
        <v/>
      </c>
      <c r="V487" s="22"/>
      <c r="W487" s="22"/>
      <c r="X487" s="22"/>
      <c r="Y487" s="22"/>
      <c r="Z487" s="156"/>
      <c r="AA487" s="156"/>
      <c r="AB487" s="156"/>
      <c r="AC487" s="22">
        <v>20</v>
      </c>
    </row>
    <row r="488" spans="1:29">
      <c r="A488" s="17"/>
      <c r="B488" s="18"/>
      <c r="C488" s="18"/>
      <c r="D488" s="17"/>
      <c r="E488" s="17"/>
      <c r="F488" s="157"/>
      <c r="G488" s="136"/>
      <c r="H488" s="136" t="s">
        <v>131</v>
      </c>
      <c r="I488" s="137" t="str">
        <f>IFERROR(IF(ISBLANK($G488),"",IF(ISTEXT($G488),$G488,IF(SIGN(INDEX('Time Zones'!$D$12:$J$18,MATCH($H488,ZoneA,0),MATCH($J488,ZoneB,0)))=(-1),INDEX('Time Zones'!$D$12:$J$18,MATCH($H488,ZoneA,0),MATCH($J488,ZoneB,0))+$G488+5,INDEX('Time Zones'!$D$12:$J$18,MATCH($H488,ZoneA,0),MATCH($J488,ZoneB,0))+$G488))),"Select Time Zones")</f>
        <v/>
      </c>
      <c r="J488" s="19" t="s">
        <v>131</v>
      </c>
      <c r="K488" s="160"/>
      <c r="L488" s="134"/>
      <c r="M488" s="134" t="s">
        <v>131</v>
      </c>
      <c r="N488" s="135" t="str">
        <f>IFERROR(IF(ISBLANK($G488),"",IF(ISBLANK($L488),"",IF(ISTEXT($L488),$L488,IF(SIGN(INDEX('Time Zones'!$D$12:$J$18,MATCH($H488,ZoneA,0),MATCH($M488,ZoneB,0)))=(-1),INDEX('Time Zones'!$D$12:$J$18,MATCH($H488,ZoneA,0),MATCH($M488,ZoneB,0))+$L488+5,INDEX('Time Zones'!$D$12:$J$18,MATCH($H488,ZoneA,0),MATCH($M488,ZoneB,0))+$L488)))),"Select Time Zones")</f>
        <v/>
      </c>
      <c r="O488" s="162" t="str">
        <f t="shared" ca="1" si="57"/>
        <v/>
      </c>
      <c r="P488" s="25">
        <f t="shared" si="53"/>
        <v>0</v>
      </c>
      <c r="Q488" s="25">
        <f t="shared" si="54"/>
        <v>0</v>
      </c>
      <c r="R488" s="25">
        <f t="shared" si="55"/>
        <v>0</v>
      </c>
      <c r="S488" s="25" t="str">
        <f t="shared" ca="1" si="58"/>
        <v/>
      </c>
      <c r="T488" s="20" t="str">
        <f t="shared" ca="1" si="59"/>
        <v/>
      </c>
      <c r="U488" s="26" t="str">
        <f t="shared" ca="1" si="56"/>
        <v/>
      </c>
      <c r="V488" s="22"/>
      <c r="W488" s="22"/>
      <c r="X488" s="22"/>
      <c r="Y488" s="22"/>
      <c r="Z488" s="156"/>
      <c r="AA488" s="156"/>
      <c r="AB488" s="156"/>
      <c r="AC488" s="22">
        <v>20</v>
      </c>
    </row>
    <row r="489" spans="1:29">
      <c r="A489" s="17"/>
      <c r="B489" s="18"/>
      <c r="C489" s="18"/>
      <c r="D489" s="17"/>
      <c r="E489" s="17"/>
      <c r="F489" s="157"/>
      <c r="G489" s="136"/>
      <c r="H489" s="136" t="s">
        <v>131</v>
      </c>
      <c r="I489" s="137" t="str">
        <f>IFERROR(IF(ISBLANK($G489),"",IF(ISTEXT($G489),$G489,IF(SIGN(INDEX('Time Zones'!$D$12:$J$18,MATCH($H489,ZoneA,0),MATCH($J489,ZoneB,0)))=(-1),INDEX('Time Zones'!$D$12:$J$18,MATCH($H489,ZoneA,0),MATCH($J489,ZoneB,0))+$G489+5,INDEX('Time Zones'!$D$12:$J$18,MATCH($H489,ZoneA,0),MATCH($J489,ZoneB,0))+$G489))),"Select Time Zones")</f>
        <v/>
      </c>
      <c r="J489" s="19" t="s">
        <v>131</v>
      </c>
      <c r="K489" s="160"/>
      <c r="L489" s="134"/>
      <c r="M489" s="134" t="s">
        <v>131</v>
      </c>
      <c r="N489" s="135" t="str">
        <f>IFERROR(IF(ISBLANK($G489),"",IF(ISBLANK($L489),"",IF(ISTEXT($L489),$L489,IF(SIGN(INDEX('Time Zones'!$D$12:$J$18,MATCH($H489,ZoneA,0),MATCH($M489,ZoneB,0)))=(-1),INDEX('Time Zones'!$D$12:$J$18,MATCH($H489,ZoneA,0),MATCH($M489,ZoneB,0))+$L489+5,INDEX('Time Zones'!$D$12:$J$18,MATCH($H489,ZoneA,0),MATCH($M489,ZoneB,0))+$L489)))),"Select Time Zones")</f>
        <v/>
      </c>
      <c r="O489" s="162" t="str">
        <f t="shared" ca="1" si="57"/>
        <v/>
      </c>
      <c r="P489" s="25">
        <f t="shared" si="53"/>
        <v>0</v>
      </c>
      <c r="Q489" s="25">
        <f t="shared" si="54"/>
        <v>0</v>
      </c>
      <c r="R489" s="25">
        <f t="shared" si="55"/>
        <v>0</v>
      </c>
      <c r="S489" s="25" t="str">
        <f t="shared" ca="1" si="58"/>
        <v/>
      </c>
      <c r="T489" s="20" t="str">
        <f t="shared" ca="1" si="59"/>
        <v/>
      </c>
      <c r="U489" s="26" t="str">
        <f t="shared" ca="1" si="56"/>
        <v/>
      </c>
      <c r="V489" s="22"/>
      <c r="W489" s="22"/>
      <c r="X489" s="22"/>
      <c r="Y489" s="22"/>
      <c r="Z489" s="156"/>
      <c r="AA489" s="156"/>
      <c r="AB489" s="156"/>
      <c r="AC489" s="22">
        <v>20</v>
      </c>
    </row>
    <row r="490" spans="1:29">
      <c r="A490" s="17"/>
      <c r="B490" s="18"/>
      <c r="C490" s="18"/>
      <c r="D490" s="17"/>
      <c r="E490" s="17"/>
      <c r="F490" s="157"/>
      <c r="G490" s="136"/>
      <c r="H490" s="136" t="s">
        <v>131</v>
      </c>
      <c r="I490" s="137" t="str">
        <f>IFERROR(IF(ISBLANK($G490),"",IF(ISTEXT($G490),$G490,IF(SIGN(INDEX('Time Zones'!$D$12:$J$18,MATCH($H490,ZoneA,0),MATCH($J490,ZoneB,0)))=(-1),INDEX('Time Zones'!$D$12:$J$18,MATCH($H490,ZoneA,0),MATCH($J490,ZoneB,0))+$G490+5,INDEX('Time Zones'!$D$12:$J$18,MATCH($H490,ZoneA,0),MATCH($J490,ZoneB,0))+$G490))),"Select Time Zones")</f>
        <v/>
      </c>
      <c r="J490" s="19" t="s">
        <v>131</v>
      </c>
      <c r="K490" s="160"/>
      <c r="L490" s="134"/>
      <c r="M490" s="134" t="s">
        <v>131</v>
      </c>
      <c r="N490" s="135" t="str">
        <f>IFERROR(IF(ISBLANK($G490),"",IF(ISBLANK($L490),"",IF(ISTEXT($L490),$L490,IF(SIGN(INDEX('Time Zones'!$D$12:$J$18,MATCH($H490,ZoneA,0),MATCH($M490,ZoneB,0)))=(-1),INDEX('Time Zones'!$D$12:$J$18,MATCH($H490,ZoneA,0),MATCH($M490,ZoneB,0))+$L490+5,INDEX('Time Zones'!$D$12:$J$18,MATCH($H490,ZoneA,0),MATCH($M490,ZoneB,0))+$L490)))),"Select Time Zones")</f>
        <v/>
      </c>
      <c r="O490" s="162" t="str">
        <f t="shared" ca="1" si="57"/>
        <v/>
      </c>
      <c r="P490" s="25">
        <f t="shared" si="53"/>
        <v>0</v>
      </c>
      <c r="Q490" s="25">
        <f t="shared" si="54"/>
        <v>0</v>
      </c>
      <c r="R490" s="25">
        <f t="shared" si="55"/>
        <v>0</v>
      </c>
      <c r="S490" s="25" t="str">
        <f t="shared" ca="1" si="58"/>
        <v/>
      </c>
      <c r="T490" s="20" t="str">
        <f t="shared" ca="1" si="59"/>
        <v/>
      </c>
      <c r="U490" s="26" t="str">
        <f t="shared" ca="1" si="56"/>
        <v/>
      </c>
      <c r="V490" s="22"/>
      <c r="W490" s="22"/>
      <c r="X490" s="22"/>
      <c r="Y490" s="22"/>
      <c r="Z490" s="156"/>
      <c r="AA490" s="156"/>
      <c r="AB490" s="156"/>
      <c r="AC490" s="22">
        <v>20</v>
      </c>
    </row>
    <row r="491" spans="1:29">
      <c r="A491" s="17"/>
      <c r="B491" s="18"/>
      <c r="C491" s="18"/>
      <c r="D491" s="17"/>
      <c r="E491" s="17"/>
      <c r="F491" s="157"/>
      <c r="G491" s="136"/>
      <c r="H491" s="136" t="s">
        <v>131</v>
      </c>
      <c r="I491" s="137" t="str">
        <f>IFERROR(IF(ISBLANK($G491),"",IF(ISTEXT($G491),$G491,IF(SIGN(INDEX('Time Zones'!$D$12:$J$18,MATCH($H491,ZoneA,0),MATCH($J491,ZoneB,0)))=(-1),INDEX('Time Zones'!$D$12:$J$18,MATCH($H491,ZoneA,0),MATCH($J491,ZoneB,0))+$G491+5,INDEX('Time Zones'!$D$12:$J$18,MATCH($H491,ZoneA,0),MATCH($J491,ZoneB,0))+$G491))),"Select Time Zones")</f>
        <v/>
      </c>
      <c r="J491" s="19" t="s">
        <v>131</v>
      </c>
      <c r="K491" s="160"/>
      <c r="L491" s="134"/>
      <c r="M491" s="134" t="s">
        <v>131</v>
      </c>
      <c r="N491" s="135" t="str">
        <f>IFERROR(IF(ISBLANK($G491),"",IF(ISBLANK($L491),"",IF(ISTEXT($L491),$L491,IF(SIGN(INDEX('Time Zones'!$D$12:$J$18,MATCH($H491,ZoneA,0),MATCH($M491,ZoneB,0)))=(-1),INDEX('Time Zones'!$D$12:$J$18,MATCH($H491,ZoneA,0),MATCH($M491,ZoneB,0))+$L491+5,INDEX('Time Zones'!$D$12:$J$18,MATCH($H491,ZoneA,0),MATCH($M491,ZoneB,0))+$L491)))),"Select Time Zones")</f>
        <v/>
      </c>
      <c r="O491" s="162" t="str">
        <f t="shared" ca="1" si="57"/>
        <v/>
      </c>
      <c r="P491" s="25">
        <f t="shared" si="53"/>
        <v>0</v>
      </c>
      <c r="Q491" s="25">
        <f t="shared" si="54"/>
        <v>0</v>
      </c>
      <c r="R491" s="25">
        <f t="shared" si="55"/>
        <v>0</v>
      </c>
      <c r="S491" s="25" t="str">
        <f t="shared" ca="1" si="58"/>
        <v/>
      </c>
      <c r="T491" s="20" t="str">
        <f t="shared" ca="1" si="59"/>
        <v/>
      </c>
      <c r="U491" s="26" t="str">
        <f t="shared" ca="1" si="56"/>
        <v/>
      </c>
      <c r="V491" s="22"/>
      <c r="W491" s="22"/>
      <c r="X491" s="22"/>
      <c r="Y491" s="22"/>
      <c r="Z491" s="156"/>
      <c r="AA491" s="156"/>
      <c r="AB491" s="156"/>
      <c r="AC491" s="22">
        <v>20</v>
      </c>
    </row>
    <row r="492" spans="1:29">
      <c r="A492" s="17"/>
      <c r="B492" s="18"/>
      <c r="C492" s="18"/>
      <c r="D492" s="17"/>
      <c r="E492" s="17"/>
      <c r="F492" s="157"/>
      <c r="G492" s="136"/>
      <c r="H492" s="136" t="s">
        <v>131</v>
      </c>
      <c r="I492" s="137" t="str">
        <f>IFERROR(IF(ISBLANK($G492),"",IF(ISTEXT($G492),$G492,IF(SIGN(INDEX('Time Zones'!$D$12:$J$18,MATCH($H492,ZoneA,0),MATCH($J492,ZoneB,0)))=(-1),INDEX('Time Zones'!$D$12:$J$18,MATCH($H492,ZoneA,0),MATCH($J492,ZoneB,0))+$G492+5,INDEX('Time Zones'!$D$12:$J$18,MATCH($H492,ZoneA,0),MATCH($J492,ZoneB,0))+$G492))),"Select Time Zones")</f>
        <v/>
      </c>
      <c r="J492" s="19" t="s">
        <v>131</v>
      </c>
      <c r="K492" s="160"/>
      <c r="L492" s="134"/>
      <c r="M492" s="134" t="s">
        <v>131</v>
      </c>
      <c r="N492" s="135" t="str">
        <f>IFERROR(IF(ISBLANK($G492),"",IF(ISBLANK($L492),"",IF(ISTEXT($L492),$L492,IF(SIGN(INDEX('Time Zones'!$D$12:$J$18,MATCH($H492,ZoneA,0),MATCH($M492,ZoneB,0)))=(-1),INDEX('Time Zones'!$D$12:$J$18,MATCH($H492,ZoneA,0),MATCH($M492,ZoneB,0))+$L492+5,INDEX('Time Zones'!$D$12:$J$18,MATCH($H492,ZoneA,0),MATCH($M492,ZoneB,0))+$L492)))),"Select Time Zones")</f>
        <v/>
      </c>
      <c r="O492" s="162" t="str">
        <f t="shared" ca="1" si="57"/>
        <v/>
      </c>
      <c r="P492" s="25">
        <f t="shared" si="53"/>
        <v>0</v>
      </c>
      <c r="Q492" s="25">
        <f t="shared" si="54"/>
        <v>0</v>
      </c>
      <c r="R492" s="25">
        <f t="shared" si="55"/>
        <v>0</v>
      </c>
      <c r="S492" s="25" t="str">
        <f t="shared" ca="1" si="58"/>
        <v/>
      </c>
      <c r="T492" s="20" t="str">
        <f t="shared" ca="1" si="59"/>
        <v/>
      </c>
      <c r="U492" s="26" t="str">
        <f t="shared" ca="1" si="56"/>
        <v/>
      </c>
      <c r="V492" s="22"/>
      <c r="W492" s="22"/>
      <c r="X492" s="22"/>
      <c r="Y492" s="22"/>
      <c r="Z492" s="156"/>
      <c r="AA492" s="156"/>
      <c r="AB492" s="156"/>
      <c r="AC492" s="22">
        <v>20</v>
      </c>
    </row>
    <row r="493" spans="1:29">
      <c r="A493" s="17"/>
      <c r="B493" s="18"/>
      <c r="C493" s="18"/>
      <c r="D493" s="17"/>
      <c r="E493" s="17"/>
      <c r="F493" s="157"/>
      <c r="G493" s="136"/>
      <c r="H493" s="136" t="s">
        <v>131</v>
      </c>
      <c r="I493" s="137" t="str">
        <f>IFERROR(IF(ISBLANK($G493),"",IF(ISTEXT($G493),$G493,IF(SIGN(INDEX('Time Zones'!$D$12:$J$18,MATCH($H493,ZoneA,0),MATCH($J493,ZoneB,0)))=(-1),INDEX('Time Zones'!$D$12:$J$18,MATCH($H493,ZoneA,0),MATCH($J493,ZoneB,0))+$G493+5,INDEX('Time Zones'!$D$12:$J$18,MATCH($H493,ZoneA,0),MATCH($J493,ZoneB,0))+$G493))),"Select Time Zones")</f>
        <v/>
      </c>
      <c r="J493" s="19" t="s">
        <v>131</v>
      </c>
      <c r="K493" s="160"/>
      <c r="L493" s="134"/>
      <c r="M493" s="134" t="s">
        <v>131</v>
      </c>
      <c r="N493" s="135" t="str">
        <f>IFERROR(IF(ISBLANK($G493),"",IF(ISBLANK($L493),"",IF(ISTEXT($L493),$L493,IF(SIGN(INDEX('Time Zones'!$D$12:$J$18,MATCH($H493,ZoneA,0),MATCH($M493,ZoneB,0)))=(-1),INDEX('Time Zones'!$D$12:$J$18,MATCH($H493,ZoneA,0),MATCH($M493,ZoneB,0))+$L493+5,INDEX('Time Zones'!$D$12:$J$18,MATCH($H493,ZoneA,0),MATCH($M493,ZoneB,0))+$L493)))),"Select Time Zones")</f>
        <v/>
      </c>
      <c r="O493" s="162" t="str">
        <f t="shared" ca="1" si="57"/>
        <v/>
      </c>
      <c r="P493" s="25">
        <f t="shared" si="53"/>
        <v>0</v>
      </c>
      <c r="Q493" s="25">
        <f t="shared" si="54"/>
        <v>0</v>
      </c>
      <c r="R493" s="25">
        <f t="shared" si="55"/>
        <v>0</v>
      </c>
      <c r="S493" s="25" t="str">
        <f t="shared" ca="1" si="58"/>
        <v/>
      </c>
      <c r="T493" s="20" t="str">
        <f t="shared" ca="1" si="59"/>
        <v/>
      </c>
      <c r="U493" s="26" t="str">
        <f t="shared" ca="1" si="56"/>
        <v/>
      </c>
      <c r="V493" s="22"/>
      <c r="W493" s="22"/>
      <c r="X493" s="22"/>
      <c r="Y493" s="22"/>
      <c r="Z493" s="156"/>
      <c r="AA493" s="156"/>
      <c r="AB493" s="156"/>
      <c r="AC493" s="22">
        <v>20</v>
      </c>
    </row>
    <row r="494" spans="1:29">
      <c r="A494" s="17"/>
      <c r="B494" s="18"/>
      <c r="C494" s="18"/>
      <c r="D494" s="17"/>
      <c r="E494" s="17"/>
      <c r="F494" s="157"/>
      <c r="G494" s="136"/>
      <c r="H494" s="136" t="s">
        <v>131</v>
      </c>
      <c r="I494" s="137" t="str">
        <f>IFERROR(IF(ISBLANK($G494),"",IF(ISTEXT($G494),$G494,IF(SIGN(INDEX('Time Zones'!$D$12:$J$18,MATCH($H494,ZoneA,0),MATCH($J494,ZoneB,0)))=(-1),INDEX('Time Zones'!$D$12:$J$18,MATCH($H494,ZoneA,0),MATCH($J494,ZoneB,0))+$G494+5,INDEX('Time Zones'!$D$12:$J$18,MATCH($H494,ZoneA,0),MATCH($J494,ZoneB,0))+$G494))),"Select Time Zones")</f>
        <v/>
      </c>
      <c r="J494" s="19" t="s">
        <v>131</v>
      </c>
      <c r="K494" s="160"/>
      <c r="L494" s="134"/>
      <c r="M494" s="134" t="s">
        <v>131</v>
      </c>
      <c r="N494" s="135" t="str">
        <f>IFERROR(IF(ISBLANK($G494),"",IF(ISBLANK($L494),"",IF(ISTEXT($L494),$L494,IF(SIGN(INDEX('Time Zones'!$D$12:$J$18,MATCH($H494,ZoneA,0),MATCH($M494,ZoneB,0)))=(-1),INDEX('Time Zones'!$D$12:$J$18,MATCH($H494,ZoneA,0),MATCH($M494,ZoneB,0))+$L494+5,INDEX('Time Zones'!$D$12:$J$18,MATCH($H494,ZoneA,0),MATCH($M494,ZoneB,0))+$L494)))),"Select Time Zones")</f>
        <v/>
      </c>
      <c r="O494" s="162" t="str">
        <f t="shared" ca="1" si="57"/>
        <v/>
      </c>
      <c r="P494" s="25">
        <f t="shared" si="53"/>
        <v>0</v>
      </c>
      <c r="Q494" s="25">
        <f t="shared" si="54"/>
        <v>0</v>
      </c>
      <c r="R494" s="25">
        <f t="shared" si="55"/>
        <v>0</v>
      </c>
      <c r="S494" s="25" t="str">
        <f t="shared" ca="1" si="58"/>
        <v/>
      </c>
      <c r="T494" s="20" t="str">
        <f t="shared" ca="1" si="59"/>
        <v/>
      </c>
      <c r="U494" s="26" t="str">
        <f t="shared" ca="1" si="56"/>
        <v/>
      </c>
      <c r="V494" s="22"/>
      <c r="W494" s="22"/>
      <c r="X494" s="22"/>
      <c r="Y494" s="22"/>
      <c r="Z494" s="156"/>
      <c r="AA494" s="156"/>
      <c r="AB494" s="156"/>
      <c r="AC494" s="22">
        <v>20</v>
      </c>
    </row>
    <row r="495" spans="1:29">
      <c r="A495" s="17"/>
      <c r="B495" s="18"/>
      <c r="C495" s="18"/>
      <c r="D495" s="17"/>
      <c r="E495" s="17"/>
      <c r="F495" s="157"/>
      <c r="G495" s="136"/>
      <c r="H495" s="136" t="s">
        <v>131</v>
      </c>
      <c r="I495" s="137" t="str">
        <f>IFERROR(IF(ISBLANK($G495),"",IF(ISTEXT($G495),$G495,IF(SIGN(INDEX('Time Zones'!$D$12:$J$18,MATCH($H495,ZoneA,0),MATCH($J495,ZoneB,0)))=(-1),INDEX('Time Zones'!$D$12:$J$18,MATCH($H495,ZoneA,0),MATCH($J495,ZoneB,0))+$G495+5,INDEX('Time Zones'!$D$12:$J$18,MATCH($H495,ZoneA,0),MATCH($J495,ZoneB,0))+$G495))),"Select Time Zones")</f>
        <v/>
      </c>
      <c r="J495" s="19" t="s">
        <v>131</v>
      </c>
      <c r="K495" s="160"/>
      <c r="L495" s="134"/>
      <c r="M495" s="134" t="s">
        <v>131</v>
      </c>
      <c r="N495" s="135" t="str">
        <f>IFERROR(IF(ISBLANK($G495),"",IF(ISBLANK($L495),"",IF(ISTEXT($L495),$L495,IF(SIGN(INDEX('Time Zones'!$D$12:$J$18,MATCH($H495,ZoneA,0),MATCH($M495,ZoneB,0)))=(-1),INDEX('Time Zones'!$D$12:$J$18,MATCH($H495,ZoneA,0),MATCH($M495,ZoneB,0))+$L495+5,INDEX('Time Zones'!$D$12:$J$18,MATCH($H495,ZoneA,0),MATCH($M495,ZoneB,0))+$L495)))),"Select Time Zones")</f>
        <v/>
      </c>
      <c r="O495" s="162" t="str">
        <f t="shared" ca="1" si="57"/>
        <v/>
      </c>
      <c r="P495" s="25">
        <f t="shared" si="53"/>
        <v>0</v>
      </c>
      <c r="Q495" s="25">
        <f t="shared" si="54"/>
        <v>0</v>
      </c>
      <c r="R495" s="25">
        <f t="shared" si="55"/>
        <v>0</v>
      </c>
      <c r="S495" s="25" t="str">
        <f t="shared" ca="1" si="58"/>
        <v/>
      </c>
      <c r="T495" s="20" t="str">
        <f t="shared" ca="1" si="59"/>
        <v/>
      </c>
      <c r="U495" s="26" t="str">
        <f t="shared" ca="1" si="56"/>
        <v/>
      </c>
      <c r="V495" s="22"/>
      <c r="W495" s="22"/>
      <c r="X495" s="22"/>
      <c r="Y495" s="22"/>
      <c r="Z495" s="156"/>
      <c r="AA495" s="156"/>
      <c r="AB495" s="156"/>
      <c r="AC495" s="22">
        <v>20</v>
      </c>
    </row>
    <row r="496" spans="1:29">
      <c r="A496" s="17"/>
      <c r="B496" s="18"/>
      <c r="C496" s="18"/>
      <c r="D496" s="17"/>
      <c r="E496" s="17"/>
      <c r="F496" s="157"/>
      <c r="G496" s="136"/>
      <c r="H496" s="136" t="s">
        <v>131</v>
      </c>
      <c r="I496" s="137" t="str">
        <f>IFERROR(IF(ISBLANK($G496),"",IF(ISTEXT($G496),$G496,IF(SIGN(INDEX('Time Zones'!$D$12:$J$18,MATCH($H496,ZoneA,0),MATCH($J496,ZoneB,0)))=(-1),INDEX('Time Zones'!$D$12:$J$18,MATCH($H496,ZoneA,0),MATCH($J496,ZoneB,0))+$G496+5,INDEX('Time Zones'!$D$12:$J$18,MATCH($H496,ZoneA,0),MATCH($J496,ZoneB,0))+$G496))),"Select Time Zones")</f>
        <v/>
      </c>
      <c r="J496" s="19" t="s">
        <v>131</v>
      </c>
      <c r="K496" s="160"/>
      <c r="L496" s="134"/>
      <c r="M496" s="134" t="s">
        <v>131</v>
      </c>
      <c r="N496" s="135" t="str">
        <f>IFERROR(IF(ISBLANK($G496),"",IF(ISBLANK($L496),"",IF(ISTEXT($L496),$L496,IF(SIGN(INDEX('Time Zones'!$D$12:$J$18,MATCH($H496,ZoneA,0),MATCH($M496,ZoneB,0)))=(-1),INDEX('Time Zones'!$D$12:$J$18,MATCH($H496,ZoneA,0),MATCH($M496,ZoneB,0))+$L496+5,INDEX('Time Zones'!$D$12:$J$18,MATCH($H496,ZoneA,0),MATCH($M496,ZoneB,0))+$L496)))),"Select Time Zones")</f>
        <v/>
      </c>
      <c r="O496" s="162" t="str">
        <f t="shared" ca="1" si="57"/>
        <v/>
      </c>
      <c r="P496" s="25">
        <f t="shared" si="53"/>
        <v>0</v>
      </c>
      <c r="Q496" s="25">
        <f t="shared" si="54"/>
        <v>0</v>
      </c>
      <c r="R496" s="25">
        <f t="shared" si="55"/>
        <v>0</v>
      </c>
      <c r="S496" s="25" t="str">
        <f t="shared" ca="1" si="58"/>
        <v/>
      </c>
      <c r="T496" s="20" t="str">
        <f t="shared" ca="1" si="59"/>
        <v/>
      </c>
      <c r="U496" s="26" t="str">
        <f t="shared" ca="1" si="56"/>
        <v/>
      </c>
      <c r="V496" s="22"/>
      <c r="W496" s="22"/>
      <c r="X496" s="22"/>
      <c r="Y496" s="22"/>
      <c r="Z496" s="156"/>
      <c r="AA496" s="156"/>
      <c r="AB496" s="156"/>
      <c r="AC496" s="22">
        <v>20</v>
      </c>
    </row>
    <row r="497" spans="1:29">
      <c r="A497" s="17"/>
      <c r="B497" s="18"/>
      <c r="C497" s="18"/>
      <c r="D497" s="17"/>
      <c r="E497" s="17"/>
      <c r="F497" s="157"/>
      <c r="G497" s="136"/>
      <c r="H497" s="136" t="s">
        <v>131</v>
      </c>
      <c r="I497" s="137" t="str">
        <f>IFERROR(IF(ISBLANK($G497),"",IF(ISTEXT($G497),$G497,IF(SIGN(INDEX('Time Zones'!$D$12:$J$18,MATCH($H497,ZoneA,0),MATCH($J497,ZoneB,0)))=(-1),INDEX('Time Zones'!$D$12:$J$18,MATCH($H497,ZoneA,0),MATCH($J497,ZoneB,0))+$G497+5,INDEX('Time Zones'!$D$12:$J$18,MATCH($H497,ZoneA,0),MATCH($J497,ZoneB,0))+$G497))),"Select Time Zones")</f>
        <v/>
      </c>
      <c r="J497" s="19" t="s">
        <v>131</v>
      </c>
      <c r="K497" s="160"/>
      <c r="L497" s="134"/>
      <c r="M497" s="134" t="s">
        <v>131</v>
      </c>
      <c r="N497" s="135" t="str">
        <f>IFERROR(IF(ISBLANK($G497),"",IF(ISBLANK($L497),"",IF(ISTEXT($L497),$L497,IF(SIGN(INDEX('Time Zones'!$D$12:$J$18,MATCH($H497,ZoneA,0),MATCH($M497,ZoneB,0)))=(-1),INDEX('Time Zones'!$D$12:$J$18,MATCH($H497,ZoneA,0),MATCH($M497,ZoneB,0))+$L497+5,INDEX('Time Zones'!$D$12:$J$18,MATCH($H497,ZoneA,0),MATCH($M497,ZoneB,0))+$L497)))),"Select Time Zones")</f>
        <v/>
      </c>
      <c r="O497" s="162" t="str">
        <f t="shared" ca="1" si="57"/>
        <v/>
      </c>
      <c r="P497" s="25">
        <f t="shared" si="53"/>
        <v>0</v>
      </c>
      <c r="Q497" s="25">
        <f t="shared" si="54"/>
        <v>0</v>
      </c>
      <c r="R497" s="25">
        <f t="shared" si="55"/>
        <v>0</v>
      </c>
      <c r="S497" s="25" t="str">
        <f t="shared" ca="1" si="58"/>
        <v/>
      </c>
      <c r="T497" s="20" t="str">
        <f t="shared" ca="1" si="59"/>
        <v/>
      </c>
      <c r="U497" s="26" t="str">
        <f t="shared" ca="1" si="56"/>
        <v/>
      </c>
      <c r="V497" s="22"/>
      <c r="W497" s="22"/>
      <c r="X497" s="22"/>
      <c r="Y497" s="22"/>
      <c r="Z497" s="156"/>
      <c r="AA497" s="156"/>
      <c r="AB497" s="156"/>
      <c r="AC497" s="22">
        <v>20</v>
      </c>
    </row>
    <row r="498" spans="1:29">
      <c r="A498" s="17"/>
      <c r="B498" s="18"/>
      <c r="C498" s="18"/>
      <c r="D498" s="17"/>
      <c r="E498" s="17"/>
      <c r="F498" s="157"/>
      <c r="G498" s="136"/>
      <c r="H498" s="136" t="s">
        <v>131</v>
      </c>
      <c r="I498" s="137" t="str">
        <f>IFERROR(IF(ISBLANK($G498),"",IF(ISTEXT($G498),$G498,IF(SIGN(INDEX('Time Zones'!$D$12:$J$18,MATCH($H498,ZoneA,0),MATCH($J498,ZoneB,0)))=(-1),INDEX('Time Zones'!$D$12:$J$18,MATCH($H498,ZoneA,0),MATCH($J498,ZoneB,0))+$G498+5,INDEX('Time Zones'!$D$12:$J$18,MATCH($H498,ZoneA,0),MATCH($J498,ZoneB,0))+$G498))),"Select Time Zones")</f>
        <v/>
      </c>
      <c r="J498" s="19" t="s">
        <v>131</v>
      </c>
      <c r="K498" s="160"/>
      <c r="L498" s="134"/>
      <c r="M498" s="134" t="s">
        <v>131</v>
      </c>
      <c r="N498" s="135" t="str">
        <f>IFERROR(IF(ISBLANK($G498),"",IF(ISBLANK($L498),"",IF(ISTEXT($L498),$L498,IF(SIGN(INDEX('Time Zones'!$D$12:$J$18,MATCH($H498,ZoneA,0),MATCH($M498,ZoneB,0)))=(-1),INDEX('Time Zones'!$D$12:$J$18,MATCH($H498,ZoneA,0),MATCH($M498,ZoneB,0))+$L498+5,INDEX('Time Zones'!$D$12:$J$18,MATCH($H498,ZoneA,0),MATCH($M498,ZoneB,0))+$L498)))),"Select Time Zones")</f>
        <v/>
      </c>
      <c r="O498" s="162" t="str">
        <f t="shared" ca="1" si="57"/>
        <v/>
      </c>
      <c r="P498" s="25">
        <f t="shared" si="53"/>
        <v>0</v>
      </c>
      <c r="Q498" s="25">
        <f t="shared" si="54"/>
        <v>0</v>
      </c>
      <c r="R498" s="25">
        <f t="shared" si="55"/>
        <v>0</v>
      </c>
      <c r="S498" s="25" t="str">
        <f t="shared" ca="1" si="58"/>
        <v/>
      </c>
      <c r="T498" s="20" t="str">
        <f t="shared" ca="1" si="59"/>
        <v/>
      </c>
      <c r="U498" s="26" t="str">
        <f t="shared" ca="1" si="56"/>
        <v/>
      </c>
      <c r="V498" s="22"/>
      <c r="W498" s="22"/>
      <c r="X498" s="22"/>
      <c r="Y498" s="22"/>
      <c r="Z498" s="156"/>
      <c r="AA498" s="156"/>
      <c r="AB498" s="156"/>
      <c r="AC498" s="22">
        <v>20</v>
      </c>
    </row>
    <row r="499" spans="1:29">
      <c r="A499" s="17"/>
      <c r="B499" s="18"/>
      <c r="C499" s="18"/>
      <c r="D499" s="17"/>
      <c r="E499" s="17"/>
      <c r="F499" s="157"/>
      <c r="G499" s="136"/>
      <c r="H499" s="136" t="s">
        <v>131</v>
      </c>
      <c r="I499" s="137" t="str">
        <f>IFERROR(IF(ISBLANK($G499),"",IF(ISTEXT($G499),$G499,IF(SIGN(INDEX('Time Zones'!$D$12:$J$18,MATCH($H499,ZoneA,0),MATCH($J499,ZoneB,0)))=(-1),INDEX('Time Zones'!$D$12:$J$18,MATCH($H499,ZoneA,0),MATCH($J499,ZoneB,0))+$G499+5,INDEX('Time Zones'!$D$12:$J$18,MATCH($H499,ZoneA,0),MATCH($J499,ZoneB,0))+$G499))),"Select Time Zones")</f>
        <v/>
      </c>
      <c r="J499" s="19" t="s">
        <v>131</v>
      </c>
      <c r="K499" s="160"/>
      <c r="L499" s="134"/>
      <c r="M499" s="134" t="s">
        <v>131</v>
      </c>
      <c r="N499" s="135" t="str">
        <f>IFERROR(IF(ISBLANK($G499),"",IF(ISBLANK($L499),"",IF(ISTEXT($L499),$L499,IF(SIGN(INDEX('Time Zones'!$D$12:$J$18,MATCH($H499,ZoneA,0),MATCH($M499,ZoneB,0)))=(-1),INDEX('Time Zones'!$D$12:$J$18,MATCH($H499,ZoneA,0),MATCH($M499,ZoneB,0))+$L499+5,INDEX('Time Zones'!$D$12:$J$18,MATCH($H499,ZoneA,0),MATCH($M499,ZoneB,0))+$L499)))),"Select Time Zones")</f>
        <v/>
      </c>
      <c r="O499" s="162" t="str">
        <f t="shared" ca="1" si="57"/>
        <v/>
      </c>
      <c r="P499" s="25">
        <f t="shared" si="53"/>
        <v>0</v>
      </c>
      <c r="Q499" s="25">
        <f t="shared" si="54"/>
        <v>0</v>
      </c>
      <c r="R499" s="25">
        <f t="shared" si="55"/>
        <v>0</v>
      </c>
      <c r="S499" s="25" t="str">
        <f t="shared" ca="1" si="58"/>
        <v/>
      </c>
      <c r="T499" s="20" t="str">
        <f t="shared" ca="1" si="59"/>
        <v/>
      </c>
      <c r="U499" s="26" t="str">
        <f t="shared" ca="1" si="56"/>
        <v/>
      </c>
      <c r="V499" s="22"/>
      <c r="W499" s="22"/>
      <c r="X499" s="22"/>
      <c r="Y499" s="22"/>
      <c r="Z499" s="156"/>
      <c r="AA499" s="156"/>
      <c r="AB499" s="156"/>
      <c r="AC499" s="22">
        <v>20</v>
      </c>
    </row>
    <row r="500" spans="1:29">
      <c r="A500" s="17"/>
      <c r="B500" s="18"/>
      <c r="C500" s="18"/>
      <c r="D500" s="17"/>
      <c r="E500" s="17"/>
      <c r="F500" s="157"/>
      <c r="G500" s="136"/>
      <c r="H500" s="136" t="s">
        <v>131</v>
      </c>
      <c r="I500" s="137" t="str">
        <f>IFERROR(IF(ISBLANK($G500),"",IF(ISTEXT($G500),$G500,IF(SIGN(INDEX('Time Zones'!$D$12:$J$18,MATCH($H500,ZoneA,0),MATCH($J500,ZoneB,0)))=(-1),INDEX('Time Zones'!$D$12:$J$18,MATCH($H500,ZoneA,0),MATCH($J500,ZoneB,0))+$G500+5,INDEX('Time Zones'!$D$12:$J$18,MATCH($H500,ZoneA,0),MATCH($J500,ZoneB,0))+$G500))),"Select Time Zones")</f>
        <v/>
      </c>
      <c r="J500" s="19" t="s">
        <v>131</v>
      </c>
      <c r="K500" s="160"/>
      <c r="L500" s="134"/>
      <c r="M500" s="134" t="s">
        <v>131</v>
      </c>
      <c r="N500" s="135" t="str">
        <f>IFERROR(IF(ISBLANK($G500),"",IF(ISBLANK($L500),"",IF(ISTEXT($L500),$L500,IF(SIGN(INDEX('Time Zones'!$D$12:$J$18,MATCH($H500,ZoneA,0),MATCH($M500,ZoneB,0)))=(-1),INDEX('Time Zones'!$D$12:$J$18,MATCH($H500,ZoneA,0),MATCH($M500,ZoneB,0))+$L500+5,INDEX('Time Zones'!$D$12:$J$18,MATCH($H500,ZoneA,0),MATCH($M500,ZoneB,0))+$L500)))),"Select Time Zones")</f>
        <v/>
      </c>
      <c r="O500" s="162" t="str">
        <f t="shared" ca="1" si="57"/>
        <v/>
      </c>
      <c r="P500" s="25">
        <f t="shared" si="53"/>
        <v>0</v>
      </c>
      <c r="Q500" s="25">
        <f t="shared" si="54"/>
        <v>0</v>
      </c>
      <c r="R500" s="25">
        <f t="shared" si="55"/>
        <v>0</v>
      </c>
      <c r="S500" s="25" t="str">
        <f t="shared" ca="1" si="58"/>
        <v/>
      </c>
      <c r="T500" s="20" t="str">
        <f t="shared" ca="1" si="59"/>
        <v/>
      </c>
      <c r="U500" s="26" t="str">
        <f t="shared" ca="1" si="56"/>
        <v/>
      </c>
      <c r="V500" s="22"/>
      <c r="W500" s="22"/>
      <c r="X500" s="22"/>
      <c r="Y500" s="22"/>
      <c r="Z500" s="156"/>
      <c r="AA500" s="156"/>
      <c r="AB500" s="156"/>
      <c r="AC500" s="22">
        <v>20</v>
      </c>
    </row>
    <row r="501" spans="1:29">
      <c r="A501" s="17"/>
      <c r="B501" s="18"/>
      <c r="C501" s="18"/>
      <c r="D501" s="17"/>
      <c r="E501" s="17"/>
      <c r="F501" s="157"/>
      <c r="G501" s="136"/>
      <c r="H501" s="136" t="s">
        <v>131</v>
      </c>
      <c r="I501" s="137" t="str">
        <f>IFERROR(IF(ISBLANK($G501),"",IF(ISTEXT($G501),$G501,IF(SIGN(INDEX('Time Zones'!$D$12:$J$18,MATCH($H501,ZoneA,0),MATCH($J501,ZoneB,0)))=(-1),INDEX('Time Zones'!$D$12:$J$18,MATCH($H501,ZoneA,0),MATCH($J501,ZoneB,0))+$G501+5,INDEX('Time Zones'!$D$12:$J$18,MATCH($H501,ZoneA,0),MATCH($J501,ZoneB,0))+$G501))),"Select Time Zones")</f>
        <v/>
      </c>
      <c r="J501" s="19" t="s">
        <v>131</v>
      </c>
      <c r="K501" s="160"/>
      <c r="L501" s="134"/>
      <c r="M501" s="134" t="s">
        <v>131</v>
      </c>
      <c r="N501" s="135" t="str">
        <f>IFERROR(IF(ISBLANK($G501),"",IF(ISBLANK($L501),"",IF(ISTEXT($L501),$L501,IF(SIGN(INDEX('Time Zones'!$D$12:$J$18,MATCH($H501,ZoneA,0),MATCH($M501,ZoneB,0)))=(-1),INDEX('Time Zones'!$D$12:$J$18,MATCH($H501,ZoneA,0),MATCH($M501,ZoneB,0))+$L501+5,INDEX('Time Zones'!$D$12:$J$18,MATCH($H501,ZoneA,0),MATCH($M501,ZoneB,0))+$L501)))),"Select Time Zones")</f>
        <v/>
      </c>
      <c r="O501" s="162" t="str">
        <f t="shared" ca="1" si="57"/>
        <v/>
      </c>
      <c r="P501" s="25">
        <f t="shared" si="53"/>
        <v>0</v>
      </c>
      <c r="Q501" s="25">
        <f t="shared" si="54"/>
        <v>0</v>
      </c>
      <c r="R501" s="25">
        <f t="shared" si="55"/>
        <v>0</v>
      </c>
      <c r="S501" s="25" t="str">
        <f t="shared" ca="1" si="58"/>
        <v/>
      </c>
      <c r="T501" s="20" t="str">
        <f t="shared" ca="1" si="59"/>
        <v/>
      </c>
      <c r="U501" s="26" t="str">
        <f t="shared" ca="1" si="56"/>
        <v/>
      </c>
      <c r="V501" s="22"/>
      <c r="W501" s="22"/>
      <c r="X501" s="22"/>
      <c r="Y501" s="22"/>
      <c r="Z501" s="156"/>
      <c r="AA501" s="156"/>
      <c r="AB501" s="156"/>
      <c r="AC501" s="22">
        <v>20</v>
      </c>
    </row>
    <row r="502" spans="1:29">
      <c r="A502" s="17"/>
      <c r="B502" s="18"/>
      <c r="C502" s="18"/>
      <c r="D502" s="17"/>
      <c r="E502" s="17"/>
      <c r="F502" s="157"/>
      <c r="G502" s="136"/>
      <c r="H502" s="136" t="s">
        <v>131</v>
      </c>
      <c r="I502" s="137" t="str">
        <f>IFERROR(IF(ISBLANK($G502),"",IF(ISTEXT($G502),$G502,IF(SIGN(INDEX('Time Zones'!$D$12:$J$18,MATCH($H502,ZoneA,0),MATCH($J502,ZoneB,0)))=(-1),INDEX('Time Zones'!$D$12:$J$18,MATCH($H502,ZoneA,0),MATCH($J502,ZoneB,0))+$G502+5,INDEX('Time Zones'!$D$12:$J$18,MATCH($H502,ZoneA,0),MATCH($J502,ZoneB,0))+$G502))),"Select Time Zones")</f>
        <v/>
      </c>
      <c r="J502" s="19" t="s">
        <v>131</v>
      </c>
      <c r="K502" s="160"/>
      <c r="L502" s="134"/>
      <c r="M502" s="134" t="s">
        <v>131</v>
      </c>
      <c r="N502" s="135" t="str">
        <f>IFERROR(IF(ISBLANK($G502),"",IF(ISBLANK($L502),"",IF(ISTEXT($L502),$L502,IF(SIGN(INDEX('Time Zones'!$D$12:$J$18,MATCH($H502,ZoneA,0),MATCH($M502,ZoneB,0)))=(-1),INDEX('Time Zones'!$D$12:$J$18,MATCH($H502,ZoneA,0),MATCH($M502,ZoneB,0))+$L502+5,INDEX('Time Zones'!$D$12:$J$18,MATCH($H502,ZoneA,0),MATCH($M502,ZoneB,0))+$L502)))),"Select Time Zones")</f>
        <v/>
      </c>
      <c r="O502" s="162" t="str">
        <f t="shared" ca="1" si="57"/>
        <v/>
      </c>
      <c r="P502" s="25">
        <f t="shared" si="53"/>
        <v>0</v>
      </c>
      <c r="Q502" s="25">
        <f t="shared" si="54"/>
        <v>0</v>
      </c>
      <c r="R502" s="25">
        <f t="shared" si="55"/>
        <v>0</v>
      </c>
      <c r="S502" s="25" t="str">
        <f t="shared" ca="1" si="58"/>
        <v/>
      </c>
      <c r="T502" s="20" t="str">
        <f t="shared" ca="1" si="59"/>
        <v/>
      </c>
      <c r="U502" s="26" t="str">
        <f t="shared" ca="1" si="56"/>
        <v/>
      </c>
      <c r="V502" s="22"/>
      <c r="W502" s="22"/>
      <c r="X502" s="22"/>
      <c r="Y502" s="22"/>
      <c r="Z502" s="156"/>
      <c r="AA502" s="156"/>
      <c r="AB502" s="156"/>
      <c r="AC502" s="22">
        <v>20</v>
      </c>
    </row>
    <row r="503" spans="1:29">
      <c r="A503" s="17"/>
      <c r="B503" s="18"/>
      <c r="C503" s="18"/>
      <c r="D503" s="17"/>
      <c r="E503" s="17"/>
      <c r="F503" s="157"/>
      <c r="G503" s="136"/>
      <c r="H503" s="136" t="s">
        <v>131</v>
      </c>
      <c r="I503" s="137" t="str">
        <f>IFERROR(IF(ISBLANK($G503),"",IF(ISTEXT($G503),$G503,IF(SIGN(INDEX('Time Zones'!$D$12:$J$18,MATCH($H503,ZoneA,0),MATCH($J503,ZoneB,0)))=(-1),INDEX('Time Zones'!$D$12:$J$18,MATCH($H503,ZoneA,0),MATCH($J503,ZoneB,0))+$G503+5,INDEX('Time Zones'!$D$12:$J$18,MATCH($H503,ZoneA,0),MATCH($J503,ZoneB,0))+$G503))),"Select Time Zones")</f>
        <v/>
      </c>
      <c r="J503" s="19" t="s">
        <v>131</v>
      </c>
      <c r="K503" s="160"/>
      <c r="L503" s="134"/>
      <c r="M503" s="134" t="s">
        <v>131</v>
      </c>
      <c r="N503" s="135" t="str">
        <f>IFERROR(IF(ISBLANK($G503),"",IF(ISBLANK($L503),"",IF(ISTEXT($L503),$L503,IF(SIGN(INDEX('Time Zones'!$D$12:$J$18,MATCH($H503,ZoneA,0),MATCH($M503,ZoneB,0)))=(-1),INDEX('Time Zones'!$D$12:$J$18,MATCH($H503,ZoneA,0),MATCH($M503,ZoneB,0))+$L503+5,INDEX('Time Zones'!$D$12:$J$18,MATCH($H503,ZoneA,0),MATCH($M503,ZoneB,0))+$L503)))),"Select Time Zones")</f>
        <v/>
      </c>
      <c r="O503" s="162" t="str">
        <f t="shared" ca="1" si="57"/>
        <v/>
      </c>
      <c r="P503" s="25">
        <f t="shared" si="53"/>
        <v>0</v>
      </c>
      <c r="Q503" s="25">
        <f t="shared" si="54"/>
        <v>0</v>
      </c>
      <c r="R503" s="25">
        <f t="shared" si="55"/>
        <v>0</v>
      </c>
      <c r="S503" s="25" t="str">
        <f t="shared" ca="1" si="58"/>
        <v/>
      </c>
      <c r="T503" s="20" t="str">
        <f t="shared" ca="1" si="59"/>
        <v/>
      </c>
      <c r="U503" s="26" t="str">
        <f t="shared" ca="1" si="56"/>
        <v/>
      </c>
      <c r="V503" s="22"/>
      <c r="W503" s="22"/>
      <c r="X503" s="22"/>
      <c r="Y503" s="22"/>
      <c r="Z503" s="156"/>
      <c r="AA503" s="156"/>
      <c r="AB503" s="156"/>
      <c r="AC503" s="22">
        <v>20</v>
      </c>
    </row>
    <row r="504" spans="1:29">
      <c r="A504" s="17"/>
      <c r="B504" s="18"/>
      <c r="C504" s="18"/>
      <c r="D504" s="17"/>
      <c r="E504" s="17"/>
      <c r="F504" s="157"/>
      <c r="G504" s="136"/>
      <c r="H504" s="136" t="s">
        <v>131</v>
      </c>
      <c r="I504" s="137" t="str">
        <f>IFERROR(IF(ISBLANK($G504),"",IF(ISTEXT($G504),$G504,IF(SIGN(INDEX('Time Zones'!$D$12:$J$18,MATCH($H504,ZoneA,0),MATCH($J504,ZoneB,0)))=(-1),INDEX('Time Zones'!$D$12:$J$18,MATCH($H504,ZoneA,0),MATCH($J504,ZoneB,0))+$G504+5,INDEX('Time Zones'!$D$12:$J$18,MATCH($H504,ZoneA,0),MATCH($J504,ZoneB,0))+$G504))),"Select Time Zones")</f>
        <v/>
      </c>
      <c r="J504" s="19" t="s">
        <v>131</v>
      </c>
      <c r="K504" s="160"/>
      <c r="L504" s="134"/>
      <c r="M504" s="134" t="s">
        <v>131</v>
      </c>
      <c r="N504" s="135" t="str">
        <f>IFERROR(IF(ISBLANK($G504),"",IF(ISBLANK($L504),"",IF(ISTEXT($L504),$L504,IF(SIGN(INDEX('Time Zones'!$D$12:$J$18,MATCH($H504,ZoneA,0),MATCH($M504,ZoneB,0)))=(-1),INDEX('Time Zones'!$D$12:$J$18,MATCH($H504,ZoneA,0),MATCH($M504,ZoneB,0))+$L504+5,INDEX('Time Zones'!$D$12:$J$18,MATCH($H504,ZoneA,0),MATCH($M504,ZoneB,0))+$L504)))),"Select Time Zones")</f>
        <v/>
      </c>
      <c r="O504" s="162" t="str">
        <f t="shared" ca="1" si="57"/>
        <v/>
      </c>
      <c r="P504" s="25">
        <f t="shared" si="53"/>
        <v>0</v>
      </c>
      <c r="Q504" s="25">
        <f t="shared" si="54"/>
        <v>0</v>
      </c>
      <c r="R504" s="25">
        <f t="shared" si="55"/>
        <v>0</v>
      </c>
      <c r="S504" s="25" t="str">
        <f t="shared" ca="1" si="58"/>
        <v/>
      </c>
      <c r="T504" s="20" t="str">
        <f t="shared" ca="1" si="59"/>
        <v/>
      </c>
      <c r="U504" s="26" t="str">
        <f t="shared" ca="1" si="56"/>
        <v/>
      </c>
      <c r="V504" s="22"/>
      <c r="W504" s="22"/>
      <c r="X504" s="22"/>
      <c r="Y504" s="22"/>
      <c r="Z504" s="156"/>
      <c r="AA504" s="156"/>
      <c r="AB504" s="156"/>
      <c r="AC504" s="22">
        <v>20</v>
      </c>
    </row>
    <row r="505" spans="1:29">
      <c r="A505" s="17"/>
      <c r="B505" s="18"/>
      <c r="C505" s="18"/>
      <c r="D505" s="17"/>
      <c r="E505" s="17"/>
      <c r="F505" s="157"/>
      <c r="G505" s="136"/>
      <c r="H505" s="136" t="s">
        <v>131</v>
      </c>
      <c r="I505" s="137" t="str">
        <f>IFERROR(IF(ISBLANK($G505),"",IF(ISTEXT($G505),$G505,IF(SIGN(INDEX('Time Zones'!$D$12:$J$18,MATCH($H505,ZoneA,0),MATCH($J505,ZoneB,0)))=(-1),INDEX('Time Zones'!$D$12:$J$18,MATCH($H505,ZoneA,0),MATCH($J505,ZoneB,0))+$G505+5,INDEX('Time Zones'!$D$12:$J$18,MATCH($H505,ZoneA,0),MATCH($J505,ZoneB,0))+$G505))),"Select Time Zones")</f>
        <v/>
      </c>
      <c r="J505" s="19" t="s">
        <v>131</v>
      </c>
      <c r="K505" s="160"/>
      <c r="L505" s="134"/>
      <c r="M505" s="134" t="s">
        <v>131</v>
      </c>
      <c r="N505" s="135" t="str">
        <f>IFERROR(IF(ISBLANK($G505),"",IF(ISBLANK($L505),"",IF(ISTEXT($L505),$L505,IF(SIGN(INDEX('Time Zones'!$D$12:$J$18,MATCH($H505,ZoneA,0),MATCH($M505,ZoneB,0)))=(-1),INDEX('Time Zones'!$D$12:$J$18,MATCH($H505,ZoneA,0),MATCH($M505,ZoneB,0))+$L505+5,INDEX('Time Zones'!$D$12:$J$18,MATCH($H505,ZoneA,0),MATCH($M505,ZoneB,0))+$L505)))),"Select Time Zones")</f>
        <v/>
      </c>
      <c r="O505" s="162" t="str">
        <f t="shared" ca="1" si="57"/>
        <v/>
      </c>
      <c r="P505" s="25">
        <f t="shared" si="53"/>
        <v>0</v>
      </c>
      <c r="Q505" s="25">
        <f t="shared" si="54"/>
        <v>0</v>
      </c>
      <c r="R505" s="25">
        <f t="shared" si="55"/>
        <v>0</v>
      </c>
      <c r="S505" s="25" t="str">
        <f t="shared" ca="1" si="58"/>
        <v/>
      </c>
      <c r="T505" s="20" t="str">
        <f t="shared" ca="1" si="59"/>
        <v/>
      </c>
      <c r="U505" s="26" t="str">
        <f t="shared" ca="1" si="56"/>
        <v/>
      </c>
      <c r="V505" s="22"/>
      <c r="W505" s="22"/>
      <c r="X505" s="22"/>
      <c r="Y505" s="22"/>
      <c r="Z505" s="156"/>
      <c r="AA505" s="156"/>
      <c r="AB505" s="156"/>
      <c r="AC505" s="22">
        <v>20</v>
      </c>
    </row>
    <row r="506" spans="1:29">
      <c r="A506" s="17"/>
      <c r="B506" s="18"/>
      <c r="C506" s="18"/>
      <c r="D506" s="17"/>
      <c r="E506" s="17"/>
      <c r="F506" s="157"/>
      <c r="G506" s="136"/>
      <c r="H506" s="136" t="s">
        <v>131</v>
      </c>
      <c r="I506" s="137" t="str">
        <f>IFERROR(IF(ISBLANK($G506),"",IF(ISTEXT($G506),$G506,IF(SIGN(INDEX('Time Zones'!$D$12:$J$18,MATCH($H506,ZoneA,0),MATCH($J506,ZoneB,0)))=(-1),INDEX('Time Zones'!$D$12:$J$18,MATCH($H506,ZoneA,0),MATCH($J506,ZoneB,0))+$G506+5,INDEX('Time Zones'!$D$12:$J$18,MATCH($H506,ZoneA,0),MATCH($J506,ZoneB,0))+$G506))),"Select Time Zones")</f>
        <v/>
      </c>
      <c r="J506" s="19" t="s">
        <v>131</v>
      </c>
      <c r="K506" s="160"/>
      <c r="L506" s="134"/>
      <c r="M506" s="134" t="s">
        <v>131</v>
      </c>
      <c r="N506" s="135" t="str">
        <f>IFERROR(IF(ISBLANK($G506),"",IF(ISBLANK($L506),"",IF(ISTEXT($L506),$L506,IF(SIGN(INDEX('Time Zones'!$D$12:$J$18,MATCH($H506,ZoneA,0),MATCH($M506,ZoneB,0)))=(-1),INDEX('Time Zones'!$D$12:$J$18,MATCH($H506,ZoneA,0),MATCH($M506,ZoneB,0))+$L506+5,INDEX('Time Zones'!$D$12:$J$18,MATCH($H506,ZoneA,0),MATCH($M506,ZoneB,0))+$L506)))),"Select Time Zones")</f>
        <v/>
      </c>
      <c r="O506" s="162" t="str">
        <f t="shared" ca="1" si="57"/>
        <v/>
      </c>
      <c r="P506" s="25">
        <f t="shared" si="53"/>
        <v>0</v>
      </c>
      <c r="Q506" s="25">
        <f t="shared" si="54"/>
        <v>0</v>
      </c>
      <c r="R506" s="25">
        <f t="shared" si="55"/>
        <v>0</v>
      </c>
      <c r="S506" s="25" t="str">
        <f t="shared" ca="1" si="58"/>
        <v/>
      </c>
      <c r="T506" s="20" t="str">
        <f t="shared" ca="1" si="59"/>
        <v/>
      </c>
      <c r="U506" s="26" t="str">
        <f t="shared" ca="1" si="56"/>
        <v/>
      </c>
      <c r="V506" s="22"/>
      <c r="W506" s="22"/>
      <c r="X506" s="22"/>
      <c r="Y506" s="22"/>
      <c r="Z506" s="156"/>
      <c r="AA506" s="156"/>
      <c r="AB506" s="156"/>
      <c r="AC506" s="22">
        <v>20</v>
      </c>
    </row>
    <row r="507" spans="1:29">
      <c r="A507" s="17"/>
      <c r="B507" s="18"/>
      <c r="C507" s="18"/>
      <c r="D507" s="17"/>
      <c r="E507" s="17"/>
      <c r="F507" s="157"/>
      <c r="G507" s="136"/>
      <c r="H507" s="136" t="s">
        <v>131</v>
      </c>
      <c r="I507" s="137" t="str">
        <f>IFERROR(IF(ISBLANK($G507),"",IF(ISTEXT($G507),$G507,IF(SIGN(INDEX('Time Zones'!$D$12:$J$18,MATCH($H507,ZoneA,0),MATCH($J507,ZoneB,0)))=(-1),INDEX('Time Zones'!$D$12:$J$18,MATCH($H507,ZoneA,0),MATCH($J507,ZoneB,0))+$G507+5,INDEX('Time Zones'!$D$12:$J$18,MATCH($H507,ZoneA,0),MATCH($J507,ZoneB,0))+$G507))),"Select Time Zones")</f>
        <v/>
      </c>
      <c r="J507" s="19" t="s">
        <v>131</v>
      </c>
      <c r="K507" s="160"/>
      <c r="L507" s="134"/>
      <c r="M507" s="134" t="s">
        <v>131</v>
      </c>
      <c r="N507" s="135" t="str">
        <f>IFERROR(IF(ISBLANK($G507),"",IF(ISBLANK($L507),"",IF(ISTEXT($L507),$L507,IF(SIGN(INDEX('Time Zones'!$D$12:$J$18,MATCH($H507,ZoneA,0),MATCH($M507,ZoneB,0)))=(-1),INDEX('Time Zones'!$D$12:$J$18,MATCH($H507,ZoneA,0),MATCH($M507,ZoneB,0))+$L507+5,INDEX('Time Zones'!$D$12:$J$18,MATCH($H507,ZoneA,0),MATCH($M507,ZoneB,0))+$L507)))),"Select Time Zones")</f>
        <v/>
      </c>
      <c r="O507" s="162" t="str">
        <f t="shared" ca="1" si="57"/>
        <v/>
      </c>
      <c r="P507" s="25">
        <f t="shared" si="53"/>
        <v>0</v>
      </c>
      <c r="Q507" s="25">
        <f t="shared" si="54"/>
        <v>0</v>
      </c>
      <c r="R507" s="25">
        <f t="shared" si="55"/>
        <v>0</v>
      </c>
      <c r="S507" s="25" t="str">
        <f t="shared" ca="1" si="58"/>
        <v/>
      </c>
      <c r="T507" s="20" t="str">
        <f t="shared" ca="1" si="59"/>
        <v/>
      </c>
      <c r="U507" s="26" t="str">
        <f t="shared" ca="1" si="56"/>
        <v/>
      </c>
      <c r="V507" s="22"/>
      <c r="W507" s="22"/>
      <c r="X507" s="22"/>
      <c r="Y507" s="22"/>
      <c r="Z507" s="156"/>
      <c r="AA507" s="156"/>
      <c r="AB507" s="156"/>
      <c r="AC507" s="22">
        <v>20</v>
      </c>
    </row>
    <row r="508" spans="1:29">
      <c r="A508" s="17"/>
      <c r="B508" s="18"/>
      <c r="C508" s="18"/>
      <c r="D508" s="17"/>
      <c r="E508" s="17"/>
      <c r="F508" s="157"/>
      <c r="G508" s="136"/>
      <c r="H508" s="136" t="s">
        <v>131</v>
      </c>
      <c r="I508" s="137" t="str">
        <f>IFERROR(IF(ISBLANK($G508),"",IF(ISTEXT($G508),$G508,IF(SIGN(INDEX('Time Zones'!$D$12:$J$18,MATCH($H508,ZoneA,0),MATCH($J508,ZoneB,0)))=(-1),INDEX('Time Zones'!$D$12:$J$18,MATCH($H508,ZoneA,0),MATCH($J508,ZoneB,0))+$G508+5,INDEX('Time Zones'!$D$12:$J$18,MATCH($H508,ZoneA,0),MATCH($J508,ZoneB,0))+$G508))),"Select Time Zones")</f>
        <v/>
      </c>
      <c r="J508" s="19" t="s">
        <v>131</v>
      </c>
      <c r="K508" s="160"/>
      <c r="L508" s="134"/>
      <c r="M508" s="134" t="s">
        <v>131</v>
      </c>
      <c r="N508" s="135" t="str">
        <f>IFERROR(IF(ISBLANK($G508),"",IF(ISBLANK($L508),"",IF(ISTEXT($L508),$L508,IF(SIGN(INDEX('Time Zones'!$D$12:$J$18,MATCH($H508,ZoneA,0),MATCH($M508,ZoneB,0)))=(-1),INDEX('Time Zones'!$D$12:$J$18,MATCH($H508,ZoneA,0),MATCH($M508,ZoneB,0))+$L508+5,INDEX('Time Zones'!$D$12:$J$18,MATCH($H508,ZoneA,0),MATCH($M508,ZoneB,0))+$L508)))),"Select Time Zones")</f>
        <v/>
      </c>
      <c r="O508" s="162" t="str">
        <f t="shared" ca="1" si="57"/>
        <v/>
      </c>
      <c r="P508" s="25">
        <f t="shared" si="53"/>
        <v>0</v>
      </c>
      <c r="Q508" s="25">
        <f t="shared" si="54"/>
        <v>0</v>
      </c>
      <c r="R508" s="25">
        <f t="shared" si="55"/>
        <v>0</v>
      </c>
      <c r="S508" s="25" t="str">
        <f t="shared" ca="1" si="58"/>
        <v/>
      </c>
      <c r="T508" s="20" t="str">
        <f t="shared" ca="1" si="59"/>
        <v/>
      </c>
      <c r="U508" s="26" t="str">
        <f t="shared" ca="1" si="56"/>
        <v/>
      </c>
      <c r="V508" s="22"/>
      <c r="W508" s="22"/>
      <c r="X508" s="22"/>
      <c r="Y508" s="22"/>
      <c r="Z508" s="156"/>
      <c r="AA508" s="156"/>
      <c r="AB508" s="156"/>
      <c r="AC508" s="22">
        <v>20</v>
      </c>
    </row>
    <row r="509" spans="1:29">
      <c r="A509" s="17"/>
      <c r="B509" s="18"/>
      <c r="C509" s="18"/>
      <c r="D509" s="17"/>
      <c r="E509" s="17"/>
      <c r="F509" s="157"/>
      <c r="G509" s="136"/>
      <c r="H509" s="136" t="s">
        <v>131</v>
      </c>
      <c r="I509" s="137" t="str">
        <f>IFERROR(IF(ISBLANK($G509),"",IF(ISTEXT($G509),$G509,IF(SIGN(INDEX('Time Zones'!$D$12:$J$18,MATCH($H509,ZoneA,0),MATCH($J509,ZoneB,0)))=(-1),INDEX('Time Zones'!$D$12:$J$18,MATCH($H509,ZoneA,0),MATCH($J509,ZoneB,0))+$G509+5,INDEX('Time Zones'!$D$12:$J$18,MATCH($H509,ZoneA,0),MATCH($J509,ZoneB,0))+$G509))),"Select Time Zones")</f>
        <v/>
      </c>
      <c r="J509" s="19" t="s">
        <v>131</v>
      </c>
      <c r="K509" s="160"/>
      <c r="L509" s="134"/>
      <c r="M509" s="134" t="s">
        <v>131</v>
      </c>
      <c r="N509" s="135" t="str">
        <f>IFERROR(IF(ISBLANK($G509),"",IF(ISBLANK($L509),"",IF(ISTEXT($L509),$L509,IF(SIGN(INDEX('Time Zones'!$D$12:$J$18,MATCH($H509,ZoneA,0),MATCH($M509,ZoneB,0)))=(-1),INDEX('Time Zones'!$D$12:$J$18,MATCH($H509,ZoneA,0),MATCH($M509,ZoneB,0))+$L509+5,INDEX('Time Zones'!$D$12:$J$18,MATCH($H509,ZoneA,0),MATCH($M509,ZoneB,0))+$L509)))),"Select Time Zones")</f>
        <v/>
      </c>
      <c r="O509" s="162" t="str">
        <f t="shared" ca="1" si="57"/>
        <v/>
      </c>
      <c r="P509" s="25">
        <f t="shared" si="53"/>
        <v>0</v>
      </c>
      <c r="Q509" s="25">
        <f t="shared" si="54"/>
        <v>0</v>
      </c>
      <c r="R509" s="25">
        <f t="shared" si="55"/>
        <v>0</v>
      </c>
      <c r="S509" s="25" t="str">
        <f t="shared" ca="1" si="58"/>
        <v/>
      </c>
      <c r="T509" s="20" t="str">
        <f t="shared" ca="1" si="59"/>
        <v/>
      </c>
      <c r="U509" s="26" t="str">
        <f t="shared" ca="1" si="56"/>
        <v/>
      </c>
      <c r="V509" s="22"/>
      <c r="W509" s="22"/>
      <c r="X509" s="22"/>
      <c r="Y509" s="22"/>
      <c r="Z509" s="156"/>
      <c r="AA509" s="156"/>
      <c r="AB509" s="156"/>
      <c r="AC509" s="22">
        <v>20</v>
      </c>
    </row>
    <row r="510" spans="1:29">
      <c r="A510" s="17"/>
      <c r="B510" s="18"/>
      <c r="C510" s="18"/>
      <c r="D510" s="17"/>
      <c r="E510" s="17"/>
      <c r="F510" s="157"/>
      <c r="G510" s="136"/>
      <c r="H510" s="136" t="s">
        <v>131</v>
      </c>
      <c r="I510" s="137" t="str">
        <f>IFERROR(IF(ISBLANK($G510),"",IF(ISTEXT($G510),$G510,IF(SIGN(INDEX('Time Zones'!$D$12:$J$18,MATCH($H510,ZoneA,0),MATCH($J510,ZoneB,0)))=(-1),INDEX('Time Zones'!$D$12:$J$18,MATCH($H510,ZoneA,0),MATCH($J510,ZoneB,0))+$G510+5,INDEX('Time Zones'!$D$12:$J$18,MATCH($H510,ZoneA,0),MATCH($J510,ZoneB,0))+$G510))),"Select Time Zones")</f>
        <v/>
      </c>
      <c r="J510" s="19" t="s">
        <v>131</v>
      </c>
      <c r="K510" s="160"/>
      <c r="L510" s="134"/>
      <c r="M510" s="134" t="s">
        <v>131</v>
      </c>
      <c r="N510" s="135" t="str">
        <f>IFERROR(IF(ISBLANK($G510),"",IF(ISBLANK($L510),"",IF(ISTEXT($L510),$L510,IF(SIGN(INDEX('Time Zones'!$D$12:$J$18,MATCH($H510,ZoneA,0),MATCH($M510,ZoneB,0)))=(-1),INDEX('Time Zones'!$D$12:$J$18,MATCH($H510,ZoneA,0),MATCH($M510,ZoneB,0))+$L510+5,INDEX('Time Zones'!$D$12:$J$18,MATCH($H510,ZoneA,0),MATCH($M510,ZoneB,0))+$L510)))),"Select Time Zones")</f>
        <v/>
      </c>
      <c r="O510" s="162" t="str">
        <f t="shared" ca="1" si="57"/>
        <v/>
      </c>
      <c r="P510" s="25">
        <f t="shared" si="53"/>
        <v>0</v>
      </c>
      <c r="Q510" s="25">
        <f t="shared" si="54"/>
        <v>0</v>
      </c>
      <c r="R510" s="25">
        <f t="shared" si="55"/>
        <v>0</v>
      </c>
      <c r="S510" s="25" t="str">
        <f t="shared" ca="1" si="58"/>
        <v/>
      </c>
      <c r="T510" s="20" t="str">
        <f t="shared" ca="1" si="59"/>
        <v/>
      </c>
      <c r="U510" s="26" t="str">
        <f t="shared" ca="1" si="56"/>
        <v/>
      </c>
      <c r="V510" s="22"/>
      <c r="W510" s="22"/>
      <c r="X510" s="22"/>
      <c r="Y510" s="22"/>
      <c r="Z510" s="156"/>
      <c r="AA510" s="156"/>
      <c r="AB510" s="156"/>
      <c r="AC510" s="22">
        <v>20</v>
      </c>
    </row>
    <row r="511" spans="1:29">
      <c r="A511" s="17"/>
      <c r="B511" s="18"/>
      <c r="C511" s="18"/>
      <c r="D511" s="17"/>
      <c r="E511" s="17"/>
      <c r="F511" s="157"/>
      <c r="G511" s="136"/>
      <c r="H511" s="136" t="s">
        <v>131</v>
      </c>
      <c r="I511" s="137" t="str">
        <f>IFERROR(IF(ISBLANK($G511),"",IF(ISTEXT($G511),$G511,IF(SIGN(INDEX('Time Zones'!$D$12:$J$18,MATCH($H511,ZoneA,0),MATCH($J511,ZoneB,0)))=(-1),INDEX('Time Zones'!$D$12:$J$18,MATCH($H511,ZoneA,0),MATCH($J511,ZoneB,0))+$G511+5,INDEX('Time Zones'!$D$12:$J$18,MATCH($H511,ZoneA,0),MATCH($J511,ZoneB,0))+$G511))),"Select Time Zones")</f>
        <v/>
      </c>
      <c r="J511" s="19" t="s">
        <v>131</v>
      </c>
      <c r="K511" s="160"/>
      <c r="L511" s="134"/>
      <c r="M511" s="134" t="s">
        <v>131</v>
      </c>
      <c r="N511" s="135" t="str">
        <f>IFERROR(IF(ISBLANK($G511),"",IF(ISBLANK($L511),"",IF(ISTEXT($L511),$L511,IF(SIGN(INDEX('Time Zones'!$D$12:$J$18,MATCH($H511,ZoneA,0),MATCH($M511,ZoneB,0)))=(-1),INDEX('Time Zones'!$D$12:$J$18,MATCH($H511,ZoneA,0),MATCH($M511,ZoneB,0))+$L511+5,INDEX('Time Zones'!$D$12:$J$18,MATCH($H511,ZoneA,0),MATCH($M511,ZoneB,0))+$L511)))),"Select Time Zones")</f>
        <v/>
      </c>
      <c r="O511" s="162" t="str">
        <f t="shared" ca="1" si="57"/>
        <v/>
      </c>
      <c r="P511" s="25">
        <f t="shared" si="53"/>
        <v>0</v>
      </c>
      <c r="Q511" s="25">
        <f t="shared" si="54"/>
        <v>0</v>
      </c>
      <c r="R511" s="25">
        <f t="shared" si="55"/>
        <v>0</v>
      </c>
      <c r="S511" s="25" t="str">
        <f t="shared" ca="1" si="58"/>
        <v/>
      </c>
      <c r="T511" s="20" t="str">
        <f t="shared" ca="1" si="59"/>
        <v/>
      </c>
      <c r="U511" s="26" t="str">
        <f t="shared" ca="1" si="56"/>
        <v/>
      </c>
      <c r="V511" s="22"/>
      <c r="W511" s="22"/>
      <c r="X511" s="22"/>
      <c r="Y511" s="22"/>
      <c r="Z511" s="156"/>
      <c r="AA511" s="156"/>
      <c r="AB511" s="156"/>
      <c r="AC511" s="22">
        <v>20</v>
      </c>
    </row>
    <row r="512" spans="1:29">
      <c r="A512" s="17"/>
      <c r="B512" s="18"/>
      <c r="C512" s="18"/>
      <c r="D512" s="17"/>
      <c r="E512" s="17"/>
      <c r="F512" s="157"/>
      <c r="G512" s="136"/>
      <c r="H512" s="136" t="s">
        <v>131</v>
      </c>
      <c r="I512" s="137" t="str">
        <f>IFERROR(IF(ISBLANK($G512),"",IF(ISTEXT($G512),$G512,IF(SIGN(INDEX('Time Zones'!$D$12:$J$18,MATCH($H512,ZoneA,0),MATCH($J512,ZoneB,0)))=(-1),INDEX('Time Zones'!$D$12:$J$18,MATCH($H512,ZoneA,0),MATCH($J512,ZoneB,0))+$G512+5,INDEX('Time Zones'!$D$12:$J$18,MATCH($H512,ZoneA,0),MATCH($J512,ZoneB,0))+$G512))),"Select Time Zones")</f>
        <v/>
      </c>
      <c r="J512" s="19" t="s">
        <v>131</v>
      </c>
      <c r="K512" s="160"/>
      <c r="L512" s="134"/>
      <c r="M512" s="134" t="s">
        <v>131</v>
      </c>
      <c r="N512" s="135" t="str">
        <f>IFERROR(IF(ISBLANK($G512),"",IF(ISBLANK($L512),"",IF(ISTEXT($L512),$L512,IF(SIGN(INDEX('Time Zones'!$D$12:$J$18,MATCH($H512,ZoneA,0),MATCH($M512,ZoneB,0)))=(-1),INDEX('Time Zones'!$D$12:$J$18,MATCH($H512,ZoneA,0),MATCH($M512,ZoneB,0))+$L512+5,INDEX('Time Zones'!$D$12:$J$18,MATCH($H512,ZoneA,0),MATCH($M512,ZoneB,0))+$L512)))),"Select Time Zones")</f>
        <v/>
      </c>
      <c r="O512" s="162" t="str">
        <f t="shared" ca="1" si="57"/>
        <v/>
      </c>
      <c r="P512" s="25">
        <f t="shared" ref="P512:P575" si="60">IFERROR(HOUR(G512),"")</f>
        <v>0</v>
      </c>
      <c r="Q512" s="25">
        <f t="shared" ref="Q512:Q575" si="61">IFERROR(P512*60,"")</f>
        <v>0</v>
      </c>
      <c r="R512" s="25">
        <f t="shared" ref="R512:R575" si="62">IFERROR(MINUTE(G512),"")</f>
        <v>0</v>
      </c>
      <c r="S512" s="25" t="str">
        <f t="shared" ca="1" si="58"/>
        <v/>
      </c>
      <c r="T512" s="20" t="str">
        <f t="shared" ca="1" si="59"/>
        <v/>
      </c>
      <c r="U512" s="26" t="str">
        <f t="shared" ref="U512:U575" ca="1" si="63">IFERROR(SIGN(S512),"")</f>
        <v/>
      </c>
      <c r="V512" s="22"/>
      <c r="W512" s="22"/>
      <c r="X512" s="22"/>
      <c r="Y512" s="22"/>
      <c r="Z512" s="156"/>
      <c r="AA512" s="156"/>
      <c r="AB512" s="156"/>
      <c r="AC512" s="22">
        <v>20</v>
      </c>
    </row>
    <row r="513" spans="1:29">
      <c r="A513" s="17"/>
      <c r="B513" s="18"/>
      <c r="C513" s="18"/>
      <c r="D513" s="17"/>
      <c r="E513" s="17"/>
      <c r="F513" s="157"/>
      <c r="G513" s="136"/>
      <c r="H513" s="136" t="s">
        <v>131</v>
      </c>
      <c r="I513" s="137" t="str">
        <f>IFERROR(IF(ISBLANK($G513),"",IF(ISTEXT($G513),$G513,IF(SIGN(INDEX('Time Zones'!$D$12:$J$18,MATCH($H513,ZoneA,0),MATCH($J513,ZoneB,0)))=(-1),INDEX('Time Zones'!$D$12:$J$18,MATCH($H513,ZoneA,0),MATCH($J513,ZoneB,0))+$G513+5,INDEX('Time Zones'!$D$12:$J$18,MATCH($H513,ZoneA,0),MATCH($J513,ZoneB,0))+$G513))),"Select Time Zones")</f>
        <v/>
      </c>
      <c r="J513" s="19" t="s">
        <v>131</v>
      </c>
      <c r="K513" s="160"/>
      <c r="L513" s="134"/>
      <c r="M513" s="134" t="s">
        <v>131</v>
      </c>
      <c r="N513" s="135" t="str">
        <f>IFERROR(IF(ISBLANK($G513),"",IF(ISBLANK($L513),"",IF(ISTEXT($L513),$L513,IF(SIGN(INDEX('Time Zones'!$D$12:$J$18,MATCH($H513,ZoneA,0),MATCH($M513,ZoneB,0)))=(-1),INDEX('Time Zones'!$D$12:$J$18,MATCH($H513,ZoneA,0),MATCH($M513,ZoneB,0))+$L513+5,INDEX('Time Zones'!$D$12:$J$18,MATCH($H513,ZoneA,0),MATCH($M513,ZoneB,0))+$L513)))),"Select Time Zones")</f>
        <v/>
      </c>
      <c r="O513" s="162" t="str">
        <f t="shared" ca="1" si="57"/>
        <v/>
      </c>
      <c r="P513" s="25">
        <f t="shared" si="60"/>
        <v>0</v>
      </c>
      <c r="Q513" s="25">
        <f t="shared" si="61"/>
        <v>0</v>
      </c>
      <c r="R513" s="25">
        <f t="shared" si="62"/>
        <v>0</v>
      </c>
      <c r="S513" s="25" t="str">
        <f t="shared" ca="1" si="58"/>
        <v/>
      </c>
      <c r="T513" s="20" t="str">
        <f t="shared" ca="1" si="59"/>
        <v/>
      </c>
      <c r="U513" s="26" t="str">
        <f t="shared" ca="1" si="63"/>
        <v/>
      </c>
      <c r="V513" s="22"/>
      <c r="W513" s="22"/>
      <c r="X513" s="22"/>
      <c r="Y513" s="22"/>
      <c r="Z513" s="156"/>
      <c r="AA513" s="156"/>
      <c r="AB513" s="156"/>
      <c r="AC513" s="22">
        <v>20</v>
      </c>
    </row>
    <row r="514" spans="1:29">
      <c r="A514" s="17"/>
      <c r="B514" s="18"/>
      <c r="C514" s="18"/>
      <c r="D514" s="17"/>
      <c r="E514" s="17"/>
      <c r="F514" s="157"/>
      <c r="G514" s="136"/>
      <c r="H514" s="136" t="s">
        <v>131</v>
      </c>
      <c r="I514" s="137" t="str">
        <f>IFERROR(IF(ISBLANK($G514),"",IF(ISTEXT($G514),$G514,IF(SIGN(INDEX('Time Zones'!$D$12:$J$18,MATCH($H514,ZoneA,0),MATCH($J514,ZoneB,0)))=(-1),INDEX('Time Zones'!$D$12:$J$18,MATCH($H514,ZoneA,0),MATCH($J514,ZoneB,0))+$G514+5,INDEX('Time Zones'!$D$12:$J$18,MATCH($H514,ZoneA,0),MATCH($J514,ZoneB,0))+$G514))),"Select Time Zones")</f>
        <v/>
      </c>
      <c r="J514" s="19" t="s">
        <v>131</v>
      </c>
      <c r="K514" s="160"/>
      <c r="L514" s="134"/>
      <c r="M514" s="134" t="s">
        <v>131</v>
      </c>
      <c r="N514" s="135" t="str">
        <f>IFERROR(IF(ISBLANK($G514),"",IF(ISBLANK($L514),"",IF(ISTEXT($L514),$L514,IF(SIGN(INDEX('Time Zones'!$D$12:$J$18,MATCH($H514,ZoneA,0),MATCH($M514,ZoneB,0)))=(-1),INDEX('Time Zones'!$D$12:$J$18,MATCH($H514,ZoneA,0),MATCH($M514,ZoneB,0))+$L514+5,INDEX('Time Zones'!$D$12:$J$18,MATCH($H514,ZoneA,0),MATCH($M514,ZoneB,0))+$L514)))),"Select Time Zones")</f>
        <v/>
      </c>
      <c r="O514" s="162" t="str">
        <f t="shared" ca="1" si="57"/>
        <v/>
      </c>
      <c r="P514" s="25">
        <f t="shared" si="60"/>
        <v>0</v>
      </c>
      <c r="Q514" s="25">
        <f t="shared" si="61"/>
        <v>0</v>
      </c>
      <c r="R514" s="25">
        <f t="shared" si="62"/>
        <v>0</v>
      </c>
      <c r="S514" s="25" t="str">
        <f t="shared" ca="1" si="58"/>
        <v/>
      </c>
      <c r="T514" s="20" t="str">
        <f t="shared" ca="1" si="59"/>
        <v/>
      </c>
      <c r="U514" s="26" t="str">
        <f t="shared" ca="1" si="63"/>
        <v/>
      </c>
      <c r="V514" s="22"/>
      <c r="W514" s="22"/>
      <c r="X514" s="22"/>
      <c r="Y514" s="22"/>
      <c r="Z514" s="156"/>
      <c r="AA514" s="156"/>
      <c r="AB514" s="156"/>
      <c r="AC514" s="22">
        <v>20</v>
      </c>
    </row>
    <row r="515" spans="1:29">
      <c r="A515" s="17"/>
      <c r="B515" s="18"/>
      <c r="C515" s="18"/>
      <c r="D515" s="17"/>
      <c r="E515" s="17"/>
      <c r="F515" s="157"/>
      <c r="G515" s="136"/>
      <c r="H515" s="136" t="s">
        <v>131</v>
      </c>
      <c r="I515" s="137" t="str">
        <f>IFERROR(IF(ISBLANK($G515),"",IF(ISTEXT($G515),$G515,IF(SIGN(INDEX('Time Zones'!$D$12:$J$18,MATCH($H515,ZoneA,0),MATCH($J515,ZoneB,0)))=(-1),INDEX('Time Zones'!$D$12:$J$18,MATCH($H515,ZoneA,0),MATCH($J515,ZoneB,0))+$G515+5,INDEX('Time Zones'!$D$12:$J$18,MATCH($H515,ZoneA,0),MATCH($J515,ZoneB,0))+$G515))),"Select Time Zones")</f>
        <v/>
      </c>
      <c r="J515" s="19" t="s">
        <v>131</v>
      </c>
      <c r="K515" s="160"/>
      <c r="L515" s="134"/>
      <c r="M515" s="134" t="s">
        <v>131</v>
      </c>
      <c r="N515" s="135" t="str">
        <f>IFERROR(IF(ISBLANK($G515),"",IF(ISBLANK($L515),"",IF(ISTEXT($L515),$L515,IF(SIGN(INDEX('Time Zones'!$D$12:$J$18,MATCH($H515,ZoneA,0),MATCH($M515,ZoneB,0)))=(-1),INDEX('Time Zones'!$D$12:$J$18,MATCH($H515,ZoneA,0),MATCH($M515,ZoneB,0))+$L515+5,INDEX('Time Zones'!$D$12:$J$18,MATCH($H515,ZoneA,0),MATCH($M515,ZoneB,0))+$L515)))),"Select Time Zones")</f>
        <v/>
      </c>
      <c r="O515" s="162" t="str">
        <f t="shared" ca="1" si="57"/>
        <v/>
      </c>
      <c r="P515" s="25">
        <f t="shared" si="60"/>
        <v>0</v>
      </c>
      <c r="Q515" s="25">
        <f t="shared" si="61"/>
        <v>0</v>
      </c>
      <c r="R515" s="25">
        <f t="shared" si="62"/>
        <v>0</v>
      </c>
      <c r="S515" s="25" t="str">
        <f t="shared" ca="1" si="58"/>
        <v/>
      </c>
      <c r="T515" s="20" t="str">
        <f t="shared" ca="1" si="59"/>
        <v/>
      </c>
      <c r="U515" s="26" t="str">
        <f t="shared" ca="1" si="63"/>
        <v/>
      </c>
      <c r="V515" s="22"/>
      <c r="W515" s="22"/>
      <c r="X515" s="22"/>
      <c r="Y515" s="22"/>
      <c r="Z515" s="156"/>
      <c r="AA515" s="156"/>
      <c r="AB515" s="156"/>
      <c r="AC515" s="22">
        <v>20</v>
      </c>
    </row>
    <row r="516" spans="1:29">
      <c r="A516" s="17"/>
      <c r="B516" s="18"/>
      <c r="C516" s="18"/>
      <c r="D516" s="17"/>
      <c r="E516" s="17"/>
      <c r="F516" s="157"/>
      <c r="G516" s="136"/>
      <c r="H516" s="136" t="s">
        <v>131</v>
      </c>
      <c r="I516" s="137" t="str">
        <f>IFERROR(IF(ISBLANK($G516),"",IF(ISTEXT($G516),$G516,IF(SIGN(INDEX('Time Zones'!$D$12:$J$18,MATCH($H516,ZoneA,0),MATCH($J516,ZoneB,0)))=(-1),INDEX('Time Zones'!$D$12:$J$18,MATCH($H516,ZoneA,0),MATCH($J516,ZoneB,0))+$G516+5,INDEX('Time Zones'!$D$12:$J$18,MATCH($H516,ZoneA,0),MATCH($J516,ZoneB,0))+$G516))),"Select Time Zones")</f>
        <v/>
      </c>
      <c r="J516" s="19" t="s">
        <v>131</v>
      </c>
      <c r="K516" s="160"/>
      <c r="L516" s="134"/>
      <c r="M516" s="134" t="s">
        <v>131</v>
      </c>
      <c r="N516" s="135" t="str">
        <f>IFERROR(IF(ISBLANK($G516),"",IF(ISBLANK($L516),"",IF(ISTEXT($L516),$L516,IF(SIGN(INDEX('Time Zones'!$D$12:$J$18,MATCH($H516,ZoneA,0),MATCH($M516,ZoneB,0)))=(-1),INDEX('Time Zones'!$D$12:$J$18,MATCH($H516,ZoneA,0),MATCH($M516,ZoneB,0))+$L516+5,INDEX('Time Zones'!$D$12:$J$18,MATCH($H516,ZoneA,0),MATCH($M516,ZoneB,0))+$L516)))),"Select Time Zones")</f>
        <v/>
      </c>
      <c r="O516" s="162" t="str">
        <f t="shared" ref="O516:O579" ca="1" si="64">IFERROR(IF(AND(ISBLANK(F516),ISBLANK(G516)),"",IF(AND(F516&gt;TODAY(),OR(ISBLANK(K516),ISBLANK(L516))),"",IF(AND(F516=TODAY(),G516&gt;=NOW()-TODAY(),OR(ISBLANK(K516), ISBLANK(L516))),"Pending",IF(AND((F516=K516), G516&gt;=NOW()-TODAY(),ISBLANK(L516)),"Pending",IF(AND(F516=K516, ISBLANK(L516),G516&lt;(NOW()-TODAY())),"Deadline Elapsed",IF(AND(F516=TODAY(),G516&lt;(NOW()-TODAY()),AND(ISBLANK(K516), ISBLANK(L516))),"Deadline Elapsed",IF(AND(TODAY()&gt;F516,OR(ISBLANK(K516),ISBLANK(L516))),"Deadline Elapsed",IF(AND((F516=K516),(G516&lt;L516)),"Missed",IF(AND((F516&lt;K516),OR(G516&lt;=L516,G516&gt;=L516)),"Missed",IF(AND((F516=K516),(G516&gt;=L516)),"Achieved",IF(AND((F516&gt;K516),OR((G516&gt;=L516),(G516&lt;L516))),"Achieved",))))))))))),"")</f>
        <v/>
      </c>
      <c r="P516" s="25">
        <f t="shared" si="60"/>
        <v>0</v>
      </c>
      <c r="Q516" s="25">
        <f t="shared" si="61"/>
        <v>0</v>
      </c>
      <c r="R516" s="25">
        <f t="shared" si="62"/>
        <v>0</v>
      </c>
      <c r="S516" s="25" t="str">
        <f t="shared" ref="S516:S579" ca="1" si="65">IFERROR(IF(OR(ISBLANK(F516),ISBLANK(G516)),"",IF($F516&lt;TODAY(),-$S$1-(TODAY()-F516)*24*60+SUM(Q516:R516),IF($F516=TODAY(),SUM(Q516:R516)-$S$1,IF($F516=TODAY()+1,SUM(Q516:R516)+24*60-$S$1,"")))),"GS")</f>
        <v/>
      </c>
      <c r="T516" s="20" t="str">
        <f t="shared" ref="T516:T579" ca="1" si="66">IFERROR(IF($U516=1,IF($S516&lt;=$AC516,IF(OR(F516=TODAY()+1,$O516="Pending"),"Critical",""),""),""),"")</f>
        <v/>
      </c>
      <c r="U516" s="26" t="str">
        <f t="shared" ca="1" si="63"/>
        <v/>
      </c>
      <c r="V516" s="22"/>
      <c r="W516" s="22"/>
      <c r="X516" s="22"/>
      <c r="Y516" s="22"/>
      <c r="Z516" s="156"/>
      <c r="AA516" s="156"/>
      <c r="AB516" s="156"/>
      <c r="AC516" s="22">
        <v>20</v>
      </c>
    </row>
    <row r="517" spans="1:29">
      <c r="A517" s="17"/>
      <c r="B517" s="18"/>
      <c r="C517" s="18"/>
      <c r="D517" s="17"/>
      <c r="E517" s="17"/>
      <c r="F517" s="157"/>
      <c r="G517" s="136"/>
      <c r="H517" s="136" t="s">
        <v>131</v>
      </c>
      <c r="I517" s="137" t="str">
        <f>IFERROR(IF(ISBLANK($G517),"",IF(ISTEXT($G517),$G517,IF(SIGN(INDEX('Time Zones'!$D$12:$J$18,MATCH($H517,ZoneA,0),MATCH($J517,ZoneB,0)))=(-1),INDEX('Time Zones'!$D$12:$J$18,MATCH($H517,ZoneA,0),MATCH($J517,ZoneB,0))+$G517+5,INDEX('Time Zones'!$D$12:$J$18,MATCH($H517,ZoneA,0),MATCH($J517,ZoneB,0))+$G517))),"Select Time Zones")</f>
        <v/>
      </c>
      <c r="J517" s="19" t="s">
        <v>131</v>
      </c>
      <c r="K517" s="160"/>
      <c r="L517" s="134"/>
      <c r="M517" s="134" t="s">
        <v>131</v>
      </c>
      <c r="N517" s="135" t="str">
        <f>IFERROR(IF(ISBLANK($G517),"",IF(ISBLANK($L517),"",IF(ISTEXT($L517),$L517,IF(SIGN(INDEX('Time Zones'!$D$12:$J$18,MATCH($H517,ZoneA,0),MATCH($M517,ZoneB,0)))=(-1),INDEX('Time Zones'!$D$12:$J$18,MATCH($H517,ZoneA,0),MATCH($M517,ZoneB,0))+$L517+5,INDEX('Time Zones'!$D$12:$J$18,MATCH($H517,ZoneA,0),MATCH($M517,ZoneB,0))+$L517)))),"Select Time Zones")</f>
        <v/>
      </c>
      <c r="O517" s="162" t="str">
        <f t="shared" ca="1" si="64"/>
        <v/>
      </c>
      <c r="P517" s="25">
        <f t="shared" si="60"/>
        <v>0</v>
      </c>
      <c r="Q517" s="25">
        <f t="shared" si="61"/>
        <v>0</v>
      </c>
      <c r="R517" s="25">
        <f t="shared" si="62"/>
        <v>0</v>
      </c>
      <c r="S517" s="25" t="str">
        <f t="shared" ca="1" si="65"/>
        <v/>
      </c>
      <c r="T517" s="20" t="str">
        <f t="shared" ca="1" si="66"/>
        <v/>
      </c>
      <c r="U517" s="26" t="str">
        <f t="shared" ca="1" si="63"/>
        <v/>
      </c>
      <c r="V517" s="22"/>
      <c r="W517" s="22"/>
      <c r="X517" s="22"/>
      <c r="Y517" s="22"/>
      <c r="Z517" s="156"/>
      <c r="AA517" s="156"/>
      <c r="AB517" s="156"/>
      <c r="AC517" s="22">
        <v>20</v>
      </c>
    </row>
    <row r="518" spans="1:29">
      <c r="A518" s="17"/>
      <c r="B518" s="18"/>
      <c r="C518" s="18"/>
      <c r="D518" s="17"/>
      <c r="E518" s="17"/>
      <c r="F518" s="157"/>
      <c r="G518" s="136"/>
      <c r="H518" s="136" t="s">
        <v>131</v>
      </c>
      <c r="I518" s="137" t="str">
        <f>IFERROR(IF(ISBLANK($G518),"",IF(ISTEXT($G518),$G518,IF(SIGN(INDEX('Time Zones'!$D$12:$J$18,MATCH($H518,ZoneA,0),MATCH($J518,ZoneB,0)))=(-1),INDEX('Time Zones'!$D$12:$J$18,MATCH($H518,ZoneA,0),MATCH($J518,ZoneB,0))+$G518+5,INDEX('Time Zones'!$D$12:$J$18,MATCH($H518,ZoneA,0),MATCH($J518,ZoneB,0))+$G518))),"Select Time Zones")</f>
        <v/>
      </c>
      <c r="J518" s="19" t="s">
        <v>131</v>
      </c>
      <c r="K518" s="160"/>
      <c r="L518" s="134"/>
      <c r="M518" s="134" t="s">
        <v>131</v>
      </c>
      <c r="N518" s="135" t="str">
        <f>IFERROR(IF(ISBLANK($G518),"",IF(ISBLANK($L518),"",IF(ISTEXT($L518),$L518,IF(SIGN(INDEX('Time Zones'!$D$12:$J$18,MATCH($H518,ZoneA,0),MATCH($M518,ZoneB,0)))=(-1),INDEX('Time Zones'!$D$12:$J$18,MATCH($H518,ZoneA,0),MATCH($M518,ZoneB,0))+$L518+5,INDEX('Time Zones'!$D$12:$J$18,MATCH($H518,ZoneA,0),MATCH($M518,ZoneB,0))+$L518)))),"Select Time Zones")</f>
        <v/>
      </c>
      <c r="O518" s="162" t="str">
        <f t="shared" ca="1" si="64"/>
        <v/>
      </c>
      <c r="P518" s="25">
        <f t="shared" si="60"/>
        <v>0</v>
      </c>
      <c r="Q518" s="25">
        <f t="shared" si="61"/>
        <v>0</v>
      </c>
      <c r="R518" s="25">
        <f t="shared" si="62"/>
        <v>0</v>
      </c>
      <c r="S518" s="25" t="str">
        <f t="shared" ca="1" si="65"/>
        <v/>
      </c>
      <c r="T518" s="20" t="str">
        <f t="shared" ca="1" si="66"/>
        <v/>
      </c>
      <c r="U518" s="26" t="str">
        <f t="shared" ca="1" si="63"/>
        <v/>
      </c>
      <c r="V518" s="22"/>
      <c r="W518" s="22"/>
      <c r="X518" s="22"/>
      <c r="Y518" s="22"/>
      <c r="Z518" s="156"/>
      <c r="AA518" s="156"/>
      <c r="AB518" s="156"/>
      <c r="AC518" s="22">
        <v>20</v>
      </c>
    </row>
    <row r="519" spans="1:29">
      <c r="A519" s="17"/>
      <c r="B519" s="18"/>
      <c r="C519" s="18"/>
      <c r="D519" s="17"/>
      <c r="E519" s="17"/>
      <c r="F519" s="157"/>
      <c r="G519" s="136"/>
      <c r="H519" s="136" t="s">
        <v>131</v>
      </c>
      <c r="I519" s="137" t="str">
        <f>IFERROR(IF(ISBLANK($G519),"",IF(ISTEXT($G519),$G519,IF(SIGN(INDEX('Time Zones'!$D$12:$J$18,MATCH($H519,ZoneA,0),MATCH($J519,ZoneB,0)))=(-1),INDEX('Time Zones'!$D$12:$J$18,MATCH($H519,ZoneA,0),MATCH($J519,ZoneB,0))+$G519+5,INDEX('Time Zones'!$D$12:$J$18,MATCH($H519,ZoneA,0),MATCH($J519,ZoneB,0))+$G519))),"Select Time Zones")</f>
        <v/>
      </c>
      <c r="J519" s="19" t="s">
        <v>131</v>
      </c>
      <c r="K519" s="160"/>
      <c r="L519" s="134"/>
      <c r="M519" s="134" t="s">
        <v>131</v>
      </c>
      <c r="N519" s="135" t="str">
        <f>IFERROR(IF(ISBLANK($G519),"",IF(ISBLANK($L519),"",IF(ISTEXT($L519),$L519,IF(SIGN(INDEX('Time Zones'!$D$12:$J$18,MATCH($H519,ZoneA,0),MATCH($M519,ZoneB,0)))=(-1),INDEX('Time Zones'!$D$12:$J$18,MATCH($H519,ZoneA,0),MATCH($M519,ZoneB,0))+$L519+5,INDEX('Time Zones'!$D$12:$J$18,MATCH($H519,ZoneA,0),MATCH($M519,ZoneB,0))+$L519)))),"Select Time Zones")</f>
        <v/>
      </c>
      <c r="O519" s="162" t="str">
        <f t="shared" ca="1" si="64"/>
        <v/>
      </c>
      <c r="P519" s="25">
        <f t="shared" si="60"/>
        <v>0</v>
      </c>
      <c r="Q519" s="25">
        <f t="shared" si="61"/>
        <v>0</v>
      </c>
      <c r="R519" s="25">
        <f t="shared" si="62"/>
        <v>0</v>
      </c>
      <c r="S519" s="25" t="str">
        <f t="shared" ca="1" si="65"/>
        <v/>
      </c>
      <c r="T519" s="20" t="str">
        <f t="shared" ca="1" si="66"/>
        <v/>
      </c>
      <c r="U519" s="26" t="str">
        <f t="shared" ca="1" si="63"/>
        <v/>
      </c>
      <c r="V519" s="22"/>
      <c r="W519" s="22"/>
      <c r="X519" s="22"/>
      <c r="Y519" s="22"/>
      <c r="Z519" s="156"/>
      <c r="AA519" s="156"/>
      <c r="AB519" s="156"/>
      <c r="AC519" s="22">
        <v>20</v>
      </c>
    </row>
    <row r="520" spans="1:29">
      <c r="A520" s="17"/>
      <c r="B520" s="18"/>
      <c r="C520" s="18"/>
      <c r="D520" s="17"/>
      <c r="E520" s="17"/>
      <c r="F520" s="157"/>
      <c r="G520" s="136"/>
      <c r="H520" s="136" t="s">
        <v>131</v>
      </c>
      <c r="I520" s="137" t="str">
        <f>IFERROR(IF(ISBLANK($G520),"",IF(ISTEXT($G520),$G520,IF(SIGN(INDEX('Time Zones'!$D$12:$J$18,MATCH($H520,ZoneA,0),MATCH($J520,ZoneB,0)))=(-1),INDEX('Time Zones'!$D$12:$J$18,MATCH($H520,ZoneA,0),MATCH($J520,ZoneB,0))+$G520+5,INDEX('Time Zones'!$D$12:$J$18,MATCH($H520,ZoneA,0),MATCH($J520,ZoneB,0))+$G520))),"Select Time Zones")</f>
        <v/>
      </c>
      <c r="J520" s="19" t="s">
        <v>131</v>
      </c>
      <c r="K520" s="160"/>
      <c r="L520" s="134"/>
      <c r="M520" s="134" t="s">
        <v>131</v>
      </c>
      <c r="N520" s="135" t="str">
        <f>IFERROR(IF(ISBLANK($G520),"",IF(ISBLANK($L520),"",IF(ISTEXT($L520),$L520,IF(SIGN(INDEX('Time Zones'!$D$12:$J$18,MATCH($H520,ZoneA,0),MATCH($M520,ZoneB,0)))=(-1),INDEX('Time Zones'!$D$12:$J$18,MATCH($H520,ZoneA,0),MATCH($M520,ZoneB,0))+$L520+5,INDEX('Time Zones'!$D$12:$J$18,MATCH($H520,ZoneA,0),MATCH($M520,ZoneB,0))+$L520)))),"Select Time Zones")</f>
        <v/>
      </c>
      <c r="O520" s="162" t="str">
        <f t="shared" ca="1" si="64"/>
        <v/>
      </c>
      <c r="P520" s="25">
        <f t="shared" si="60"/>
        <v>0</v>
      </c>
      <c r="Q520" s="25">
        <f t="shared" si="61"/>
        <v>0</v>
      </c>
      <c r="R520" s="25">
        <f t="shared" si="62"/>
        <v>0</v>
      </c>
      <c r="S520" s="25" t="str">
        <f t="shared" ca="1" si="65"/>
        <v/>
      </c>
      <c r="T520" s="20" t="str">
        <f t="shared" ca="1" si="66"/>
        <v/>
      </c>
      <c r="U520" s="26" t="str">
        <f t="shared" ca="1" si="63"/>
        <v/>
      </c>
      <c r="V520" s="22"/>
      <c r="W520" s="22"/>
      <c r="X520" s="22"/>
      <c r="Y520" s="22"/>
      <c r="Z520" s="156"/>
      <c r="AA520" s="156"/>
      <c r="AB520" s="156"/>
      <c r="AC520" s="22">
        <v>20</v>
      </c>
    </row>
    <row r="521" spans="1:29">
      <c r="A521" s="17"/>
      <c r="B521" s="18"/>
      <c r="C521" s="18"/>
      <c r="D521" s="17"/>
      <c r="E521" s="17"/>
      <c r="F521" s="157"/>
      <c r="G521" s="136"/>
      <c r="H521" s="136" t="s">
        <v>131</v>
      </c>
      <c r="I521" s="137" t="str">
        <f>IFERROR(IF(ISBLANK($G521),"",IF(ISTEXT($G521),$G521,IF(SIGN(INDEX('Time Zones'!$D$12:$J$18,MATCH($H521,ZoneA,0),MATCH($J521,ZoneB,0)))=(-1),INDEX('Time Zones'!$D$12:$J$18,MATCH($H521,ZoneA,0),MATCH($J521,ZoneB,0))+$G521+5,INDEX('Time Zones'!$D$12:$J$18,MATCH($H521,ZoneA,0),MATCH($J521,ZoneB,0))+$G521))),"Select Time Zones")</f>
        <v/>
      </c>
      <c r="J521" s="19" t="s">
        <v>131</v>
      </c>
      <c r="K521" s="160"/>
      <c r="L521" s="134"/>
      <c r="M521" s="134" t="s">
        <v>131</v>
      </c>
      <c r="N521" s="135" t="str">
        <f>IFERROR(IF(ISBLANK($G521),"",IF(ISBLANK($L521),"",IF(ISTEXT($L521),$L521,IF(SIGN(INDEX('Time Zones'!$D$12:$J$18,MATCH($H521,ZoneA,0),MATCH($M521,ZoneB,0)))=(-1),INDEX('Time Zones'!$D$12:$J$18,MATCH($H521,ZoneA,0),MATCH($M521,ZoneB,0))+$L521+5,INDEX('Time Zones'!$D$12:$J$18,MATCH($H521,ZoneA,0),MATCH($M521,ZoneB,0))+$L521)))),"Select Time Zones")</f>
        <v/>
      </c>
      <c r="O521" s="162" t="str">
        <f t="shared" ca="1" si="64"/>
        <v/>
      </c>
      <c r="P521" s="25">
        <f t="shared" si="60"/>
        <v>0</v>
      </c>
      <c r="Q521" s="25">
        <f t="shared" si="61"/>
        <v>0</v>
      </c>
      <c r="R521" s="25">
        <f t="shared" si="62"/>
        <v>0</v>
      </c>
      <c r="S521" s="25" t="str">
        <f t="shared" ca="1" si="65"/>
        <v/>
      </c>
      <c r="T521" s="20" t="str">
        <f t="shared" ca="1" si="66"/>
        <v/>
      </c>
      <c r="U521" s="26" t="str">
        <f t="shared" ca="1" si="63"/>
        <v/>
      </c>
      <c r="V521" s="22"/>
      <c r="W521" s="22"/>
      <c r="X521" s="22"/>
      <c r="Y521" s="22"/>
      <c r="Z521" s="156"/>
      <c r="AA521" s="156"/>
      <c r="AB521" s="156"/>
      <c r="AC521" s="22">
        <v>20</v>
      </c>
    </row>
    <row r="522" spans="1:29">
      <c r="A522" s="17"/>
      <c r="B522" s="18"/>
      <c r="C522" s="18"/>
      <c r="D522" s="17"/>
      <c r="E522" s="17"/>
      <c r="F522" s="157"/>
      <c r="G522" s="136"/>
      <c r="H522" s="136" t="s">
        <v>131</v>
      </c>
      <c r="I522" s="137" t="str">
        <f>IFERROR(IF(ISBLANK($G522),"",IF(ISTEXT($G522),$G522,IF(SIGN(INDEX('Time Zones'!$D$12:$J$18,MATCH($H522,ZoneA,0),MATCH($J522,ZoneB,0)))=(-1),INDEX('Time Zones'!$D$12:$J$18,MATCH($H522,ZoneA,0),MATCH($J522,ZoneB,0))+$G522+5,INDEX('Time Zones'!$D$12:$J$18,MATCH($H522,ZoneA,0),MATCH($J522,ZoneB,0))+$G522))),"Select Time Zones")</f>
        <v/>
      </c>
      <c r="J522" s="19" t="s">
        <v>131</v>
      </c>
      <c r="K522" s="160"/>
      <c r="L522" s="134"/>
      <c r="M522" s="134" t="s">
        <v>131</v>
      </c>
      <c r="N522" s="135" t="str">
        <f>IFERROR(IF(ISBLANK($G522),"",IF(ISBLANK($L522),"",IF(ISTEXT($L522),$L522,IF(SIGN(INDEX('Time Zones'!$D$12:$J$18,MATCH($H522,ZoneA,0),MATCH($M522,ZoneB,0)))=(-1),INDEX('Time Zones'!$D$12:$J$18,MATCH($H522,ZoneA,0),MATCH($M522,ZoneB,0))+$L522+5,INDEX('Time Zones'!$D$12:$J$18,MATCH($H522,ZoneA,0),MATCH($M522,ZoneB,0))+$L522)))),"Select Time Zones")</f>
        <v/>
      </c>
      <c r="O522" s="162" t="str">
        <f t="shared" ca="1" si="64"/>
        <v/>
      </c>
      <c r="P522" s="25">
        <f t="shared" si="60"/>
        <v>0</v>
      </c>
      <c r="Q522" s="25">
        <f t="shared" si="61"/>
        <v>0</v>
      </c>
      <c r="R522" s="25">
        <f t="shared" si="62"/>
        <v>0</v>
      </c>
      <c r="S522" s="25" t="str">
        <f t="shared" ca="1" si="65"/>
        <v/>
      </c>
      <c r="T522" s="20" t="str">
        <f t="shared" ca="1" si="66"/>
        <v/>
      </c>
      <c r="U522" s="26" t="str">
        <f t="shared" ca="1" si="63"/>
        <v/>
      </c>
      <c r="V522" s="22"/>
      <c r="W522" s="22"/>
      <c r="X522" s="22"/>
      <c r="Y522" s="22"/>
      <c r="Z522" s="156"/>
      <c r="AA522" s="156"/>
      <c r="AB522" s="156"/>
      <c r="AC522" s="22">
        <v>20</v>
      </c>
    </row>
    <row r="523" spans="1:29">
      <c r="A523" s="17"/>
      <c r="B523" s="18"/>
      <c r="C523" s="18"/>
      <c r="D523" s="17"/>
      <c r="E523" s="17"/>
      <c r="F523" s="157"/>
      <c r="G523" s="136"/>
      <c r="H523" s="136" t="s">
        <v>131</v>
      </c>
      <c r="I523" s="137" t="str">
        <f>IFERROR(IF(ISBLANK($G523),"",IF(ISTEXT($G523),$G523,IF(SIGN(INDEX('Time Zones'!$D$12:$J$18,MATCH($H523,ZoneA,0),MATCH($J523,ZoneB,0)))=(-1),INDEX('Time Zones'!$D$12:$J$18,MATCH($H523,ZoneA,0),MATCH($J523,ZoneB,0))+$G523+5,INDEX('Time Zones'!$D$12:$J$18,MATCH($H523,ZoneA,0),MATCH($J523,ZoneB,0))+$G523))),"Select Time Zones")</f>
        <v/>
      </c>
      <c r="J523" s="19" t="s">
        <v>131</v>
      </c>
      <c r="K523" s="160"/>
      <c r="L523" s="134"/>
      <c r="M523" s="134" t="s">
        <v>131</v>
      </c>
      <c r="N523" s="135" t="str">
        <f>IFERROR(IF(ISBLANK($G523),"",IF(ISBLANK($L523),"",IF(ISTEXT($L523),$L523,IF(SIGN(INDEX('Time Zones'!$D$12:$J$18,MATCH($H523,ZoneA,0),MATCH($M523,ZoneB,0)))=(-1),INDEX('Time Zones'!$D$12:$J$18,MATCH($H523,ZoneA,0),MATCH($M523,ZoneB,0))+$L523+5,INDEX('Time Zones'!$D$12:$J$18,MATCH($H523,ZoneA,0),MATCH($M523,ZoneB,0))+$L523)))),"Select Time Zones")</f>
        <v/>
      </c>
      <c r="O523" s="162" t="str">
        <f t="shared" ca="1" si="64"/>
        <v/>
      </c>
      <c r="P523" s="25">
        <f t="shared" si="60"/>
        <v>0</v>
      </c>
      <c r="Q523" s="25">
        <f t="shared" si="61"/>
        <v>0</v>
      </c>
      <c r="R523" s="25">
        <f t="shared" si="62"/>
        <v>0</v>
      </c>
      <c r="S523" s="25" t="str">
        <f t="shared" ca="1" si="65"/>
        <v/>
      </c>
      <c r="T523" s="20" t="str">
        <f t="shared" ca="1" si="66"/>
        <v/>
      </c>
      <c r="U523" s="26" t="str">
        <f t="shared" ca="1" si="63"/>
        <v/>
      </c>
      <c r="V523" s="22"/>
      <c r="W523" s="22"/>
      <c r="X523" s="22"/>
      <c r="Y523" s="22"/>
      <c r="Z523" s="156"/>
      <c r="AA523" s="156"/>
      <c r="AB523" s="156"/>
      <c r="AC523" s="22">
        <v>20</v>
      </c>
    </row>
    <row r="524" spans="1:29">
      <c r="A524" s="17"/>
      <c r="B524" s="18"/>
      <c r="C524" s="18"/>
      <c r="D524" s="17"/>
      <c r="E524" s="17"/>
      <c r="F524" s="157"/>
      <c r="G524" s="136"/>
      <c r="H524" s="136" t="s">
        <v>131</v>
      </c>
      <c r="I524" s="137" t="str">
        <f>IFERROR(IF(ISBLANK($G524),"",IF(ISTEXT($G524),$G524,IF(SIGN(INDEX('Time Zones'!$D$12:$J$18,MATCH($H524,ZoneA,0),MATCH($J524,ZoneB,0)))=(-1),INDEX('Time Zones'!$D$12:$J$18,MATCH($H524,ZoneA,0),MATCH($J524,ZoneB,0))+$G524+5,INDEX('Time Zones'!$D$12:$J$18,MATCH($H524,ZoneA,0),MATCH($J524,ZoneB,0))+$G524))),"Select Time Zones")</f>
        <v/>
      </c>
      <c r="J524" s="19" t="s">
        <v>131</v>
      </c>
      <c r="K524" s="160"/>
      <c r="L524" s="134"/>
      <c r="M524" s="134" t="s">
        <v>131</v>
      </c>
      <c r="N524" s="135" t="str">
        <f>IFERROR(IF(ISBLANK($G524),"",IF(ISBLANK($L524),"",IF(ISTEXT($L524),$L524,IF(SIGN(INDEX('Time Zones'!$D$12:$J$18,MATCH($H524,ZoneA,0),MATCH($M524,ZoneB,0)))=(-1),INDEX('Time Zones'!$D$12:$J$18,MATCH($H524,ZoneA,0),MATCH($M524,ZoneB,0))+$L524+5,INDEX('Time Zones'!$D$12:$J$18,MATCH($H524,ZoneA,0),MATCH($M524,ZoneB,0))+$L524)))),"Select Time Zones")</f>
        <v/>
      </c>
      <c r="O524" s="162" t="str">
        <f t="shared" ca="1" si="64"/>
        <v/>
      </c>
      <c r="P524" s="25">
        <f t="shared" si="60"/>
        <v>0</v>
      </c>
      <c r="Q524" s="25">
        <f t="shared" si="61"/>
        <v>0</v>
      </c>
      <c r="R524" s="25">
        <f t="shared" si="62"/>
        <v>0</v>
      </c>
      <c r="S524" s="25" t="str">
        <f t="shared" ca="1" si="65"/>
        <v/>
      </c>
      <c r="T524" s="20" t="str">
        <f t="shared" ca="1" si="66"/>
        <v/>
      </c>
      <c r="U524" s="26" t="str">
        <f t="shared" ca="1" si="63"/>
        <v/>
      </c>
      <c r="V524" s="22"/>
      <c r="W524" s="22"/>
      <c r="X524" s="22"/>
      <c r="Y524" s="22"/>
      <c r="Z524" s="156"/>
      <c r="AA524" s="156"/>
      <c r="AB524" s="156"/>
      <c r="AC524" s="22">
        <v>20</v>
      </c>
    </row>
    <row r="525" spans="1:29">
      <c r="A525" s="17"/>
      <c r="B525" s="18"/>
      <c r="C525" s="18"/>
      <c r="D525" s="17"/>
      <c r="E525" s="17"/>
      <c r="F525" s="157"/>
      <c r="G525" s="136"/>
      <c r="H525" s="136" t="s">
        <v>131</v>
      </c>
      <c r="I525" s="137" t="str">
        <f>IFERROR(IF(ISBLANK($G525),"",IF(ISTEXT($G525),$G525,IF(SIGN(INDEX('Time Zones'!$D$12:$J$18,MATCH($H525,ZoneA,0),MATCH($J525,ZoneB,0)))=(-1),INDEX('Time Zones'!$D$12:$J$18,MATCH($H525,ZoneA,0),MATCH($J525,ZoneB,0))+$G525+5,INDEX('Time Zones'!$D$12:$J$18,MATCH($H525,ZoneA,0),MATCH($J525,ZoneB,0))+$G525))),"Select Time Zones")</f>
        <v/>
      </c>
      <c r="J525" s="19" t="s">
        <v>131</v>
      </c>
      <c r="K525" s="160"/>
      <c r="L525" s="134"/>
      <c r="M525" s="134" t="s">
        <v>131</v>
      </c>
      <c r="N525" s="135" t="str">
        <f>IFERROR(IF(ISBLANK($G525),"",IF(ISBLANK($L525),"",IF(ISTEXT($L525),$L525,IF(SIGN(INDEX('Time Zones'!$D$12:$J$18,MATCH($H525,ZoneA,0),MATCH($M525,ZoneB,0)))=(-1),INDEX('Time Zones'!$D$12:$J$18,MATCH($H525,ZoneA,0),MATCH($M525,ZoneB,0))+$L525+5,INDEX('Time Zones'!$D$12:$J$18,MATCH($H525,ZoneA,0),MATCH($M525,ZoneB,0))+$L525)))),"Select Time Zones")</f>
        <v/>
      </c>
      <c r="O525" s="162" t="str">
        <f t="shared" ca="1" si="64"/>
        <v/>
      </c>
      <c r="P525" s="25">
        <f t="shared" si="60"/>
        <v>0</v>
      </c>
      <c r="Q525" s="25">
        <f t="shared" si="61"/>
        <v>0</v>
      </c>
      <c r="R525" s="25">
        <f t="shared" si="62"/>
        <v>0</v>
      </c>
      <c r="S525" s="25" t="str">
        <f t="shared" ca="1" si="65"/>
        <v/>
      </c>
      <c r="T525" s="20" t="str">
        <f t="shared" ca="1" si="66"/>
        <v/>
      </c>
      <c r="U525" s="26" t="str">
        <f t="shared" ca="1" si="63"/>
        <v/>
      </c>
      <c r="V525" s="22"/>
      <c r="W525" s="22"/>
      <c r="X525" s="22"/>
      <c r="Y525" s="22"/>
      <c r="Z525" s="156"/>
      <c r="AA525" s="156"/>
      <c r="AB525" s="156"/>
      <c r="AC525" s="22">
        <v>20</v>
      </c>
    </row>
    <row r="526" spans="1:29">
      <c r="A526" s="17"/>
      <c r="B526" s="18"/>
      <c r="C526" s="18"/>
      <c r="D526" s="17"/>
      <c r="E526" s="17"/>
      <c r="F526" s="157"/>
      <c r="G526" s="136"/>
      <c r="H526" s="136" t="s">
        <v>131</v>
      </c>
      <c r="I526" s="137" t="str">
        <f>IFERROR(IF(ISBLANK($G526),"",IF(ISTEXT($G526),$G526,IF(SIGN(INDEX('Time Zones'!$D$12:$J$18,MATCH($H526,ZoneA,0),MATCH($J526,ZoneB,0)))=(-1),INDEX('Time Zones'!$D$12:$J$18,MATCH($H526,ZoneA,0),MATCH($J526,ZoneB,0))+$G526+5,INDEX('Time Zones'!$D$12:$J$18,MATCH($H526,ZoneA,0),MATCH($J526,ZoneB,0))+$G526))),"Select Time Zones")</f>
        <v/>
      </c>
      <c r="J526" s="19" t="s">
        <v>131</v>
      </c>
      <c r="K526" s="160"/>
      <c r="L526" s="134"/>
      <c r="M526" s="134" t="s">
        <v>131</v>
      </c>
      <c r="N526" s="135" t="str">
        <f>IFERROR(IF(ISBLANK($G526),"",IF(ISBLANK($L526),"",IF(ISTEXT($L526),$L526,IF(SIGN(INDEX('Time Zones'!$D$12:$J$18,MATCH($H526,ZoneA,0),MATCH($M526,ZoneB,0)))=(-1),INDEX('Time Zones'!$D$12:$J$18,MATCH($H526,ZoneA,0),MATCH($M526,ZoneB,0))+$L526+5,INDEX('Time Zones'!$D$12:$J$18,MATCH($H526,ZoneA,0),MATCH($M526,ZoneB,0))+$L526)))),"Select Time Zones")</f>
        <v/>
      </c>
      <c r="O526" s="162" t="str">
        <f t="shared" ca="1" si="64"/>
        <v/>
      </c>
      <c r="P526" s="25">
        <f t="shared" si="60"/>
        <v>0</v>
      </c>
      <c r="Q526" s="25">
        <f t="shared" si="61"/>
        <v>0</v>
      </c>
      <c r="R526" s="25">
        <f t="shared" si="62"/>
        <v>0</v>
      </c>
      <c r="S526" s="25" t="str">
        <f t="shared" ca="1" si="65"/>
        <v/>
      </c>
      <c r="T526" s="20" t="str">
        <f t="shared" ca="1" si="66"/>
        <v/>
      </c>
      <c r="U526" s="26" t="str">
        <f t="shared" ca="1" si="63"/>
        <v/>
      </c>
      <c r="V526" s="22"/>
      <c r="W526" s="22"/>
      <c r="X526" s="22"/>
      <c r="Y526" s="22"/>
      <c r="Z526" s="156"/>
      <c r="AA526" s="156"/>
      <c r="AB526" s="156"/>
      <c r="AC526" s="22">
        <v>20</v>
      </c>
    </row>
    <row r="527" spans="1:29">
      <c r="A527" s="17"/>
      <c r="B527" s="18"/>
      <c r="C527" s="18"/>
      <c r="D527" s="17"/>
      <c r="E527" s="17"/>
      <c r="F527" s="157"/>
      <c r="G527" s="136"/>
      <c r="H527" s="136" t="s">
        <v>131</v>
      </c>
      <c r="I527" s="137" t="str">
        <f>IFERROR(IF(ISBLANK($G527),"",IF(ISTEXT($G527),$G527,IF(SIGN(INDEX('Time Zones'!$D$12:$J$18,MATCH($H527,ZoneA,0),MATCH($J527,ZoneB,0)))=(-1),INDEX('Time Zones'!$D$12:$J$18,MATCH($H527,ZoneA,0),MATCH($J527,ZoneB,0))+$G527+5,INDEX('Time Zones'!$D$12:$J$18,MATCH($H527,ZoneA,0),MATCH($J527,ZoneB,0))+$G527))),"Select Time Zones")</f>
        <v/>
      </c>
      <c r="J527" s="19" t="s">
        <v>131</v>
      </c>
      <c r="K527" s="160"/>
      <c r="L527" s="134"/>
      <c r="M527" s="134" t="s">
        <v>131</v>
      </c>
      <c r="N527" s="135" t="str">
        <f>IFERROR(IF(ISBLANK($G527),"",IF(ISBLANK($L527),"",IF(ISTEXT($L527),$L527,IF(SIGN(INDEX('Time Zones'!$D$12:$J$18,MATCH($H527,ZoneA,0),MATCH($M527,ZoneB,0)))=(-1),INDEX('Time Zones'!$D$12:$J$18,MATCH($H527,ZoneA,0),MATCH($M527,ZoneB,0))+$L527+5,INDEX('Time Zones'!$D$12:$J$18,MATCH($H527,ZoneA,0),MATCH($M527,ZoneB,0))+$L527)))),"Select Time Zones")</f>
        <v/>
      </c>
      <c r="O527" s="162" t="str">
        <f t="shared" ca="1" si="64"/>
        <v/>
      </c>
      <c r="P527" s="25">
        <f t="shared" si="60"/>
        <v>0</v>
      </c>
      <c r="Q527" s="25">
        <f t="shared" si="61"/>
        <v>0</v>
      </c>
      <c r="R527" s="25">
        <f t="shared" si="62"/>
        <v>0</v>
      </c>
      <c r="S527" s="25" t="str">
        <f t="shared" ca="1" si="65"/>
        <v/>
      </c>
      <c r="T527" s="20" t="str">
        <f t="shared" ca="1" si="66"/>
        <v/>
      </c>
      <c r="U527" s="26" t="str">
        <f t="shared" ca="1" si="63"/>
        <v/>
      </c>
      <c r="V527" s="22"/>
      <c r="W527" s="22"/>
      <c r="X527" s="22"/>
      <c r="Y527" s="22"/>
      <c r="Z527" s="156"/>
      <c r="AA527" s="156"/>
      <c r="AB527" s="156"/>
      <c r="AC527" s="22">
        <v>20</v>
      </c>
    </row>
    <row r="528" spans="1:29">
      <c r="A528" s="17"/>
      <c r="B528" s="18"/>
      <c r="C528" s="18"/>
      <c r="D528" s="17"/>
      <c r="E528" s="17"/>
      <c r="F528" s="157"/>
      <c r="G528" s="136"/>
      <c r="H528" s="136" t="s">
        <v>131</v>
      </c>
      <c r="I528" s="137" t="str">
        <f>IFERROR(IF(ISBLANK($G528),"",IF(ISTEXT($G528),$G528,IF(SIGN(INDEX('Time Zones'!$D$12:$J$18,MATCH($H528,ZoneA,0),MATCH($J528,ZoneB,0)))=(-1),INDEX('Time Zones'!$D$12:$J$18,MATCH($H528,ZoneA,0),MATCH($J528,ZoneB,0))+$G528+5,INDEX('Time Zones'!$D$12:$J$18,MATCH($H528,ZoneA,0),MATCH($J528,ZoneB,0))+$G528))),"Select Time Zones")</f>
        <v/>
      </c>
      <c r="J528" s="19" t="s">
        <v>131</v>
      </c>
      <c r="K528" s="160"/>
      <c r="L528" s="134"/>
      <c r="M528" s="134" t="s">
        <v>131</v>
      </c>
      <c r="N528" s="135" t="str">
        <f>IFERROR(IF(ISBLANK($G528),"",IF(ISBLANK($L528),"",IF(ISTEXT($L528),$L528,IF(SIGN(INDEX('Time Zones'!$D$12:$J$18,MATCH($H528,ZoneA,0),MATCH($M528,ZoneB,0)))=(-1),INDEX('Time Zones'!$D$12:$J$18,MATCH($H528,ZoneA,0),MATCH($M528,ZoneB,0))+$L528+5,INDEX('Time Zones'!$D$12:$J$18,MATCH($H528,ZoneA,0),MATCH($M528,ZoneB,0))+$L528)))),"Select Time Zones")</f>
        <v/>
      </c>
      <c r="O528" s="162" t="str">
        <f t="shared" ca="1" si="64"/>
        <v/>
      </c>
      <c r="P528" s="25">
        <f t="shared" si="60"/>
        <v>0</v>
      </c>
      <c r="Q528" s="25">
        <f t="shared" si="61"/>
        <v>0</v>
      </c>
      <c r="R528" s="25">
        <f t="shared" si="62"/>
        <v>0</v>
      </c>
      <c r="S528" s="25" t="str">
        <f t="shared" ca="1" si="65"/>
        <v/>
      </c>
      <c r="T528" s="20" t="str">
        <f t="shared" ca="1" si="66"/>
        <v/>
      </c>
      <c r="U528" s="26" t="str">
        <f t="shared" ca="1" si="63"/>
        <v/>
      </c>
      <c r="V528" s="22"/>
      <c r="W528" s="22"/>
      <c r="X528" s="22"/>
      <c r="Y528" s="22"/>
      <c r="Z528" s="156"/>
      <c r="AA528" s="156"/>
      <c r="AB528" s="156"/>
      <c r="AC528" s="22">
        <v>20</v>
      </c>
    </row>
    <row r="529" spans="1:29">
      <c r="A529" s="17"/>
      <c r="B529" s="18"/>
      <c r="C529" s="18"/>
      <c r="D529" s="17"/>
      <c r="E529" s="17"/>
      <c r="F529" s="157"/>
      <c r="G529" s="136"/>
      <c r="H529" s="136" t="s">
        <v>131</v>
      </c>
      <c r="I529" s="137" t="str">
        <f>IFERROR(IF(ISBLANK($G529),"",IF(ISTEXT($G529),$G529,IF(SIGN(INDEX('Time Zones'!$D$12:$J$18,MATCH($H529,ZoneA,0),MATCH($J529,ZoneB,0)))=(-1),INDEX('Time Zones'!$D$12:$J$18,MATCH($H529,ZoneA,0),MATCH($J529,ZoneB,0))+$G529+5,INDEX('Time Zones'!$D$12:$J$18,MATCH($H529,ZoneA,0),MATCH($J529,ZoneB,0))+$G529))),"Select Time Zones")</f>
        <v/>
      </c>
      <c r="J529" s="19" t="s">
        <v>131</v>
      </c>
      <c r="K529" s="160"/>
      <c r="L529" s="134"/>
      <c r="M529" s="134" t="s">
        <v>131</v>
      </c>
      <c r="N529" s="135" t="str">
        <f>IFERROR(IF(ISBLANK($G529),"",IF(ISBLANK($L529),"",IF(ISTEXT($L529),$L529,IF(SIGN(INDEX('Time Zones'!$D$12:$J$18,MATCH($H529,ZoneA,0),MATCH($M529,ZoneB,0)))=(-1),INDEX('Time Zones'!$D$12:$J$18,MATCH($H529,ZoneA,0),MATCH($M529,ZoneB,0))+$L529+5,INDEX('Time Zones'!$D$12:$J$18,MATCH($H529,ZoneA,0),MATCH($M529,ZoneB,0))+$L529)))),"Select Time Zones")</f>
        <v/>
      </c>
      <c r="O529" s="162" t="str">
        <f t="shared" ca="1" si="64"/>
        <v/>
      </c>
      <c r="P529" s="25">
        <f t="shared" si="60"/>
        <v>0</v>
      </c>
      <c r="Q529" s="25">
        <f t="shared" si="61"/>
        <v>0</v>
      </c>
      <c r="R529" s="25">
        <f t="shared" si="62"/>
        <v>0</v>
      </c>
      <c r="S529" s="25" t="str">
        <f t="shared" ca="1" si="65"/>
        <v/>
      </c>
      <c r="T529" s="20" t="str">
        <f t="shared" ca="1" si="66"/>
        <v/>
      </c>
      <c r="U529" s="26" t="str">
        <f t="shared" ca="1" si="63"/>
        <v/>
      </c>
      <c r="V529" s="22"/>
      <c r="W529" s="22"/>
      <c r="X529" s="22"/>
      <c r="Y529" s="22"/>
      <c r="Z529" s="156"/>
      <c r="AA529" s="156"/>
      <c r="AB529" s="156"/>
      <c r="AC529" s="22">
        <v>20</v>
      </c>
    </row>
    <row r="530" spans="1:29">
      <c r="A530" s="17"/>
      <c r="B530" s="18"/>
      <c r="C530" s="18"/>
      <c r="D530" s="17"/>
      <c r="E530" s="17"/>
      <c r="F530" s="157"/>
      <c r="G530" s="136"/>
      <c r="H530" s="136" t="s">
        <v>131</v>
      </c>
      <c r="I530" s="137" t="str">
        <f>IFERROR(IF(ISBLANK($G530),"",IF(ISTEXT($G530),$G530,IF(SIGN(INDEX('Time Zones'!$D$12:$J$18,MATCH($H530,ZoneA,0),MATCH($J530,ZoneB,0)))=(-1),INDEX('Time Zones'!$D$12:$J$18,MATCH($H530,ZoneA,0),MATCH($J530,ZoneB,0))+$G530+5,INDEX('Time Zones'!$D$12:$J$18,MATCH($H530,ZoneA,0),MATCH($J530,ZoneB,0))+$G530))),"Select Time Zones")</f>
        <v/>
      </c>
      <c r="J530" s="19" t="s">
        <v>131</v>
      </c>
      <c r="K530" s="160"/>
      <c r="L530" s="134"/>
      <c r="M530" s="134" t="s">
        <v>131</v>
      </c>
      <c r="N530" s="135" t="str">
        <f>IFERROR(IF(ISBLANK($G530),"",IF(ISBLANK($L530),"",IF(ISTEXT($L530),$L530,IF(SIGN(INDEX('Time Zones'!$D$12:$J$18,MATCH($H530,ZoneA,0),MATCH($M530,ZoneB,0)))=(-1),INDEX('Time Zones'!$D$12:$J$18,MATCH($H530,ZoneA,0),MATCH($M530,ZoneB,0))+$L530+5,INDEX('Time Zones'!$D$12:$J$18,MATCH($H530,ZoneA,0),MATCH($M530,ZoneB,0))+$L530)))),"Select Time Zones")</f>
        <v/>
      </c>
      <c r="O530" s="162" t="str">
        <f t="shared" ca="1" si="64"/>
        <v/>
      </c>
      <c r="P530" s="25">
        <f t="shared" si="60"/>
        <v>0</v>
      </c>
      <c r="Q530" s="25">
        <f t="shared" si="61"/>
        <v>0</v>
      </c>
      <c r="R530" s="25">
        <f t="shared" si="62"/>
        <v>0</v>
      </c>
      <c r="S530" s="25" t="str">
        <f t="shared" ca="1" si="65"/>
        <v/>
      </c>
      <c r="T530" s="20" t="str">
        <f t="shared" ca="1" si="66"/>
        <v/>
      </c>
      <c r="U530" s="26" t="str">
        <f t="shared" ca="1" si="63"/>
        <v/>
      </c>
      <c r="V530" s="22"/>
      <c r="W530" s="22"/>
      <c r="X530" s="22"/>
      <c r="Y530" s="22"/>
      <c r="Z530" s="156"/>
      <c r="AA530" s="156"/>
      <c r="AB530" s="156"/>
      <c r="AC530" s="22">
        <v>20</v>
      </c>
    </row>
    <row r="531" spans="1:29">
      <c r="A531" s="17"/>
      <c r="B531" s="18"/>
      <c r="C531" s="18"/>
      <c r="D531" s="17"/>
      <c r="E531" s="17"/>
      <c r="F531" s="157"/>
      <c r="G531" s="136"/>
      <c r="H531" s="136" t="s">
        <v>131</v>
      </c>
      <c r="I531" s="137" t="str">
        <f>IFERROR(IF(ISBLANK($G531),"",IF(ISTEXT($G531),$G531,IF(SIGN(INDEX('Time Zones'!$D$12:$J$18,MATCH($H531,ZoneA,0),MATCH($J531,ZoneB,0)))=(-1),INDEX('Time Zones'!$D$12:$J$18,MATCH($H531,ZoneA,0),MATCH($J531,ZoneB,0))+$G531+5,INDEX('Time Zones'!$D$12:$J$18,MATCH($H531,ZoneA,0),MATCH($J531,ZoneB,0))+$G531))),"Select Time Zones")</f>
        <v/>
      </c>
      <c r="J531" s="19" t="s">
        <v>131</v>
      </c>
      <c r="K531" s="160"/>
      <c r="L531" s="134"/>
      <c r="M531" s="134" t="s">
        <v>131</v>
      </c>
      <c r="N531" s="135" t="str">
        <f>IFERROR(IF(ISBLANK($G531),"",IF(ISBLANK($L531),"",IF(ISTEXT($L531),$L531,IF(SIGN(INDEX('Time Zones'!$D$12:$J$18,MATCH($H531,ZoneA,0),MATCH($M531,ZoneB,0)))=(-1),INDEX('Time Zones'!$D$12:$J$18,MATCH($H531,ZoneA,0),MATCH($M531,ZoneB,0))+$L531+5,INDEX('Time Zones'!$D$12:$J$18,MATCH($H531,ZoneA,0),MATCH($M531,ZoneB,0))+$L531)))),"Select Time Zones")</f>
        <v/>
      </c>
      <c r="O531" s="162" t="str">
        <f t="shared" ca="1" si="64"/>
        <v/>
      </c>
      <c r="P531" s="25">
        <f t="shared" si="60"/>
        <v>0</v>
      </c>
      <c r="Q531" s="25">
        <f t="shared" si="61"/>
        <v>0</v>
      </c>
      <c r="R531" s="25">
        <f t="shared" si="62"/>
        <v>0</v>
      </c>
      <c r="S531" s="25" t="str">
        <f t="shared" ca="1" si="65"/>
        <v/>
      </c>
      <c r="T531" s="20" t="str">
        <f t="shared" ca="1" si="66"/>
        <v/>
      </c>
      <c r="U531" s="26" t="str">
        <f t="shared" ca="1" si="63"/>
        <v/>
      </c>
      <c r="V531" s="22"/>
      <c r="W531" s="22"/>
      <c r="X531" s="22"/>
      <c r="Y531" s="22"/>
      <c r="Z531" s="156"/>
      <c r="AA531" s="156"/>
      <c r="AB531" s="156"/>
      <c r="AC531" s="22">
        <v>20</v>
      </c>
    </row>
    <row r="532" spans="1:29">
      <c r="A532" s="17"/>
      <c r="B532" s="18"/>
      <c r="C532" s="18"/>
      <c r="D532" s="17"/>
      <c r="E532" s="17"/>
      <c r="F532" s="157"/>
      <c r="G532" s="136"/>
      <c r="H532" s="136" t="s">
        <v>131</v>
      </c>
      <c r="I532" s="137" t="str">
        <f>IFERROR(IF(ISBLANK($G532),"",IF(ISTEXT($G532),$G532,IF(SIGN(INDEX('Time Zones'!$D$12:$J$18,MATCH($H532,ZoneA,0),MATCH($J532,ZoneB,0)))=(-1),INDEX('Time Zones'!$D$12:$J$18,MATCH($H532,ZoneA,0),MATCH($J532,ZoneB,0))+$G532+5,INDEX('Time Zones'!$D$12:$J$18,MATCH($H532,ZoneA,0),MATCH($J532,ZoneB,0))+$G532))),"Select Time Zones")</f>
        <v/>
      </c>
      <c r="J532" s="19" t="s">
        <v>131</v>
      </c>
      <c r="K532" s="160"/>
      <c r="L532" s="134"/>
      <c r="M532" s="134" t="s">
        <v>131</v>
      </c>
      <c r="N532" s="135" t="str">
        <f>IFERROR(IF(ISBLANK($G532),"",IF(ISBLANK($L532),"",IF(ISTEXT($L532),$L532,IF(SIGN(INDEX('Time Zones'!$D$12:$J$18,MATCH($H532,ZoneA,0),MATCH($M532,ZoneB,0)))=(-1),INDEX('Time Zones'!$D$12:$J$18,MATCH($H532,ZoneA,0),MATCH($M532,ZoneB,0))+$L532+5,INDEX('Time Zones'!$D$12:$J$18,MATCH($H532,ZoneA,0),MATCH($M532,ZoneB,0))+$L532)))),"Select Time Zones")</f>
        <v/>
      </c>
      <c r="O532" s="162" t="str">
        <f t="shared" ca="1" si="64"/>
        <v/>
      </c>
      <c r="P532" s="25">
        <f t="shared" si="60"/>
        <v>0</v>
      </c>
      <c r="Q532" s="25">
        <f t="shared" si="61"/>
        <v>0</v>
      </c>
      <c r="R532" s="25">
        <f t="shared" si="62"/>
        <v>0</v>
      </c>
      <c r="S532" s="25" t="str">
        <f t="shared" ca="1" si="65"/>
        <v/>
      </c>
      <c r="T532" s="20" t="str">
        <f t="shared" ca="1" si="66"/>
        <v/>
      </c>
      <c r="U532" s="26" t="str">
        <f t="shared" ca="1" si="63"/>
        <v/>
      </c>
      <c r="V532" s="22"/>
      <c r="W532" s="22"/>
      <c r="X532" s="22"/>
      <c r="Y532" s="22"/>
      <c r="Z532" s="156"/>
      <c r="AA532" s="156"/>
      <c r="AB532" s="156"/>
      <c r="AC532" s="22">
        <v>20</v>
      </c>
    </row>
    <row r="533" spans="1:29">
      <c r="A533" s="17"/>
      <c r="B533" s="18"/>
      <c r="C533" s="18"/>
      <c r="D533" s="17"/>
      <c r="E533" s="17"/>
      <c r="F533" s="157"/>
      <c r="G533" s="136"/>
      <c r="H533" s="136" t="s">
        <v>131</v>
      </c>
      <c r="I533" s="137" t="str">
        <f>IFERROR(IF(ISBLANK($G533),"",IF(ISTEXT($G533),$G533,IF(SIGN(INDEX('Time Zones'!$D$12:$J$18,MATCH($H533,ZoneA,0),MATCH($J533,ZoneB,0)))=(-1),INDEX('Time Zones'!$D$12:$J$18,MATCH($H533,ZoneA,0),MATCH($J533,ZoneB,0))+$G533+5,INDEX('Time Zones'!$D$12:$J$18,MATCH($H533,ZoneA,0),MATCH($J533,ZoneB,0))+$G533))),"Select Time Zones")</f>
        <v/>
      </c>
      <c r="J533" s="19" t="s">
        <v>131</v>
      </c>
      <c r="K533" s="160"/>
      <c r="L533" s="134"/>
      <c r="M533" s="134" t="s">
        <v>131</v>
      </c>
      <c r="N533" s="135" t="str">
        <f>IFERROR(IF(ISBLANK($G533),"",IF(ISBLANK($L533),"",IF(ISTEXT($L533),$L533,IF(SIGN(INDEX('Time Zones'!$D$12:$J$18,MATCH($H533,ZoneA,0),MATCH($M533,ZoneB,0)))=(-1),INDEX('Time Zones'!$D$12:$J$18,MATCH($H533,ZoneA,0),MATCH($M533,ZoneB,0))+$L533+5,INDEX('Time Zones'!$D$12:$J$18,MATCH($H533,ZoneA,0),MATCH($M533,ZoneB,0))+$L533)))),"Select Time Zones")</f>
        <v/>
      </c>
      <c r="O533" s="162" t="str">
        <f t="shared" ca="1" si="64"/>
        <v/>
      </c>
      <c r="P533" s="25">
        <f t="shared" si="60"/>
        <v>0</v>
      </c>
      <c r="Q533" s="25">
        <f t="shared" si="61"/>
        <v>0</v>
      </c>
      <c r="R533" s="25">
        <f t="shared" si="62"/>
        <v>0</v>
      </c>
      <c r="S533" s="25" t="str">
        <f t="shared" ca="1" si="65"/>
        <v/>
      </c>
      <c r="T533" s="20" t="str">
        <f t="shared" ca="1" si="66"/>
        <v/>
      </c>
      <c r="U533" s="26" t="str">
        <f t="shared" ca="1" si="63"/>
        <v/>
      </c>
      <c r="V533" s="22"/>
      <c r="W533" s="22"/>
      <c r="X533" s="22"/>
      <c r="Y533" s="22"/>
      <c r="Z533" s="156"/>
      <c r="AA533" s="156"/>
      <c r="AB533" s="156"/>
      <c r="AC533" s="22">
        <v>20</v>
      </c>
    </row>
    <row r="534" spans="1:29">
      <c r="A534" s="17"/>
      <c r="B534" s="18"/>
      <c r="C534" s="18"/>
      <c r="D534" s="17"/>
      <c r="E534" s="17"/>
      <c r="F534" s="157"/>
      <c r="G534" s="136"/>
      <c r="H534" s="136" t="s">
        <v>131</v>
      </c>
      <c r="I534" s="137" t="str">
        <f>IFERROR(IF(ISBLANK($G534),"",IF(ISTEXT($G534),$G534,IF(SIGN(INDEX('Time Zones'!$D$12:$J$18,MATCH($H534,ZoneA,0),MATCH($J534,ZoneB,0)))=(-1),INDEX('Time Zones'!$D$12:$J$18,MATCH($H534,ZoneA,0),MATCH($J534,ZoneB,0))+$G534+5,INDEX('Time Zones'!$D$12:$J$18,MATCH($H534,ZoneA,0),MATCH($J534,ZoneB,0))+$G534))),"Select Time Zones")</f>
        <v/>
      </c>
      <c r="J534" s="19" t="s">
        <v>131</v>
      </c>
      <c r="K534" s="160"/>
      <c r="L534" s="134"/>
      <c r="M534" s="134" t="s">
        <v>131</v>
      </c>
      <c r="N534" s="135" t="str">
        <f>IFERROR(IF(ISBLANK($G534),"",IF(ISBLANK($L534),"",IF(ISTEXT($L534),$L534,IF(SIGN(INDEX('Time Zones'!$D$12:$J$18,MATCH($H534,ZoneA,0),MATCH($M534,ZoneB,0)))=(-1),INDEX('Time Zones'!$D$12:$J$18,MATCH($H534,ZoneA,0),MATCH($M534,ZoneB,0))+$L534+5,INDEX('Time Zones'!$D$12:$J$18,MATCH($H534,ZoneA,0),MATCH($M534,ZoneB,0))+$L534)))),"Select Time Zones")</f>
        <v/>
      </c>
      <c r="O534" s="162" t="str">
        <f t="shared" ca="1" si="64"/>
        <v/>
      </c>
      <c r="P534" s="25">
        <f t="shared" si="60"/>
        <v>0</v>
      </c>
      <c r="Q534" s="25">
        <f t="shared" si="61"/>
        <v>0</v>
      </c>
      <c r="R534" s="25">
        <f t="shared" si="62"/>
        <v>0</v>
      </c>
      <c r="S534" s="25" t="str">
        <f t="shared" ca="1" si="65"/>
        <v/>
      </c>
      <c r="T534" s="20" t="str">
        <f t="shared" ca="1" si="66"/>
        <v/>
      </c>
      <c r="U534" s="26" t="str">
        <f t="shared" ca="1" si="63"/>
        <v/>
      </c>
      <c r="V534" s="22"/>
      <c r="W534" s="22"/>
      <c r="X534" s="22"/>
      <c r="Y534" s="22"/>
      <c r="Z534" s="156"/>
      <c r="AA534" s="156"/>
      <c r="AB534" s="156"/>
      <c r="AC534" s="22">
        <v>20</v>
      </c>
    </row>
    <row r="535" spans="1:29">
      <c r="A535" s="17"/>
      <c r="B535" s="18"/>
      <c r="C535" s="18"/>
      <c r="D535" s="17"/>
      <c r="E535" s="17"/>
      <c r="F535" s="157"/>
      <c r="G535" s="136"/>
      <c r="H535" s="136" t="s">
        <v>131</v>
      </c>
      <c r="I535" s="137" t="str">
        <f>IFERROR(IF(ISBLANK($G535),"",IF(ISTEXT($G535),$G535,IF(SIGN(INDEX('Time Zones'!$D$12:$J$18,MATCH($H535,ZoneA,0),MATCH($J535,ZoneB,0)))=(-1),INDEX('Time Zones'!$D$12:$J$18,MATCH($H535,ZoneA,0),MATCH($J535,ZoneB,0))+$G535+5,INDEX('Time Zones'!$D$12:$J$18,MATCH($H535,ZoneA,0),MATCH($J535,ZoneB,0))+$G535))),"Select Time Zones")</f>
        <v/>
      </c>
      <c r="J535" s="19" t="s">
        <v>131</v>
      </c>
      <c r="K535" s="160"/>
      <c r="L535" s="134"/>
      <c r="M535" s="134" t="s">
        <v>131</v>
      </c>
      <c r="N535" s="135" t="str">
        <f>IFERROR(IF(ISBLANK($G535),"",IF(ISBLANK($L535),"",IF(ISTEXT($L535),$L535,IF(SIGN(INDEX('Time Zones'!$D$12:$J$18,MATCH($H535,ZoneA,0),MATCH($M535,ZoneB,0)))=(-1),INDEX('Time Zones'!$D$12:$J$18,MATCH($H535,ZoneA,0),MATCH($M535,ZoneB,0))+$L535+5,INDEX('Time Zones'!$D$12:$J$18,MATCH($H535,ZoneA,0),MATCH($M535,ZoneB,0))+$L535)))),"Select Time Zones")</f>
        <v/>
      </c>
      <c r="O535" s="162" t="str">
        <f t="shared" ca="1" si="64"/>
        <v/>
      </c>
      <c r="P535" s="25">
        <f t="shared" si="60"/>
        <v>0</v>
      </c>
      <c r="Q535" s="25">
        <f t="shared" si="61"/>
        <v>0</v>
      </c>
      <c r="R535" s="25">
        <f t="shared" si="62"/>
        <v>0</v>
      </c>
      <c r="S535" s="25" t="str">
        <f t="shared" ca="1" si="65"/>
        <v/>
      </c>
      <c r="T535" s="20" t="str">
        <f t="shared" ca="1" si="66"/>
        <v/>
      </c>
      <c r="U535" s="26" t="str">
        <f t="shared" ca="1" si="63"/>
        <v/>
      </c>
      <c r="V535" s="22"/>
      <c r="W535" s="22"/>
      <c r="X535" s="22"/>
      <c r="Y535" s="22"/>
      <c r="Z535" s="156"/>
      <c r="AA535" s="156"/>
      <c r="AB535" s="156"/>
      <c r="AC535" s="22">
        <v>20</v>
      </c>
    </row>
    <row r="536" spans="1:29">
      <c r="A536" s="17"/>
      <c r="B536" s="18"/>
      <c r="C536" s="18"/>
      <c r="D536" s="17"/>
      <c r="E536" s="17"/>
      <c r="F536" s="157"/>
      <c r="G536" s="136"/>
      <c r="H536" s="136" t="s">
        <v>131</v>
      </c>
      <c r="I536" s="137" t="str">
        <f>IFERROR(IF(ISBLANK($G536),"",IF(ISTEXT($G536),$G536,IF(SIGN(INDEX('Time Zones'!$D$12:$J$18,MATCH($H536,ZoneA,0),MATCH($J536,ZoneB,0)))=(-1),INDEX('Time Zones'!$D$12:$J$18,MATCH($H536,ZoneA,0),MATCH($J536,ZoneB,0))+$G536+5,INDEX('Time Zones'!$D$12:$J$18,MATCH($H536,ZoneA,0),MATCH($J536,ZoneB,0))+$G536))),"Select Time Zones")</f>
        <v/>
      </c>
      <c r="J536" s="19" t="s">
        <v>131</v>
      </c>
      <c r="K536" s="160"/>
      <c r="L536" s="134"/>
      <c r="M536" s="134" t="s">
        <v>131</v>
      </c>
      <c r="N536" s="135" t="str">
        <f>IFERROR(IF(ISBLANK($G536),"",IF(ISBLANK($L536),"",IF(ISTEXT($L536),$L536,IF(SIGN(INDEX('Time Zones'!$D$12:$J$18,MATCH($H536,ZoneA,0),MATCH($M536,ZoneB,0)))=(-1),INDEX('Time Zones'!$D$12:$J$18,MATCH($H536,ZoneA,0),MATCH($M536,ZoneB,0))+$L536+5,INDEX('Time Zones'!$D$12:$J$18,MATCH($H536,ZoneA,0),MATCH($M536,ZoneB,0))+$L536)))),"Select Time Zones")</f>
        <v/>
      </c>
      <c r="O536" s="162" t="str">
        <f t="shared" ca="1" si="64"/>
        <v/>
      </c>
      <c r="P536" s="25">
        <f t="shared" si="60"/>
        <v>0</v>
      </c>
      <c r="Q536" s="25">
        <f t="shared" si="61"/>
        <v>0</v>
      </c>
      <c r="R536" s="25">
        <f t="shared" si="62"/>
        <v>0</v>
      </c>
      <c r="S536" s="25" t="str">
        <f t="shared" ca="1" si="65"/>
        <v/>
      </c>
      <c r="T536" s="20" t="str">
        <f t="shared" ca="1" si="66"/>
        <v/>
      </c>
      <c r="U536" s="26" t="str">
        <f t="shared" ca="1" si="63"/>
        <v/>
      </c>
      <c r="V536" s="22"/>
      <c r="W536" s="22"/>
      <c r="X536" s="22"/>
      <c r="Y536" s="22"/>
      <c r="Z536" s="156"/>
      <c r="AA536" s="156"/>
      <c r="AB536" s="156"/>
      <c r="AC536" s="22">
        <v>20</v>
      </c>
    </row>
    <row r="537" spans="1:29">
      <c r="A537" s="17"/>
      <c r="B537" s="18"/>
      <c r="C537" s="18"/>
      <c r="D537" s="17"/>
      <c r="E537" s="17"/>
      <c r="F537" s="157"/>
      <c r="G537" s="136"/>
      <c r="H537" s="136" t="s">
        <v>131</v>
      </c>
      <c r="I537" s="137" t="str">
        <f>IFERROR(IF(ISBLANK($G537),"",IF(ISTEXT($G537),$G537,IF(SIGN(INDEX('Time Zones'!$D$12:$J$18,MATCH($H537,ZoneA,0),MATCH($J537,ZoneB,0)))=(-1),INDEX('Time Zones'!$D$12:$J$18,MATCH($H537,ZoneA,0),MATCH($J537,ZoneB,0))+$G537+5,INDEX('Time Zones'!$D$12:$J$18,MATCH($H537,ZoneA,0),MATCH($J537,ZoneB,0))+$G537))),"Select Time Zones")</f>
        <v/>
      </c>
      <c r="J537" s="19" t="s">
        <v>131</v>
      </c>
      <c r="K537" s="160"/>
      <c r="L537" s="134"/>
      <c r="M537" s="134" t="s">
        <v>131</v>
      </c>
      <c r="N537" s="135" t="str">
        <f>IFERROR(IF(ISBLANK($G537),"",IF(ISBLANK($L537),"",IF(ISTEXT($L537),$L537,IF(SIGN(INDEX('Time Zones'!$D$12:$J$18,MATCH($H537,ZoneA,0),MATCH($M537,ZoneB,0)))=(-1),INDEX('Time Zones'!$D$12:$J$18,MATCH($H537,ZoneA,0),MATCH($M537,ZoneB,0))+$L537+5,INDEX('Time Zones'!$D$12:$J$18,MATCH($H537,ZoneA,0),MATCH($M537,ZoneB,0))+$L537)))),"Select Time Zones")</f>
        <v/>
      </c>
      <c r="O537" s="162" t="str">
        <f t="shared" ca="1" si="64"/>
        <v/>
      </c>
      <c r="P537" s="25">
        <f t="shared" si="60"/>
        <v>0</v>
      </c>
      <c r="Q537" s="25">
        <f t="shared" si="61"/>
        <v>0</v>
      </c>
      <c r="R537" s="25">
        <f t="shared" si="62"/>
        <v>0</v>
      </c>
      <c r="S537" s="25" t="str">
        <f t="shared" ca="1" si="65"/>
        <v/>
      </c>
      <c r="T537" s="20" t="str">
        <f t="shared" ca="1" si="66"/>
        <v/>
      </c>
      <c r="U537" s="26" t="str">
        <f t="shared" ca="1" si="63"/>
        <v/>
      </c>
      <c r="V537" s="22"/>
      <c r="W537" s="22"/>
      <c r="X537" s="22"/>
      <c r="Y537" s="22"/>
      <c r="Z537" s="156"/>
      <c r="AA537" s="156"/>
      <c r="AB537" s="156"/>
      <c r="AC537" s="22">
        <v>20</v>
      </c>
    </row>
    <row r="538" spans="1:29">
      <c r="A538" s="17"/>
      <c r="B538" s="18"/>
      <c r="C538" s="18"/>
      <c r="D538" s="17"/>
      <c r="E538" s="17"/>
      <c r="F538" s="157"/>
      <c r="G538" s="136"/>
      <c r="H538" s="136" t="s">
        <v>131</v>
      </c>
      <c r="I538" s="137" t="str">
        <f>IFERROR(IF(ISBLANK($G538),"",IF(ISTEXT($G538),$G538,IF(SIGN(INDEX('Time Zones'!$D$12:$J$18,MATCH($H538,ZoneA,0),MATCH($J538,ZoneB,0)))=(-1),INDEX('Time Zones'!$D$12:$J$18,MATCH($H538,ZoneA,0),MATCH($J538,ZoneB,0))+$G538+5,INDEX('Time Zones'!$D$12:$J$18,MATCH($H538,ZoneA,0),MATCH($J538,ZoneB,0))+$G538))),"Select Time Zones")</f>
        <v/>
      </c>
      <c r="J538" s="19" t="s">
        <v>131</v>
      </c>
      <c r="K538" s="160"/>
      <c r="L538" s="134"/>
      <c r="M538" s="134" t="s">
        <v>131</v>
      </c>
      <c r="N538" s="135" t="str">
        <f>IFERROR(IF(ISBLANK($G538),"",IF(ISBLANK($L538),"",IF(ISTEXT($L538),$L538,IF(SIGN(INDEX('Time Zones'!$D$12:$J$18,MATCH($H538,ZoneA,0),MATCH($M538,ZoneB,0)))=(-1),INDEX('Time Zones'!$D$12:$J$18,MATCH($H538,ZoneA,0),MATCH($M538,ZoneB,0))+$L538+5,INDEX('Time Zones'!$D$12:$J$18,MATCH($H538,ZoneA,0),MATCH($M538,ZoneB,0))+$L538)))),"Select Time Zones")</f>
        <v/>
      </c>
      <c r="O538" s="162" t="str">
        <f t="shared" ca="1" si="64"/>
        <v/>
      </c>
      <c r="P538" s="25">
        <f t="shared" si="60"/>
        <v>0</v>
      </c>
      <c r="Q538" s="25">
        <f t="shared" si="61"/>
        <v>0</v>
      </c>
      <c r="R538" s="25">
        <f t="shared" si="62"/>
        <v>0</v>
      </c>
      <c r="S538" s="25" t="str">
        <f t="shared" ca="1" si="65"/>
        <v/>
      </c>
      <c r="T538" s="20" t="str">
        <f t="shared" ca="1" si="66"/>
        <v/>
      </c>
      <c r="U538" s="26" t="str">
        <f t="shared" ca="1" si="63"/>
        <v/>
      </c>
      <c r="V538" s="22"/>
      <c r="W538" s="22"/>
      <c r="X538" s="22"/>
      <c r="Y538" s="22"/>
      <c r="Z538" s="156"/>
      <c r="AA538" s="156"/>
      <c r="AB538" s="156"/>
      <c r="AC538" s="22">
        <v>20</v>
      </c>
    </row>
    <row r="539" spans="1:29">
      <c r="A539" s="17"/>
      <c r="B539" s="18"/>
      <c r="C539" s="18"/>
      <c r="D539" s="17"/>
      <c r="E539" s="17"/>
      <c r="F539" s="157"/>
      <c r="G539" s="136"/>
      <c r="H539" s="136" t="s">
        <v>131</v>
      </c>
      <c r="I539" s="137" t="str">
        <f>IFERROR(IF(ISBLANK($G539),"",IF(ISTEXT($G539),$G539,IF(SIGN(INDEX('Time Zones'!$D$12:$J$18,MATCH($H539,ZoneA,0),MATCH($J539,ZoneB,0)))=(-1),INDEX('Time Zones'!$D$12:$J$18,MATCH($H539,ZoneA,0),MATCH($J539,ZoneB,0))+$G539+5,INDEX('Time Zones'!$D$12:$J$18,MATCH($H539,ZoneA,0),MATCH($J539,ZoneB,0))+$G539))),"Select Time Zones")</f>
        <v/>
      </c>
      <c r="J539" s="19" t="s">
        <v>131</v>
      </c>
      <c r="K539" s="160"/>
      <c r="L539" s="134"/>
      <c r="M539" s="134" t="s">
        <v>131</v>
      </c>
      <c r="N539" s="135" t="str">
        <f>IFERROR(IF(ISBLANK($G539),"",IF(ISBLANK($L539),"",IF(ISTEXT($L539),$L539,IF(SIGN(INDEX('Time Zones'!$D$12:$J$18,MATCH($H539,ZoneA,0),MATCH($M539,ZoneB,0)))=(-1),INDEX('Time Zones'!$D$12:$J$18,MATCH($H539,ZoneA,0),MATCH($M539,ZoneB,0))+$L539+5,INDEX('Time Zones'!$D$12:$J$18,MATCH($H539,ZoneA,0),MATCH($M539,ZoneB,0))+$L539)))),"Select Time Zones")</f>
        <v/>
      </c>
      <c r="O539" s="162" t="str">
        <f t="shared" ca="1" si="64"/>
        <v/>
      </c>
      <c r="P539" s="25">
        <f t="shared" si="60"/>
        <v>0</v>
      </c>
      <c r="Q539" s="25">
        <f t="shared" si="61"/>
        <v>0</v>
      </c>
      <c r="R539" s="25">
        <f t="shared" si="62"/>
        <v>0</v>
      </c>
      <c r="S539" s="25" t="str">
        <f t="shared" ca="1" si="65"/>
        <v/>
      </c>
      <c r="T539" s="20" t="str">
        <f t="shared" ca="1" si="66"/>
        <v/>
      </c>
      <c r="U539" s="26" t="str">
        <f t="shared" ca="1" si="63"/>
        <v/>
      </c>
      <c r="V539" s="22"/>
      <c r="W539" s="22"/>
      <c r="X539" s="22"/>
      <c r="Y539" s="22"/>
      <c r="Z539" s="156"/>
      <c r="AA539" s="156"/>
      <c r="AB539" s="156"/>
      <c r="AC539" s="22">
        <v>20</v>
      </c>
    </row>
    <row r="540" spans="1:29">
      <c r="A540" s="17"/>
      <c r="B540" s="18"/>
      <c r="C540" s="18"/>
      <c r="D540" s="17"/>
      <c r="E540" s="17"/>
      <c r="F540" s="157"/>
      <c r="G540" s="136"/>
      <c r="H540" s="136" t="s">
        <v>131</v>
      </c>
      <c r="I540" s="137" t="str">
        <f>IFERROR(IF(ISBLANK($G540),"",IF(ISTEXT($G540),$G540,IF(SIGN(INDEX('Time Zones'!$D$12:$J$18,MATCH($H540,ZoneA,0),MATCH($J540,ZoneB,0)))=(-1),INDEX('Time Zones'!$D$12:$J$18,MATCH($H540,ZoneA,0),MATCH($J540,ZoneB,0))+$G540+5,INDEX('Time Zones'!$D$12:$J$18,MATCH($H540,ZoneA,0),MATCH($J540,ZoneB,0))+$G540))),"Select Time Zones")</f>
        <v/>
      </c>
      <c r="J540" s="19" t="s">
        <v>131</v>
      </c>
      <c r="K540" s="160"/>
      <c r="L540" s="134"/>
      <c r="M540" s="134" t="s">
        <v>131</v>
      </c>
      <c r="N540" s="135" t="str">
        <f>IFERROR(IF(ISBLANK($G540),"",IF(ISBLANK($L540),"",IF(ISTEXT($L540),$L540,IF(SIGN(INDEX('Time Zones'!$D$12:$J$18,MATCH($H540,ZoneA,0),MATCH($M540,ZoneB,0)))=(-1),INDEX('Time Zones'!$D$12:$J$18,MATCH($H540,ZoneA,0),MATCH($M540,ZoneB,0))+$L540+5,INDEX('Time Zones'!$D$12:$J$18,MATCH($H540,ZoneA,0),MATCH($M540,ZoneB,0))+$L540)))),"Select Time Zones")</f>
        <v/>
      </c>
      <c r="O540" s="162" t="str">
        <f t="shared" ca="1" si="64"/>
        <v/>
      </c>
      <c r="P540" s="25">
        <f t="shared" si="60"/>
        <v>0</v>
      </c>
      <c r="Q540" s="25">
        <f t="shared" si="61"/>
        <v>0</v>
      </c>
      <c r="R540" s="25">
        <f t="shared" si="62"/>
        <v>0</v>
      </c>
      <c r="S540" s="25" t="str">
        <f t="shared" ca="1" si="65"/>
        <v/>
      </c>
      <c r="T540" s="20" t="str">
        <f t="shared" ca="1" si="66"/>
        <v/>
      </c>
      <c r="U540" s="26" t="str">
        <f t="shared" ca="1" si="63"/>
        <v/>
      </c>
      <c r="V540" s="22"/>
      <c r="W540" s="22"/>
      <c r="X540" s="22"/>
      <c r="Y540" s="22"/>
      <c r="Z540" s="156"/>
      <c r="AA540" s="156"/>
      <c r="AB540" s="156"/>
      <c r="AC540" s="22">
        <v>20</v>
      </c>
    </row>
    <row r="541" spans="1:29">
      <c r="A541" s="17"/>
      <c r="B541" s="18"/>
      <c r="C541" s="18"/>
      <c r="D541" s="17"/>
      <c r="E541" s="17"/>
      <c r="F541" s="157"/>
      <c r="G541" s="136"/>
      <c r="H541" s="136" t="s">
        <v>131</v>
      </c>
      <c r="I541" s="137" t="str">
        <f>IFERROR(IF(ISBLANK($G541),"",IF(ISTEXT($G541),$G541,IF(SIGN(INDEX('Time Zones'!$D$12:$J$18,MATCH($H541,ZoneA,0),MATCH($J541,ZoneB,0)))=(-1),INDEX('Time Zones'!$D$12:$J$18,MATCH($H541,ZoneA,0),MATCH($J541,ZoneB,0))+$G541+5,INDEX('Time Zones'!$D$12:$J$18,MATCH($H541,ZoneA,0),MATCH($J541,ZoneB,0))+$G541))),"Select Time Zones")</f>
        <v/>
      </c>
      <c r="J541" s="19" t="s">
        <v>131</v>
      </c>
      <c r="K541" s="160"/>
      <c r="L541" s="134"/>
      <c r="M541" s="134" t="s">
        <v>131</v>
      </c>
      <c r="N541" s="135" t="str">
        <f>IFERROR(IF(ISBLANK($G541),"",IF(ISBLANK($L541),"",IF(ISTEXT($L541),$L541,IF(SIGN(INDEX('Time Zones'!$D$12:$J$18,MATCH($H541,ZoneA,0),MATCH($M541,ZoneB,0)))=(-1),INDEX('Time Zones'!$D$12:$J$18,MATCH($H541,ZoneA,0),MATCH($M541,ZoneB,0))+$L541+5,INDEX('Time Zones'!$D$12:$J$18,MATCH($H541,ZoneA,0),MATCH($M541,ZoneB,0))+$L541)))),"Select Time Zones")</f>
        <v/>
      </c>
      <c r="O541" s="162" t="str">
        <f t="shared" ca="1" si="64"/>
        <v/>
      </c>
      <c r="P541" s="25">
        <f t="shared" si="60"/>
        <v>0</v>
      </c>
      <c r="Q541" s="25">
        <f t="shared" si="61"/>
        <v>0</v>
      </c>
      <c r="R541" s="25">
        <f t="shared" si="62"/>
        <v>0</v>
      </c>
      <c r="S541" s="25" t="str">
        <f t="shared" ca="1" si="65"/>
        <v/>
      </c>
      <c r="T541" s="20" t="str">
        <f t="shared" ca="1" si="66"/>
        <v/>
      </c>
      <c r="U541" s="26" t="str">
        <f t="shared" ca="1" si="63"/>
        <v/>
      </c>
      <c r="V541" s="22"/>
      <c r="W541" s="22"/>
      <c r="X541" s="22"/>
      <c r="Y541" s="22"/>
      <c r="Z541" s="156"/>
      <c r="AA541" s="156"/>
      <c r="AB541" s="156"/>
      <c r="AC541" s="22">
        <v>20</v>
      </c>
    </row>
    <row r="542" spans="1:29">
      <c r="A542" s="17"/>
      <c r="B542" s="18"/>
      <c r="C542" s="18"/>
      <c r="D542" s="17"/>
      <c r="E542" s="17"/>
      <c r="F542" s="157"/>
      <c r="G542" s="136"/>
      <c r="H542" s="136" t="s">
        <v>131</v>
      </c>
      <c r="I542" s="137" t="str">
        <f>IFERROR(IF(ISBLANK($G542),"",IF(ISTEXT($G542),$G542,IF(SIGN(INDEX('Time Zones'!$D$12:$J$18,MATCH($H542,ZoneA,0),MATCH($J542,ZoneB,0)))=(-1),INDEX('Time Zones'!$D$12:$J$18,MATCH($H542,ZoneA,0),MATCH($J542,ZoneB,0))+$G542+5,INDEX('Time Zones'!$D$12:$J$18,MATCH($H542,ZoneA,0),MATCH($J542,ZoneB,0))+$G542))),"Select Time Zones")</f>
        <v/>
      </c>
      <c r="J542" s="19" t="s">
        <v>131</v>
      </c>
      <c r="K542" s="160"/>
      <c r="L542" s="134"/>
      <c r="M542" s="134" t="s">
        <v>131</v>
      </c>
      <c r="N542" s="135" t="str">
        <f>IFERROR(IF(ISBLANK($G542),"",IF(ISBLANK($L542),"",IF(ISTEXT($L542),$L542,IF(SIGN(INDEX('Time Zones'!$D$12:$J$18,MATCH($H542,ZoneA,0),MATCH($M542,ZoneB,0)))=(-1),INDEX('Time Zones'!$D$12:$J$18,MATCH($H542,ZoneA,0),MATCH($M542,ZoneB,0))+$L542+5,INDEX('Time Zones'!$D$12:$J$18,MATCH($H542,ZoneA,0),MATCH($M542,ZoneB,0))+$L542)))),"Select Time Zones")</f>
        <v/>
      </c>
      <c r="O542" s="162" t="str">
        <f t="shared" ca="1" si="64"/>
        <v/>
      </c>
      <c r="P542" s="25">
        <f t="shared" si="60"/>
        <v>0</v>
      </c>
      <c r="Q542" s="25">
        <f t="shared" si="61"/>
        <v>0</v>
      </c>
      <c r="R542" s="25">
        <f t="shared" si="62"/>
        <v>0</v>
      </c>
      <c r="S542" s="25" t="str">
        <f t="shared" ca="1" si="65"/>
        <v/>
      </c>
      <c r="T542" s="20" t="str">
        <f t="shared" ca="1" si="66"/>
        <v/>
      </c>
      <c r="U542" s="26" t="str">
        <f t="shared" ca="1" si="63"/>
        <v/>
      </c>
      <c r="V542" s="22"/>
      <c r="W542" s="22"/>
      <c r="X542" s="22"/>
      <c r="Y542" s="22"/>
      <c r="Z542" s="156"/>
      <c r="AA542" s="156"/>
      <c r="AB542" s="156"/>
      <c r="AC542" s="22">
        <v>20</v>
      </c>
    </row>
    <row r="543" spans="1:29">
      <c r="A543" s="17"/>
      <c r="B543" s="18"/>
      <c r="C543" s="18"/>
      <c r="D543" s="17"/>
      <c r="E543" s="17"/>
      <c r="F543" s="157"/>
      <c r="G543" s="136"/>
      <c r="H543" s="136" t="s">
        <v>131</v>
      </c>
      <c r="I543" s="137" t="str">
        <f>IFERROR(IF(ISBLANK($G543),"",IF(ISTEXT($G543),$G543,IF(SIGN(INDEX('Time Zones'!$D$12:$J$18,MATCH($H543,ZoneA,0),MATCH($J543,ZoneB,0)))=(-1),INDEX('Time Zones'!$D$12:$J$18,MATCH($H543,ZoneA,0),MATCH($J543,ZoneB,0))+$G543+5,INDEX('Time Zones'!$D$12:$J$18,MATCH($H543,ZoneA,0),MATCH($J543,ZoneB,0))+$G543))),"Select Time Zones")</f>
        <v/>
      </c>
      <c r="J543" s="19" t="s">
        <v>131</v>
      </c>
      <c r="K543" s="160"/>
      <c r="L543" s="134"/>
      <c r="M543" s="134" t="s">
        <v>131</v>
      </c>
      <c r="N543" s="135" t="str">
        <f>IFERROR(IF(ISBLANK($G543),"",IF(ISBLANK($L543),"",IF(ISTEXT($L543),$L543,IF(SIGN(INDEX('Time Zones'!$D$12:$J$18,MATCH($H543,ZoneA,0),MATCH($M543,ZoneB,0)))=(-1),INDEX('Time Zones'!$D$12:$J$18,MATCH($H543,ZoneA,0),MATCH($M543,ZoneB,0))+$L543+5,INDEX('Time Zones'!$D$12:$J$18,MATCH($H543,ZoneA,0),MATCH($M543,ZoneB,0))+$L543)))),"Select Time Zones")</f>
        <v/>
      </c>
      <c r="O543" s="162" t="str">
        <f t="shared" ca="1" si="64"/>
        <v/>
      </c>
      <c r="P543" s="25">
        <f t="shared" si="60"/>
        <v>0</v>
      </c>
      <c r="Q543" s="25">
        <f t="shared" si="61"/>
        <v>0</v>
      </c>
      <c r="R543" s="25">
        <f t="shared" si="62"/>
        <v>0</v>
      </c>
      <c r="S543" s="25" t="str">
        <f t="shared" ca="1" si="65"/>
        <v/>
      </c>
      <c r="T543" s="20" t="str">
        <f t="shared" ca="1" si="66"/>
        <v/>
      </c>
      <c r="U543" s="26" t="str">
        <f t="shared" ca="1" si="63"/>
        <v/>
      </c>
      <c r="V543" s="22"/>
      <c r="W543" s="22"/>
      <c r="X543" s="22"/>
      <c r="Y543" s="22"/>
      <c r="Z543" s="156"/>
      <c r="AA543" s="156"/>
      <c r="AB543" s="156"/>
      <c r="AC543" s="22">
        <v>20</v>
      </c>
    </row>
    <row r="544" spans="1:29">
      <c r="A544" s="17"/>
      <c r="B544" s="18"/>
      <c r="C544" s="18"/>
      <c r="D544" s="17"/>
      <c r="E544" s="17"/>
      <c r="F544" s="157"/>
      <c r="G544" s="136"/>
      <c r="H544" s="136" t="s">
        <v>131</v>
      </c>
      <c r="I544" s="137" t="str">
        <f>IFERROR(IF(ISBLANK($G544),"",IF(ISTEXT($G544),$G544,IF(SIGN(INDEX('Time Zones'!$D$12:$J$18,MATCH($H544,ZoneA,0),MATCH($J544,ZoneB,0)))=(-1),INDEX('Time Zones'!$D$12:$J$18,MATCH($H544,ZoneA,0),MATCH($J544,ZoneB,0))+$G544+5,INDEX('Time Zones'!$D$12:$J$18,MATCH($H544,ZoneA,0),MATCH($J544,ZoneB,0))+$G544))),"Select Time Zones")</f>
        <v/>
      </c>
      <c r="J544" s="19" t="s">
        <v>131</v>
      </c>
      <c r="K544" s="160"/>
      <c r="L544" s="134"/>
      <c r="M544" s="134" t="s">
        <v>131</v>
      </c>
      <c r="N544" s="135" t="str">
        <f>IFERROR(IF(ISBLANK($G544),"",IF(ISBLANK($L544),"",IF(ISTEXT($L544),$L544,IF(SIGN(INDEX('Time Zones'!$D$12:$J$18,MATCH($H544,ZoneA,0),MATCH($M544,ZoneB,0)))=(-1),INDEX('Time Zones'!$D$12:$J$18,MATCH($H544,ZoneA,0),MATCH($M544,ZoneB,0))+$L544+5,INDEX('Time Zones'!$D$12:$J$18,MATCH($H544,ZoneA,0),MATCH($M544,ZoneB,0))+$L544)))),"Select Time Zones")</f>
        <v/>
      </c>
      <c r="O544" s="162" t="str">
        <f t="shared" ca="1" si="64"/>
        <v/>
      </c>
      <c r="P544" s="25">
        <f t="shared" si="60"/>
        <v>0</v>
      </c>
      <c r="Q544" s="25">
        <f t="shared" si="61"/>
        <v>0</v>
      </c>
      <c r="R544" s="25">
        <f t="shared" si="62"/>
        <v>0</v>
      </c>
      <c r="S544" s="25" t="str">
        <f t="shared" ca="1" si="65"/>
        <v/>
      </c>
      <c r="T544" s="20" t="str">
        <f t="shared" ca="1" si="66"/>
        <v/>
      </c>
      <c r="U544" s="26" t="str">
        <f t="shared" ca="1" si="63"/>
        <v/>
      </c>
      <c r="V544" s="22"/>
      <c r="W544" s="22"/>
      <c r="X544" s="22"/>
      <c r="Y544" s="22"/>
      <c r="Z544" s="156"/>
      <c r="AA544" s="156"/>
      <c r="AB544" s="156"/>
      <c r="AC544" s="22">
        <v>20</v>
      </c>
    </row>
    <row r="545" spans="1:29">
      <c r="A545" s="17"/>
      <c r="B545" s="18"/>
      <c r="C545" s="18"/>
      <c r="D545" s="17"/>
      <c r="E545" s="17"/>
      <c r="F545" s="157"/>
      <c r="G545" s="136"/>
      <c r="H545" s="136" t="s">
        <v>131</v>
      </c>
      <c r="I545" s="137" t="str">
        <f>IFERROR(IF(ISBLANK($G545),"",IF(ISTEXT($G545),$G545,IF(SIGN(INDEX('Time Zones'!$D$12:$J$18,MATCH($H545,ZoneA,0),MATCH($J545,ZoneB,0)))=(-1),INDEX('Time Zones'!$D$12:$J$18,MATCH($H545,ZoneA,0),MATCH($J545,ZoneB,0))+$G545+5,INDEX('Time Zones'!$D$12:$J$18,MATCH($H545,ZoneA,0),MATCH($J545,ZoneB,0))+$G545))),"Select Time Zones")</f>
        <v/>
      </c>
      <c r="J545" s="19" t="s">
        <v>131</v>
      </c>
      <c r="K545" s="160"/>
      <c r="L545" s="134"/>
      <c r="M545" s="134" t="s">
        <v>131</v>
      </c>
      <c r="N545" s="135" t="str">
        <f>IFERROR(IF(ISBLANK($G545),"",IF(ISBLANK($L545),"",IF(ISTEXT($L545),$L545,IF(SIGN(INDEX('Time Zones'!$D$12:$J$18,MATCH($H545,ZoneA,0),MATCH($M545,ZoneB,0)))=(-1),INDEX('Time Zones'!$D$12:$J$18,MATCH($H545,ZoneA,0),MATCH($M545,ZoneB,0))+$L545+5,INDEX('Time Zones'!$D$12:$J$18,MATCH($H545,ZoneA,0),MATCH($M545,ZoneB,0))+$L545)))),"Select Time Zones")</f>
        <v/>
      </c>
      <c r="O545" s="162" t="str">
        <f t="shared" ca="1" si="64"/>
        <v/>
      </c>
      <c r="P545" s="25">
        <f t="shared" si="60"/>
        <v>0</v>
      </c>
      <c r="Q545" s="25">
        <f t="shared" si="61"/>
        <v>0</v>
      </c>
      <c r="R545" s="25">
        <f t="shared" si="62"/>
        <v>0</v>
      </c>
      <c r="S545" s="25" t="str">
        <f t="shared" ca="1" si="65"/>
        <v/>
      </c>
      <c r="T545" s="20" t="str">
        <f t="shared" ca="1" si="66"/>
        <v/>
      </c>
      <c r="U545" s="26" t="str">
        <f t="shared" ca="1" si="63"/>
        <v/>
      </c>
      <c r="V545" s="22"/>
      <c r="W545" s="22"/>
      <c r="X545" s="22"/>
      <c r="Y545" s="22"/>
      <c r="Z545" s="156"/>
      <c r="AA545" s="156"/>
      <c r="AB545" s="156"/>
      <c r="AC545" s="22">
        <v>20</v>
      </c>
    </row>
    <row r="546" spans="1:29">
      <c r="A546" s="17"/>
      <c r="B546" s="18"/>
      <c r="C546" s="18"/>
      <c r="D546" s="17"/>
      <c r="E546" s="17"/>
      <c r="F546" s="157"/>
      <c r="G546" s="136"/>
      <c r="H546" s="136" t="s">
        <v>131</v>
      </c>
      <c r="I546" s="137" t="str">
        <f>IFERROR(IF(ISBLANK($G546),"",IF(ISTEXT($G546),$G546,IF(SIGN(INDEX('Time Zones'!$D$12:$J$18,MATCH($H546,ZoneA,0),MATCH($J546,ZoneB,0)))=(-1),INDEX('Time Zones'!$D$12:$J$18,MATCH($H546,ZoneA,0),MATCH($J546,ZoneB,0))+$G546+5,INDEX('Time Zones'!$D$12:$J$18,MATCH($H546,ZoneA,0),MATCH($J546,ZoneB,0))+$G546))),"Select Time Zones")</f>
        <v/>
      </c>
      <c r="J546" s="19" t="s">
        <v>131</v>
      </c>
      <c r="K546" s="160"/>
      <c r="L546" s="134"/>
      <c r="M546" s="134" t="s">
        <v>131</v>
      </c>
      <c r="N546" s="135" t="str">
        <f>IFERROR(IF(ISBLANK($G546),"",IF(ISBLANK($L546),"",IF(ISTEXT($L546),$L546,IF(SIGN(INDEX('Time Zones'!$D$12:$J$18,MATCH($H546,ZoneA,0),MATCH($M546,ZoneB,0)))=(-1),INDEX('Time Zones'!$D$12:$J$18,MATCH($H546,ZoneA,0),MATCH($M546,ZoneB,0))+$L546+5,INDEX('Time Zones'!$D$12:$J$18,MATCH($H546,ZoneA,0),MATCH($M546,ZoneB,0))+$L546)))),"Select Time Zones")</f>
        <v/>
      </c>
      <c r="O546" s="162" t="str">
        <f t="shared" ca="1" si="64"/>
        <v/>
      </c>
      <c r="P546" s="25">
        <f t="shared" si="60"/>
        <v>0</v>
      </c>
      <c r="Q546" s="25">
        <f t="shared" si="61"/>
        <v>0</v>
      </c>
      <c r="R546" s="25">
        <f t="shared" si="62"/>
        <v>0</v>
      </c>
      <c r="S546" s="25" t="str">
        <f t="shared" ca="1" si="65"/>
        <v/>
      </c>
      <c r="T546" s="20" t="str">
        <f t="shared" ca="1" si="66"/>
        <v/>
      </c>
      <c r="U546" s="26" t="str">
        <f t="shared" ca="1" si="63"/>
        <v/>
      </c>
      <c r="V546" s="22"/>
      <c r="W546" s="22"/>
      <c r="X546" s="22"/>
      <c r="Y546" s="22"/>
      <c r="Z546" s="156"/>
      <c r="AA546" s="156"/>
      <c r="AB546" s="156"/>
      <c r="AC546" s="22">
        <v>20</v>
      </c>
    </row>
    <row r="547" spans="1:29">
      <c r="A547" s="17"/>
      <c r="B547" s="18"/>
      <c r="C547" s="18"/>
      <c r="D547" s="17"/>
      <c r="E547" s="17"/>
      <c r="F547" s="157"/>
      <c r="G547" s="136"/>
      <c r="H547" s="136" t="s">
        <v>131</v>
      </c>
      <c r="I547" s="137" t="str">
        <f>IFERROR(IF(ISBLANK($G547),"",IF(ISTEXT($G547),$G547,IF(SIGN(INDEX('Time Zones'!$D$12:$J$18,MATCH($H547,ZoneA,0),MATCH($J547,ZoneB,0)))=(-1),INDEX('Time Zones'!$D$12:$J$18,MATCH($H547,ZoneA,0),MATCH($J547,ZoneB,0))+$G547+5,INDEX('Time Zones'!$D$12:$J$18,MATCH($H547,ZoneA,0),MATCH($J547,ZoneB,0))+$G547))),"Select Time Zones")</f>
        <v/>
      </c>
      <c r="J547" s="19" t="s">
        <v>131</v>
      </c>
      <c r="K547" s="160"/>
      <c r="L547" s="134"/>
      <c r="M547" s="134" t="s">
        <v>131</v>
      </c>
      <c r="N547" s="135" t="str">
        <f>IFERROR(IF(ISBLANK($G547),"",IF(ISBLANK($L547),"",IF(ISTEXT($L547),$L547,IF(SIGN(INDEX('Time Zones'!$D$12:$J$18,MATCH($H547,ZoneA,0),MATCH($M547,ZoneB,0)))=(-1),INDEX('Time Zones'!$D$12:$J$18,MATCH($H547,ZoneA,0),MATCH($M547,ZoneB,0))+$L547+5,INDEX('Time Zones'!$D$12:$J$18,MATCH($H547,ZoneA,0),MATCH($M547,ZoneB,0))+$L547)))),"Select Time Zones")</f>
        <v/>
      </c>
      <c r="O547" s="162" t="str">
        <f t="shared" ca="1" si="64"/>
        <v/>
      </c>
      <c r="P547" s="25">
        <f t="shared" si="60"/>
        <v>0</v>
      </c>
      <c r="Q547" s="25">
        <f t="shared" si="61"/>
        <v>0</v>
      </c>
      <c r="R547" s="25">
        <f t="shared" si="62"/>
        <v>0</v>
      </c>
      <c r="S547" s="25" t="str">
        <f t="shared" ca="1" si="65"/>
        <v/>
      </c>
      <c r="T547" s="20" t="str">
        <f t="shared" ca="1" si="66"/>
        <v/>
      </c>
      <c r="U547" s="26" t="str">
        <f t="shared" ca="1" si="63"/>
        <v/>
      </c>
      <c r="V547" s="22"/>
      <c r="W547" s="22"/>
      <c r="X547" s="22"/>
      <c r="Y547" s="22"/>
      <c r="Z547" s="156"/>
      <c r="AA547" s="156"/>
      <c r="AB547" s="156"/>
      <c r="AC547" s="22">
        <v>20</v>
      </c>
    </row>
    <row r="548" spans="1:29">
      <c r="A548" s="17"/>
      <c r="B548" s="18"/>
      <c r="C548" s="18"/>
      <c r="D548" s="17"/>
      <c r="E548" s="17"/>
      <c r="F548" s="157"/>
      <c r="G548" s="136"/>
      <c r="H548" s="136" t="s">
        <v>131</v>
      </c>
      <c r="I548" s="137" t="str">
        <f>IFERROR(IF(ISBLANK($G548),"",IF(ISTEXT($G548),$G548,IF(SIGN(INDEX('Time Zones'!$D$12:$J$18,MATCH($H548,ZoneA,0),MATCH($J548,ZoneB,0)))=(-1),INDEX('Time Zones'!$D$12:$J$18,MATCH($H548,ZoneA,0),MATCH($J548,ZoneB,0))+$G548+5,INDEX('Time Zones'!$D$12:$J$18,MATCH($H548,ZoneA,0),MATCH($J548,ZoneB,0))+$G548))),"Select Time Zones")</f>
        <v/>
      </c>
      <c r="J548" s="19" t="s">
        <v>131</v>
      </c>
      <c r="K548" s="160"/>
      <c r="L548" s="134"/>
      <c r="M548" s="134" t="s">
        <v>131</v>
      </c>
      <c r="N548" s="135" t="str">
        <f>IFERROR(IF(ISBLANK($G548),"",IF(ISBLANK($L548),"",IF(ISTEXT($L548),$L548,IF(SIGN(INDEX('Time Zones'!$D$12:$J$18,MATCH($H548,ZoneA,0),MATCH($M548,ZoneB,0)))=(-1),INDEX('Time Zones'!$D$12:$J$18,MATCH($H548,ZoneA,0),MATCH($M548,ZoneB,0))+$L548+5,INDEX('Time Zones'!$D$12:$J$18,MATCH($H548,ZoneA,0),MATCH($M548,ZoneB,0))+$L548)))),"Select Time Zones")</f>
        <v/>
      </c>
      <c r="O548" s="162" t="str">
        <f t="shared" ca="1" si="64"/>
        <v/>
      </c>
      <c r="P548" s="25">
        <f t="shared" si="60"/>
        <v>0</v>
      </c>
      <c r="Q548" s="25">
        <f t="shared" si="61"/>
        <v>0</v>
      </c>
      <c r="R548" s="25">
        <f t="shared" si="62"/>
        <v>0</v>
      </c>
      <c r="S548" s="25" t="str">
        <f t="shared" ca="1" si="65"/>
        <v/>
      </c>
      <c r="T548" s="20" t="str">
        <f t="shared" ca="1" si="66"/>
        <v/>
      </c>
      <c r="U548" s="26" t="str">
        <f t="shared" ca="1" si="63"/>
        <v/>
      </c>
      <c r="V548" s="22"/>
      <c r="W548" s="22"/>
      <c r="X548" s="22"/>
      <c r="Y548" s="22"/>
      <c r="Z548" s="156"/>
      <c r="AA548" s="156"/>
      <c r="AB548" s="156"/>
      <c r="AC548" s="22">
        <v>20</v>
      </c>
    </row>
    <row r="549" spans="1:29">
      <c r="A549" s="17"/>
      <c r="B549" s="18"/>
      <c r="C549" s="18"/>
      <c r="D549" s="17"/>
      <c r="E549" s="17"/>
      <c r="F549" s="157"/>
      <c r="G549" s="136"/>
      <c r="H549" s="136" t="s">
        <v>131</v>
      </c>
      <c r="I549" s="137" t="str">
        <f>IFERROR(IF(ISBLANK($G549),"",IF(ISTEXT($G549),$G549,IF(SIGN(INDEX('Time Zones'!$D$12:$J$18,MATCH($H549,ZoneA,0),MATCH($J549,ZoneB,0)))=(-1),INDEX('Time Zones'!$D$12:$J$18,MATCH($H549,ZoneA,0),MATCH($J549,ZoneB,0))+$G549+5,INDEX('Time Zones'!$D$12:$J$18,MATCH($H549,ZoneA,0),MATCH($J549,ZoneB,0))+$G549))),"Select Time Zones")</f>
        <v/>
      </c>
      <c r="J549" s="19" t="s">
        <v>131</v>
      </c>
      <c r="K549" s="160"/>
      <c r="L549" s="134"/>
      <c r="M549" s="134" t="s">
        <v>131</v>
      </c>
      <c r="N549" s="135" t="str">
        <f>IFERROR(IF(ISBLANK($G549),"",IF(ISBLANK($L549),"",IF(ISTEXT($L549),$L549,IF(SIGN(INDEX('Time Zones'!$D$12:$J$18,MATCH($H549,ZoneA,0),MATCH($M549,ZoneB,0)))=(-1),INDEX('Time Zones'!$D$12:$J$18,MATCH($H549,ZoneA,0),MATCH($M549,ZoneB,0))+$L549+5,INDEX('Time Zones'!$D$12:$J$18,MATCH($H549,ZoneA,0),MATCH($M549,ZoneB,0))+$L549)))),"Select Time Zones")</f>
        <v/>
      </c>
      <c r="O549" s="162" t="str">
        <f t="shared" ca="1" si="64"/>
        <v/>
      </c>
      <c r="P549" s="25">
        <f t="shared" si="60"/>
        <v>0</v>
      </c>
      <c r="Q549" s="25">
        <f t="shared" si="61"/>
        <v>0</v>
      </c>
      <c r="R549" s="25">
        <f t="shared" si="62"/>
        <v>0</v>
      </c>
      <c r="S549" s="25" t="str">
        <f t="shared" ca="1" si="65"/>
        <v/>
      </c>
      <c r="T549" s="20" t="str">
        <f t="shared" ca="1" si="66"/>
        <v/>
      </c>
      <c r="U549" s="26" t="str">
        <f t="shared" ca="1" si="63"/>
        <v/>
      </c>
      <c r="V549" s="22"/>
      <c r="W549" s="22"/>
      <c r="X549" s="22"/>
      <c r="Y549" s="22"/>
      <c r="Z549" s="156"/>
      <c r="AA549" s="156"/>
      <c r="AB549" s="156"/>
      <c r="AC549" s="22">
        <v>20</v>
      </c>
    </row>
    <row r="550" spans="1:29">
      <c r="A550" s="17"/>
      <c r="B550" s="18"/>
      <c r="C550" s="18"/>
      <c r="D550" s="17"/>
      <c r="E550" s="17"/>
      <c r="F550" s="157"/>
      <c r="G550" s="136"/>
      <c r="H550" s="136" t="s">
        <v>131</v>
      </c>
      <c r="I550" s="137" t="str">
        <f>IFERROR(IF(ISBLANK($G550),"",IF(ISTEXT($G550),$G550,IF(SIGN(INDEX('Time Zones'!$D$12:$J$18,MATCH($H550,ZoneA,0),MATCH($J550,ZoneB,0)))=(-1),INDEX('Time Zones'!$D$12:$J$18,MATCH($H550,ZoneA,0),MATCH($J550,ZoneB,0))+$G550+5,INDEX('Time Zones'!$D$12:$J$18,MATCH($H550,ZoneA,0),MATCH($J550,ZoneB,0))+$G550))),"Select Time Zones")</f>
        <v/>
      </c>
      <c r="J550" s="19" t="s">
        <v>131</v>
      </c>
      <c r="K550" s="160"/>
      <c r="L550" s="134"/>
      <c r="M550" s="134" t="s">
        <v>131</v>
      </c>
      <c r="N550" s="135" t="str">
        <f>IFERROR(IF(ISBLANK($G550),"",IF(ISBLANK($L550),"",IF(ISTEXT($L550),$L550,IF(SIGN(INDEX('Time Zones'!$D$12:$J$18,MATCH($H550,ZoneA,0),MATCH($M550,ZoneB,0)))=(-1),INDEX('Time Zones'!$D$12:$J$18,MATCH($H550,ZoneA,0),MATCH($M550,ZoneB,0))+$L550+5,INDEX('Time Zones'!$D$12:$J$18,MATCH($H550,ZoneA,0),MATCH($M550,ZoneB,0))+$L550)))),"Select Time Zones")</f>
        <v/>
      </c>
      <c r="O550" s="162" t="str">
        <f t="shared" ca="1" si="64"/>
        <v/>
      </c>
      <c r="P550" s="25">
        <f t="shared" si="60"/>
        <v>0</v>
      </c>
      <c r="Q550" s="25">
        <f t="shared" si="61"/>
        <v>0</v>
      </c>
      <c r="R550" s="25">
        <f t="shared" si="62"/>
        <v>0</v>
      </c>
      <c r="S550" s="25" t="str">
        <f t="shared" ca="1" si="65"/>
        <v/>
      </c>
      <c r="T550" s="20" t="str">
        <f t="shared" ca="1" si="66"/>
        <v/>
      </c>
      <c r="U550" s="26" t="str">
        <f t="shared" ca="1" si="63"/>
        <v/>
      </c>
      <c r="V550" s="22"/>
      <c r="W550" s="22"/>
      <c r="X550" s="22"/>
      <c r="Y550" s="22"/>
      <c r="Z550" s="156"/>
      <c r="AA550" s="156"/>
      <c r="AB550" s="156"/>
      <c r="AC550" s="22">
        <v>20</v>
      </c>
    </row>
    <row r="551" spans="1:29">
      <c r="A551" s="17"/>
      <c r="B551" s="18"/>
      <c r="C551" s="18"/>
      <c r="D551" s="17"/>
      <c r="E551" s="17"/>
      <c r="F551" s="157"/>
      <c r="G551" s="136"/>
      <c r="H551" s="136" t="s">
        <v>131</v>
      </c>
      <c r="I551" s="137" t="str">
        <f>IFERROR(IF(ISBLANK($G551),"",IF(ISTEXT($G551),$G551,IF(SIGN(INDEX('Time Zones'!$D$12:$J$18,MATCH($H551,ZoneA,0),MATCH($J551,ZoneB,0)))=(-1),INDEX('Time Zones'!$D$12:$J$18,MATCH($H551,ZoneA,0),MATCH($J551,ZoneB,0))+$G551+5,INDEX('Time Zones'!$D$12:$J$18,MATCH($H551,ZoneA,0),MATCH($J551,ZoneB,0))+$G551))),"Select Time Zones")</f>
        <v/>
      </c>
      <c r="J551" s="19" t="s">
        <v>131</v>
      </c>
      <c r="K551" s="160"/>
      <c r="L551" s="134"/>
      <c r="M551" s="134" t="s">
        <v>131</v>
      </c>
      <c r="N551" s="135" t="str">
        <f>IFERROR(IF(ISBLANK($G551),"",IF(ISBLANK($L551),"",IF(ISTEXT($L551),$L551,IF(SIGN(INDEX('Time Zones'!$D$12:$J$18,MATCH($H551,ZoneA,0),MATCH($M551,ZoneB,0)))=(-1),INDEX('Time Zones'!$D$12:$J$18,MATCH($H551,ZoneA,0),MATCH($M551,ZoneB,0))+$L551+5,INDEX('Time Zones'!$D$12:$J$18,MATCH($H551,ZoneA,0),MATCH($M551,ZoneB,0))+$L551)))),"Select Time Zones")</f>
        <v/>
      </c>
      <c r="O551" s="162" t="str">
        <f t="shared" ca="1" si="64"/>
        <v/>
      </c>
      <c r="P551" s="25">
        <f t="shared" si="60"/>
        <v>0</v>
      </c>
      <c r="Q551" s="25">
        <f t="shared" si="61"/>
        <v>0</v>
      </c>
      <c r="R551" s="25">
        <f t="shared" si="62"/>
        <v>0</v>
      </c>
      <c r="S551" s="25" t="str">
        <f t="shared" ca="1" si="65"/>
        <v/>
      </c>
      <c r="T551" s="20" t="str">
        <f t="shared" ca="1" si="66"/>
        <v/>
      </c>
      <c r="U551" s="26" t="str">
        <f t="shared" ca="1" si="63"/>
        <v/>
      </c>
      <c r="V551" s="22"/>
      <c r="W551" s="22"/>
      <c r="X551" s="22"/>
      <c r="Y551" s="22"/>
      <c r="Z551" s="156"/>
      <c r="AA551" s="156"/>
      <c r="AB551" s="156"/>
      <c r="AC551" s="22">
        <v>20</v>
      </c>
    </row>
    <row r="552" spans="1:29">
      <c r="A552" s="17"/>
      <c r="B552" s="18"/>
      <c r="C552" s="18"/>
      <c r="D552" s="17"/>
      <c r="E552" s="17"/>
      <c r="F552" s="157"/>
      <c r="G552" s="136"/>
      <c r="H552" s="136" t="s">
        <v>131</v>
      </c>
      <c r="I552" s="137" t="str">
        <f>IFERROR(IF(ISBLANK($G552),"",IF(ISTEXT($G552),$G552,IF(SIGN(INDEX('Time Zones'!$D$12:$J$18,MATCH($H552,ZoneA,0),MATCH($J552,ZoneB,0)))=(-1),INDEX('Time Zones'!$D$12:$J$18,MATCH($H552,ZoneA,0),MATCH($J552,ZoneB,0))+$G552+5,INDEX('Time Zones'!$D$12:$J$18,MATCH($H552,ZoneA,0),MATCH($J552,ZoneB,0))+$G552))),"Select Time Zones")</f>
        <v/>
      </c>
      <c r="J552" s="19" t="s">
        <v>131</v>
      </c>
      <c r="K552" s="160"/>
      <c r="L552" s="134"/>
      <c r="M552" s="134" t="s">
        <v>131</v>
      </c>
      <c r="N552" s="135" t="str">
        <f>IFERROR(IF(ISBLANK($G552),"",IF(ISBLANK($L552),"",IF(ISTEXT($L552),$L552,IF(SIGN(INDEX('Time Zones'!$D$12:$J$18,MATCH($H552,ZoneA,0),MATCH($M552,ZoneB,0)))=(-1),INDEX('Time Zones'!$D$12:$J$18,MATCH($H552,ZoneA,0),MATCH($M552,ZoneB,0))+$L552+5,INDEX('Time Zones'!$D$12:$J$18,MATCH($H552,ZoneA,0),MATCH($M552,ZoneB,0))+$L552)))),"Select Time Zones")</f>
        <v/>
      </c>
      <c r="O552" s="162" t="str">
        <f t="shared" ca="1" si="64"/>
        <v/>
      </c>
      <c r="P552" s="25">
        <f t="shared" si="60"/>
        <v>0</v>
      </c>
      <c r="Q552" s="25">
        <f t="shared" si="61"/>
        <v>0</v>
      </c>
      <c r="R552" s="25">
        <f t="shared" si="62"/>
        <v>0</v>
      </c>
      <c r="S552" s="25" t="str">
        <f t="shared" ca="1" si="65"/>
        <v/>
      </c>
      <c r="T552" s="20" t="str">
        <f t="shared" ca="1" si="66"/>
        <v/>
      </c>
      <c r="U552" s="26" t="str">
        <f t="shared" ca="1" si="63"/>
        <v/>
      </c>
      <c r="V552" s="22"/>
      <c r="W552" s="22"/>
      <c r="X552" s="22"/>
      <c r="Y552" s="22"/>
      <c r="Z552" s="156"/>
      <c r="AA552" s="156"/>
      <c r="AB552" s="156"/>
      <c r="AC552" s="22">
        <v>20</v>
      </c>
    </row>
    <row r="553" spans="1:29">
      <c r="A553" s="17"/>
      <c r="B553" s="18"/>
      <c r="C553" s="18"/>
      <c r="D553" s="17"/>
      <c r="E553" s="17"/>
      <c r="F553" s="157"/>
      <c r="G553" s="136"/>
      <c r="H553" s="136" t="s">
        <v>131</v>
      </c>
      <c r="I553" s="137" t="str">
        <f>IFERROR(IF(ISBLANK($G553),"",IF(ISTEXT($G553),$G553,IF(SIGN(INDEX('Time Zones'!$D$12:$J$18,MATCH($H553,ZoneA,0),MATCH($J553,ZoneB,0)))=(-1),INDEX('Time Zones'!$D$12:$J$18,MATCH($H553,ZoneA,0),MATCH($J553,ZoneB,0))+$G553+5,INDEX('Time Zones'!$D$12:$J$18,MATCH($H553,ZoneA,0),MATCH($J553,ZoneB,0))+$G553))),"Select Time Zones")</f>
        <v/>
      </c>
      <c r="J553" s="19" t="s">
        <v>131</v>
      </c>
      <c r="K553" s="160"/>
      <c r="L553" s="134"/>
      <c r="M553" s="134" t="s">
        <v>131</v>
      </c>
      <c r="N553" s="135" t="str">
        <f>IFERROR(IF(ISBLANK($G553),"",IF(ISBLANK($L553),"",IF(ISTEXT($L553),$L553,IF(SIGN(INDEX('Time Zones'!$D$12:$J$18,MATCH($H553,ZoneA,0),MATCH($M553,ZoneB,0)))=(-1),INDEX('Time Zones'!$D$12:$J$18,MATCH($H553,ZoneA,0),MATCH($M553,ZoneB,0))+$L553+5,INDEX('Time Zones'!$D$12:$J$18,MATCH($H553,ZoneA,0),MATCH($M553,ZoneB,0))+$L553)))),"Select Time Zones")</f>
        <v/>
      </c>
      <c r="O553" s="162" t="str">
        <f t="shared" ca="1" si="64"/>
        <v/>
      </c>
      <c r="P553" s="25">
        <f t="shared" si="60"/>
        <v>0</v>
      </c>
      <c r="Q553" s="25">
        <f t="shared" si="61"/>
        <v>0</v>
      </c>
      <c r="R553" s="25">
        <f t="shared" si="62"/>
        <v>0</v>
      </c>
      <c r="S553" s="25" t="str">
        <f t="shared" ca="1" si="65"/>
        <v/>
      </c>
      <c r="T553" s="20" t="str">
        <f t="shared" ca="1" si="66"/>
        <v/>
      </c>
      <c r="U553" s="26" t="str">
        <f t="shared" ca="1" si="63"/>
        <v/>
      </c>
      <c r="V553" s="22"/>
      <c r="W553" s="22"/>
      <c r="X553" s="22"/>
      <c r="Y553" s="22"/>
      <c r="Z553" s="156"/>
      <c r="AA553" s="156"/>
      <c r="AB553" s="156"/>
      <c r="AC553" s="22">
        <v>20</v>
      </c>
    </row>
    <row r="554" spans="1:29">
      <c r="A554" s="17"/>
      <c r="B554" s="18"/>
      <c r="C554" s="18"/>
      <c r="D554" s="17"/>
      <c r="E554" s="17"/>
      <c r="F554" s="157"/>
      <c r="G554" s="136"/>
      <c r="H554" s="136" t="s">
        <v>131</v>
      </c>
      <c r="I554" s="137" t="str">
        <f>IFERROR(IF(ISBLANK($G554),"",IF(ISTEXT($G554),$G554,IF(SIGN(INDEX('Time Zones'!$D$12:$J$18,MATCH($H554,ZoneA,0),MATCH($J554,ZoneB,0)))=(-1),INDEX('Time Zones'!$D$12:$J$18,MATCH($H554,ZoneA,0),MATCH($J554,ZoneB,0))+$G554+5,INDEX('Time Zones'!$D$12:$J$18,MATCH($H554,ZoneA,0),MATCH($J554,ZoneB,0))+$G554))),"Select Time Zones")</f>
        <v/>
      </c>
      <c r="J554" s="19" t="s">
        <v>131</v>
      </c>
      <c r="K554" s="160"/>
      <c r="L554" s="134"/>
      <c r="M554" s="134" t="s">
        <v>131</v>
      </c>
      <c r="N554" s="135" t="str">
        <f>IFERROR(IF(ISBLANK($G554),"",IF(ISBLANK($L554),"",IF(ISTEXT($L554),$L554,IF(SIGN(INDEX('Time Zones'!$D$12:$J$18,MATCH($H554,ZoneA,0),MATCH($M554,ZoneB,0)))=(-1),INDEX('Time Zones'!$D$12:$J$18,MATCH($H554,ZoneA,0),MATCH($M554,ZoneB,0))+$L554+5,INDEX('Time Zones'!$D$12:$J$18,MATCH($H554,ZoneA,0),MATCH($M554,ZoneB,0))+$L554)))),"Select Time Zones")</f>
        <v/>
      </c>
      <c r="O554" s="162" t="str">
        <f t="shared" ca="1" si="64"/>
        <v/>
      </c>
      <c r="P554" s="25">
        <f t="shared" si="60"/>
        <v>0</v>
      </c>
      <c r="Q554" s="25">
        <f t="shared" si="61"/>
        <v>0</v>
      </c>
      <c r="R554" s="25">
        <f t="shared" si="62"/>
        <v>0</v>
      </c>
      <c r="S554" s="25" t="str">
        <f t="shared" ca="1" si="65"/>
        <v/>
      </c>
      <c r="T554" s="20" t="str">
        <f t="shared" ca="1" si="66"/>
        <v/>
      </c>
      <c r="U554" s="26" t="str">
        <f t="shared" ca="1" si="63"/>
        <v/>
      </c>
      <c r="V554" s="22"/>
      <c r="W554" s="22"/>
      <c r="X554" s="22"/>
      <c r="Y554" s="22"/>
      <c r="Z554" s="156"/>
      <c r="AA554" s="156"/>
      <c r="AB554" s="156"/>
      <c r="AC554" s="22">
        <v>20</v>
      </c>
    </row>
    <row r="555" spans="1:29">
      <c r="A555" s="17"/>
      <c r="B555" s="18"/>
      <c r="C555" s="18"/>
      <c r="D555" s="17"/>
      <c r="E555" s="17"/>
      <c r="F555" s="157"/>
      <c r="G555" s="136"/>
      <c r="H555" s="136" t="s">
        <v>131</v>
      </c>
      <c r="I555" s="137" t="str">
        <f>IFERROR(IF(ISBLANK($G555),"",IF(ISTEXT($G555),$G555,IF(SIGN(INDEX('Time Zones'!$D$12:$J$18,MATCH($H555,ZoneA,0),MATCH($J555,ZoneB,0)))=(-1),INDEX('Time Zones'!$D$12:$J$18,MATCH($H555,ZoneA,0),MATCH($J555,ZoneB,0))+$G555+5,INDEX('Time Zones'!$D$12:$J$18,MATCH($H555,ZoneA,0),MATCH($J555,ZoneB,0))+$G555))),"Select Time Zones")</f>
        <v/>
      </c>
      <c r="J555" s="19" t="s">
        <v>131</v>
      </c>
      <c r="K555" s="160"/>
      <c r="L555" s="134"/>
      <c r="M555" s="134" t="s">
        <v>131</v>
      </c>
      <c r="N555" s="135" t="str">
        <f>IFERROR(IF(ISBLANK($G555),"",IF(ISBLANK($L555),"",IF(ISTEXT($L555),$L555,IF(SIGN(INDEX('Time Zones'!$D$12:$J$18,MATCH($H555,ZoneA,0),MATCH($M555,ZoneB,0)))=(-1),INDEX('Time Zones'!$D$12:$J$18,MATCH($H555,ZoneA,0),MATCH($M555,ZoneB,0))+$L555+5,INDEX('Time Zones'!$D$12:$J$18,MATCH($H555,ZoneA,0),MATCH($M555,ZoneB,0))+$L555)))),"Select Time Zones")</f>
        <v/>
      </c>
      <c r="O555" s="162" t="str">
        <f t="shared" ca="1" si="64"/>
        <v/>
      </c>
      <c r="P555" s="25">
        <f t="shared" si="60"/>
        <v>0</v>
      </c>
      <c r="Q555" s="25">
        <f t="shared" si="61"/>
        <v>0</v>
      </c>
      <c r="R555" s="25">
        <f t="shared" si="62"/>
        <v>0</v>
      </c>
      <c r="S555" s="25" t="str">
        <f t="shared" ca="1" si="65"/>
        <v/>
      </c>
      <c r="T555" s="20" t="str">
        <f t="shared" ca="1" si="66"/>
        <v/>
      </c>
      <c r="U555" s="26" t="str">
        <f t="shared" ca="1" si="63"/>
        <v/>
      </c>
      <c r="V555" s="22"/>
      <c r="W555" s="22"/>
      <c r="X555" s="22"/>
      <c r="Y555" s="22"/>
      <c r="Z555" s="156"/>
      <c r="AA555" s="156"/>
      <c r="AB555" s="156"/>
      <c r="AC555" s="22">
        <v>20</v>
      </c>
    </row>
    <row r="556" spans="1:29">
      <c r="A556" s="17"/>
      <c r="B556" s="18"/>
      <c r="C556" s="18"/>
      <c r="D556" s="17"/>
      <c r="E556" s="17"/>
      <c r="F556" s="157"/>
      <c r="G556" s="136"/>
      <c r="H556" s="136" t="s">
        <v>131</v>
      </c>
      <c r="I556" s="137" t="str">
        <f>IFERROR(IF(ISBLANK($G556),"",IF(ISTEXT($G556),$G556,IF(SIGN(INDEX('Time Zones'!$D$12:$J$18,MATCH($H556,ZoneA,0),MATCH($J556,ZoneB,0)))=(-1),INDEX('Time Zones'!$D$12:$J$18,MATCH($H556,ZoneA,0),MATCH($J556,ZoneB,0))+$G556+5,INDEX('Time Zones'!$D$12:$J$18,MATCH($H556,ZoneA,0),MATCH($J556,ZoneB,0))+$G556))),"Select Time Zones")</f>
        <v/>
      </c>
      <c r="J556" s="19" t="s">
        <v>131</v>
      </c>
      <c r="K556" s="160"/>
      <c r="L556" s="134"/>
      <c r="M556" s="134" t="s">
        <v>131</v>
      </c>
      <c r="N556" s="135" t="str">
        <f>IFERROR(IF(ISBLANK($G556),"",IF(ISBLANK($L556),"",IF(ISTEXT($L556),$L556,IF(SIGN(INDEX('Time Zones'!$D$12:$J$18,MATCH($H556,ZoneA,0),MATCH($M556,ZoneB,0)))=(-1),INDEX('Time Zones'!$D$12:$J$18,MATCH($H556,ZoneA,0),MATCH($M556,ZoneB,0))+$L556+5,INDEX('Time Zones'!$D$12:$J$18,MATCH($H556,ZoneA,0),MATCH($M556,ZoneB,0))+$L556)))),"Select Time Zones")</f>
        <v/>
      </c>
      <c r="O556" s="162" t="str">
        <f t="shared" ca="1" si="64"/>
        <v/>
      </c>
      <c r="P556" s="25">
        <f t="shared" si="60"/>
        <v>0</v>
      </c>
      <c r="Q556" s="25">
        <f t="shared" si="61"/>
        <v>0</v>
      </c>
      <c r="R556" s="25">
        <f t="shared" si="62"/>
        <v>0</v>
      </c>
      <c r="S556" s="25" t="str">
        <f t="shared" ca="1" si="65"/>
        <v/>
      </c>
      <c r="T556" s="20" t="str">
        <f t="shared" ca="1" si="66"/>
        <v/>
      </c>
      <c r="U556" s="26" t="str">
        <f t="shared" ca="1" si="63"/>
        <v/>
      </c>
      <c r="V556" s="22"/>
      <c r="W556" s="22"/>
      <c r="X556" s="22"/>
      <c r="Y556" s="22"/>
      <c r="Z556" s="156"/>
      <c r="AA556" s="156"/>
      <c r="AB556" s="156"/>
      <c r="AC556" s="22">
        <v>20</v>
      </c>
    </row>
    <row r="557" spans="1:29">
      <c r="A557" s="17"/>
      <c r="B557" s="18"/>
      <c r="C557" s="18"/>
      <c r="D557" s="17"/>
      <c r="E557" s="17"/>
      <c r="F557" s="157"/>
      <c r="G557" s="136"/>
      <c r="H557" s="136" t="s">
        <v>131</v>
      </c>
      <c r="I557" s="137" t="str">
        <f>IFERROR(IF(ISBLANK($G557),"",IF(ISTEXT($G557),$G557,IF(SIGN(INDEX('Time Zones'!$D$12:$J$18,MATCH($H557,ZoneA,0),MATCH($J557,ZoneB,0)))=(-1),INDEX('Time Zones'!$D$12:$J$18,MATCH($H557,ZoneA,0),MATCH($J557,ZoneB,0))+$G557+5,INDEX('Time Zones'!$D$12:$J$18,MATCH($H557,ZoneA,0),MATCH($J557,ZoneB,0))+$G557))),"Select Time Zones")</f>
        <v/>
      </c>
      <c r="J557" s="19" t="s">
        <v>131</v>
      </c>
      <c r="K557" s="160"/>
      <c r="L557" s="134"/>
      <c r="M557" s="134" t="s">
        <v>131</v>
      </c>
      <c r="N557" s="135" t="str">
        <f>IFERROR(IF(ISBLANK($G557),"",IF(ISBLANK($L557),"",IF(ISTEXT($L557),$L557,IF(SIGN(INDEX('Time Zones'!$D$12:$J$18,MATCH($H557,ZoneA,0),MATCH($M557,ZoneB,0)))=(-1),INDEX('Time Zones'!$D$12:$J$18,MATCH($H557,ZoneA,0),MATCH($M557,ZoneB,0))+$L557+5,INDEX('Time Zones'!$D$12:$J$18,MATCH($H557,ZoneA,0),MATCH($M557,ZoneB,0))+$L557)))),"Select Time Zones")</f>
        <v/>
      </c>
      <c r="O557" s="162" t="str">
        <f t="shared" ca="1" si="64"/>
        <v/>
      </c>
      <c r="P557" s="25">
        <f t="shared" si="60"/>
        <v>0</v>
      </c>
      <c r="Q557" s="25">
        <f t="shared" si="61"/>
        <v>0</v>
      </c>
      <c r="R557" s="25">
        <f t="shared" si="62"/>
        <v>0</v>
      </c>
      <c r="S557" s="25" t="str">
        <f t="shared" ca="1" si="65"/>
        <v/>
      </c>
      <c r="T557" s="20" t="str">
        <f t="shared" ca="1" si="66"/>
        <v/>
      </c>
      <c r="U557" s="26" t="str">
        <f t="shared" ca="1" si="63"/>
        <v/>
      </c>
      <c r="V557" s="22"/>
      <c r="W557" s="22"/>
      <c r="X557" s="22"/>
      <c r="Y557" s="22"/>
      <c r="Z557" s="156"/>
      <c r="AA557" s="156"/>
      <c r="AB557" s="156"/>
      <c r="AC557" s="22">
        <v>20</v>
      </c>
    </row>
    <row r="558" spans="1:29">
      <c r="A558" s="17"/>
      <c r="B558" s="18"/>
      <c r="C558" s="18"/>
      <c r="D558" s="17"/>
      <c r="E558" s="17"/>
      <c r="F558" s="157"/>
      <c r="G558" s="136"/>
      <c r="H558" s="136" t="s">
        <v>131</v>
      </c>
      <c r="I558" s="137" t="str">
        <f>IFERROR(IF(ISBLANK($G558),"",IF(ISTEXT($G558),$G558,IF(SIGN(INDEX('Time Zones'!$D$12:$J$18,MATCH($H558,ZoneA,0),MATCH($J558,ZoneB,0)))=(-1),INDEX('Time Zones'!$D$12:$J$18,MATCH($H558,ZoneA,0),MATCH($J558,ZoneB,0))+$G558+5,INDEX('Time Zones'!$D$12:$J$18,MATCH($H558,ZoneA,0),MATCH($J558,ZoneB,0))+$G558))),"Select Time Zones")</f>
        <v/>
      </c>
      <c r="J558" s="19" t="s">
        <v>131</v>
      </c>
      <c r="K558" s="160"/>
      <c r="L558" s="134"/>
      <c r="M558" s="134" t="s">
        <v>131</v>
      </c>
      <c r="N558" s="135" t="str">
        <f>IFERROR(IF(ISBLANK($G558),"",IF(ISBLANK($L558),"",IF(ISTEXT($L558),$L558,IF(SIGN(INDEX('Time Zones'!$D$12:$J$18,MATCH($H558,ZoneA,0),MATCH($M558,ZoneB,0)))=(-1),INDEX('Time Zones'!$D$12:$J$18,MATCH($H558,ZoneA,0),MATCH($M558,ZoneB,0))+$L558+5,INDEX('Time Zones'!$D$12:$J$18,MATCH($H558,ZoneA,0),MATCH($M558,ZoneB,0))+$L558)))),"Select Time Zones")</f>
        <v/>
      </c>
      <c r="O558" s="162" t="str">
        <f t="shared" ca="1" si="64"/>
        <v/>
      </c>
      <c r="P558" s="25">
        <f t="shared" si="60"/>
        <v>0</v>
      </c>
      <c r="Q558" s="25">
        <f t="shared" si="61"/>
        <v>0</v>
      </c>
      <c r="R558" s="25">
        <f t="shared" si="62"/>
        <v>0</v>
      </c>
      <c r="S558" s="25" t="str">
        <f t="shared" ca="1" si="65"/>
        <v/>
      </c>
      <c r="T558" s="20" t="str">
        <f t="shared" ca="1" si="66"/>
        <v/>
      </c>
      <c r="U558" s="26" t="str">
        <f t="shared" ca="1" si="63"/>
        <v/>
      </c>
      <c r="V558" s="22"/>
      <c r="W558" s="22"/>
      <c r="X558" s="22"/>
      <c r="Y558" s="22"/>
      <c r="Z558" s="156"/>
      <c r="AA558" s="156"/>
      <c r="AB558" s="156"/>
      <c r="AC558" s="22">
        <v>20</v>
      </c>
    </row>
    <row r="559" spans="1:29">
      <c r="A559" s="17"/>
      <c r="B559" s="18"/>
      <c r="C559" s="18"/>
      <c r="D559" s="17"/>
      <c r="E559" s="17"/>
      <c r="F559" s="157"/>
      <c r="G559" s="136"/>
      <c r="H559" s="136" t="s">
        <v>131</v>
      </c>
      <c r="I559" s="137" t="str">
        <f>IFERROR(IF(ISBLANK($G559),"",IF(ISTEXT($G559),$G559,IF(SIGN(INDEX('Time Zones'!$D$12:$J$18,MATCH($H559,ZoneA,0),MATCH($J559,ZoneB,0)))=(-1),INDEX('Time Zones'!$D$12:$J$18,MATCH($H559,ZoneA,0),MATCH($J559,ZoneB,0))+$G559+5,INDEX('Time Zones'!$D$12:$J$18,MATCH($H559,ZoneA,0),MATCH($J559,ZoneB,0))+$G559))),"Select Time Zones")</f>
        <v/>
      </c>
      <c r="J559" s="19" t="s">
        <v>131</v>
      </c>
      <c r="K559" s="160"/>
      <c r="L559" s="134"/>
      <c r="M559" s="134" t="s">
        <v>131</v>
      </c>
      <c r="N559" s="135" t="str">
        <f>IFERROR(IF(ISBLANK($G559),"",IF(ISBLANK($L559),"",IF(ISTEXT($L559),$L559,IF(SIGN(INDEX('Time Zones'!$D$12:$J$18,MATCH($H559,ZoneA,0),MATCH($M559,ZoneB,0)))=(-1),INDEX('Time Zones'!$D$12:$J$18,MATCH($H559,ZoneA,0),MATCH($M559,ZoneB,0))+$L559+5,INDEX('Time Zones'!$D$12:$J$18,MATCH($H559,ZoneA,0),MATCH($M559,ZoneB,0))+$L559)))),"Select Time Zones")</f>
        <v/>
      </c>
      <c r="O559" s="162" t="str">
        <f t="shared" ca="1" si="64"/>
        <v/>
      </c>
      <c r="P559" s="25">
        <f t="shared" si="60"/>
        <v>0</v>
      </c>
      <c r="Q559" s="25">
        <f t="shared" si="61"/>
        <v>0</v>
      </c>
      <c r="R559" s="25">
        <f t="shared" si="62"/>
        <v>0</v>
      </c>
      <c r="S559" s="25" t="str">
        <f t="shared" ca="1" si="65"/>
        <v/>
      </c>
      <c r="T559" s="20" t="str">
        <f t="shared" ca="1" si="66"/>
        <v/>
      </c>
      <c r="U559" s="26" t="str">
        <f t="shared" ca="1" si="63"/>
        <v/>
      </c>
      <c r="V559" s="22"/>
      <c r="W559" s="22"/>
      <c r="X559" s="22"/>
      <c r="Y559" s="22"/>
      <c r="Z559" s="156"/>
      <c r="AA559" s="156"/>
      <c r="AB559" s="156"/>
      <c r="AC559" s="22">
        <v>20</v>
      </c>
    </row>
    <row r="560" spans="1:29">
      <c r="A560" s="17"/>
      <c r="B560" s="18"/>
      <c r="C560" s="18"/>
      <c r="D560" s="17"/>
      <c r="E560" s="17"/>
      <c r="F560" s="157"/>
      <c r="G560" s="136"/>
      <c r="H560" s="136" t="s">
        <v>131</v>
      </c>
      <c r="I560" s="137" t="str">
        <f>IFERROR(IF(ISBLANK($G560),"",IF(ISTEXT($G560),$G560,IF(SIGN(INDEX('Time Zones'!$D$12:$J$18,MATCH($H560,ZoneA,0),MATCH($J560,ZoneB,0)))=(-1),INDEX('Time Zones'!$D$12:$J$18,MATCH($H560,ZoneA,0),MATCH($J560,ZoneB,0))+$G560+5,INDEX('Time Zones'!$D$12:$J$18,MATCH($H560,ZoneA,0),MATCH($J560,ZoneB,0))+$G560))),"Select Time Zones")</f>
        <v/>
      </c>
      <c r="J560" s="19" t="s">
        <v>131</v>
      </c>
      <c r="K560" s="160"/>
      <c r="L560" s="134"/>
      <c r="M560" s="134" t="s">
        <v>131</v>
      </c>
      <c r="N560" s="135" t="str">
        <f>IFERROR(IF(ISBLANK($G560),"",IF(ISBLANK($L560),"",IF(ISTEXT($L560),$L560,IF(SIGN(INDEX('Time Zones'!$D$12:$J$18,MATCH($H560,ZoneA,0),MATCH($M560,ZoneB,0)))=(-1),INDEX('Time Zones'!$D$12:$J$18,MATCH($H560,ZoneA,0),MATCH($M560,ZoneB,0))+$L560+5,INDEX('Time Zones'!$D$12:$J$18,MATCH($H560,ZoneA,0),MATCH($M560,ZoneB,0))+$L560)))),"Select Time Zones")</f>
        <v/>
      </c>
      <c r="O560" s="162" t="str">
        <f t="shared" ca="1" si="64"/>
        <v/>
      </c>
      <c r="P560" s="25">
        <f t="shared" si="60"/>
        <v>0</v>
      </c>
      <c r="Q560" s="25">
        <f t="shared" si="61"/>
        <v>0</v>
      </c>
      <c r="R560" s="25">
        <f t="shared" si="62"/>
        <v>0</v>
      </c>
      <c r="S560" s="25" t="str">
        <f t="shared" ca="1" si="65"/>
        <v/>
      </c>
      <c r="T560" s="20" t="str">
        <f t="shared" ca="1" si="66"/>
        <v/>
      </c>
      <c r="U560" s="26" t="str">
        <f t="shared" ca="1" si="63"/>
        <v/>
      </c>
      <c r="V560" s="22"/>
      <c r="W560" s="22"/>
      <c r="X560" s="22"/>
      <c r="Y560" s="22"/>
      <c r="Z560" s="156"/>
      <c r="AA560" s="156"/>
      <c r="AB560" s="156"/>
      <c r="AC560" s="22">
        <v>20</v>
      </c>
    </row>
    <row r="561" spans="1:29">
      <c r="A561" s="17"/>
      <c r="B561" s="18"/>
      <c r="C561" s="18"/>
      <c r="D561" s="17"/>
      <c r="E561" s="17"/>
      <c r="F561" s="157"/>
      <c r="G561" s="136"/>
      <c r="H561" s="136" t="s">
        <v>131</v>
      </c>
      <c r="I561" s="137" t="str">
        <f>IFERROR(IF(ISBLANK($G561),"",IF(ISTEXT($G561),$G561,IF(SIGN(INDEX('Time Zones'!$D$12:$J$18,MATCH($H561,ZoneA,0),MATCH($J561,ZoneB,0)))=(-1),INDEX('Time Zones'!$D$12:$J$18,MATCH($H561,ZoneA,0),MATCH($J561,ZoneB,0))+$G561+5,INDEX('Time Zones'!$D$12:$J$18,MATCH($H561,ZoneA,0),MATCH($J561,ZoneB,0))+$G561))),"Select Time Zones")</f>
        <v/>
      </c>
      <c r="J561" s="19" t="s">
        <v>131</v>
      </c>
      <c r="K561" s="160"/>
      <c r="L561" s="134"/>
      <c r="M561" s="134" t="s">
        <v>131</v>
      </c>
      <c r="N561" s="135" t="str">
        <f>IFERROR(IF(ISBLANK($G561),"",IF(ISBLANK($L561),"",IF(ISTEXT($L561),$L561,IF(SIGN(INDEX('Time Zones'!$D$12:$J$18,MATCH($H561,ZoneA,0),MATCH($M561,ZoneB,0)))=(-1),INDEX('Time Zones'!$D$12:$J$18,MATCH($H561,ZoneA,0),MATCH($M561,ZoneB,0))+$L561+5,INDEX('Time Zones'!$D$12:$J$18,MATCH($H561,ZoneA,0),MATCH($M561,ZoneB,0))+$L561)))),"Select Time Zones")</f>
        <v/>
      </c>
      <c r="O561" s="162" t="str">
        <f t="shared" ca="1" si="64"/>
        <v/>
      </c>
      <c r="P561" s="25">
        <f t="shared" si="60"/>
        <v>0</v>
      </c>
      <c r="Q561" s="25">
        <f t="shared" si="61"/>
        <v>0</v>
      </c>
      <c r="R561" s="25">
        <f t="shared" si="62"/>
        <v>0</v>
      </c>
      <c r="S561" s="25" t="str">
        <f t="shared" ca="1" si="65"/>
        <v/>
      </c>
      <c r="T561" s="20" t="str">
        <f t="shared" ca="1" si="66"/>
        <v/>
      </c>
      <c r="U561" s="26" t="str">
        <f t="shared" ca="1" si="63"/>
        <v/>
      </c>
      <c r="V561" s="22"/>
      <c r="W561" s="22"/>
      <c r="X561" s="22"/>
      <c r="Y561" s="22"/>
      <c r="Z561" s="156"/>
      <c r="AA561" s="156"/>
      <c r="AB561" s="156"/>
      <c r="AC561" s="22">
        <v>20</v>
      </c>
    </row>
    <row r="562" spans="1:29">
      <c r="A562" s="17"/>
      <c r="B562" s="18"/>
      <c r="C562" s="18"/>
      <c r="D562" s="17"/>
      <c r="E562" s="17"/>
      <c r="F562" s="157"/>
      <c r="G562" s="136"/>
      <c r="H562" s="136" t="s">
        <v>131</v>
      </c>
      <c r="I562" s="137" t="str">
        <f>IFERROR(IF(ISBLANK($G562),"",IF(ISTEXT($G562),$G562,IF(SIGN(INDEX('Time Zones'!$D$12:$J$18,MATCH($H562,ZoneA,0),MATCH($J562,ZoneB,0)))=(-1),INDEX('Time Zones'!$D$12:$J$18,MATCH($H562,ZoneA,0),MATCH($J562,ZoneB,0))+$G562+5,INDEX('Time Zones'!$D$12:$J$18,MATCH($H562,ZoneA,0),MATCH($J562,ZoneB,0))+$G562))),"Select Time Zones")</f>
        <v/>
      </c>
      <c r="J562" s="19" t="s">
        <v>131</v>
      </c>
      <c r="K562" s="160"/>
      <c r="L562" s="134"/>
      <c r="M562" s="134" t="s">
        <v>131</v>
      </c>
      <c r="N562" s="135" t="str">
        <f>IFERROR(IF(ISBLANK($G562),"",IF(ISBLANK($L562),"",IF(ISTEXT($L562),$L562,IF(SIGN(INDEX('Time Zones'!$D$12:$J$18,MATCH($H562,ZoneA,0),MATCH($M562,ZoneB,0)))=(-1),INDEX('Time Zones'!$D$12:$J$18,MATCH($H562,ZoneA,0),MATCH($M562,ZoneB,0))+$L562+5,INDEX('Time Zones'!$D$12:$J$18,MATCH($H562,ZoneA,0),MATCH($M562,ZoneB,0))+$L562)))),"Select Time Zones")</f>
        <v/>
      </c>
      <c r="O562" s="162" t="str">
        <f t="shared" ca="1" si="64"/>
        <v/>
      </c>
      <c r="P562" s="25">
        <f t="shared" si="60"/>
        <v>0</v>
      </c>
      <c r="Q562" s="25">
        <f t="shared" si="61"/>
        <v>0</v>
      </c>
      <c r="R562" s="25">
        <f t="shared" si="62"/>
        <v>0</v>
      </c>
      <c r="S562" s="25" t="str">
        <f t="shared" ca="1" si="65"/>
        <v/>
      </c>
      <c r="T562" s="20" t="str">
        <f t="shared" ca="1" si="66"/>
        <v/>
      </c>
      <c r="U562" s="26" t="str">
        <f t="shared" ca="1" si="63"/>
        <v/>
      </c>
      <c r="V562" s="22"/>
      <c r="W562" s="22"/>
      <c r="X562" s="22"/>
      <c r="Y562" s="22"/>
      <c r="Z562" s="156"/>
      <c r="AA562" s="156"/>
      <c r="AB562" s="156"/>
      <c r="AC562" s="22">
        <v>20</v>
      </c>
    </row>
    <row r="563" spans="1:29">
      <c r="A563" s="17"/>
      <c r="B563" s="18"/>
      <c r="C563" s="18"/>
      <c r="D563" s="17"/>
      <c r="E563" s="17"/>
      <c r="F563" s="157"/>
      <c r="G563" s="136"/>
      <c r="H563" s="136" t="s">
        <v>131</v>
      </c>
      <c r="I563" s="137" t="str">
        <f>IFERROR(IF(ISBLANK($G563),"",IF(ISTEXT($G563),$G563,IF(SIGN(INDEX('Time Zones'!$D$12:$J$18,MATCH($H563,ZoneA,0),MATCH($J563,ZoneB,0)))=(-1),INDEX('Time Zones'!$D$12:$J$18,MATCH($H563,ZoneA,0),MATCH($J563,ZoneB,0))+$G563+5,INDEX('Time Zones'!$D$12:$J$18,MATCH($H563,ZoneA,0),MATCH($J563,ZoneB,0))+$G563))),"Select Time Zones")</f>
        <v/>
      </c>
      <c r="J563" s="19" t="s">
        <v>131</v>
      </c>
      <c r="K563" s="160"/>
      <c r="L563" s="134"/>
      <c r="M563" s="134" t="s">
        <v>131</v>
      </c>
      <c r="N563" s="135" t="str">
        <f>IFERROR(IF(ISBLANK($G563),"",IF(ISBLANK($L563),"",IF(ISTEXT($L563),$L563,IF(SIGN(INDEX('Time Zones'!$D$12:$J$18,MATCH($H563,ZoneA,0),MATCH($M563,ZoneB,0)))=(-1),INDEX('Time Zones'!$D$12:$J$18,MATCH($H563,ZoneA,0),MATCH($M563,ZoneB,0))+$L563+5,INDEX('Time Zones'!$D$12:$J$18,MATCH($H563,ZoneA,0),MATCH($M563,ZoneB,0))+$L563)))),"Select Time Zones")</f>
        <v/>
      </c>
      <c r="O563" s="162" t="str">
        <f t="shared" ca="1" si="64"/>
        <v/>
      </c>
      <c r="P563" s="25">
        <f t="shared" si="60"/>
        <v>0</v>
      </c>
      <c r="Q563" s="25">
        <f t="shared" si="61"/>
        <v>0</v>
      </c>
      <c r="R563" s="25">
        <f t="shared" si="62"/>
        <v>0</v>
      </c>
      <c r="S563" s="25" t="str">
        <f t="shared" ca="1" si="65"/>
        <v/>
      </c>
      <c r="T563" s="20" t="str">
        <f t="shared" ca="1" si="66"/>
        <v/>
      </c>
      <c r="U563" s="26" t="str">
        <f t="shared" ca="1" si="63"/>
        <v/>
      </c>
      <c r="V563" s="22"/>
      <c r="W563" s="22"/>
      <c r="X563" s="22"/>
      <c r="Y563" s="22"/>
      <c r="Z563" s="156"/>
      <c r="AA563" s="156"/>
      <c r="AB563" s="156"/>
      <c r="AC563" s="22">
        <v>20</v>
      </c>
    </row>
    <row r="564" spans="1:29">
      <c r="A564" s="17"/>
      <c r="B564" s="18"/>
      <c r="C564" s="18"/>
      <c r="D564" s="17"/>
      <c r="E564" s="17"/>
      <c r="F564" s="157"/>
      <c r="G564" s="136"/>
      <c r="H564" s="136" t="s">
        <v>131</v>
      </c>
      <c r="I564" s="137" t="str">
        <f>IFERROR(IF(ISBLANK($G564),"",IF(ISTEXT($G564),$G564,IF(SIGN(INDEX('Time Zones'!$D$12:$J$18,MATCH($H564,ZoneA,0),MATCH($J564,ZoneB,0)))=(-1),INDEX('Time Zones'!$D$12:$J$18,MATCH($H564,ZoneA,0),MATCH($J564,ZoneB,0))+$G564+5,INDEX('Time Zones'!$D$12:$J$18,MATCH($H564,ZoneA,0),MATCH($J564,ZoneB,0))+$G564))),"Select Time Zones")</f>
        <v/>
      </c>
      <c r="J564" s="19" t="s">
        <v>131</v>
      </c>
      <c r="K564" s="160"/>
      <c r="L564" s="134"/>
      <c r="M564" s="134" t="s">
        <v>131</v>
      </c>
      <c r="N564" s="135" t="str">
        <f>IFERROR(IF(ISBLANK($G564),"",IF(ISBLANK($L564),"",IF(ISTEXT($L564),$L564,IF(SIGN(INDEX('Time Zones'!$D$12:$J$18,MATCH($H564,ZoneA,0),MATCH($M564,ZoneB,0)))=(-1),INDEX('Time Zones'!$D$12:$J$18,MATCH($H564,ZoneA,0),MATCH($M564,ZoneB,0))+$L564+5,INDEX('Time Zones'!$D$12:$J$18,MATCH($H564,ZoneA,0),MATCH($M564,ZoneB,0))+$L564)))),"Select Time Zones")</f>
        <v/>
      </c>
      <c r="O564" s="162" t="str">
        <f t="shared" ca="1" si="64"/>
        <v/>
      </c>
      <c r="P564" s="25">
        <f t="shared" si="60"/>
        <v>0</v>
      </c>
      <c r="Q564" s="25">
        <f t="shared" si="61"/>
        <v>0</v>
      </c>
      <c r="R564" s="25">
        <f t="shared" si="62"/>
        <v>0</v>
      </c>
      <c r="S564" s="25" t="str">
        <f t="shared" ca="1" si="65"/>
        <v/>
      </c>
      <c r="T564" s="20" t="str">
        <f t="shared" ca="1" si="66"/>
        <v/>
      </c>
      <c r="U564" s="26" t="str">
        <f t="shared" ca="1" si="63"/>
        <v/>
      </c>
      <c r="V564" s="22"/>
      <c r="W564" s="22"/>
      <c r="X564" s="22"/>
      <c r="Y564" s="22"/>
      <c r="Z564" s="156"/>
      <c r="AA564" s="156"/>
      <c r="AB564" s="156"/>
      <c r="AC564" s="22">
        <v>20</v>
      </c>
    </row>
    <row r="565" spans="1:29">
      <c r="A565" s="17"/>
      <c r="B565" s="18"/>
      <c r="C565" s="18"/>
      <c r="D565" s="17"/>
      <c r="E565" s="17"/>
      <c r="F565" s="157"/>
      <c r="G565" s="136"/>
      <c r="H565" s="136" t="s">
        <v>131</v>
      </c>
      <c r="I565" s="137" t="str">
        <f>IFERROR(IF(ISBLANK($G565),"",IF(ISTEXT($G565),$G565,IF(SIGN(INDEX('Time Zones'!$D$12:$J$18,MATCH($H565,ZoneA,0),MATCH($J565,ZoneB,0)))=(-1),INDEX('Time Zones'!$D$12:$J$18,MATCH($H565,ZoneA,0),MATCH($J565,ZoneB,0))+$G565+5,INDEX('Time Zones'!$D$12:$J$18,MATCH($H565,ZoneA,0),MATCH($J565,ZoneB,0))+$G565))),"Select Time Zones")</f>
        <v/>
      </c>
      <c r="J565" s="19" t="s">
        <v>131</v>
      </c>
      <c r="K565" s="160"/>
      <c r="L565" s="134"/>
      <c r="M565" s="134" t="s">
        <v>131</v>
      </c>
      <c r="N565" s="135" t="str">
        <f>IFERROR(IF(ISBLANK($G565),"",IF(ISBLANK($L565),"",IF(ISTEXT($L565),$L565,IF(SIGN(INDEX('Time Zones'!$D$12:$J$18,MATCH($H565,ZoneA,0),MATCH($M565,ZoneB,0)))=(-1),INDEX('Time Zones'!$D$12:$J$18,MATCH($H565,ZoneA,0),MATCH($M565,ZoneB,0))+$L565+5,INDEX('Time Zones'!$D$12:$J$18,MATCH($H565,ZoneA,0),MATCH($M565,ZoneB,0))+$L565)))),"Select Time Zones")</f>
        <v/>
      </c>
      <c r="O565" s="162" t="str">
        <f t="shared" ca="1" si="64"/>
        <v/>
      </c>
      <c r="P565" s="25">
        <f t="shared" si="60"/>
        <v>0</v>
      </c>
      <c r="Q565" s="25">
        <f t="shared" si="61"/>
        <v>0</v>
      </c>
      <c r="R565" s="25">
        <f t="shared" si="62"/>
        <v>0</v>
      </c>
      <c r="S565" s="25" t="str">
        <f t="shared" ca="1" si="65"/>
        <v/>
      </c>
      <c r="T565" s="20" t="str">
        <f t="shared" ca="1" si="66"/>
        <v/>
      </c>
      <c r="U565" s="26" t="str">
        <f t="shared" ca="1" si="63"/>
        <v/>
      </c>
      <c r="V565" s="22"/>
      <c r="W565" s="22"/>
      <c r="X565" s="22"/>
      <c r="Y565" s="22"/>
      <c r="Z565" s="156"/>
      <c r="AA565" s="156"/>
      <c r="AB565" s="156"/>
      <c r="AC565" s="22">
        <v>20</v>
      </c>
    </row>
    <row r="566" spans="1:29">
      <c r="A566" s="17"/>
      <c r="B566" s="18"/>
      <c r="C566" s="18"/>
      <c r="D566" s="17"/>
      <c r="E566" s="17"/>
      <c r="F566" s="157"/>
      <c r="G566" s="136"/>
      <c r="H566" s="136" t="s">
        <v>131</v>
      </c>
      <c r="I566" s="137" t="str">
        <f>IFERROR(IF(ISBLANK($G566),"",IF(ISTEXT($G566),$G566,IF(SIGN(INDEX('Time Zones'!$D$12:$J$18,MATCH($H566,ZoneA,0),MATCH($J566,ZoneB,0)))=(-1),INDEX('Time Zones'!$D$12:$J$18,MATCH($H566,ZoneA,0),MATCH($J566,ZoneB,0))+$G566+5,INDEX('Time Zones'!$D$12:$J$18,MATCH($H566,ZoneA,0),MATCH($J566,ZoneB,0))+$G566))),"Select Time Zones")</f>
        <v/>
      </c>
      <c r="J566" s="19" t="s">
        <v>131</v>
      </c>
      <c r="K566" s="160"/>
      <c r="L566" s="134"/>
      <c r="M566" s="134" t="s">
        <v>131</v>
      </c>
      <c r="N566" s="135" t="str">
        <f>IFERROR(IF(ISBLANK($G566),"",IF(ISBLANK($L566),"",IF(ISTEXT($L566),$L566,IF(SIGN(INDEX('Time Zones'!$D$12:$J$18,MATCH($H566,ZoneA,0),MATCH($M566,ZoneB,0)))=(-1),INDEX('Time Zones'!$D$12:$J$18,MATCH($H566,ZoneA,0),MATCH($M566,ZoneB,0))+$L566+5,INDEX('Time Zones'!$D$12:$J$18,MATCH($H566,ZoneA,0),MATCH($M566,ZoneB,0))+$L566)))),"Select Time Zones")</f>
        <v/>
      </c>
      <c r="O566" s="162" t="str">
        <f t="shared" ca="1" si="64"/>
        <v/>
      </c>
      <c r="P566" s="25">
        <f t="shared" si="60"/>
        <v>0</v>
      </c>
      <c r="Q566" s="25">
        <f t="shared" si="61"/>
        <v>0</v>
      </c>
      <c r="R566" s="25">
        <f t="shared" si="62"/>
        <v>0</v>
      </c>
      <c r="S566" s="25" t="str">
        <f t="shared" ca="1" si="65"/>
        <v/>
      </c>
      <c r="T566" s="20" t="str">
        <f t="shared" ca="1" si="66"/>
        <v/>
      </c>
      <c r="U566" s="26" t="str">
        <f t="shared" ca="1" si="63"/>
        <v/>
      </c>
      <c r="V566" s="22"/>
      <c r="W566" s="22"/>
      <c r="X566" s="22"/>
      <c r="Y566" s="22"/>
      <c r="Z566" s="156"/>
      <c r="AA566" s="156"/>
      <c r="AB566" s="156"/>
      <c r="AC566" s="22">
        <v>20</v>
      </c>
    </row>
    <row r="567" spans="1:29">
      <c r="A567" s="17"/>
      <c r="B567" s="18"/>
      <c r="C567" s="18"/>
      <c r="D567" s="17"/>
      <c r="E567" s="17"/>
      <c r="F567" s="157"/>
      <c r="G567" s="136"/>
      <c r="H567" s="136" t="s">
        <v>131</v>
      </c>
      <c r="I567" s="137" t="str">
        <f>IFERROR(IF(ISBLANK($G567),"",IF(ISTEXT($G567),$G567,IF(SIGN(INDEX('Time Zones'!$D$12:$J$18,MATCH($H567,ZoneA,0),MATCH($J567,ZoneB,0)))=(-1),INDEX('Time Zones'!$D$12:$J$18,MATCH($H567,ZoneA,0),MATCH($J567,ZoneB,0))+$G567+5,INDEX('Time Zones'!$D$12:$J$18,MATCH($H567,ZoneA,0),MATCH($J567,ZoneB,0))+$G567))),"Select Time Zones")</f>
        <v/>
      </c>
      <c r="J567" s="19" t="s">
        <v>131</v>
      </c>
      <c r="K567" s="160"/>
      <c r="L567" s="134"/>
      <c r="M567" s="134" t="s">
        <v>131</v>
      </c>
      <c r="N567" s="135" t="str">
        <f>IFERROR(IF(ISBLANK($G567),"",IF(ISBLANK($L567),"",IF(ISTEXT($L567),$L567,IF(SIGN(INDEX('Time Zones'!$D$12:$J$18,MATCH($H567,ZoneA,0),MATCH($M567,ZoneB,0)))=(-1),INDEX('Time Zones'!$D$12:$J$18,MATCH($H567,ZoneA,0),MATCH($M567,ZoneB,0))+$L567+5,INDEX('Time Zones'!$D$12:$J$18,MATCH($H567,ZoneA,0),MATCH($M567,ZoneB,0))+$L567)))),"Select Time Zones")</f>
        <v/>
      </c>
      <c r="O567" s="162" t="str">
        <f t="shared" ca="1" si="64"/>
        <v/>
      </c>
      <c r="P567" s="25">
        <f t="shared" si="60"/>
        <v>0</v>
      </c>
      <c r="Q567" s="25">
        <f t="shared" si="61"/>
        <v>0</v>
      </c>
      <c r="R567" s="25">
        <f t="shared" si="62"/>
        <v>0</v>
      </c>
      <c r="S567" s="25" t="str">
        <f t="shared" ca="1" si="65"/>
        <v/>
      </c>
      <c r="T567" s="20" t="str">
        <f t="shared" ca="1" si="66"/>
        <v/>
      </c>
      <c r="U567" s="26" t="str">
        <f t="shared" ca="1" si="63"/>
        <v/>
      </c>
      <c r="V567" s="22"/>
      <c r="W567" s="22"/>
      <c r="X567" s="22"/>
      <c r="Y567" s="22"/>
      <c r="Z567" s="156"/>
      <c r="AA567" s="156"/>
      <c r="AB567" s="156"/>
      <c r="AC567" s="22">
        <v>20</v>
      </c>
    </row>
    <row r="568" spans="1:29">
      <c r="A568" s="17"/>
      <c r="B568" s="18"/>
      <c r="C568" s="18"/>
      <c r="D568" s="17"/>
      <c r="E568" s="17"/>
      <c r="F568" s="157"/>
      <c r="G568" s="136"/>
      <c r="H568" s="136" t="s">
        <v>131</v>
      </c>
      <c r="I568" s="137" t="str">
        <f>IFERROR(IF(ISBLANK($G568),"",IF(ISTEXT($G568),$G568,IF(SIGN(INDEX('Time Zones'!$D$12:$J$18,MATCH($H568,ZoneA,0),MATCH($J568,ZoneB,0)))=(-1),INDEX('Time Zones'!$D$12:$J$18,MATCH($H568,ZoneA,0),MATCH($J568,ZoneB,0))+$G568+5,INDEX('Time Zones'!$D$12:$J$18,MATCH($H568,ZoneA,0),MATCH($J568,ZoneB,0))+$G568))),"Select Time Zones")</f>
        <v/>
      </c>
      <c r="J568" s="19" t="s">
        <v>131</v>
      </c>
      <c r="K568" s="160"/>
      <c r="L568" s="134"/>
      <c r="M568" s="134" t="s">
        <v>131</v>
      </c>
      <c r="N568" s="135" t="str">
        <f>IFERROR(IF(ISBLANK($G568),"",IF(ISBLANK($L568),"",IF(ISTEXT($L568),$L568,IF(SIGN(INDEX('Time Zones'!$D$12:$J$18,MATCH($H568,ZoneA,0),MATCH($M568,ZoneB,0)))=(-1),INDEX('Time Zones'!$D$12:$J$18,MATCH($H568,ZoneA,0),MATCH($M568,ZoneB,0))+$L568+5,INDEX('Time Zones'!$D$12:$J$18,MATCH($H568,ZoneA,0),MATCH($M568,ZoneB,0))+$L568)))),"Select Time Zones")</f>
        <v/>
      </c>
      <c r="O568" s="162" t="str">
        <f t="shared" ca="1" si="64"/>
        <v/>
      </c>
      <c r="P568" s="25">
        <f t="shared" si="60"/>
        <v>0</v>
      </c>
      <c r="Q568" s="25">
        <f t="shared" si="61"/>
        <v>0</v>
      </c>
      <c r="R568" s="25">
        <f t="shared" si="62"/>
        <v>0</v>
      </c>
      <c r="S568" s="25" t="str">
        <f t="shared" ca="1" si="65"/>
        <v/>
      </c>
      <c r="T568" s="20" t="str">
        <f t="shared" ca="1" si="66"/>
        <v/>
      </c>
      <c r="U568" s="26" t="str">
        <f t="shared" ca="1" si="63"/>
        <v/>
      </c>
      <c r="V568" s="22"/>
      <c r="W568" s="22"/>
      <c r="X568" s="22"/>
      <c r="Y568" s="22"/>
      <c r="Z568" s="156"/>
      <c r="AA568" s="156"/>
      <c r="AB568" s="156"/>
      <c r="AC568" s="22">
        <v>20</v>
      </c>
    </row>
    <row r="569" spans="1:29">
      <c r="A569" s="17"/>
      <c r="B569" s="18"/>
      <c r="C569" s="18"/>
      <c r="D569" s="17"/>
      <c r="E569" s="17"/>
      <c r="F569" s="157"/>
      <c r="G569" s="136"/>
      <c r="H569" s="136" t="s">
        <v>131</v>
      </c>
      <c r="I569" s="137" t="str">
        <f>IFERROR(IF(ISBLANK($G569),"",IF(ISTEXT($G569),$G569,IF(SIGN(INDEX('Time Zones'!$D$12:$J$18,MATCH($H569,ZoneA,0),MATCH($J569,ZoneB,0)))=(-1),INDEX('Time Zones'!$D$12:$J$18,MATCH($H569,ZoneA,0),MATCH($J569,ZoneB,0))+$G569+5,INDEX('Time Zones'!$D$12:$J$18,MATCH($H569,ZoneA,0),MATCH($J569,ZoneB,0))+$G569))),"Select Time Zones")</f>
        <v/>
      </c>
      <c r="J569" s="19" t="s">
        <v>131</v>
      </c>
      <c r="K569" s="160"/>
      <c r="L569" s="134"/>
      <c r="M569" s="134" t="s">
        <v>131</v>
      </c>
      <c r="N569" s="135" t="str">
        <f>IFERROR(IF(ISBLANK($G569),"",IF(ISBLANK($L569),"",IF(ISTEXT($L569),$L569,IF(SIGN(INDEX('Time Zones'!$D$12:$J$18,MATCH($H569,ZoneA,0),MATCH($M569,ZoneB,0)))=(-1),INDEX('Time Zones'!$D$12:$J$18,MATCH($H569,ZoneA,0),MATCH($M569,ZoneB,0))+$L569+5,INDEX('Time Zones'!$D$12:$J$18,MATCH($H569,ZoneA,0),MATCH($M569,ZoneB,0))+$L569)))),"Select Time Zones")</f>
        <v/>
      </c>
      <c r="O569" s="162" t="str">
        <f t="shared" ca="1" si="64"/>
        <v/>
      </c>
      <c r="P569" s="25">
        <f t="shared" si="60"/>
        <v>0</v>
      </c>
      <c r="Q569" s="25">
        <f t="shared" si="61"/>
        <v>0</v>
      </c>
      <c r="R569" s="25">
        <f t="shared" si="62"/>
        <v>0</v>
      </c>
      <c r="S569" s="25" t="str">
        <f t="shared" ca="1" si="65"/>
        <v/>
      </c>
      <c r="T569" s="20" t="str">
        <f t="shared" ca="1" si="66"/>
        <v/>
      </c>
      <c r="U569" s="26" t="str">
        <f t="shared" ca="1" si="63"/>
        <v/>
      </c>
      <c r="V569" s="22"/>
      <c r="W569" s="22"/>
      <c r="X569" s="22"/>
      <c r="Y569" s="22"/>
      <c r="Z569" s="156"/>
      <c r="AA569" s="156"/>
      <c r="AB569" s="156"/>
      <c r="AC569" s="22">
        <v>20</v>
      </c>
    </row>
    <row r="570" spans="1:29">
      <c r="A570" s="17"/>
      <c r="B570" s="18"/>
      <c r="C570" s="18"/>
      <c r="D570" s="17"/>
      <c r="E570" s="17"/>
      <c r="F570" s="157"/>
      <c r="G570" s="136"/>
      <c r="H570" s="136" t="s">
        <v>131</v>
      </c>
      <c r="I570" s="137" t="str">
        <f>IFERROR(IF(ISBLANK($G570),"",IF(ISTEXT($G570),$G570,IF(SIGN(INDEX('Time Zones'!$D$12:$J$18,MATCH($H570,ZoneA,0),MATCH($J570,ZoneB,0)))=(-1),INDEX('Time Zones'!$D$12:$J$18,MATCH($H570,ZoneA,0),MATCH($J570,ZoneB,0))+$G570+5,INDEX('Time Zones'!$D$12:$J$18,MATCH($H570,ZoneA,0),MATCH($J570,ZoneB,0))+$G570))),"Select Time Zones")</f>
        <v/>
      </c>
      <c r="J570" s="19" t="s">
        <v>131</v>
      </c>
      <c r="K570" s="160"/>
      <c r="L570" s="134"/>
      <c r="M570" s="134" t="s">
        <v>131</v>
      </c>
      <c r="N570" s="135" t="str">
        <f>IFERROR(IF(ISBLANK($G570),"",IF(ISBLANK($L570),"",IF(ISTEXT($L570),$L570,IF(SIGN(INDEX('Time Zones'!$D$12:$J$18,MATCH($H570,ZoneA,0),MATCH($M570,ZoneB,0)))=(-1),INDEX('Time Zones'!$D$12:$J$18,MATCH($H570,ZoneA,0),MATCH($M570,ZoneB,0))+$L570+5,INDEX('Time Zones'!$D$12:$J$18,MATCH($H570,ZoneA,0),MATCH($M570,ZoneB,0))+$L570)))),"Select Time Zones")</f>
        <v/>
      </c>
      <c r="O570" s="162" t="str">
        <f t="shared" ca="1" si="64"/>
        <v/>
      </c>
      <c r="P570" s="25">
        <f t="shared" si="60"/>
        <v>0</v>
      </c>
      <c r="Q570" s="25">
        <f t="shared" si="61"/>
        <v>0</v>
      </c>
      <c r="R570" s="25">
        <f t="shared" si="62"/>
        <v>0</v>
      </c>
      <c r="S570" s="25" t="str">
        <f t="shared" ca="1" si="65"/>
        <v/>
      </c>
      <c r="T570" s="20" t="str">
        <f t="shared" ca="1" si="66"/>
        <v/>
      </c>
      <c r="U570" s="26" t="str">
        <f t="shared" ca="1" si="63"/>
        <v/>
      </c>
      <c r="V570" s="22"/>
      <c r="W570" s="22"/>
      <c r="X570" s="22"/>
      <c r="Y570" s="22"/>
      <c r="Z570" s="156"/>
      <c r="AA570" s="156"/>
      <c r="AB570" s="156"/>
      <c r="AC570" s="22">
        <v>20</v>
      </c>
    </row>
    <row r="571" spans="1:29">
      <c r="A571" s="17"/>
      <c r="B571" s="18"/>
      <c r="C571" s="18"/>
      <c r="D571" s="17"/>
      <c r="E571" s="17"/>
      <c r="F571" s="157"/>
      <c r="G571" s="136"/>
      <c r="H571" s="136" t="s">
        <v>131</v>
      </c>
      <c r="I571" s="137" t="str">
        <f>IFERROR(IF(ISBLANK($G571),"",IF(ISTEXT($G571),$G571,IF(SIGN(INDEX('Time Zones'!$D$12:$J$18,MATCH($H571,ZoneA,0),MATCH($J571,ZoneB,0)))=(-1),INDEX('Time Zones'!$D$12:$J$18,MATCH($H571,ZoneA,0),MATCH($J571,ZoneB,0))+$G571+5,INDEX('Time Zones'!$D$12:$J$18,MATCH($H571,ZoneA,0),MATCH($J571,ZoneB,0))+$G571))),"Select Time Zones")</f>
        <v/>
      </c>
      <c r="J571" s="19" t="s">
        <v>131</v>
      </c>
      <c r="K571" s="160"/>
      <c r="L571" s="134"/>
      <c r="M571" s="134" t="s">
        <v>131</v>
      </c>
      <c r="N571" s="135" t="str">
        <f>IFERROR(IF(ISBLANK($G571),"",IF(ISBLANK($L571),"",IF(ISTEXT($L571),$L571,IF(SIGN(INDEX('Time Zones'!$D$12:$J$18,MATCH($H571,ZoneA,0),MATCH($M571,ZoneB,0)))=(-1),INDEX('Time Zones'!$D$12:$J$18,MATCH($H571,ZoneA,0),MATCH($M571,ZoneB,0))+$L571+5,INDEX('Time Zones'!$D$12:$J$18,MATCH($H571,ZoneA,0),MATCH($M571,ZoneB,0))+$L571)))),"Select Time Zones")</f>
        <v/>
      </c>
      <c r="O571" s="162" t="str">
        <f t="shared" ca="1" si="64"/>
        <v/>
      </c>
      <c r="P571" s="25">
        <f t="shared" si="60"/>
        <v>0</v>
      </c>
      <c r="Q571" s="25">
        <f t="shared" si="61"/>
        <v>0</v>
      </c>
      <c r="R571" s="25">
        <f t="shared" si="62"/>
        <v>0</v>
      </c>
      <c r="S571" s="25" t="str">
        <f t="shared" ca="1" si="65"/>
        <v/>
      </c>
      <c r="T571" s="20" t="str">
        <f t="shared" ca="1" si="66"/>
        <v/>
      </c>
      <c r="U571" s="26" t="str">
        <f t="shared" ca="1" si="63"/>
        <v/>
      </c>
      <c r="V571" s="22"/>
      <c r="W571" s="22"/>
      <c r="X571" s="22"/>
      <c r="Y571" s="22"/>
      <c r="Z571" s="156"/>
      <c r="AA571" s="156"/>
      <c r="AB571" s="156"/>
      <c r="AC571" s="22">
        <v>20</v>
      </c>
    </row>
    <row r="572" spans="1:29">
      <c r="A572" s="17"/>
      <c r="B572" s="18"/>
      <c r="C572" s="18"/>
      <c r="D572" s="17"/>
      <c r="E572" s="17"/>
      <c r="F572" s="157"/>
      <c r="G572" s="136"/>
      <c r="H572" s="136" t="s">
        <v>131</v>
      </c>
      <c r="I572" s="137" t="str">
        <f>IFERROR(IF(ISBLANK($G572),"",IF(ISTEXT($G572),$G572,IF(SIGN(INDEX('Time Zones'!$D$12:$J$18,MATCH($H572,ZoneA,0),MATCH($J572,ZoneB,0)))=(-1),INDEX('Time Zones'!$D$12:$J$18,MATCH($H572,ZoneA,0),MATCH($J572,ZoneB,0))+$G572+5,INDEX('Time Zones'!$D$12:$J$18,MATCH($H572,ZoneA,0),MATCH($J572,ZoneB,0))+$G572))),"Select Time Zones")</f>
        <v/>
      </c>
      <c r="J572" s="19" t="s">
        <v>131</v>
      </c>
      <c r="K572" s="160"/>
      <c r="L572" s="134"/>
      <c r="M572" s="134" t="s">
        <v>131</v>
      </c>
      <c r="N572" s="135" t="str">
        <f>IFERROR(IF(ISBLANK($G572),"",IF(ISBLANK($L572),"",IF(ISTEXT($L572),$L572,IF(SIGN(INDEX('Time Zones'!$D$12:$J$18,MATCH($H572,ZoneA,0),MATCH($M572,ZoneB,0)))=(-1),INDEX('Time Zones'!$D$12:$J$18,MATCH($H572,ZoneA,0),MATCH($M572,ZoneB,0))+$L572+5,INDEX('Time Zones'!$D$12:$J$18,MATCH($H572,ZoneA,0),MATCH($M572,ZoneB,0))+$L572)))),"Select Time Zones")</f>
        <v/>
      </c>
      <c r="O572" s="162" t="str">
        <f t="shared" ca="1" si="64"/>
        <v/>
      </c>
      <c r="P572" s="25">
        <f t="shared" si="60"/>
        <v>0</v>
      </c>
      <c r="Q572" s="25">
        <f t="shared" si="61"/>
        <v>0</v>
      </c>
      <c r="R572" s="25">
        <f t="shared" si="62"/>
        <v>0</v>
      </c>
      <c r="S572" s="25" t="str">
        <f t="shared" ca="1" si="65"/>
        <v/>
      </c>
      <c r="T572" s="20" t="str">
        <f t="shared" ca="1" si="66"/>
        <v/>
      </c>
      <c r="U572" s="26" t="str">
        <f t="shared" ca="1" si="63"/>
        <v/>
      </c>
      <c r="V572" s="22"/>
      <c r="W572" s="22"/>
      <c r="X572" s="22"/>
      <c r="Y572" s="22"/>
      <c r="Z572" s="156"/>
      <c r="AA572" s="156"/>
      <c r="AB572" s="156"/>
      <c r="AC572" s="22">
        <v>20</v>
      </c>
    </row>
    <row r="573" spans="1:29">
      <c r="A573" s="17"/>
      <c r="B573" s="18"/>
      <c r="C573" s="18"/>
      <c r="D573" s="17"/>
      <c r="E573" s="17"/>
      <c r="F573" s="157"/>
      <c r="G573" s="136"/>
      <c r="H573" s="136" t="s">
        <v>131</v>
      </c>
      <c r="I573" s="137" t="str">
        <f>IFERROR(IF(ISBLANK($G573),"",IF(ISTEXT($G573),$G573,IF(SIGN(INDEX('Time Zones'!$D$12:$J$18,MATCH($H573,ZoneA,0),MATCH($J573,ZoneB,0)))=(-1),INDEX('Time Zones'!$D$12:$J$18,MATCH($H573,ZoneA,0),MATCH($J573,ZoneB,0))+$G573+5,INDEX('Time Zones'!$D$12:$J$18,MATCH($H573,ZoneA,0),MATCH($J573,ZoneB,0))+$G573))),"Select Time Zones")</f>
        <v/>
      </c>
      <c r="J573" s="19" t="s">
        <v>131</v>
      </c>
      <c r="K573" s="160"/>
      <c r="L573" s="134"/>
      <c r="M573" s="134" t="s">
        <v>131</v>
      </c>
      <c r="N573" s="135" t="str">
        <f>IFERROR(IF(ISBLANK($G573),"",IF(ISBLANK($L573),"",IF(ISTEXT($L573),$L573,IF(SIGN(INDEX('Time Zones'!$D$12:$J$18,MATCH($H573,ZoneA,0),MATCH($M573,ZoneB,0)))=(-1),INDEX('Time Zones'!$D$12:$J$18,MATCH($H573,ZoneA,0),MATCH($M573,ZoneB,0))+$L573+5,INDEX('Time Zones'!$D$12:$J$18,MATCH($H573,ZoneA,0),MATCH($M573,ZoneB,0))+$L573)))),"Select Time Zones")</f>
        <v/>
      </c>
      <c r="O573" s="162" t="str">
        <f t="shared" ca="1" si="64"/>
        <v/>
      </c>
      <c r="P573" s="25">
        <f t="shared" si="60"/>
        <v>0</v>
      </c>
      <c r="Q573" s="25">
        <f t="shared" si="61"/>
        <v>0</v>
      </c>
      <c r="R573" s="25">
        <f t="shared" si="62"/>
        <v>0</v>
      </c>
      <c r="S573" s="25" t="str">
        <f t="shared" ca="1" si="65"/>
        <v/>
      </c>
      <c r="T573" s="20" t="str">
        <f t="shared" ca="1" si="66"/>
        <v/>
      </c>
      <c r="U573" s="26" t="str">
        <f t="shared" ca="1" si="63"/>
        <v/>
      </c>
      <c r="V573" s="22"/>
      <c r="W573" s="22"/>
      <c r="X573" s="22"/>
      <c r="Y573" s="22"/>
      <c r="Z573" s="156"/>
      <c r="AA573" s="156"/>
      <c r="AB573" s="156"/>
      <c r="AC573" s="22">
        <v>20</v>
      </c>
    </row>
    <row r="574" spans="1:29">
      <c r="A574" s="17"/>
      <c r="B574" s="18"/>
      <c r="C574" s="18"/>
      <c r="D574" s="17"/>
      <c r="E574" s="17"/>
      <c r="F574" s="157"/>
      <c r="G574" s="136"/>
      <c r="H574" s="136" t="s">
        <v>131</v>
      </c>
      <c r="I574" s="137" t="str">
        <f>IFERROR(IF(ISBLANK($G574),"",IF(ISTEXT($G574),$G574,IF(SIGN(INDEX('Time Zones'!$D$12:$J$18,MATCH($H574,ZoneA,0),MATCH($J574,ZoneB,0)))=(-1),INDEX('Time Zones'!$D$12:$J$18,MATCH($H574,ZoneA,0),MATCH($J574,ZoneB,0))+$G574+5,INDEX('Time Zones'!$D$12:$J$18,MATCH($H574,ZoneA,0),MATCH($J574,ZoneB,0))+$G574))),"Select Time Zones")</f>
        <v/>
      </c>
      <c r="J574" s="19" t="s">
        <v>131</v>
      </c>
      <c r="K574" s="160"/>
      <c r="L574" s="134"/>
      <c r="M574" s="134" t="s">
        <v>131</v>
      </c>
      <c r="N574" s="135" t="str">
        <f>IFERROR(IF(ISBLANK($G574),"",IF(ISBLANK($L574),"",IF(ISTEXT($L574),$L574,IF(SIGN(INDEX('Time Zones'!$D$12:$J$18,MATCH($H574,ZoneA,0),MATCH($M574,ZoneB,0)))=(-1),INDEX('Time Zones'!$D$12:$J$18,MATCH($H574,ZoneA,0),MATCH($M574,ZoneB,0))+$L574+5,INDEX('Time Zones'!$D$12:$J$18,MATCH($H574,ZoneA,0),MATCH($M574,ZoneB,0))+$L574)))),"Select Time Zones")</f>
        <v/>
      </c>
      <c r="O574" s="162" t="str">
        <f t="shared" ca="1" si="64"/>
        <v/>
      </c>
      <c r="P574" s="25">
        <f t="shared" si="60"/>
        <v>0</v>
      </c>
      <c r="Q574" s="25">
        <f t="shared" si="61"/>
        <v>0</v>
      </c>
      <c r="R574" s="25">
        <f t="shared" si="62"/>
        <v>0</v>
      </c>
      <c r="S574" s="25" t="str">
        <f t="shared" ca="1" si="65"/>
        <v/>
      </c>
      <c r="T574" s="20" t="str">
        <f t="shared" ca="1" si="66"/>
        <v/>
      </c>
      <c r="U574" s="26" t="str">
        <f t="shared" ca="1" si="63"/>
        <v/>
      </c>
      <c r="V574" s="22"/>
      <c r="W574" s="22"/>
      <c r="X574" s="22"/>
      <c r="Y574" s="22"/>
      <c r="Z574" s="156"/>
      <c r="AA574" s="156"/>
      <c r="AB574" s="156"/>
      <c r="AC574" s="22">
        <v>20</v>
      </c>
    </row>
    <row r="575" spans="1:29">
      <c r="A575" s="17"/>
      <c r="B575" s="18"/>
      <c r="C575" s="18"/>
      <c r="D575" s="17"/>
      <c r="E575" s="17"/>
      <c r="F575" s="157"/>
      <c r="G575" s="136"/>
      <c r="H575" s="136" t="s">
        <v>131</v>
      </c>
      <c r="I575" s="137" t="str">
        <f>IFERROR(IF(ISBLANK($G575),"",IF(ISTEXT($G575),$G575,IF(SIGN(INDEX('Time Zones'!$D$12:$J$18,MATCH($H575,ZoneA,0),MATCH($J575,ZoneB,0)))=(-1),INDEX('Time Zones'!$D$12:$J$18,MATCH($H575,ZoneA,0),MATCH($J575,ZoneB,0))+$G575+5,INDEX('Time Zones'!$D$12:$J$18,MATCH($H575,ZoneA,0),MATCH($J575,ZoneB,0))+$G575))),"Select Time Zones")</f>
        <v/>
      </c>
      <c r="J575" s="19" t="s">
        <v>131</v>
      </c>
      <c r="K575" s="160"/>
      <c r="L575" s="134"/>
      <c r="M575" s="134" t="s">
        <v>131</v>
      </c>
      <c r="N575" s="135" t="str">
        <f>IFERROR(IF(ISBLANK($G575),"",IF(ISBLANK($L575),"",IF(ISTEXT($L575),$L575,IF(SIGN(INDEX('Time Zones'!$D$12:$J$18,MATCH($H575,ZoneA,0),MATCH($M575,ZoneB,0)))=(-1),INDEX('Time Zones'!$D$12:$J$18,MATCH($H575,ZoneA,0),MATCH($M575,ZoneB,0))+$L575+5,INDEX('Time Zones'!$D$12:$J$18,MATCH($H575,ZoneA,0),MATCH($M575,ZoneB,0))+$L575)))),"Select Time Zones")</f>
        <v/>
      </c>
      <c r="O575" s="162" t="str">
        <f t="shared" ca="1" si="64"/>
        <v/>
      </c>
      <c r="P575" s="25">
        <f t="shared" si="60"/>
        <v>0</v>
      </c>
      <c r="Q575" s="25">
        <f t="shared" si="61"/>
        <v>0</v>
      </c>
      <c r="R575" s="25">
        <f t="shared" si="62"/>
        <v>0</v>
      </c>
      <c r="S575" s="25" t="str">
        <f t="shared" ca="1" si="65"/>
        <v/>
      </c>
      <c r="T575" s="20" t="str">
        <f t="shared" ca="1" si="66"/>
        <v/>
      </c>
      <c r="U575" s="26" t="str">
        <f t="shared" ca="1" si="63"/>
        <v/>
      </c>
      <c r="V575" s="22"/>
      <c r="W575" s="22"/>
      <c r="X575" s="22"/>
      <c r="Y575" s="22"/>
      <c r="Z575" s="156"/>
      <c r="AA575" s="156"/>
      <c r="AB575" s="156"/>
      <c r="AC575" s="22">
        <v>20</v>
      </c>
    </row>
    <row r="576" spans="1:29">
      <c r="A576" s="17"/>
      <c r="B576" s="18"/>
      <c r="C576" s="18"/>
      <c r="D576" s="17"/>
      <c r="E576" s="17"/>
      <c r="F576" s="157"/>
      <c r="G576" s="136"/>
      <c r="H576" s="136" t="s">
        <v>131</v>
      </c>
      <c r="I576" s="137" t="str">
        <f>IFERROR(IF(ISBLANK($G576),"",IF(ISTEXT($G576),$G576,IF(SIGN(INDEX('Time Zones'!$D$12:$J$18,MATCH($H576,ZoneA,0),MATCH($J576,ZoneB,0)))=(-1),INDEX('Time Zones'!$D$12:$J$18,MATCH($H576,ZoneA,0),MATCH($J576,ZoneB,0))+$G576+5,INDEX('Time Zones'!$D$12:$J$18,MATCH($H576,ZoneA,0),MATCH($J576,ZoneB,0))+$G576))),"Select Time Zones")</f>
        <v/>
      </c>
      <c r="J576" s="19" t="s">
        <v>131</v>
      </c>
      <c r="K576" s="160"/>
      <c r="L576" s="134"/>
      <c r="M576" s="134" t="s">
        <v>131</v>
      </c>
      <c r="N576" s="135" t="str">
        <f>IFERROR(IF(ISBLANK($G576),"",IF(ISBLANK($L576),"",IF(ISTEXT($L576),$L576,IF(SIGN(INDEX('Time Zones'!$D$12:$J$18,MATCH($H576,ZoneA,0),MATCH($M576,ZoneB,0)))=(-1),INDEX('Time Zones'!$D$12:$J$18,MATCH($H576,ZoneA,0),MATCH($M576,ZoneB,0))+$L576+5,INDEX('Time Zones'!$D$12:$J$18,MATCH($H576,ZoneA,0),MATCH($M576,ZoneB,0))+$L576)))),"Select Time Zones")</f>
        <v/>
      </c>
      <c r="O576" s="162" t="str">
        <f t="shared" ca="1" si="64"/>
        <v/>
      </c>
      <c r="P576" s="25">
        <f t="shared" ref="P576:P639" si="67">IFERROR(HOUR(G576),"")</f>
        <v>0</v>
      </c>
      <c r="Q576" s="25">
        <f t="shared" ref="Q576:Q639" si="68">IFERROR(P576*60,"")</f>
        <v>0</v>
      </c>
      <c r="R576" s="25">
        <f t="shared" ref="R576:R639" si="69">IFERROR(MINUTE(G576),"")</f>
        <v>0</v>
      </c>
      <c r="S576" s="25" t="str">
        <f t="shared" ca="1" si="65"/>
        <v/>
      </c>
      <c r="T576" s="20" t="str">
        <f t="shared" ca="1" si="66"/>
        <v/>
      </c>
      <c r="U576" s="26" t="str">
        <f t="shared" ref="U576:U639" ca="1" si="70">IFERROR(SIGN(S576),"")</f>
        <v/>
      </c>
      <c r="V576" s="22"/>
      <c r="W576" s="22"/>
      <c r="X576" s="22"/>
      <c r="Y576" s="22"/>
      <c r="Z576" s="156"/>
      <c r="AA576" s="156"/>
      <c r="AB576" s="156"/>
      <c r="AC576" s="22">
        <v>20</v>
      </c>
    </row>
    <row r="577" spans="1:29">
      <c r="A577" s="17"/>
      <c r="B577" s="18"/>
      <c r="C577" s="18"/>
      <c r="D577" s="17"/>
      <c r="E577" s="17"/>
      <c r="F577" s="157"/>
      <c r="G577" s="136"/>
      <c r="H577" s="136" t="s">
        <v>131</v>
      </c>
      <c r="I577" s="137" t="str">
        <f>IFERROR(IF(ISBLANK($G577),"",IF(ISTEXT($G577),$G577,IF(SIGN(INDEX('Time Zones'!$D$12:$J$18,MATCH($H577,ZoneA,0),MATCH($J577,ZoneB,0)))=(-1),INDEX('Time Zones'!$D$12:$J$18,MATCH($H577,ZoneA,0),MATCH($J577,ZoneB,0))+$G577+5,INDEX('Time Zones'!$D$12:$J$18,MATCH($H577,ZoneA,0),MATCH($J577,ZoneB,0))+$G577))),"Select Time Zones")</f>
        <v/>
      </c>
      <c r="J577" s="19" t="s">
        <v>131</v>
      </c>
      <c r="K577" s="160"/>
      <c r="L577" s="134"/>
      <c r="M577" s="134" t="s">
        <v>131</v>
      </c>
      <c r="N577" s="135" t="str">
        <f>IFERROR(IF(ISBLANK($G577),"",IF(ISBLANK($L577),"",IF(ISTEXT($L577),$L577,IF(SIGN(INDEX('Time Zones'!$D$12:$J$18,MATCH($H577,ZoneA,0),MATCH($M577,ZoneB,0)))=(-1),INDEX('Time Zones'!$D$12:$J$18,MATCH($H577,ZoneA,0),MATCH($M577,ZoneB,0))+$L577+5,INDEX('Time Zones'!$D$12:$J$18,MATCH($H577,ZoneA,0),MATCH($M577,ZoneB,0))+$L577)))),"Select Time Zones")</f>
        <v/>
      </c>
      <c r="O577" s="162" t="str">
        <f t="shared" ca="1" si="64"/>
        <v/>
      </c>
      <c r="P577" s="25">
        <f t="shared" si="67"/>
        <v>0</v>
      </c>
      <c r="Q577" s="25">
        <f t="shared" si="68"/>
        <v>0</v>
      </c>
      <c r="R577" s="25">
        <f t="shared" si="69"/>
        <v>0</v>
      </c>
      <c r="S577" s="25" t="str">
        <f t="shared" ca="1" si="65"/>
        <v/>
      </c>
      <c r="T577" s="20" t="str">
        <f t="shared" ca="1" si="66"/>
        <v/>
      </c>
      <c r="U577" s="26" t="str">
        <f t="shared" ca="1" si="70"/>
        <v/>
      </c>
      <c r="V577" s="22"/>
      <c r="W577" s="22"/>
      <c r="X577" s="22"/>
      <c r="Y577" s="22"/>
      <c r="Z577" s="156"/>
      <c r="AA577" s="156"/>
      <c r="AB577" s="156"/>
      <c r="AC577" s="22">
        <v>20</v>
      </c>
    </row>
    <row r="578" spans="1:29">
      <c r="A578" s="17"/>
      <c r="B578" s="18"/>
      <c r="C578" s="18"/>
      <c r="D578" s="17"/>
      <c r="E578" s="17"/>
      <c r="F578" s="157"/>
      <c r="G578" s="136"/>
      <c r="H578" s="136" t="s">
        <v>131</v>
      </c>
      <c r="I578" s="137" t="str">
        <f>IFERROR(IF(ISBLANK($G578),"",IF(ISTEXT($G578),$G578,IF(SIGN(INDEX('Time Zones'!$D$12:$J$18,MATCH($H578,ZoneA,0),MATCH($J578,ZoneB,0)))=(-1),INDEX('Time Zones'!$D$12:$J$18,MATCH($H578,ZoneA,0),MATCH($J578,ZoneB,0))+$G578+5,INDEX('Time Zones'!$D$12:$J$18,MATCH($H578,ZoneA,0),MATCH($J578,ZoneB,0))+$G578))),"Select Time Zones")</f>
        <v/>
      </c>
      <c r="J578" s="19" t="s">
        <v>131</v>
      </c>
      <c r="K578" s="160"/>
      <c r="L578" s="134"/>
      <c r="M578" s="134" t="s">
        <v>131</v>
      </c>
      <c r="N578" s="135" t="str">
        <f>IFERROR(IF(ISBLANK($G578),"",IF(ISBLANK($L578),"",IF(ISTEXT($L578),$L578,IF(SIGN(INDEX('Time Zones'!$D$12:$J$18,MATCH($H578,ZoneA,0),MATCH($M578,ZoneB,0)))=(-1),INDEX('Time Zones'!$D$12:$J$18,MATCH($H578,ZoneA,0),MATCH($M578,ZoneB,0))+$L578+5,INDEX('Time Zones'!$D$12:$J$18,MATCH($H578,ZoneA,0),MATCH($M578,ZoneB,0))+$L578)))),"Select Time Zones")</f>
        <v/>
      </c>
      <c r="O578" s="162" t="str">
        <f t="shared" ca="1" si="64"/>
        <v/>
      </c>
      <c r="P578" s="25">
        <f t="shared" si="67"/>
        <v>0</v>
      </c>
      <c r="Q578" s="25">
        <f t="shared" si="68"/>
        <v>0</v>
      </c>
      <c r="R578" s="25">
        <f t="shared" si="69"/>
        <v>0</v>
      </c>
      <c r="S578" s="25" t="str">
        <f t="shared" ca="1" si="65"/>
        <v/>
      </c>
      <c r="T578" s="20" t="str">
        <f t="shared" ca="1" si="66"/>
        <v/>
      </c>
      <c r="U578" s="26" t="str">
        <f t="shared" ca="1" si="70"/>
        <v/>
      </c>
      <c r="V578" s="22"/>
      <c r="W578" s="22"/>
      <c r="X578" s="22"/>
      <c r="Y578" s="22"/>
      <c r="Z578" s="156"/>
      <c r="AA578" s="156"/>
      <c r="AB578" s="156"/>
      <c r="AC578" s="22">
        <v>20</v>
      </c>
    </row>
    <row r="579" spans="1:29">
      <c r="A579" s="17"/>
      <c r="B579" s="18"/>
      <c r="C579" s="18"/>
      <c r="D579" s="17"/>
      <c r="E579" s="17"/>
      <c r="F579" s="157"/>
      <c r="G579" s="136"/>
      <c r="H579" s="136" t="s">
        <v>131</v>
      </c>
      <c r="I579" s="137" t="str">
        <f>IFERROR(IF(ISBLANK($G579),"",IF(ISTEXT($G579),$G579,IF(SIGN(INDEX('Time Zones'!$D$12:$J$18,MATCH($H579,ZoneA,0),MATCH($J579,ZoneB,0)))=(-1),INDEX('Time Zones'!$D$12:$J$18,MATCH($H579,ZoneA,0),MATCH($J579,ZoneB,0))+$G579+5,INDEX('Time Zones'!$D$12:$J$18,MATCH($H579,ZoneA,0),MATCH($J579,ZoneB,0))+$G579))),"Select Time Zones")</f>
        <v/>
      </c>
      <c r="J579" s="19" t="s">
        <v>131</v>
      </c>
      <c r="K579" s="160"/>
      <c r="L579" s="134"/>
      <c r="M579" s="134" t="s">
        <v>131</v>
      </c>
      <c r="N579" s="135" t="str">
        <f>IFERROR(IF(ISBLANK($G579),"",IF(ISBLANK($L579),"",IF(ISTEXT($L579),$L579,IF(SIGN(INDEX('Time Zones'!$D$12:$J$18,MATCH($H579,ZoneA,0),MATCH($M579,ZoneB,0)))=(-1),INDEX('Time Zones'!$D$12:$J$18,MATCH($H579,ZoneA,0),MATCH($M579,ZoneB,0))+$L579+5,INDEX('Time Zones'!$D$12:$J$18,MATCH($H579,ZoneA,0),MATCH($M579,ZoneB,0))+$L579)))),"Select Time Zones")</f>
        <v/>
      </c>
      <c r="O579" s="162" t="str">
        <f t="shared" ca="1" si="64"/>
        <v/>
      </c>
      <c r="P579" s="25">
        <f t="shared" si="67"/>
        <v>0</v>
      </c>
      <c r="Q579" s="25">
        <f t="shared" si="68"/>
        <v>0</v>
      </c>
      <c r="R579" s="25">
        <f t="shared" si="69"/>
        <v>0</v>
      </c>
      <c r="S579" s="25" t="str">
        <f t="shared" ca="1" si="65"/>
        <v/>
      </c>
      <c r="T579" s="20" t="str">
        <f t="shared" ca="1" si="66"/>
        <v/>
      </c>
      <c r="U579" s="26" t="str">
        <f t="shared" ca="1" si="70"/>
        <v/>
      </c>
      <c r="V579" s="22"/>
      <c r="W579" s="22"/>
      <c r="X579" s="22"/>
      <c r="Y579" s="22"/>
      <c r="Z579" s="156"/>
      <c r="AA579" s="156"/>
      <c r="AB579" s="156"/>
      <c r="AC579" s="22">
        <v>20</v>
      </c>
    </row>
    <row r="580" spans="1:29">
      <c r="A580" s="17"/>
      <c r="B580" s="18"/>
      <c r="C580" s="18"/>
      <c r="D580" s="17"/>
      <c r="E580" s="17"/>
      <c r="F580" s="157"/>
      <c r="G580" s="136"/>
      <c r="H580" s="136" t="s">
        <v>131</v>
      </c>
      <c r="I580" s="137" t="str">
        <f>IFERROR(IF(ISBLANK($G580),"",IF(ISTEXT($G580),$G580,IF(SIGN(INDEX('Time Zones'!$D$12:$J$18,MATCH($H580,ZoneA,0),MATCH($J580,ZoneB,0)))=(-1),INDEX('Time Zones'!$D$12:$J$18,MATCH($H580,ZoneA,0),MATCH($J580,ZoneB,0))+$G580+5,INDEX('Time Zones'!$D$12:$J$18,MATCH($H580,ZoneA,0),MATCH($J580,ZoneB,0))+$G580))),"Select Time Zones")</f>
        <v/>
      </c>
      <c r="J580" s="19" t="s">
        <v>131</v>
      </c>
      <c r="K580" s="160"/>
      <c r="L580" s="134"/>
      <c r="M580" s="134" t="s">
        <v>131</v>
      </c>
      <c r="N580" s="135" t="str">
        <f>IFERROR(IF(ISBLANK($G580),"",IF(ISBLANK($L580),"",IF(ISTEXT($L580),$L580,IF(SIGN(INDEX('Time Zones'!$D$12:$J$18,MATCH($H580,ZoneA,0),MATCH($M580,ZoneB,0)))=(-1),INDEX('Time Zones'!$D$12:$J$18,MATCH($H580,ZoneA,0),MATCH($M580,ZoneB,0))+$L580+5,INDEX('Time Zones'!$D$12:$J$18,MATCH($H580,ZoneA,0),MATCH($M580,ZoneB,0))+$L580)))),"Select Time Zones")</f>
        <v/>
      </c>
      <c r="O580" s="162" t="str">
        <f t="shared" ref="O580:O643" ca="1" si="71">IFERROR(IF(AND(ISBLANK(F580),ISBLANK(G580)),"",IF(AND(F580&gt;TODAY(),OR(ISBLANK(K580),ISBLANK(L580))),"",IF(AND(F580=TODAY(),G580&gt;=NOW()-TODAY(),OR(ISBLANK(K580), ISBLANK(L580))),"Pending",IF(AND((F580=K580), G580&gt;=NOW()-TODAY(),ISBLANK(L580)),"Pending",IF(AND(F580=K580, ISBLANK(L580),G580&lt;(NOW()-TODAY())),"Deadline Elapsed",IF(AND(F580=TODAY(),G580&lt;(NOW()-TODAY()),AND(ISBLANK(K580), ISBLANK(L580))),"Deadline Elapsed",IF(AND(TODAY()&gt;F580,OR(ISBLANK(K580),ISBLANK(L580))),"Deadline Elapsed",IF(AND((F580=K580),(G580&lt;L580)),"Missed",IF(AND((F580&lt;K580),OR(G580&lt;=L580,G580&gt;=L580)),"Missed",IF(AND((F580=K580),(G580&gt;=L580)),"Achieved",IF(AND((F580&gt;K580),OR((G580&gt;=L580),(G580&lt;L580))),"Achieved",))))))))))),"")</f>
        <v/>
      </c>
      <c r="P580" s="25">
        <f t="shared" si="67"/>
        <v>0</v>
      </c>
      <c r="Q580" s="25">
        <f t="shared" si="68"/>
        <v>0</v>
      </c>
      <c r="R580" s="25">
        <f t="shared" si="69"/>
        <v>0</v>
      </c>
      <c r="S580" s="25" t="str">
        <f t="shared" ref="S580:S643" ca="1" si="72">IFERROR(IF(OR(ISBLANK(F580),ISBLANK(G580)),"",IF($F580&lt;TODAY(),-$S$1-(TODAY()-F580)*24*60+SUM(Q580:R580),IF($F580=TODAY(),SUM(Q580:R580)-$S$1,IF($F580=TODAY()+1,SUM(Q580:R580)+24*60-$S$1,"")))),"GS")</f>
        <v/>
      </c>
      <c r="T580" s="20" t="str">
        <f t="shared" ref="T580:T643" ca="1" si="73">IFERROR(IF($U580=1,IF($S580&lt;=$AC580,IF(OR(F580=TODAY()+1,$O580="Pending"),"Critical",""),""),""),"")</f>
        <v/>
      </c>
      <c r="U580" s="26" t="str">
        <f t="shared" ca="1" si="70"/>
        <v/>
      </c>
      <c r="V580" s="22"/>
      <c r="W580" s="22"/>
      <c r="X580" s="22"/>
      <c r="Y580" s="22"/>
      <c r="Z580" s="156"/>
      <c r="AA580" s="156"/>
      <c r="AB580" s="156"/>
      <c r="AC580" s="22">
        <v>20</v>
      </c>
    </row>
    <row r="581" spans="1:29">
      <c r="A581" s="17"/>
      <c r="B581" s="18"/>
      <c r="C581" s="18"/>
      <c r="D581" s="17"/>
      <c r="E581" s="17"/>
      <c r="F581" s="157"/>
      <c r="G581" s="136"/>
      <c r="H581" s="136" t="s">
        <v>131</v>
      </c>
      <c r="I581" s="137" t="str">
        <f>IFERROR(IF(ISBLANK($G581),"",IF(ISTEXT($G581),$G581,IF(SIGN(INDEX('Time Zones'!$D$12:$J$18,MATCH($H581,ZoneA,0),MATCH($J581,ZoneB,0)))=(-1),INDEX('Time Zones'!$D$12:$J$18,MATCH($H581,ZoneA,0),MATCH($J581,ZoneB,0))+$G581+5,INDEX('Time Zones'!$D$12:$J$18,MATCH($H581,ZoneA,0),MATCH($J581,ZoneB,0))+$G581))),"Select Time Zones")</f>
        <v/>
      </c>
      <c r="J581" s="19" t="s">
        <v>131</v>
      </c>
      <c r="K581" s="160"/>
      <c r="L581" s="134"/>
      <c r="M581" s="134" t="s">
        <v>131</v>
      </c>
      <c r="N581" s="135" t="str">
        <f>IFERROR(IF(ISBLANK($G581),"",IF(ISBLANK($L581),"",IF(ISTEXT($L581),$L581,IF(SIGN(INDEX('Time Zones'!$D$12:$J$18,MATCH($H581,ZoneA,0),MATCH($M581,ZoneB,0)))=(-1),INDEX('Time Zones'!$D$12:$J$18,MATCH($H581,ZoneA,0),MATCH($M581,ZoneB,0))+$L581+5,INDEX('Time Zones'!$D$12:$J$18,MATCH($H581,ZoneA,0),MATCH($M581,ZoneB,0))+$L581)))),"Select Time Zones")</f>
        <v/>
      </c>
      <c r="O581" s="162" t="str">
        <f t="shared" ca="1" si="71"/>
        <v/>
      </c>
      <c r="P581" s="25">
        <f t="shared" si="67"/>
        <v>0</v>
      </c>
      <c r="Q581" s="25">
        <f t="shared" si="68"/>
        <v>0</v>
      </c>
      <c r="R581" s="25">
        <f t="shared" si="69"/>
        <v>0</v>
      </c>
      <c r="S581" s="25" t="str">
        <f t="shared" ca="1" si="72"/>
        <v/>
      </c>
      <c r="T581" s="20" t="str">
        <f t="shared" ca="1" si="73"/>
        <v/>
      </c>
      <c r="U581" s="26" t="str">
        <f t="shared" ca="1" si="70"/>
        <v/>
      </c>
      <c r="V581" s="22"/>
      <c r="W581" s="22"/>
      <c r="X581" s="22"/>
      <c r="Y581" s="22"/>
      <c r="Z581" s="156"/>
      <c r="AA581" s="156"/>
      <c r="AB581" s="156"/>
      <c r="AC581" s="22">
        <v>20</v>
      </c>
    </row>
    <row r="582" spans="1:29">
      <c r="A582" s="17"/>
      <c r="B582" s="18"/>
      <c r="C582" s="18"/>
      <c r="D582" s="17"/>
      <c r="E582" s="17"/>
      <c r="F582" s="157"/>
      <c r="G582" s="136"/>
      <c r="H582" s="136" t="s">
        <v>131</v>
      </c>
      <c r="I582" s="137" t="str">
        <f>IFERROR(IF(ISBLANK($G582),"",IF(ISTEXT($G582),$G582,IF(SIGN(INDEX('Time Zones'!$D$12:$J$18,MATCH($H582,ZoneA,0),MATCH($J582,ZoneB,0)))=(-1),INDEX('Time Zones'!$D$12:$J$18,MATCH($H582,ZoneA,0),MATCH($J582,ZoneB,0))+$G582+5,INDEX('Time Zones'!$D$12:$J$18,MATCH($H582,ZoneA,0),MATCH($J582,ZoneB,0))+$G582))),"Select Time Zones")</f>
        <v/>
      </c>
      <c r="J582" s="19" t="s">
        <v>131</v>
      </c>
      <c r="K582" s="160"/>
      <c r="L582" s="134"/>
      <c r="M582" s="134" t="s">
        <v>131</v>
      </c>
      <c r="N582" s="135" t="str">
        <f>IFERROR(IF(ISBLANK($G582),"",IF(ISBLANK($L582),"",IF(ISTEXT($L582),$L582,IF(SIGN(INDEX('Time Zones'!$D$12:$J$18,MATCH($H582,ZoneA,0),MATCH($M582,ZoneB,0)))=(-1),INDEX('Time Zones'!$D$12:$J$18,MATCH($H582,ZoneA,0),MATCH($M582,ZoneB,0))+$L582+5,INDEX('Time Zones'!$D$12:$J$18,MATCH($H582,ZoneA,0),MATCH($M582,ZoneB,0))+$L582)))),"Select Time Zones")</f>
        <v/>
      </c>
      <c r="O582" s="162" t="str">
        <f t="shared" ca="1" si="71"/>
        <v/>
      </c>
      <c r="P582" s="25">
        <f t="shared" si="67"/>
        <v>0</v>
      </c>
      <c r="Q582" s="25">
        <f t="shared" si="68"/>
        <v>0</v>
      </c>
      <c r="R582" s="25">
        <f t="shared" si="69"/>
        <v>0</v>
      </c>
      <c r="S582" s="25" t="str">
        <f t="shared" ca="1" si="72"/>
        <v/>
      </c>
      <c r="T582" s="20" t="str">
        <f t="shared" ca="1" si="73"/>
        <v/>
      </c>
      <c r="U582" s="26" t="str">
        <f t="shared" ca="1" si="70"/>
        <v/>
      </c>
      <c r="V582" s="22"/>
      <c r="W582" s="22"/>
      <c r="X582" s="22"/>
      <c r="Y582" s="22"/>
      <c r="Z582" s="156"/>
      <c r="AA582" s="156"/>
      <c r="AB582" s="156"/>
      <c r="AC582" s="22">
        <v>20</v>
      </c>
    </row>
    <row r="583" spans="1:29">
      <c r="A583" s="17"/>
      <c r="B583" s="18"/>
      <c r="C583" s="18"/>
      <c r="D583" s="17"/>
      <c r="E583" s="17"/>
      <c r="F583" s="157"/>
      <c r="G583" s="136"/>
      <c r="H583" s="136" t="s">
        <v>131</v>
      </c>
      <c r="I583" s="137" t="str">
        <f>IFERROR(IF(ISBLANK($G583),"",IF(ISTEXT($G583),$G583,IF(SIGN(INDEX('Time Zones'!$D$12:$J$18,MATCH($H583,ZoneA,0),MATCH($J583,ZoneB,0)))=(-1),INDEX('Time Zones'!$D$12:$J$18,MATCH($H583,ZoneA,0),MATCH($J583,ZoneB,0))+$G583+5,INDEX('Time Zones'!$D$12:$J$18,MATCH($H583,ZoneA,0),MATCH($J583,ZoneB,0))+$G583))),"Select Time Zones")</f>
        <v/>
      </c>
      <c r="J583" s="19" t="s">
        <v>131</v>
      </c>
      <c r="K583" s="160"/>
      <c r="L583" s="134"/>
      <c r="M583" s="134" t="s">
        <v>131</v>
      </c>
      <c r="N583" s="135" t="str">
        <f>IFERROR(IF(ISBLANK($G583),"",IF(ISBLANK($L583),"",IF(ISTEXT($L583),$L583,IF(SIGN(INDEX('Time Zones'!$D$12:$J$18,MATCH($H583,ZoneA,0),MATCH($M583,ZoneB,0)))=(-1),INDEX('Time Zones'!$D$12:$J$18,MATCH($H583,ZoneA,0),MATCH($M583,ZoneB,0))+$L583+5,INDEX('Time Zones'!$D$12:$J$18,MATCH($H583,ZoneA,0),MATCH($M583,ZoneB,0))+$L583)))),"Select Time Zones")</f>
        <v/>
      </c>
      <c r="O583" s="162" t="str">
        <f t="shared" ca="1" si="71"/>
        <v/>
      </c>
      <c r="P583" s="25">
        <f t="shared" si="67"/>
        <v>0</v>
      </c>
      <c r="Q583" s="25">
        <f t="shared" si="68"/>
        <v>0</v>
      </c>
      <c r="R583" s="25">
        <f t="shared" si="69"/>
        <v>0</v>
      </c>
      <c r="S583" s="25" t="str">
        <f t="shared" ca="1" si="72"/>
        <v/>
      </c>
      <c r="T583" s="20" t="str">
        <f t="shared" ca="1" si="73"/>
        <v/>
      </c>
      <c r="U583" s="26" t="str">
        <f t="shared" ca="1" si="70"/>
        <v/>
      </c>
      <c r="V583" s="22"/>
      <c r="W583" s="22"/>
      <c r="X583" s="22"/>
      <c r="Y583" s="22"/>
      <c r="Z583" s="156"/>
      <c r="AA583" s="156"/>
      <c r="AB583" s="156"/>
      <c r="AC583" s="22">
        <v>20</v>
      </c>
    </row>
    <row r="584" spans="1:29">
      <c r="A584" s="17"/>
      <c r="B584" s="18"/>
      <c r="C584" s="18"/>
      <c r="D584" s="17"/>
      <c r="E584" s="17"/>
      <c r="F584" s="157"/>
      <c r="G584" s="136"/>
      <c r="H584" s="136" t="s">
        <v>131</v>
      </c>
      <c r="I584" s="137" t="str">
        <f>IFERROR(IF(ISBLANK($G584),"",IF(ISTEXT($G584),$G584,IF(SIGN(INDEX('Time Zones'!$D$12:$J$18,MATCH($H584,ZoneA,0),MATCH($J584,ZoneB,0)))=(-1),INDEX('Time Zones'!$D$12:$J$18,MATCH($H584,ZoneA,0),MATCH($J584,ZoneB,0))+$G584+5,INDEX('Time Zones'!$D$12:$J$18,MATCH($H584,ZoneA,0),MATCH($J584,ZoneB,0))+$G584))),"Select Time Zones")</f>
        <v/>
      </c>
      <c r="J584" s="19" t="s">
        <v>131</v>
      </c>
      <c r="K584" s="160"/>
      <c r="L584" s="134"/>
      <c r="M584" s="134" t="s">
        <v>131</v>
      </c>
      <c r="N584" s="135" t="str">
        <f>IFERROR(IF(ISBLANK($G584),"",IF(ISBLANK($L584),"",IF(ISTEXT($L584),$L584,IF(SIGN(INDEX('Time Zones'!$D$12:$J$18,MATCH($H584,ZoneA,0),MATCH($M584,ZoneB,0)))=(-1),INDEX('Time Zones'!$D$12:$J$18,MATCH($H584,ZoneA,0),MATCH($M584,ZoneB,0))+$L584+5,INDEX('Time Zones'!$D$12:$J$18,MATCH($H584,ZoneA,0),MATCH($M584,ZoneB,0))+$L584)))),"Select Time Zones")</f>
        <v/>
      </c>
      <c r="O584" s="162" t="str">
        <f t="shared" ca="1" si="71"/>
        <v/>
      </c>
      <c r="P584" s="25">
        <f t="shared" si="67"/>
        <v>0</v>
      </c>
      <c r="Q584" s="25">
        <f t="shared" si="68"/>
        <v>0</v>
      </c>
      <c r="R584" s="25">
        <f t="shared" si="69"/>
        <v>0</v>
      </c>
      <c r="S584" s="25" t="str">
        <f t="shared" ca="1" si="72"/>
        <v/>
      </c>
      <c r="T584" s="20" t="str">
        <f t="shared" ca="1" si="73"/>
        <v/>
      </c>
      <c r="U584" s="26" t="str">
        <f t="shared" ca="1" si="70"/>
        <v/>
      </c>
      <c r="V584" s="22"/>
      <c r="W584" s="22"/>
      <c r="X584" s="22"/>
      <c r="Y584" s="22"/>
      <c r="Z584" s="156"/>
      <c r="AA584" s="156"/>
      <c r="AB584" s="156"/>
      <c r="AC584" s="22">
        <v>20</v>
      </c>
    </row>
    <row r="585" spans="1:29">
      <c r="A585" s="17"/>
      <c r="B585" s="18"/>
      <c r="C585" s="18"/>
      <c r="D585" s="17"/>
      <c r="E585" s="17"/>
      <c r="F585" s="157"/>
      <c r="G585" s="136"/>
      <c r="H585" s="136" t="s">
        <v>131</v>
      </c>
      <c r="I585" s="137" t="str">
        <f>IFERROR(IF(ISBLANK($G585),"",IF(ISTEXT($G585),$G585,IF(SIGN(INDEX('Time Zones'!$D$12:$J$18,MATCH($H585,ZoneA,0),MATCH($J585,ZoneB,0)))=(-1),INDEX('Time Zones'!$D$12:$J$18,MATCH($H585,ZoneA,0),MATCH($J585,ZoneB,0))+$G585+5,INDEX('Time Zones'!$D$12:$J$18,MATCH($H585,ZoneA,0),MATCH($J585,ZoneB,0))+$G585))),"Select Time Zones")</f>
        <v/>
      </c>
      <c r="J585" s="19" t="s">
        <v>131</v>
      </c>
      <c r="K585" s="160"/>
      <c r="L585" s="134"/>
      <c r="M585" s="134" t="s">
        <v>131</v>
      </c>
      <c r="N585" s="135" t="str">
        <f>IFERROR(IF(ISBLANK($G585),"",IF(ISBLANK($L585),"",IF(ISTEXT($L585),$L585,IF(SIGN(INDEX('Time Zones'!$D$12:$J$18,MATCH($H585,ZoneA,0),MATCH($M585,ZoneB,0)))=(-1),INDEX('Time Zones'!$D$12:$J$18,MATCH($H585,ZoneA,0),MATCH($M585,ZoneB,0))+$L585+5,INDEX('Time Zones'!$D$12:$J$18,MATCH($H585,ZoneA,0),MATCH($M585,ZoneB,0))+$L585)))),"Select Time Zones")</f>
        <v/>
      </c>
      <c r="O585" s="162" t="str">
        <f t="shared" ca="1" si="71"/>
        <v/>
      </c>
      <c r="P585" s="25">
        <f t="shared" si="67"/>
        <v>0</v>
      </c>
      <c r="Q585" s="25">
        <f t="shared" si="68"/>
        <v>0</v>
      </c>
      <c r="R585" s="25">
        <f t="shared" si="69"/>
        <v>0</v>
      </c>
      <c r="S585" s="25" t="str">
        <f t="shared" ca="1" si="72"/>
        <v/>
      </c>
      <c r="T585" s="20" t="str">
        <f t="shared" ca="1" si="73"/>
        <v/>
      </c>
      <c r="U585" s="26" t="str">
        <f t="shared" ca="1" si="70"/>
        <v/>
      </c>
      <c r="V585" s="22"/>
      <c r="W585" s="22"/>
      <c r="X585" s="22"/>
      <c r="Y585" s="22"/>
      <c r="Z585" s="156"/>
      <c r="AA585" s="156"/>
      <c r="AB585" s="156"/>
      <c r="AC585" s="22">
        <v>20</v>
      </c>
    </row>
    <row r="586" spans="1:29">
      <c r="A586" s="17"/>
      <c r="B586" s="18"/>
      <c r="C586" s="18"/>
      <c r="D586" s="17"/>
      <c r="E586" s="17"/>
      <c r="F586" s="157"/>
      <c r="G586" s="136"/>
      <c r="H586" s="136" t="s">
        <v>131</v>
      </c>
      <c r="I586" s="137" t="str">
        <f>IFERROR(IF(ISBLANK($G586),"",IF(ISTEXT($G586),$G586,IF(SIGN(INDEX('Time Zones'!$D$12:$J$18,MATCH($H586,ZoneA,0),MATCH($J586,ZoneB,0)))=(-1),INDEX('Time Zones'!$D$12:$J$18,MATCH($H586,ZoneA,0),MATCH($J586,ZoneB,0))+$G586+5,INDEX('Time Zones'!$D$12:$J$18,MATCH($H586,ZoneA,0),MATCH($J586,ZoneB,0))+$G586))),"Select Time Zones")</f>
        <v/>
      </c>
      <c r="J586" s="19" t="s">
        <v>131</v>
      </c>
      <c r="K586" s="160"/>
      <c r="L586" s="134"/>
      <c r="M586" s="134" t="s">
        <v>131</v>
      </c>
      <c r="N586" s="135" t="str">
        <f>IFERROR(IF(ISBLANK($G586),"",IF(ISBLANK($L586),"",IF(ISTEXT($L586),$L586,IF(SIGN(INDEX('Time Zones'!$D$12:$J$18,MATCH($H586,ZoneA,0),MATCH($M586,ZoneB,0)))=(-1),INDEX('Time Zones'!$D$12:$J$18,MATCH($H586,ZoneA,0),MATCH($M586,ZoneB,0))+$L586+5,INDEX('Time Zones'!$D$12:$J$18,MATCH($H586,ZoneA,0),MATCH($M586,ZoneB,0))+$L586)))),"Select Time Zones")</f>
        <v/>
      </c>
      <c r="O586" s="162" t="str">
        <f t="shared" ca="1" si="71"/>
        <v/>
      </c>
      <c r="P586" s="25">
        <f t="shared" si="67"/>
        <v>0</v>
      </c>
      <c r="Q586" s="25">
        <f t="shared" si="68"/>
        <v>0</v>
      </c>
      <c r="R586" s="25">
        <f t="shared" si="69"/>
        <v>0</v>
      </c>
      <c r="S586" s="25" t="str">
        <f t="shared" ca="1" si="72"/>
        <v/>
      </c>
      <c r="T586" s="20" t="str">
        <f t="shared" ca="1" si="73"/>
        <v/>
      </c>
      <c r="U586" s="26" t="str">
        <f t="shared" ca="1" si="70"/>
        <v/>
      </c>
      <c r="V586" s="22"/>
      <c r="W586" s="22"/>
      <c r="X586" s="22"/>
      <c r="Y586" s="22"/>
      <c r="Z586" s="156"/>
      <c r="AA586" s="156"/>
      <c r="AB586" s="156"/>
      <c r="AC586" s="22">
        <v>20</v>
      </c>
    </row>
    <row r="587" spans="1:29">
      <c r="A587" s="17"/>
      <c r="B587" s="18"/>
      <c r="C587" s="18"/>
      <c r="D587" s="17"/>
      <c r="E587" s="17"/>
      <c r="F587" s="157"/>
      <c r="G587" s="136"/>
      <c r="H587" s="136" t="s">
        <v>131</v>
      </c>
      <c r="I587" s="137" t="str">
        <f>IFERROR(IF(ISBLANK($G587),"",IF(ISTEXT($G587),$G587,IF(SIGN(INDEX('Time Zones'!$D$12:$J$18,MATCH($H587,ZoneA,0),MATCH($J587,ZoneB,0)))=(-1),INDEX('Time Zones'!$D$12:$J$18,MATCH($H587,ZoneA,0),MATCH($J587,ZoneB,0))+$G587+5,INDEX('Time Zones'!$D$12:$J$18,MATCH($H587,ZoneA,0),MATCH($J587,ZoneB,0))+$G587))),"Select Time Zones")</f>
        <v/>
      </c>
      <c r="J587" s="19" t="s">
        <v>131</v>
      </c>
      <c r="K587" s="160"/>
      <c r="L587" s="134"/>
      <c r="M587" s="134" t="s">
        <v>131</v>
      </c>
      <c r="N587" s="135" t="str">
        <f>IFERROR(IF(ISBLANK($G587),"",IF(ISBLANK($L587),"",IF(ISTEXT($L587),$L587,IF(SIGN(INDEX('Time Zones'!$D$12:$J$18,MATCH($H587,ZoneA,0),MATCH($M587,ZoneB,0)))=(-1),INDEX('Time Zones'!$D$12:$J$18,MATCH($H587,ZoneA,0),MATCH($M587,ZoneB,0))+$L587+5,INDEX('Time Zones'!$D$12:$J$18,MATCH($H587,ZoneA,0),MATCH($M587,ZoneB,0))+$L587)))),"Select Time Zones")</f>
        <v/>
      </c>
      <c r="O587" s="162" t="str">
        <f t="shared" ca="1" si="71"/>
        <v/>
      </c>
      <c r="P587" s="25">
        <f t="shared" si="67"/>
        <v>0</v>
      </c>
      <c r="Q587" s="25">
        <f t="shared" si="68"/>
        <v>0</v>
      </c>
      <c r="R587" s="25">
        <f t="shared" si="69"/>
        <v>0</v>
      </c>
      <c r="S587" s="25" t="str">
        <f t="shared" ca="1" si="72"/>
        <v/>
      </c>
      <c r="T587" s="20" t="str">
        <f t="shared" ca="1" si="73"/>
        <v/>
      </c>
      <c r="U587" s="26" t="str">
        <f t="shared" ca="1" si="70"/>
        <v/>
      </c>
      <c r="V587" s="22"/>
      <c r="W587" s="22"/>
      <c r="X587" s="22"/>
      <c r="Y587" s="22"/>
      <c r="Z587" s="156"/>
      <c r="AA587" s="156"/>
      <c r="AB587" s="156"/>
      <c r="AC587" s="22">
        <v>20</v>
      </c>
    </row>
    <row r="588" spans="1:29">
      <c r="A588" s="17"/>
      <c r="B588" s="18"/>
      <c r="C588" s="18"/>
      <c r="D588" s="17"/>
      <c r="E588" s="17"/>
      <c r="F588" s="157"/>
      <c r="G588" s="136"/>
      <c r="H588" s="136" t="s">
        <v>131</v>
      </c>
      <c r="I588" s="137" t="str">
        <f>IFERROR(IF(ISBLANK($G588),"",IF(ISTEXT($G588),$G588,IF(SIGN(INDEX('Time Zones'!$D$12:$J$18,MATCH($H588,ZoneA,0),MATCH($J588,ZoneB,0)))=(-1),INDEX('Time Zones'!$D$12:$J$18,MATCH($H588,ZoneA,0),MATCH($J588,ZoneB,0))+$G588+5,INDEX('Time Zones'!$D$12:$J$18,MATCH($H588,ZoneA,0),MATCH($J588,ZoneB,0))+$G588))),"Select Time Zones")</f>
        <v/>
      </c>
      <c r="J588" s="19" t="s">
        <v>131</v>
      </c>
      <c r="K588" s="160"/>
      <c r="L588" s="134"/>
      <c r="M588" s="134" t="s">
        <v>131</v>
      </c>
      <c r="N588" s="135" t="str">
        <f>IFERROR(IF(ISBLANK($G588),"",IF(ISBLANK($L588),"",IF(ISTEXT($L588),$L588,IF(SIGN(INDEX('Time Zones'!$D$12:$J$18,MATCH($H588,ZoneA,0),MATCH($M588,ZoneB,0)))=(-1),INDEX('Time Zones'!$D$12:$J$18,MATCH($H588,ZoneA,0),MATCH($M588,ZoneB,0))+$L588+5,INDEX('Time Zones'!$D$12:$J$18,MATCH($H588,ZoneA,0),MATCH($M588,ZoneB,0))+$L588)))),"Select Time Zones")</f>
        <v/>
      </c>
      <c r="O588" s="162" t="str">
        <f t="shared" ca="1" si="71"/>
        <v/>
      </c>
      <c r="P588" s="25">
        <f t="shared" si="67"/>
        <v>0</v>
      </c>
      <c r="Q588" s="25">
        <f t="shared" si="68"/>
        <v>0</v>
      </c>
      <c r="R588" s="25">
        <f t="shared" si="69"/>
        <v>0</v>
      </c>
      <c r="S588" s="25" t="str">
        <f t="shared" ca="1" si="72"/>
        <v/>
      </c>
      <c r="T588" s="20" t="str">
        <f t="shared" ca="1" si="73"/>
        <v/>
      </c>
      <c r="U588" s="26" t="str">
        <f t="shared" ca="1" si="70"/>
        <v/>
      </c>
      <c r="V588" s="22"/>
      <c r="W588" s="22"/>
      <c r="X588" s="22"/>
      <c r="Y588" s="22"/>
      <c r="Z588" s="156"/>
      <c r="AA588" s="156"/>
      <c r="AB588" s="156"/>
      <c r="AC588" s="22">
        <v>20</v>
      </c>
    </row>
    <row r="589" spans="1:29">
      <c r="A589" s="17"/>
      <c r="B589" s="18"/>
      <c r="C589" s="18"/>
      <c r="D589" s="17"/>
      <c r="E589" s="17"/>
      <c r="F589" s="157"/>
      <c r="G589" s="136"/>
      <c r="H589" s="136" t="s">
        <v>131</v>
      </c>
      <c r="I589" s="137" t="str">
        <f>IFERROR(IF(ISBLANK($G589),"",IF(ISTEXT($G589),$G589,IF(SIGN(INDEX('Time Zones'!$D$12:$J$18,MATCH($H589,ZoneA,0),MATCH($J589,ZoneB,0)))=(-1),INDEX('Time Zones'!$D$12:$J$18,MATCH($H589,ZoneA,0),MATCH($J589,ZoneB,0))+$G589+5,INDEX('Time Zones'!$D$12:$J$18,MATCH($H589,ZoneA,0),MATCH($J589,ZoneB,0))+$G589))),"Select Time Zones")</f>
        <v/>
      </c>
      <c r="J589" s="19" t="s">
        <v>131</v>
      </c>
      <c r="K589" s="160"/>
      <c r="L589" s="134"/>
      <c r="M589" s="134" t="s">
        <v>131</v>
      </c>
      <c r="N589" s="135" t="str">
        <f>IFERROR(IF(ISBLANK($G589),"",IF(ISBLANK($L589),"",IF(ISTEXT($L589),$L589,IF(SIGN(INDEX('Time Zones'!$D$12:$J$18,MATCH($H589,ZoneA,0),MATCH($M589,ZoneB,0)))=(-1),INDEX('Time Zones'!$D$12:$J$18,MATCH($H589,ZoneA,0),MATCH($M589,ZoneB,0))+$L589+5,INDEX('Time Zones'!$D$12:$J$18,MATCH($H589,ZoneA,0),MATCH($M589,ZoneB,0))+$L589)))),"Select Time Zones")</f>
        <v/>
      </c>
      <c r="O589" s="162" t="str">
        <f t="shared" ca="1" si="71"/>
        <v/>
      </c>
      <c r="P589" s="25">
        <f t="shared" si="67"/>
        <v>0</v>
      </c>
      <c r="Q589" s="25">
        <f t="shared" si="68"/>
        <v>0</v>
      </c>
      <c r="R589" s="25">
        <f t="shared" si="69"/>
        <v>0</v>
      </c>
      <c r="S589" s="25" t="str">
        <f t="shared" ca="1" si="72"/>
        <v/>
      </c>
      <c r="T589" s="20" t="str">
        <f t="shared" ca="1" si="73"/>
        <v/>
      </c>
      <c r="U589" s="26" t="str">
        <f t="shared" ca="1" si="70"/>
        <v/>
      </c>
      <c r="V589" s="22"/>
      <c r="W589" s="22"/>
      <c r="X589" s="22"/>
      <c r="Y589" s="22"/>
      <c r="Z589" s="156"/>
      <c r="AA589" s="156"/>
      <c r="AB589" s="156"/>
      <c r="AC589" s="22">
        <v>20</v>
      </c>
    </row>
    <row r="590" spans="1:29">
      <c r="A590" s="17"/>
      <c r="B590" s="18"/>
      <c r="C590" s="18"/>
      <c r="D590" s="17"/>
      <c r="E590" s="17"/>
      <c r="F590" s="157"/>
      <c r="G590" s="136"/>
      <c r="H590" s="136" t="s">
        <v>131</v>
      </c>
      <c r="I590" s="137" t="str">
        <f>IFERROR(IF(ISBLANK($G590),"",IF(ISTEXT($G590),$G590,IF(SIGN(INDEX('Time Zones'!$D$12:$J$18,MATCH($H590,ZoneA,0),MATCH($J590,ZoneB,0)))=(-1),INDEX('Time Zones'!$D$12:$J$18,MATCH($H590,ZoneA,0),MATCH($J590,ZoneB,0))+$G590+5,INDEX('Time Zones'!$D$12:$J$18,MATCH($H590,ZoneA,0),MATCH($J590,ZoneB,0))+$G590))),"Select Time Zones")</f>
        <v/>
      </c>
      <c r="J590" s="19" t="s">
        <v>131</v>
      </c>
      <c r="K590" s="160"/>
      <c r="L590" s="134"/>
      <c r="M590" s="134" t="s">
        <v>131</v>
      </c>
      <c r="N590" s="135" t="str">
        <f>IFERROR(IF(ISBLANK($G590),"",IF(ISBLANK($L590),"",IF(ISTEXT($L590),$L590,IF(SIGN(INDEX('Time Zones'!$D$12:$J$18,MATCH($H590,ZoneA,0),MATCH($M590,ZoneB,0)))=(-1),INDEX('Time Zones'!$D$12:$J$18,MATCH($H590,ZoneA,0),MATCH($M590,ZoneB,0))+$L590+5,INDEX('Time Zones'!$D$12:$J$18,MATCH($H590,ZoneA,0),MATCH($M590,ZoneB,0))+$L590)))),"Select Time Zones")</f>
        <v/>
      </c>
      <c r="O590" s="162" t="str">
        <f t="shared" ca="1" si="71"/>
        <v/>
      </c>
      <c r="P590" s="25">
        <f t="shared" si="67"/>
        <v>0</v>
      </c>
      <c r="Q590" s="25">
        <f t="shared" si="68"/>
        <v>0</v>
      </c>
      <c r="R590" s="25">
        <f t="shared" si="69"/>
        <v>0</v>
      </c>
      <c r="S590" s="25" t="str">
        <f t="shared" ca="1" si="72"/>
        <v/>
      </c>
      <c r="T590" s="20" t="str">
        <f t="shared" ca="1" si="73"/>
        <v/>
      </c>
      <c r="U590" s="26" t="str">
        <f t="shared" ca="1" si="70"/>
        <v/>
      </c>
      <c r="V590" s="22"/>
      <c r="W590" s="22"/>
      <c r="X590" s="22"/>
      <c r="Y590" s="22"/>
      <c r="Z590" s="156"/>
      <c r="AA590" s="156"/>
      <c r="AB590" s="156"/>
      <c r="AC590" s="22">
        <v>20</v>
      </c>
    </row>
    <row r="591" spans="1:29">
      <c r="A591" s="17"/>
      <c r="B591" s="18"/>
      <c r="C591" s="18"/>
      <c r="D591" s="17"/>
      <c r="E591" s="17"/>
      <c r="F591" s="157"/>
      <c r="G591" s="136"/>
      <c r="H591" s="136" t="s">
        <v>131</v>
      </c>
      <c r="I591" s="137" t="str">
        <f>IFERROR(IF(ISBLANK($G591),"",IF(ISTEXT($G591),$G591,IF(SIGN(INDEX('Time Zones'!$D$12:$J$18,MATCH($H591,ZoneA,0),MATCH($J591,ZoneB,0)))=(-1),INDEX('Time Zones'!$D$12:$J$18,MATCH($H591,ZoneA,0),MATCH($J591,ZoneB,0))+$G591+5,INDEX('Time Zones'!$D$12:$J$18,MATCH($H591,ZoneA,0),MATCH($J591,ZoneB,0))+$G591))),"Select Time Zones")</f>
        <v/>
      </c>
      <c r="J591" s="19" t="s">
        <v>131</v>
      </c>
      <c r="K591" s="160"/>
      <c r="L591" s="134"/>
      <c r="M591" s="134" t="s">
        <v>131</v>
      </c>
      <c r="N591" s="135" t="str">
        <f>IFERROR(IF(ISBLANK($G591),"",IF(ISBLANK($L591),"",IF(ISTEXT($L591),$L591,IF(SIGN(INDEX('Time Zones'!$D$12:$J$18,MATCH($H591,ZoneA,0),MATCH($M591,ZoneB,0)))=(-1),INDEX('Time Zones'!$D$12:$J$18,MATCH($H591,ZoneA,0),MATCH($M591,ZoneB,0))+$L591+5,INDEX('Time Zones'!$D$12:$J$18,MATCH($H591,ZoneA,0),MATCH($M591,ZoneB,0))+$L591)))),"Select Time Zones")</f>
        <v/>
      </c>
      <c r="O591" s="162" t="str">
        <f t="shared" ca="1" si="71"/>
        <v/>
      </c>
      <c r="P591" s="25">
        <f t="shared" si="67"/>
        <v>0</v>
      </c>
      <c r="Q591" s="25">
        <f t="shared" si="68"/>
        <v>0</v>
      </c>
      <c r="R591" s="25">
        <f t="shared" si="69"/>
        <v>0</v>
      </c>
      <c r="S591" s="25" t="str">
        <f t="shared" ca="1" si="72"/>
        <v/>
      </c>
      <c r="T591" s="20" t="str">
        <f t="shared" ca="1" si="73"/>
        <v/>
      </c>
      <c r="U591" s="26" t="str">
        <f t="shared" ca="1" si="70"/>
        <v/>
      </c>
      <c r="V591" s="22"/>
      <c r="W591" s="22"/>
      <c r="X591" s="22"/>
      <c r="Y591" s="22"/>
      <c r="Z591" s="156"/>
      <c r="AA591" s="156"/>
      <c r="AB591" s="156"/>
      <c r="AC591" s="22">
        <v>20</v>
      </c>
    </row>
    <row r="592" spans="1:29">
      <c r="A592" s="17"/>
      <c r="B592" s="18"/>
      <c r="C592" s="18"/>
      <c r="D592" s="17"/>
      <c r="E592" s="17"/>
      <c r="F592" s="157"/>
      <c r="G592" s="136"/>
      <c r="H592" s="136" t="s">
        <v>131</v>
      </c>
      <c r="I592" s="137" t="str">
        <f>IFERROR(IF(ISBLANK($G592),"",IF(ISTEXT($G592),$G592,IF(SIGN(INDEX('Time Zones'!$D$12:$J$18,MATCH($H592,ZoneA,0),MATCH($J592,ZoneB,0)))=(-1),INDEX('Time Zones'!$D$12:$J$18,MATCH($H592,ZoneA,0),MATCH($J592,ZoneB,0))+$G592+5,INDEX('Time Zones'!$D$12:$J$18,MATCH($H592,ZoneA,0),MATCH($J592,ZoneB,0))+$G592))),"Select Time Zones")</f>
        <v/>
      </c>
      <c r="J592" s="19" t="s">
        <v>131</v>
      </c>
      <c r="K592" s="160"/>
      <c r="L592" s="134"/>
      <c r="M592" s="134" t="s">
        <v>131</v>
      </c>
      <c r="N592" s="135" t="str">
        <f>IFERROR(IF(ISBLANK($G592),"",IF(ISBLANK($L592),"",IF(ISTEXT($L592),$L592,IF(SIGN(INDEX('Time Zones'!$D$12:$J$18,MATCH($H592,ZoneA,0),MATCH($M592,ZoneB,0)))=(-1),INDEX('Time Zones'!$D$12:$J$18,MATCH($H592,ZoneA,0),MATCH($M592,ZoneB,0))+$L592+5,INDEX('Time Zones'!$D$12:$J$18,MATCH($H592,ZoneA,0),MATCH($M592,ZoneB,0))+$L592)))),"Select Time Zones")</f>
        <v/>
      </c>
      <c r="O592" s="162" t="str">
        <f t="shared" ca="1" si="71"/>
        <v/>
      </c>
      <c r="P592" s="25">
        <f t="shared" si="67"/>
        <v>0</v>
      </c>
      <c r="Q592" s="25">
        <f t="shared" si="68"/>
        <v>0</v>
      </c>
      <c r="R592" s="25">
        <f t="shared" si="69"/>
        <v>0</v>
      </c>
      <c r="S592" s="25" t="str">
        <f t="shared" ca="1" si="72"/>
        <v/>
      </c>
      <c r="T592" s="20" t="str">
        <f t="shared" ca="1" si="73"/>
        <v/>
      </c>
      <c r="U592" s="26" t="str">
        <f t="shared" ca="1" si="70"/>
        <v/>
      </c>
      <c r="V592" s="22"/>
      <c r="W592" s="22"/>
      <c r="X592" s="22"/>
      <c r="Y592" s="22"/>
      <c r="Z592" s="156"/>
      <c r="AA592" s="156"/>
      <c r="AB592" s="156"/>
      <c r="AC592" s="22">
        <v>20</v>
      </c>
    </row>
    <row r="593" spans="1:29">
      <c r="A593" s="17"/>
      <c r="B593" s="18"/>
      <c r="C593" s="18"/>
      <c r="D593" s="17"/>
      <c r="E593" s="17"/>
      <c r="F593" s="157"/>
      <c r="G593" s="136"/>
      <c r="H593" s="136" t="s">
        <v>131</v>
      </c>
      <c r="I593" s="137" t="str">
        <f>IFERROR(IF(ISBLANK($G593),"",IF(ISTEXT($G593),$G593,IF(SIGN(INDEX('Time Zones'!$D$12:$J$18,MATCH($H593,ZoneA,0),MATCH($J593,ZoneB,0)))=(-1),INDEX('Time Zones'!$D$12:$J$18,MATCH($H593,ZoneA,0),MATCH($J593,ZoneB,0))+$G593+5,INDEX('Time Zones'!$D$12:$J$18,MATCH($H593,ZoneA,0),MATCH($J593,ZoneB,0))+$G593))),"Select Time Zones")</f>
        <v/>
      </c>
      <c r="J593" s="19" t="s">
        <v>131</v>
      </c>
      <c r="K593" s="160"/>
      <c r="L593" s="134"/>
      <c r="M593" s="134" t="s">
        <v>131</v>
      </c>
      <c r="N593" s="135" t="str">
        <f>IFERROR(IF(ISBLANK($G593),"",IF(ISBLANK($L593),"",IF(ISTEXT($L593),$L593,IF(SIGN(INDEX('Time Zones'!$D$12:$J$18,MATCH($H593,ZoneA,0),MATCH($M593,ZoneB,0)))=(-1),INDEX('Time Zones'!$D$12:$J$18,MATCH($H593,ZoneA,0),MATCH($M593,ZoneB,0))+$L593+5,INDEX('Time Zones'!$D$12:$J$18,MATCH($H593,ZoneA,0),MATCH($M593,ZoneB,0))+$L593)))),"Select Time Zones")</f>
        <v/>
      </c>
      <c r="O593" s="162" t="str">
        <f t="shared" ca="1" si="71"/>
        <v/>
      </c>
      <c r="P593" s="25">
        <f t="shared" si="67"/>
        <v>0</v>
      </c>
      <c r="Q593" s="25">
        <f t="shared" si="68"/>
        <v>0</v>
      </c>
      <c r="R593" s="25">
        <f t="shared" si="69"/>
        <v>0</v>
      </c>
      <c r="S593" s="25" t="str">
        <f t="shared" ca="1" si="72"/>
        <v/>
      </c>
      <c r="T593" s="20" t="str">
        <f t="shared" ca="1" si="73"/>
        <v/>
      </c>
      <c r="U593" s="26" t="str">
        <f t="shared" ca="1" si="70"/>
        <v/>
      </c>
      <c r="V593" s="22"/>
      <c r="W593" s="22"/>
      <c r="X593" s="22"/>
      <c r="Y593" s="22"/>
      <c r="Z593" s="156"/>
      <c r="AA593" s="156"/>
      <c r="AB593" s="156"/>
      <c r="AC593" s="22">
        <v>20</v>
      </c>
    </row>
    <row r="594" spans="1:29">
      <c r="A594" s="17"/>
      <c r="B594" s="18"/>
      <c r="C594" s="18"/>
      <c r="D594" s="17"/>
      <c r="E594" s="17"/>
      <c r="F594" s="157"/>
      <c r="G594" s="136"/>
      <c r="H594" s="136" t="s">
        <v>131</v>
      </c>
      <c r="I594" s="137" t="str">
        <f>IFERROR(IF(ISBLANK($G594),"",IF(ISTEXT($G594),$G594,IF(SIGN(INDEX('Time Zones'!$D$12:$J$18,MATCH($H594,ZoneA,0),MATCH($J594,ZoneB,0)))=(-1),INDEX('Time Zones'!$D$12:$J$18,MATCH($H594,ZoneA,0),MATCH($J594,ZoneB,0))+$G594+5,INDEX('Time Zones'!$D$12:$J$18,MATCH($H594,ZoneA,0),MATCH($J594,ZoneB,0))+$G594))),"Select Time Zones")</f>
        <v/>
      </c>
      <c r="J594" s="19" t="s">
        <v>131</v>
      </c>
      <c r="K594" s="160"/>
      <c r="L594" s="134"/>
      <c r="M594" s="134" t="s">
        <v>131</v>
      </c>
      <c r="N594" s="135" t="str">
        <f>IFERROR(IF(ISBLANK($G594),"",IF(ISBLANK($L594),"",IF(ISTEXT($L594),$L594,IF(SIGN(INDEX('Time Zones'!$D$12:$J$18,MATCH($H594,ZoneA,0),MATCH($M594,ZoneB,0)))=(-1),INDEX('Time Zones'!$D$12:$J$18,MATCH($H594,ZoneA,0),MATCH($M594,ZoneB,0))+$L594+5,INDEX('Time Zones'!$D$12:$J$18,MATCH($H594,ZoneA,0),MATCH($M594,ZoneB,0))+$L594)))),"Select Time Zones")</f>
        <v/>
      </c>
      <c r="O594" s="162" t="str">
        <f t="shared" ca="1" si="71"/>
        <v/>
      </c>
      <c r="P594" s="25">
        <f t="shared" si="67"/>
        <v>0</v>
      </c>
      <c r="Q594" s="25">
        <f t="shared" si="68"/>
        <v>0</v>
      </c>
      <c r="R594" s="25">
        <f t="shared" si="69"/>
        <v>0</v>
      </c>
      <c r="S594" s="25" t="str">
        <f t="shared" ca="1" si="72"/>
        <v/>
      </c>
      <c r="T594" s="20" t="str">
        <f t="shared" ca="1" si="73"/>
        <v/>
      </c>
      <c r="U594" s="26" t="str">
        <f t="shared" ca="1" si="70"/>
        <v/>
      </c>
      <c r="V594" s="22"/>
      <c r="W594" s="22"/>
      <c r="X594" s="22"/>
      <c r="Y594" s="22"/>
      <c r="Z594" s="156"/>
      <c r="AA594" s="156"/>
      <c r="AB594" s="156"/>
      <c r="AC594" s="22">
        <v>20</v>
      </c>
    </row>
    <row r="595" spans="1:29">
      <c r="A595" s="17"/>
      <c r="B595" s="18"/>
      <c r="C595" s="18"/>
      <c r="D595" s="17"/>
      <c r="E595" s="17"/>
      <c r="F595" s="157"/>
      <c r="G595" s="136"/>
      <c r="H595" s="136" t="s">
        <v>131</v>
      </c>
      <c r="I595" s="137" t="str">
        <f>IFERROR(IF(ISBLANK($G595),"",IF(ISTEXT($G595),$G595,IF(SIGN(INDEX('Time Zones'!$D$12:$J$18,MATCH($H595,ZoneA,0),MATCH($J595,ZoneB,0)))=(-1),INDEX('Time Zones'!$D$12:$J$18,MATCH($H595,ZoneA,0),MATCH($J595,ZoneB,0))+$G595+5,INDEX('Time Zones'!$D$12:$J$18,MATCH($H595,ZoneA,0),MATCH($J595,ZoneB,0))+$G595))),"Select Time Zones")</f>
        <v/>
      </c>
      <c r="J595" s="19" t="s">
        <v>131</v>
      </c>
      <c r="K595" s="160"/>
      <c r="L595" s="134"/>
      <c r="M595" s="134" t="s">
        <v>131</v>
      </c>
      <c r="N595" s="135" t="str">
        <f>IFERROR(IF(ISBLANK($G595),"",IF(ISBLANK($L595),"",IF(ISTEXT($L595),$L595,IF(SIGN(INDEX('Time Zones'!$D$12:$J$18,MATCH($H595,ZoneA,0),MATCH($M595,ZoneB,0)))=(-1),INDEX('Time Zones'!$D$12:$J$18,MATCH($H595,ZoneA,0),MATCH($M595,ZoneB,0))+$L595+5,INDEX('Time Zones'!$D$12:$J$18,MATCH($H595,ZoneA,0),MATCH($M595,ZoneB,0))+$L595)))),"Select Time Zones")</f>
        <v/>
      </c>
      <c r="O595" s="162" t="str">
        <f t="shared" ca="1" si="71"/>
        <v/>
      </c>
      <c r="P595" s="25">
        <f t="shared" si="67"/>
        <v>0</v>
      </c>
      <c r="Q595" s="25">
        <f t="shared" si="68"/>
        <v>0</v>
      </c>
      <c r="R595" s="25">
        <f t="shared" si="69"/>
        <v>0</v>
      </c>
      <c r="S595" s="25" t="str">
        <f t="shared" ca="1" si="72"/>
        <v/>
      </c>
      <c r="T595" s="20" t="str">
        <f t="shared" ca="1" si="73"/>
        <v/>
      </c>
      <c r="U595" s="26" t="str">
        <f t="shared" ca="1" si="70"/>
        <v/>
      </c>
      <c r="V595" s="22"/>
      <c r="W595" s="22"/>
      <c r="X595" s="22"/>
      <c r="Y595" s="22"/>
      <c r="Z595" s="156"/>
      <c r="AA595" s="156"/>
      <c r="AB595" s="156"/>
      <c r="AC595" s="22">
        <v>20</v>
      </c>
    </row>
    <row r="596" spans="1:29">
      <c r="A596" s="17"/>
      <c r="B596" s="18"/>
      <c r="C596" s="18"/>
      <c r="D596" s="17"/>
      <c r="E596" s="17"/>
      <c r="F596" s="157"/>
      <c r="G596" s="136"/>
      <c r="H596" s="136" t="s">
        <v>131</v>
      </c>
      <c r="I596" s="137" t="str">
        <f>IFERROR(IF(ISBLANK($G596),"",IF(ISTEXT($G596),$G596,IF(SIGN(INDEX('Time Zones'!$D$12:$J$18,MATCH($H596,ZoneA,0),MATCH($J596,ZoneB,0)))=(-1),INDEX('Time Zones'!$D$12:$J$18,MATCH($H596,ZoneA,0),MATCH($J596,ZoneB,0))+$G596+5,INDEX('Time Zones'!$D$12:$J$18,MATCH($H596,ZoneA,0),MATCH($J596,ZoneB,0))+$G596))),"Select Time Zones")</f>
        <v/>
      </c>
      <c r="J596" s="19" t="s">
        <v>131</v>
      </c>
      <c r="K596" s="160"/>
      <c r="L596" s="134"/>
      <c r="M596" s="134" t="s">
        <v>131</v>
      </c>
      <c r="N596" s="135" t="str">
        <f>IFERROR(IF(ISBLANK($G596),"",IF(ISBLANK($L596),"",IF(ISTEXT($L596),$L596,IF(SIGN(INDEX('Time Zones'!$D$12:$J$18,MATCH($H596,ZoneA,0),MATCH($M596,ZoneB,0)))=(-1),INDEX('Time Zones'!$D$12:$J$18,MATCH($H596,ZoneA,0),MATCH($M596,ZoneB,0))+$L596+5,INDEX('Time Zones'!$D$12:$J$18,MATCH($H596,ZoneA,0),MATCH($M596,ZoneB,0))+$L596)))),"Select Time Zones")</f>
        <v/>
      </c>
      <c r="O596" s="162" t="str">
        <f t="shared" ca="1" si="71"/>
        <v/>
      </c>
      <c r="P596" s="25">
        <f t="shared" si="67"/>
        <v>0</v>
      </c>
      <c r="Q596" s="25">
        <f t="shared" si="68"/>
        <v>0</v>
      </c>
      <c r="R596" s="25">
        <f t="shared" si="69"/>
        <v>0</v>
      </c>
      <c r="S596" s="25" t="str">
        <f t="shared" ca="1" si="72"/>
        <v/>
      </c>
      <c r="T596" s="20" t="str">
        <f t="shared" ca="1" si="73"/>
        <v/>
      </c>
      <c r="U596" s="26" t="str">
        <f t="shared" ca="1" si="70"/>
        <v/>
      </c>
      <c r="V596" s="22"/>
      <c r="W596" s="22"/>
      <c r="X596" s="22"/>
      <c r="Y596" s="22"/>
      <c r="Z596" s="156"/>
      <c r="AA596" s="156"/>
      <c r="AB596" s="156"/>
      <c r="AC596" s="22">
        <v>20</v>
      </c>
    </row>
    <row r="597" spans="1:29">
      <c r="A597" s="17"/>
      <c r="B597" s="18"/>
      <c r="C597" s="18"/>
      <c r="D597" s="17"/>
      <c r="E597" s="17"/>
      <c r="F597" s="157"/>
      <c r="G597" s="136"/>
      <c r="H597" s="136" t="s">
        <v>131</v>
      </c>
      <c r="I597" s="137" t="str">
        <f>IFERROR(IF(ISBLANK($G597),"",IF(ISTEXT($G597),$G597,IF(SIGN(INDEX('Time Zones'!$D$12:$J$18,MATCH($H597,ZoneA,0),MATCH($J597,ZoneB,0)))=(-1),INDEX('Time Zones'!$D$12:$J$18,MATCH($H597,ZoneA,0),MATCH($J597,ZoneB,0))+$G597+5,INDEX('Time Zones'!$D$12:$J$18,MATCH($H597,ZoneA,0),MATCH($J597,ZoneB,0))+$G597))),"Select Time Zones")</f>
        <v/>
      </c>
      <c r="J597" s="19" t="s">
        <v>131</v>
      </c>
      <c r="K597" s="160"/>
      <c r="L597" s="134"/>
      <c r="M597" s="134" t="s">
        <v>131</v>
      </c>
      <c r="N597" s="135" t="str">
        <f>IFERROR(IF(ISBLANK($G597),"",IF(ISBLANK($L597),"",IF(ISTEXT($L597),$L597,IF(SIGN(INDEX('Time Zones'!$D$12:$J$18,MATCH($H597,ZoneA,0),MATCH($M597,ZoneB,0)))=(-1),INDEX('Time Zones'!$D$12:$J$18,MATCH($H597,ZoneA,0),MATCH($M597,ZoneB,0))+$L597+5,INDEX('Time Zones'!$D$12:$J$18,MATCH($H597,ZoneA,0),MATCH($M597,ZoneB,0))+$L597)))),"Select Time Zones")</f>
        <v/>
      </c>
      <c r="O597" s="162" t="str">
        <f t="shared" ca="1" si="71"/>
        <v/>
      </c>
      <c r="P597" s="25">
        <f t="shared" si="67"/>
        <v>0</v>
      </c>
      <c r="Q597" s="25">
        <f t="shared" si="68"/>
        <v>0</v>
      </c>
      <c r="R597" s="25">
        <f t="shared" si="69"/>
        <v>0</v>
      </c>
      <c r="S597" s="25" t="str">
        <f t="shared" ca="1" si="72"/>
        <v/>
      </c>
      <c r="T597" s="20" t="str">
        <f t="shared" ca="1" si="73"/>
        <v/>
      </c>
      <c r="U597" s="26" t="str">
        <f t="shared" ca="1" si="70"/>
        <v/>
      </c>
      <c r="V597" s="22"/>
      <c r="W597" s="22"/>
      <c r="X597" s="22"/>
      <c r="Y597" s="22"/>
      <c r="Z597" s="156"/>
      <c r="AA597" s="156"/>
      <c r="AB597" s="156"/>
      <c r="AC597" s="22">
        <v>20</v>
      </c>
    </row>
    <row r="598" spans="1:29">
      <c r="A598" s="17"/>
      <c r="B598" s="18"/>
      <c r="C598" s="18"/>
      <c r="D598" s="17"/>
      <c r="E598" s="17"/>
      <c r="F598" s="157"/>
      <c r="G598" s="136"/>
      <c r="H598" s="136" t="s">
        <v>131</v>
      </c>
      <c r="I598" s="137" t="str">
        <f>IFERROR(IF(ISBLANK($G598),"",IF(ISTEXT($G598),$G598,IF(SIGN(INDEX('Time Zones'!$D$12:$J$18,MATCH($H598,ZoneA,0),MATCH($J598,ZoneB,0)))=(-1),INDEX('Time Zones'!$D$12:$J$18,MATCH($H598,ZoneA,0),MATCH($J598,ZoneB,0))+$G598+5,INDEX('Time Zones'!$D$12:$J$18,MATCH($H598,ZoneA,0),MATCH($J598,ZoneB,0))+$G598))),"Select Time Zones")</f>
        <v/>
      </c>
      <c r="J598" s="19" t="s">
        <v>131</v>
      </c>
      <c r="K598" s="160"/>
      <c r="L598" s="134"/>
      <c r="M598" s="134" t="s">
        <v>131</v>
      </c>
      <c r="N598" s="135" t="str">
        <f>IFERROR(IF(ISBLANK($G598),"",IF(ISBLANK($L598),"",IF(ISTEXT($L598),$L598,IF(SIGN(INDEX('Time Zones'!$D$12:$J$18,MATCH($H598,ZoneA,0),MATCH($M598,ZoneB,0)))=(-1),INDEX('Time Zones'!$D$12:$J$18,MATCH($H598,ZoneA,0),MATCH($M598,ZoneB,0))+$L598+5,INDEX('Time Zones'!$D$12:$J$18,MATCH($H598,ZoneA,0),MATCH($M598,ZoneB,0))+$L598)))),"Select Time Zones")</f>
        <v/>
      </c>
      <c r="O598" s="162" t="str">
        <f t="shared" ca="1" si="71"/>
        <v/>
      </c>
      <c r="P598" s="25">
        <f t="shared" si="67"/>
        <v>0</v>
      </c>
      <c r="Q598" s="25">
        <f t="shared" si="68"/>
        <v>0</v>
      </c>
      <c r="R598" s="25">
        <f t="shared" si="69"/>
        <v>0</v>
      </c>
      <c r="S598" s="25" t="str">
        <f t="shared" ca="1" si="72"/>
        <v/>
      </c>
      <c r="T598" s="20" t="str">
        <f t="shared" ca="1" si="73"/>
        <v/>
      </c>
      <c r="U598" s="26" t="str">
        <f t="shared" ca="1" si="70"/>
        <v/>
      </c>
      <c r="V598" s="22"/>
      <c r="W598" s="22"/>
      <c r="X598" s="22"/>
      <c r="Y598" s="22"/>
      <c r="Z598" s="156"/>
      <c r="AA598" s="156"/>
      <c r="AB598" s="156"/>
      <c r="AC598" s="22">
        <v>20</v>
      </c>
    </row>
    <row r="599" spans="1:29">
      <c r="A599" s="17"/>
      <c r="B599" s="18"/>
      <c r="C599" s="18"/>
      <c r="D599" s="17"/>
      <c r="E599" s="17"/>
      <c r="F599" s="157"/>
      <c r="G599" s="136"/>
      <c r="H599" s="136" t="s">
        <v>131</v>
      </c>
      <c r="I599" s="137" t="str">
        <f>IFERROR(IF(ISBLANK($G599),"",IF(ISTEXT($G599),$G599,IF(SIGN(INDEX('Time Zones'!$D$12:$J$18,MATCH($H599,ZoneA,0),MATCH($J599,ZoneB,0)))=(-1),INDEX('Time Zones'!$D$12:$J$18,MATCH($H599,ZoneA,0),MATCH($J599,ZoneB,0))+$G599+5,INDEX('Time Zones'!$D$12:$J$18,MATCH($H599,ZoneA,0),MATCH($J599,ZoneB,0))+$G599))),"Select Time Zones")</f>
        <v/>
      </c>
      <c r="J599" s="19" t="s">
        <v>131</v>
      </c>
      <c r="K599" s="160"/>
      <c r="L599" s="134"/>
      <c r="M599" s="134" t="s">
        <v>131</v>
      </c>
      <c r="N599" s="135" t="str">
        <f>IFERROR(IF(ISBLANK($G599),"",IF(ISBLANK($L599),"",IF(ISTEXT($L599),$L599,IF(SIGN(INDEX('Time Zones'!$D$12:$J$18,MATCH($H599,ZoneA,0),MATCH($M599,ZoneB,0)))=(-1),INDEX('Time Zones'!$D$12:$J$18,MATCH($H599,ZoneA,0),MATCH($M599,ZoneB,0))+$L599+5,INDEX('Time Zones'!$D$12:$J$18,MATCH($H599,ZoneA,0),MATCH($M599,ZoneB,0))+$L599)))),"Select Time Zones")</f>
        <v/>
      </c>
      <c r="O599" s="162" t="str">
        <f t="shared" ca="1" si="71"/>
        <v/>
      </c>
      <c r="P599" s="25">
        <f t="shared" si="67"/>
        <v>0</v>
      </c>
      <c r="Q599" s="25">
        <f t="shared" si="68"/>
        <v>0</v>
      </c>
      <c r="R599" s="25">
        <f t="shared" si="69"/>
        <v>0</v>
      </c>
      <c r="S599" s="25" t="str">
        <f t="shared" ca="1" si="72"/>
        <v/>
      </c>
      <c r="T599" s="20" t="str">
        <f t="shared" ca="1" si="73"/>
        <v/>
      </c>
      <c r="U599" s="26" t="str">
        <f t="shared" ca="1" si="70"/>
        <v/>
      </c>
      <c r="V599" s="22"/>
      <c r="W599" s="22"/>
      <c r="X599" s="22"/>
      <c r="Y599" s="22"/>
      <c r="Z599" s="156"/>
      <c r="AA599" s="156"/>
      <c r="AB599" s="156"/>
      <c r="AC599" s="22">
        <v>20</v>
      </c>
    </row>
    <row r="600" spans="1:29">
      <c r="A600" s="17"/>
      <c r="B600" s="18"/>
      <c r="C600" s="18"/>
      <c r="D600" s="17"/>
      <c r="E600" s="17"/>
      <c r="F600" s="157"/>
      <c r="G600" s="136"/>
      <c r="H600" s="136" t="s">
        <v>131</v>
      </c>
      <c r="I600" s="137" t="str">
        <f>IFERROR(IF(ISBLANK($G600),"",IF(ISTEXT($G600),$G600,IF(SIGN(INDEX('Time Zones'!$D$12:$J$18,MATCH($H600,ZoneA,0),MATCH($J600,ZoneB,0)))=(-1),INDEX('Time Zones'!$D$12:$J$18,MATCH($H600,ZoneA,0),MATCH($J600,ZoneB,0))+$G600+5,INDEX('Time Zones'!$D$12:$J$18,MATCH($H600,ZoneA,0),MATCH($J600,ZoneB,0))+$G600))),"Select Time Zones")</f>
        <v/>
      </c>
      <c r="J600" s="19" t="s">
        <v>131</v>
      </c>
      <c r="K600" s="160"/>
      <c r="L600" s="134"/>
      <c r="M600" s="134" t="s">
        <v>131</v>
      </c>
      <c r="N600" s="135" t="str">
        <f>IFERROR(IF(ISBLANK($G600),"",IF(ISBLANK($L600),"",IF(ISTEXT($L600),$L600,IF(SIGN(INDEX('Time Zones'!$D$12:$J$18,MATCH($H600,ZoneA,0),MATCH($M600,ZoneB,0)))=(-1),INDEX('Time Zones'!$D$12:$J$18,MATCH($H600,ZoneA,0),MATCH($M600,ZoneB,0))+$L600+5,INDEX('Time Zones'!$D$12:$J$18,MATCH($H600,ZoneA,0),MATCH($M600,ZoneB,0))+$L600)))),"Select Time Zones")</f>
        <v/>
      </c>
      <c r="O600" s="162" t="str">
        <f t="shared" ca="1" si="71"/>
        <v/>
      </c>
      <c r="P600" s="25">
        <f t="shared" si="67"/>
        <v>0</v>
      </c>
      <c r="Q600" s="25">
        <f t="shared" si="68"/>
        <v>0</v>
      </c>
      <c r="R600" s="25">
        <f t="shared" si="69"/>
        <v>0</v>
      </c>
      <c r="S600" s="25" t="str">
        <f t="shared" ca="1" si="72"/>
        <v/>
      </c>
      <c r="T600" s="20" t="str">
        <f t="shared" ca="1" si="73"/>
        <v/>
      </c>
      <c r="U600" s="26" t="str">
        <f t="shared" ca="1" si="70"/>
        <v/>
      </c>
      <c r="V600" s="22"/>
      <c r="W600" s="22"/>
      <c r="X600" s="22"/>
      <c r="Y600" s="22"/>
      <c r="Z600" s="156"/>
      <c r="AA600" s="156"/>
      <c r="AB600" s="156"/>
      <c r="AC600" s="22">
        <v>20</v>
      </c>
    </row>
    <row r="601" spans="1:29">
      <c r="A601" s="17"/>
      <c r="B601" s="18"/>
      <c r="C601" s="18"/>
      <c r="D601" s="17"/>
      <c r="E601" s="17"/>
      <c r="F601" s="157"/>
      <c r="G601" s="136"/>
      <c r="H601" s="136" t="s">
        <v>131</v>
      </c>
      <c r="I601" s="137" t="str">
        <f>IFERROR(IF(ISBLANK($G601),"",IF(ISTEXT($G601),$G601,IF(SIGN(INDEX('Time Zones'!$D$12:$J$18,MATCH($H601,ZoneA,0),MATCH($J601,ZoneB,0)))=(-1),INDEX('Time Zones'!$D$12:$J$18,MATCH($H601,ZoneA,0),MATCH($J601,ZoneB,0))+$G601+5,INDEX('Time Zones'!$D$12:$J$18,MATCH($H601,ZoneA,0),MATCH($J601,ZoneB,0))+$G601))),"Select Time Zones")</f>
        <v/>
      </c>
      <c r="J601" s="19" t="s">
        <v>131</v>
      </c>
      <c r="K601" s="160"/>
      <c r="L601" s="134"/>
      <c r="M601" s="134" t="s">
        <v>131</v>
      </c>
      <c r="N601" s="135" t="str">
        <f>IFERROR(IF(ISBLANK($G601),"",IF(ISBLANK($L601),"",IF(ISTEXT($L601),$L601,IF(SIGN(INDEX('Time Zones'!$D$12:$J$18,MATCH($H601,ZoneA,0),MATCH($M601,ZoneB,0)))=(-1),INDEX('Time Zones'!$D$12:$J$18,MATCH($H601,ZoneA,0),MATCH($M601,ZoneB,0))+$L601+5,INDEX('Time Zones'!$D$12:$J$18,MATCH($H601,ZoneA,0),MATCH($M601,ZoneB,0))+$L601)))),"Select Time Zones")</f>
        <v/>
      </c>
      <c r="O601" s="162" t="str">
        <f t="shared" ca="1" si="71"/>
        <v/>
      </c>
      <c r="P601" s="25">
        <f t="shared" si="67"/>
        <v>0</v>
      </c>
      <c r="Q601" s="25">
        <f t="shared" si="68"/>
        <v>0</v>
      </c>
      <c r="R601" s="25">
        <f t="shared" si="69"/>
        <v>0</v>
      </c>
      <c r="S601" s="25" t="str">
        <f t="shared" ca="1" si="72"/>
        <v/>
      </c>
      <c r="T601" s="20" t="str">
        <f t="shared" ca="1" si="73"/>
        <v/>
      </c>
      <c r="U601" s="26" t="str">
        <f t="shared" ca="1" si="70"/>
        <v/>
      </c>
      <c r="V601" s="22"/>
      <c r="W601" s="22"/>
      <c r="X601" s="22"/>
      <c r="Y601" s="22"/>
      <c r="Z601" s="156"/>
      <c r="AA601" s="156"/>
      <c r="AB601" s="156"/>
      <c r="AC601" s="22">
        <v>20</v>
      </c>
    </row>
    <row r="602" spans="1:29">
      <c r="A602" s="17"/>
      <c r="B602" s="18"/>
      <c r="C602" s="18"/>
      <c r="D602" s="17"/>
      <c r="E602" s="17"/>
      <c r="F602" s="157"/>
      <c r="G602" s="136"/>
      <c r="H602" s="136" t="s">
        <v>131</v>
      </c>
      <c r="I602" s="137" t="str">
        <f>IFERROR(IF(ISBLANK($G602),"",IF(ISTEXT($G602),$G602,IF(SIGN(INDEX('Time Zones'!$D$12:$J$18,MATCH($H602,ZoneA,0),MATCH($J602,ZoneB,0)))=(-1),INDEX('Time Zones'!$D$12:$J$18,MATCH($H602,ZoneA,0),MATCH($J602,ZoneB,0))+$G602+5,INDEX('Time Zones'!$D$12:$J$18,MATCH($H602,ZoneA,0),MATCH($J602,ZoneB,0))+$G602))),"Select Time Zones")</f>
        <v/>
      </c>
      <c r="J602" s="19" t="s">
        <v>131</v>
      </c>
      <c r="K602" s="160"/>
      <c r="L602" s="134"/>
      <c r="M602" s="134" t="s">
        <v>131</v>
      </c>
      <c r="N602" s="135" t="str">
        <f>IFERROR(IF(ISBLANK($G602),"",IF(ISBLANK($L602),"",IF(ISTEXT($L602),$L602,IF(SIGN(INDEX('Time Zones'!$D$12:$J$18,MATCH($H602,ZoneA,0),MATCH($M602,ZoneB,0)))=(-1),INDEX('Time Zones'!$D$12:$J$18,MATCH($H602,ZoneA,0),MATCH($M602,ZoneB,0))+$L602+5,INDEX('Time Zones'!$D$12:$J$18,MATCH($H602,ZoneA,0),MATCH($M602,ZoneB,0))+$L602)))),"Select Time Zones")</f>
        <v/>
      </c>
      <c r="O602" s="162" t="str">
        <f t="shared" ca="1" si="71"/>
        <v/>
      </c>
      <c r="P602" s="25">
        <f t="shared" si="67"/>
        <v>0</v>
      </c>
      <c r="Q602" s="25">
        <f t="shared" si="68"/>
        <v>0</v>
      </c>
      <c r="R602" s="25">
        <f t="shared" si="69"/>
        <v>0</v>
      </c>
      <c r="S602" s="25" t="str">
        <f t="shared" ca="1" si="72"/>
        <v/>
      </c>
      <c r="T602" s="20" t="str">
        <f t="shared" ca="1" si="73"/>
        <v/>
      </c>
      <c r="U602" s="26" t="str">
        <f t="shared" ca="1" si="70"/>
        <v/>
      </c>
      <c r="V602" s="22"/>
      <c r="W602" s="22"/>
      <c r="X602" s="22"/>
      <c r="Y602" s="22"/>
      <c r="Z602" s="156"/>
      <c r="AA602" s="156"/>
      <c r="AB602" s="156"/>
      <c r="AC602" s="22">
        <v>20</v>
      </c>
    </row>
    <row r="603" spans="1:29">
      <c r="A603" s="17"/>
      <c r="B603" s="18"/>
      <c r="C603" s="18"/>
      <c r="D603" s="17"/>
      <c r="E603" s="17"/>
      <c r="F603" s="157"/>
      <c r="G603" s="136"/>
      <c r="H603" s="136" t="s">
        <v>131</v>
      </c>
      <c r="I603" s="137" t="str">
        <f>IFERROR(IF(ISBLANK($G603),"",IF(ISTEXT($G603),$G603,IF(SIGN(INDEX('Time Zones'!$D$12:$J$18,MATCH($H603,ZoneA,0),MATCH($J603,ZoneB,0)))=(-1),INDEX('Time Zones'!$D$12:$J$18,MATCH($H603,ZoneA,0),MATCH($J603,ZoneB,0))+$G603+5,INDEX('Time Zones'!$D$12:$J$18,MATCH($H603,ZoneA,0),MATCH($J603,ZoneB,0))+$G603))),"Select Time Zones")</f>
        <v/>
      </c>
      <c r="J603" s="19" t="s">
        <v>131</v>
      </c>
      <c r="K603" s="160"/>
      <c r="L603" s="134"/>
      <c r="M603" s="134" t="s">
        <v>131</v>
      </c>
      <c r="N603" s="135" t="str">
        <f>IFERROR(IF(ISBLANK($G603),"",IF(ISBLANK($L603),"",IF(ISTEXT($L603),$L603,IF(SIGN(INDEX('Time Zones'!$D$12:$J$18,MATCH($H603,ZoneA,0),MATCH($M603,ZoneB,0)))=(-1),INDEX('Time Zones'!$D$12:$J$18,MATCH($H603,ZoneA,0),MATCH($M603,ZoneB,0))+$L603+5,INDEX('Time Zones'!$D$12:$J$18,MATCH($H603,ZoneA,0),MATCH($M603,ZoneB,0))+$L603)))),"Select Time Zones")</f>
        <v/>
      </c>
      <c r="O603" s="162" t="str">
        <f t="shared" ca="1" si="71"/>
        <v/>
      </c>
      <c r="P603" s="25">
        <f t="shared" si="67"/>
        <v>0</v>
      </c>
      <c r="Q603" s="25">
        <f t="shared" si="68"/>
        <v>0</v>
      </c>
      <c r="R603" s="25">
        <f t="shared" si="69"/>
        <v>0</v>
      </c>
      <c r="S603" s="25" t="str">
        <f t="shared" ca="1" si="72"/>
        <v/>
      </c>
      <c r="T603" s="20" t="str">
        <f t="shared" ca="1" si="73"/>
        <v/>
      </c>
      <c r="U603" s="26" t="str">
        <f t="shared" ca="1" si="70"/>
        <v/>
      </c>
      <c r="V603" s="22"/>
      <c r="W603" s="22"/>
      <c r="X603" s="22"/>
      <c r="Y603" s="22"/>
      <c r="Z603" s="156"/>
      <c r="AA603" s="156"/>
      <c r="AB603" s="156"/>
      <c r="AC603" s="22">
        <v>20</v>
      </c>
    </row>
    <row r="604" spans="1:29">
      <c r="A604" s="17"/>
      <c r="B604" s="18"/>
      <c r="C604" s="18"/>
      <c r="D604" s="17"/>
      <c r="E604" s="17"/>
      <c r="F604" s="157"/>
      <c r="G604" s="136"/>
      <c r="H604" s="136" t="s">
        <v>131</v>
      </c>
      <c r="I604" s="137" t="str">
        <f>IFERROR(IF(ISBLANK($G604),"",IF(ISTEXT($G604),$G604,IF(SIGN(INDEX('Time Zones'!$D$12:$J$18,MATCH($H604,ZoneA,0),MATCH($J604,ZoneB,0)))=(-1),INDEX('Time Zones'!$D$12:$J$18,MATCH($H604,ZoneA,0),MATCH($J604,ZoneB,0))+$G604+5,INDEX('Time Zones'!$D$12:$J$18,MATCH($H604,ZoneA,0),MATCH($J604,ZoneB,0))+$G604))),"Select Time Zones")</f>
        <v/>
      </c>
      <c r="J604" s="19" t="s">
        <v>131</v>
      </c>
      <c r="K604" s="160"/>
      <c r="L604" s="134"/>
      <c r="M604" s="134" t="s">
        <v>131</v>
      </c>
      <c r="N604" s="135" t="str">
        <f>IFERROR(IF(ISBLANK($G604),"",IF(ISBLANK($L604),"",IF(ISTEXT($L604),$L604,IF(SIGN(INDEX('Time Zones'!$D$12:$J$18,MATCH($H604,ZoneA,0),MATCH($M604,ZoneB,0)))=(-1),INDEX('Time Zones'!$D$12:$J$18,MATCH($H604,ZoneA,0),MATCH($M604,ZoneB,0))+$L604+5,INDEX('Time Zones'!$D$12:$J$18,MATCH($H604,ZoneA,0),MATCH($M604,ZoneB,0))+$L604)))),"Select Time Zones")</f>
        <v/>
      </c>
      <c r="O604" s="162" t="str">
        <f t="shared" ca="1" si="71"/>
        <v/>
      </c>
      <c r="P604" s="25">
        <f t="shared" si="67"/>
        <v>0</v>
      </c>
      <c r="Q604" s="25">
        <f t="shared" si="68"/>
        <v>0</v>
      </c>
      <c r="R604" s="25">
        <f t="shared" si="69"/>
        <v>0</v>
      </c>
      <c r="S604" s="25" t="str">
        <f t="shared" ca="1" si="72"/>
        <v/>
      </c>
      <c r="T604" s="20" t="str">
        <f t="shared" ca="1" si="73"/>
        <v/>
      </c>
      <c r="U604" s="26" t="str">
        <f t="shared" ca="1" si="70"/>
        <v/>
      </c>
      <c r="V604" s="22"/>
      <c r="W604" s="22"/>
      <c r="X604" s="22"/>
      <c r="Y604" s="22"/>
      <c r="Z604" s="156"/>
      <c r="AA604" s="156"/>
      <c r="AB604" s="156"/>
      <c r="AC604" s="22">
        <v>20</v>
      </c>
    </row>
    <row r="605" spans="1:29">
      <c r="A605" s="17"/>
      <c r="B605" s="18"/>
      <c r="C605" s="18"/>
      <c r="D605" s="17"/>
      <c r="E605" s="17"/>
      <c r="F605" s="157"/>
      <c r="G605" s="136"/>
      <c r="H605" s="136" t="s">
        <v>131</v>
      </c>
      <c r="I605" s="137" t="str">
        <f>IFERROR(IF(ISBLANK($G605),"",IF(ISTEXT($G605),$G605,IF(SIGN(INDEX('Time Zones'!$D$12:$J$18,MATCH($H605,ZoneA,0),MATCH($J605,ZoneB,0)))=(-1),INDEX('Time Zones'!$D$12:$J$18,MATCH($H605,ZoneA,0),MATCH($J605,ZoneB,0))+$G605+5,INDEX('Time Zones'!$D$12:$J$18,MATCH($H605,ZoneA,0),MATCH($J605,ZoneB,0))+$G605))),"Select Time Zones")</f>
        <v/>
      </c>
      <c r="J605" s="19" t="s">
        <v>131</v>
      </c>
      <c r="K605" s="160"/>
      <c r="L605" s="134"/>
      <c r="M605" s="134" t="s">
        <v>131</v>
      </c>
      <c r="N605" s="135" t="str">
        <f>IFERROR(IF(ISBLANK($G605),"",IF(ISBLANK($L605),"",IF(ISTEXT($L605),$L605,IF(SIGN(INDEX('Time Zones'!$D$12:$J$18,MATCH($H605,ZoneA,0),MATCH($M605,ZoneB,0)))=(-1),INDEX('Time Zones'!$D$12:$J$18,MATCH($H605,ZoneA,0),MATCH($M605,ZoneB,0))+$L605+5,INDEX('Time Zones'!$D$12:$J$18,MATCH($H605,ZoneA,0),MATCH($M605,ZoneB,0))+$L605)))),"Select Time Zones")</f>
        <v/>
      </c>
      <c r="O605" s="162" t="str">
        <f t="shared" ca="1" si="71"/>
        <v/>
      </c>
      <c r="P605" s="25">
        <f t="shared" si="67"/>
        <v>0</v>
      </c>
      <c r="Q605" s="25">
        <f t="shared" si="68"/>
        <v>0</v>
      </c>
      <c r="R605" s="25">
        <f t="shared" si="69"/>
        <v>0</v>
      </c>
      <c r="S605" s="25" t="str">
        <f t="shared" ca="1" si="72"/>
        <v/>
      </c>
      <c r="T605" s="20" t="str">
        <f t="shared" ca="1" si="73"/>
        <v/>
      </c>
      <c r="U605" s="26" t="str">
        <f t="shared" ca="1" si="70"/>
        <v/>
      </c>
      <c r="V605" s="22"/>
      <c r="W605" s="22"/>
      <c r="X605" s="22"/>
      <c r="Y605" s="22"/>
      <c r="Z605" s="156"/>
      <c r="AA605" s="156"/>
      <c r="AB605" s="156"/>
      <c r="AC605" s="22">
        <v>20</v>
      </c>
    </row>
    <row r="606" spans="1:29">
      <c r="A606" s="17"/>
      <c r="B606" s="18"/>
      <c r="C606" s="18"/>
      <c r="D606" s="17"/>
      <c r="E606" s="17"/>
      <c r="F606" s="157"/>
      <c r="G606" s="136"/>
      <c r="H606" s="136" t="s">
        <v>131</v>
      </c>
      <c r="I606" s="137" t="str">
        <f>IFERROR(IF(ISBLANK($G606),"",IF(ISTEXT($G606),$G606,IF(SIGN(INDEX('Time Zones'!$D$12:$J$18,MATCH($H606,ZoneA,0),MATCH($J606,ZoneB,0)))=(-1),INDEX('Time Zones'!$D$12:$J$18,MATCH($H606,ZoneA,0),MATCH($J606,ZoneB,0))+$G606+5,INDEX('Time Zones'!$D$12:$J$18,MATCH($H606,ZoneA,0),MATCH($J606,ZoneB,0))+$G606))),"Select Time Zones")</f>
        <v/>
      </c>
      <c r="J606" s="19" t="s">
        <v>131</v>
      </c>
      <c r="K606" s="160"/>
      <c r="L606" s="134"/>
      <c r="M606" s="134" t="s">
        <v>131</v>
      </c>
      <c r="N606" s="135" t="str">
        <f>IFERROR(IF(ISBLANK($G606),"",IF(ISBLANK($L606),"",IF(ISTEXT($L606),$L606,IF(SIGN(INDEX('Time Zones'!$D$12:$J$18,MATCH($H606,ZoneA,0),MATCH($M606,ZoneB,0)))=(-1),INDEX('Time Zones'!$D$12:$J$18,MATCH($H606,ZoneA,0),MATCH($M606,ZoneB,0))+$L606+5,INDEX('Time Zones'!$D$12:$J$18,MATCH($H606,ZoneA,0),MATCH($M606,ZoneB,0))+$L606)))),"Select Time Zones")</f>
        <v/>
      </c>
      <c r="O606" s="162" t="str">
        <f t="shared" ca="1" si="71"/>
        <v/>
      </c>
      <c r="P606" s="25">
        <f t="shared" si="67"/>
        <v>0</v>
      </c>
      <c r="Q606" s="25">
        <f t="shared" si="68"/>
        <v>0</v>
      </c>
      <c r="R606" s="25">
        <f t="shared" si="69"/>
        <v>0</v>
      </c>
      <c r="S606" s="25" t="str">
        <f t="shared" ca="1" si="72"/>
        <v/>
      </c>
      <c r="T606" s="20" t="str">
        <f t="shared" ca="1" si="73"/>
        <v/>
      </c>
      <c r="U606" s="26" t="str">
        <f t="shared" ca="1" si="70"/>
        <v/>
      </c>
      <c r="V606" s="22"/>
      <c r="W606" s="22"/>
      <c r="X606" s="22"/>
      <c r="Y606" s="22"/>
      <c r="Z606" s="156"/>
      <c r="AA606" s="156"/>
      <c r="AB606" s="156"/>
      <c r="AC606" s="22">
        <v>20</v>
      </c>
    </row>
    <row r="607" spans="1:29">
      <c r="A607" s="17"/>
      <c r="B607" s="18"/>
      <c r="C607" s="18"/>
      <c r="D607" s="17"/>
      <c r="E607" s="17"/>
      <c r="F607" s="157"/>
      <c r="G607" s="136"/>
      <c r="H607" s="136" t="s">
        <v>131</v>
      </c>
      <c r="I607" s="137" t="str">
        <f>IFERROR(IF(ISBLANK($G607),"",IF(ISTEXT($G607),$G607,IF(SIGN(INDEX('Time Zones'!$D$12:$J$18,MATCH($H607,ZoneA,0),MATCH($J607,ZoneB,0)))=(-1),INDEX('Time Zones'!$D$12:$J$18,MATCH($H607,ZoneA,0),MATCH($J607,ZoneB,0))+$G607+5,INDEX('Time Zones'!$D$12:$J$18,MATCH($H607,ZoneA,0),MATCH($J607,ZoneB,0))+$G607))),"Select Time Zones")</f>
        <v/>
      </c>
      <c r="J607" s="19" t="s">
        <v>131</v>
      </c>
      <c r="K607" s="160"/>
      <c r="L607" s="134"/>
      <c r="M607" s="134" t="s">
        <v>131</v>
      </c>
      <c r="N607" s="135" t="str">
        <f>IFERROR(IF(ISBLANK($G607),"",IF(ISBLANK($L607),"",IF(ISTEXT($L607),$L607,IF(SIGN(INDEX('Time Zones'!$D$12:$J$18,MATCH($H607,ZoneA,0),MATCH($M607,ZoneB,0)))=(-1),INDEX('Time Zones'!$D$12:$J$18,MATCH($H607,ZoneA,0),MATCH($M607,ZoneB,0))+$L607+5,INDEX('Time Zones'!$D$12:$J$18,MATCH($H607,ZoneA,0),MATCH($M607,ZoneB,0))+$L607)))),"Select Time Zones")</f>
        <v/>
      </c>
      <c r="O607" s="162" t="str">
        <f t="shared" ca="1" si="71"/>
        <v/>
      </c>
      <c r="P607" s="25">
        <f t="shared" si="67"/>
        <v>0</v>
      </c>
      <c r="Q607" s="25">
        <f t="shared" si="68"/>
        <v>0</v>
      </c>
      <c r="R607" s="25">
        <f t="shared" si="69"/>
        <v>0</v>
      </c>
      <c r="S607" s="25" t="str">
        <f t="shared" ca="1" si="72"/>
        <v/>
      </c>
      <c r="T607" s="20" t="str">
        <f t="shared" ca="1" si="73"/>
        <v/>
      </c>
      <c r="U607" s="26" t="str">
        <f t="shared" ca="1" si="70"/>
        <v/>
      </c>
      <c r="V607" s="22"/>
      <c r="W607" s="22"/>
      <c r="X607" s="22"/>
      <c r="Y607" s="22"/>
      <c r="Z607" s="156"/>
      <c r="AA607" s="156"/>
      <c r="AB607" s="156"/>
      <c r="AC607" s="22">
        <v>20</v>
      </c>
    </row>
    <row r="608" spans="1:29">
      <c r="A608" s="17"/>
      <c r="B608" s="18"/>
      <c r="C608" s="18"/>
      <c r="D608" s="17"/>
      <c r="E608" s="17"/>
      <c r="F608" s="157"/>
      <c r="G608" s="136"/>
      <c r="H608" s="136" t="s">
        <v>131</v>
      </c>
      <c r="I608" s="137" t="str">
        <f>IFERROR(IF(ISBLANK($G608),"",IF(ISTEXT($G608),$G608,IF(SIGN(INDEX('Time Zones'!$D$12:$J$18,MATCH($H608,ZoneA,0),MATCH($J608,ZoneB,0)))=(-1),INDEX('Time Zones'!$D$12:$J$18,MATCH($H608,ZoneA,0),MATCH($J608,ZoneB,0))+$G608+5,INDEX('Time Zones'!$D$12:$J$18,MATCH($H608,ZoneA,0),MATCH($J608,ZoneB,0))+$G608))),"Select Time Zones")</f>
        <v/>
      </c>
      <c r="J608" s="19" t="s">
        <v>131</v>
      </c>
      <c r="K608" s="160"/>
      <c r="L608" s="134"/>
      <c r="M608" s="134" t="s">
        <v>131</v>
      </c>
      <c r="N608" s="135" t="str">
        <f>IFERROR(IF(ISBLANK($G608),"",IF(ISBLANK($L608),"",IF(ISTEXT($L608),$L608,IF(SIGN(INDEX('Time Zones'!$D$12:$J$18,MATCH($H608,ZoneA,0),MATCH($M608,ZoneB,0)))=(-1),INDEX('Time Zones'!$D$12:$J$18,MATCH($H608,ZoneA,0),MATCH($M608,ZoneB,0))+$L608+5,INDEX('Time Zones'!$D$12:$J$18,MATCH($H608,ZoneA,0),MATCH($M608,ZoneB,0))+$L608)))),"Select Time Zones")</f>
        <v/>
      </c>
      <c r="O608" s="162" t="str">
        <f t="shared" ca="1" si="71"/>
        <v/>
      </c>
      <c r="P608" s="25">
        <f t="shared" si="67"/>
        <v>0</v>
      </c>
      <c r="Q608" s="25">
        <f t="shared" si="68"/>
        <v>0</v>
      </c>
      <c r="R608" s="25">
        <f t="shared" si="69"/>
        <v>0</v>
      </c>
      <c r="S608" s="25" t="str">
        <f t="shared" ca="1" si="72"/>
        <v/>
      </c>
      <c r="T608" s="20" t="str">
        <f t="shared" ca="1" si="73"/>
        <v/>
      </c>
      <c r="U608" s="26" t="str">
        <f t="shared" ca="1" si="70"/>
        <v/>
      </c>
      <c r="V608" s="22"/>
      <c r="W608" s="22"/>
      <c r="X608" s="22"/>
      <c r="Y608" s="22"/>
      <c r="Z608" s="156"/>
      <c r="AA608" s="156"/>
      <c r="AB608" s="156"/>
      <c r="AC608" s="22">
        <v>20</v>
      </c>
    </row>
    <row r="609" spans="1:29">
      <c r="A609" s="17"/>
      <c r="B609" s="18"/>
      <c r="C609" s="18"/>
      <c r="D609" s="17"/>
      <c r="E609" s="17"/>
      <c r="F609" s="157"/>
      <c r="G609" s="136"/>
      <c r="H609" s="136" t="s">
        <v>131</v>
      </c>
      <c r="I609" s="137" t="str">
        <f>IFERROR(IF(ISBLANK($G609),"",IF(ISTEXT($G609),$G609,IF(SIGN(INDEX('Time Zones'!$D$12:$J$18,MATCH($H609,ZoneA,0),MATCH($J609,ZoneB,0)))=(-1),INDEX('Time Zones'!$D$12:$J$18,MATCH($H609,ZoneA,0),MATCH($J609,ZoneB,0))+$G609+5,INDEX('Time Zones'!$D$12:$J$18,MATCH($H609,ZoneA,0),MATCH($J609,ZoneB,0))+$G609))),"Select Time Zones")</f>
        <v/>
      </c>
      <c r="J609" s="19" t="s">
        <v>131</v>
      </c>
      <c r="K609" s="160"/>
      <c r="L609" s="134"/>
      <c r="M609" s="134" t="s">
        <v>131</v>
      </c>
      <c r="N609" s="135" t="str">
        <f>IFERROR(IF(ISBLANK($G609),"",IF(ISBLANK($L609),"",IF(ISTEXT($L609),$L609,IF(SIGN(INDEX('Time Zones'!$D$12:$J$18,MATCH($H609,ZoneA,0),MATCH($M609,ZoneB,0)))=(-1),INDEX('Time Zones'!$D$12:$J$18,MATCH($H609,ZoneA,0),MATCH($M609,ZoneB,0))+$L609+5,INDEX('Time Zones'!$D$12:$J$18,MATCH($H609,ZoneA,0),MATCH($M609,ZoneB,0))+$L609)))),"Select Time Zones")</f>
        <v/>
      </c>
      <c r="O609" s="162" t="str">
        <f t="shared" ca="1" si="71"/>
        <v/>
      </c>
      <c r="P609" s="25">
        <f t="shared" si="67"/>
        <v>0</v>
      </c>
      <c r="Q609" s="25">
        <f t="shared" si="68"/>
        <v>0</v>
      </c>
      <c r="R609" s="25">
        <f t="shared" si="69"/>
        <v>0</v>
      </c>
      <c r="S609" s="25" t="str">
        <f t="shared" ca="1" si="72"/>
        <v/>
      </c>
      <c r="T609" s="20" t="str">
        <f t="shared" ca="1" si="73"/>
        <v/>
      </c>
      <c r="U609" s="26" t="str">
        <f t="shared" ca="1" si="70"/>
        <v/>
      </c>
      <c r="V609" s="22"/>
      <c r="W609" s="22"/>
      <c r="X609" s="22"/>
      <c r="Y609" s="22"/>
      <c r="Z609" s="156"/>
      <c r="AA609" s="156"/>
      <c r="AB609" s="156"/>
      <c r="AC609" s="22">
        <v>20</v>
      </c>
    </row>
    <row r="610" spans="1:29">
      <c r="A610" s="17"/>
      <c r="B610" s="18"/>
      <c r="C610" s="18"/>
      <c r="D610" s="17"/>
      <c r="E610" s="17"/>
      <c r="F610" s="157"/>
      <c r="G610" s="136"/>
      <c r="H610" s="136" t="s">
        <v>131</v>
      </c>
      <c r="I610" s="137" t="str">
        <f>IFERROR(IF(ISBLANK($G610),"",IF(ISTEXT($G610),$G610,IF(SIGN(INDEX('Time Zones'!$D$12:$J$18,MATCH($H610,ZoneA,0),MATCH($J610,ZoneB,0)))=(-1),INDEX('Time Zones'!$D$12:$J$18,MATCH($H610,ZoneA,0),MATCH($J610,ZoneB,0))+$G610+5,INDEX('Time Zones'!$D$12:$J$18,MATCH($H610,ZoneA,0),MATCH($J610,ZoneB,0))+$G610))),"Select Time Zones")</f>
        <v/>
      </c>
      <c r="J610" s="19" t="s">
        <v>131</v>
      </c>
      <c r="K610" s="160"/>
      <c r="L610" s="134"/>
      <c r="M610" s="134" t="s">
        <v>131</v>
      </c>
      <c r="N610" s="135" t="str">
        <f>IFERROR(IF(ISBLANK($G610),"",IF(ISBLANK($L610),"",IF(ISTEXT($L610),$L610,IF(SIGN(INDEX('Time Zones'!$D$12:$J$18,MATCH($H610,ZoneA,0),MATCH($M610,ZoneB,0)))=(-1),INDEX('Time Zones'!$D$12:$J$18,MATCH($H610,ZoneA,0),MATCH($M610,ZoneB,0))+$L610+5,INDEX('Time Zones'!$D$12:$J$18,MATCH($H610,ZoneA,0),MATCH($M610,ZoneB,0))+$L610)))),"Select Time Zones")</f>
        <v/>
      </c>
      <c r="O610" s="162" t="str">
        <f t="shared" ca="1" si="71"/>
        <v/>
      </c>
      <c r="P610" s="25">
        <f t="shared" si="67"/>
        <v>0</v>
      </c>
      <c r="Q610" s="25">
        <f t="shared" si="68"/>
        <v>0</v>
      </c>
      <c r="R610" s="25">
        <f t="shared" si="69"/>
        <v>0</v>
      </c>
      <c r="S610" s="25" t="str">
        <f t="shared" ca="1" si="72"/>
        <v/>
      </c>
      <c r="T610" s="20" t="str">
        <f t="shared" ca="1" si="73"/>
        <v/>
      </c>
      <c r="U610" s="26" t="str">
        <f t="shared" ca="1" si="70"/>
        <v/>
      </c>
      <c r="V610" s="22"/>
      <c r="W610" s="22"/>
      <c r="X610" s="22"/>
      <c r="Y610" s="22"/>
      <c r="Z610" s="156"/>
      <c r="AA610" s="156"/>
      <c r="AB610" s="156"/>
      <c r="AC610" s="22">
        <v>20</v>
      </c>
    </row>
    <row r="611" spans="1:29">
      <c r="A611" s="17"/>
      <c r="B611" s="18"/>
      <c r="C611" s="18"/>
      <c r="D611" s="17"/>
      <c r="E611" s="17"/>
      <c r="F611" s="157"/>
      <c r="G611" s="136"/>
      <c r="H611" s="136" t="s">
        <v>131</v>
      </c>
      <c r="I611" s="137" t="str">
        <f>IFERROR(IF(ISBLANK($G611),"",IF(ISTEXT($G611),$G611,IF(SIGN(INDEX('Time Zones'!$D$12:$J$18,MATCH($H611,ZoneA,0),MATCH($J611,ZoneB,0)))=(-1),INDEX('Time Zones'!$D$12:$J$18,MATCH($H611,ZoneA,0),MATCH($J611,ZoneB,0))+$G611+5,INDEX('Time Zones'!$D$12:$J$18,MATCH($H611,ZoneA,0),MATCH($J611,ZoneB,0))+$G611))),"Select Time Zones")</f>
        <v/>
      </c>
      <c r="J611" s="19" t="s">
        <v>131</v>
      </c>
      <c r="K611" s="160"/>
      <c r="L611" s="134"/>
      <c r="M611" s="134" t="s">
        <v>131</v>
      </c>
      <c r="N611" s="135" t="str">
        <f>IFERROR(IF(ISBLANK($G611),"",IF(ISBLANK($L611),"",IF(ISTEXT($L611),$L611,IF(SIGN(INDEX('Time Zones'!$D$12:$J$18,MATCH($H611,ZoneA,0),MATCH($M611,ZoneB,0)))=(-1),INDEX('Time Zones'!$D$12:$J$18,MATCH($H611,ZoneA,0),MATCH($M611,ZoneB,0))+$L611+5,INDEX('Time Zones'!$D$12:$J$18,MATCH($H611,ZoneA,0),MATCH($M611,ZoneB,0))+$L611)))),"Select Time Zones")</f>
        <v/>
      </c>
      <c r="O611" s="162" t="str">
        <f t="shared" ca="1" si="71"/>
        <v/>
      </c>
      <c r="P611" s="25">
        <f t="shared" si="67"/>
        <v>0</v>
      </c>
      <c r="Q611" s="25">
        <f t="shared" si="68"/>
        <v>0</v>
      </c>
      <c r="R611" s="25">
        <f t="shared" si="69"/>
        <v>0</v>
      </c>
      <c r="S611" s="25" t="str">
        <f t="shared" ca="1" si="72"/>
        <v/>
      </c>
      <c r="T611" s="20" t="str">
        <f t="shared" ca="1" si="73"/>
        <v/>
      </c>
      <c r="U611" s="26" t="str">
        <f t="shared" ca="1" si="70"/>
        <v/>
      </c>
      <c r="V611" s="22"/>
      <c r="W611" s="22"/>
      <c r="X611" s="22"/>
      <c r="Y611" s="22"/>
      <c r="Z611" s="156"/>
      <c r="AA611" s="156"/>
      <c r="AB611" s="156"/>
      <c r="AC611" s="22">
        <v>20</v>
      </c>
    </row>
    <row r="612" spans="1:29">
      <c r="A612" s="17"/>
      <c r="B612" s="18"/>
      <c r="C612" s="18"/>
      <c r="D612" s="17"/>
      <c r="E612" s="17"/>
      <c r="F612" s="157"/>
      <c r="G612" s="136"/>
      <c r="H612" s="136" t="s">
        <v>131</v>
      </c>
      <c r="I612" s="137" t="str">
        <f>IFERROR(IF(ISBLANK($G612),"",IF(ISTEXT($G612),$G612,IF(SIGN(INDEX('Time Zones'!$D$12:$J$18,MATCH($H612,ZoneA,0),MATCH($J612,ZoneB,0)))=(-1),INDEX('Time Zones'!$D$12:$J$18,MATCH($H612,ZoneA,0),MATCH($J612,ZoneB,0))+$G612+5,INDEX('Time Zones'!$D$12:$J$18,MATCH($H612,ZoneA,0),MATCH($J612,ZoneB,0))+$G612))),"Select Time Zones")</f>
        <v/>
      </c>
      <c r="J612" s="19" t="s">
        <v>131</v>
      </c>
      <c r="K612" s="160"/>
      <c r="L612" s="134"/>
      <c r="M612" s="134" t="s">
        <v>131</v>
      </c>
      <c r="N612" s="135" t="str">
        <f>IFERROR(IF(ISBLANK($G612),"",IF(ISBLANK($L612),"",IF(ISTEXT($L612),$L612,IF(SIGN(INDEX('Time Zones'!$D$12:$J$18,MATCH($H612,ZoneA,0),MATCH($M612,ZoneB,0)))=(-1),INDEX('Time Zones'!$D$12:$J$18,MATCH($H612,ZoneA,0),MATCH($M612,ZoneB,0))+$L612+5,INDEX('Time Zones'!$D$12:$J$18,MATCH($H612,ZoneA,0),MATCH($M612,ZoneB,0))+$L612)))),"Select Time Zones")</f>
        <v/>
      </c>
      <c r="O612" s="162" t="str">
        <f t="shared" ca="1" si="71"/>
        <v/>
      </c>
      <c r="P612" s="25">
        <f t="shared" si="67"/>
        <v>0</v>
      </c>
      <c r="Q612" s="25">
        <f t="shared" si="68"/>
        <v>0</v>
      </c>
      <c r="R612" s="25">
        <f t="shared" si="69"/>
        <v>0</v>
      </c>
      <c r="S612" s="25" t="str">
        <f t="shared" ca="1" si="72"/>
        <v/>
      </c>
      <c r="T612" s="20" t="str">
        <f t="shared" ca="1" si="73"/>
        <v/>
      </c>
      <c r="U612" s="26" t="str">
        <f t="shared" ca="1" si="70"/>
        <v/>
      </c>
      <c r="V612" s="22"/>
      <c r="W612" s="22"/>
      <c r="X612" s="22"/>
      <c r="Y612" s="22"/>
      <c r="Z612" s="156"/>
      <c r="AA612" s="156"/>
      <c r="AB612" s="156"/>
      <c r="AC612" s="22">
        <v>20</v>
      </c>
    </row>
    <row r="613" spans="1:29">
      <c r="A613" s="17"/>
      <c r="B613" s="18"/>
      <c r="C613" s="18"/>
      <c r="D613" s="17"/>
      <c r="E613" s="17"/>
      <c r="F613" s="157"/>
      <c r="G613" s="136"/>
      <c r="H613" s="136" t="s">
        <v>131</v>
      </c>
      <c r="I613" s="137" t="str">
        <f>IFERROR(IF(ISBLANK($G613),"",IF(ISTEXT($G613),$G613,IF(SIGN(INDEX('Time Zones'!$D$12:$J$18,MATCH($H613,ZoneA,0),MATCH($J613,ZoneB,0)))=(-1),INDEX('Time Zones'!$D$12:$J$18,MATCH($H613,ZoneA,0),MATCH($J613,ZoneB,0))+$G613+5,INDEX('Time Zones'!$D$12:$J$18,MATCH($H613,ZoneA,0),MATCH($J613,ZoneB,0))+$G613))),"Select Time Zones")</f>
        <v/>
      </c>
      <c r="J613" s="19" t="s">
        <v>131</v>
      </c>
      <c r="K613" s="160"/>
      <c r="L613" s="134"/>
      <c r="M613" s="134" t="s">
        <v>131</v>
      </c>
      <c r="N613" s="135" t="str">
        <f>IFERROR(IF(ISBLANK($G613),"",IF(ISBLANK($L613),"",IF(ISTEXT($L613),$L613,IF(SIGN(INDEX('Time Zones'!$D$12:$J$18,MATCH($H613,ZoneA,0),MATCH($M613,ZoneB,0)))=(-1),INDEX('Time Zones'!$D$12:$J$18,MATCH($H613,ZoneA,0),MATCH($M613,ZoneB,0))+$L613+5,INDEX('Time Zones'!$D$12:$J$18,MATCH($H613,ZoneA,0),MATCH($M613,ZoneB,0))+$L613)))),"Select Time Zones")</f>
        <v/>
      </c>
      <c r="O613" s="162" t="str">
        <f t="shared" ca="1" si="71"/>
        <v/>
      </c>
      <c r="P613" s="25">
        <f t="shared" si="67"/>
        <v>0</v>
      </c>
      <c r="Q613" s="25">
        <f t="shared" si="68"/>
        <v>0</v>
      </c>
      <c r="R613" s="25">
        <f t="shared" si="69"/>
        <v>0</v>
      </c>
      <c r="S613" s="25" t="str">
        <f t="shared" ca="1" si="72"/>
        <v/>
      </c>
      <c r="T613" s="20" t="str">
        <f t="shared" ca="1" si="73"/>
        <v/>
      </c>
      <c r="U613" s="26" t="str">
        <f t="shared" ca="1" si="70"/>
        <v/>
      </c>
      <c r="V613" s="22"/>
      <c r="W613" s="22"/>
      <c r="X613" s="22"/>
      <c r="Y613" s="22"/>
      <c r="Z613" s="156"/>
      <c r="AA613" s="156"/>
      <c r="AB613" s="156"/>
      <c r="AC613" s="22">
        <v>20</v>
      </c>
    </row>
    <row r="614" spans="1:29">
      <c r="A614" s="17"/>
      <c r="B614" s="18"/>
      <c r="C614" s="18"/>
      <c r="D614" s="17"/>
      <c r="E614" s="17"/>
      <c r="F614" s="157"/>
      <c r="G614" s="136"/>
      <c r="H614" s="136" t="s">
        <v>131</v>
      </c>
      <c r="I614" s="137" t="str">
        <f>IFERROR(IF(ISBLANK($G614),"",IF(ISTEXT($G614),$G614,IF(SIGN(INDEX('Time Zones'!$D$12:$J$18,MATCH($H614,ZoneA,0),MATCH($J614,ZoneB,0)))=(-1),INDEX('Time Zones'!$D$12:$J$18,MATCH($H614,ZoneA,0),MATCH($J614,ZoneB,0))+$G614+5,INDEX('Time Zones'!$D$12:$J$18,MATCH($H614,ZoneA,0),MATCH($J614,ZoneB,0))+$G614))),"Select Time Zones")</f>
        <v/>
      </c>
      <c r="J614" s="19" t="s">
        <v>131</v>
      </c>
      <c r="K614" s="160"/>
      <c r="L614" s="134"/>
      <c r="M614" s="134" t="s">
        <v>131</v>
      </c>
      <c r="N614" s="135" t="str">
        <f>IFERROR(IF(ISBLANK($G614),"",IF(ISBLANK($L614),"",IF(ISTEXT($L614),$L614,IF(SIGN(INDEX('Time Zones'!$D$12:$J$18,MATCH($H614,ZoneA,0),MATCH($M614,ZoneB,0)))=(-1),INDEX('Time Zones'!$D$12:$J$18,MATCH($H614,ZoneA,0),MATCH($M614,ZoneB,0))+$L614+5,INDEX('Time Zones'!$D$12:$J$18,MATCH($H614,ZoneA,0),MATCH($M614,ZoneB,0))+$L614)))),"Select Time Zones")</f>
        <v/>
      </c>
      <c r="O614" s="162" t="str">
        <f t="shared" ca="1" si="71"/>
        <v/>
      </c>
      <c r="P614" s="25">
        <f t="shared" si="67"/>
        <v>0</v>
      </c>
      <c r="Q614" s="25">
        <f t="shared" si="68"/>
        <v>0</v>
      </c>
      <c r="R614" s="25">
        <f t="shared" si="69"/>
        <v>0</v>
      </c>
      <c r="S614" s="25" t="str">
        <f t="shared" ca="1" si="72"/>
        <v/>
      </c>
      <c r="T614" s="20" t="str">
        <f t="shared" ca="1" si="73"/>
        <v/>
      </c>
      <c r="U614" s="26" t="str">
        <f t="shared" ca="1" si="70"/>
        <v/>
      </c>
      <c r="V614" s="22"/>
      <c r="W614" s="22"/>
      <c r="X614" s="22"/>
      <c r="Y614" s="22"/>
      <c r="Z614" s="156"/>
      <c r="AA614" s="156"/>
      <c r="AB614" s="156"/>
      <c r="AC614" s="22">
        <v>20</v>
      </c>
    </row>
    <row r="615" spans="1:29">
      <c r="A615" s="17"/>
      <c r="B615" s="18"/>
      <c r="C615" s="18"/>
      <c r="D615" s="17"/>
      <c r="E615" s="17"/>
      <c r="F615" s="157"/>
      <c r="G615" s="136"/>
      <c r="H615" s="136" t="s">
        <v>131</v>
      </c>
      <c r="I615" s="137" t="str">
        <f>IFERROR(IF(ISBLANK($G615),"",IF(ISTEXT($G615),$G615,IF(SIGN(INDEX('Time Zones'!$D$12:$J$18,MATCH($H615,ZoneA,0),MATCH($J615,ZoneB,0)))=(-1),INDEX('Time Zones'!$D$12:$J$18,MATCH($H615,ZoneA,0),MATCH($J615,ZoneB,0))+$G615+5,INDEX('Time Zones'!$D$12:$J$18,MATCH($H615,ZoneA,0),MATCH($J615,ZoneB,0))+$G615))),"Select Time Zones")</f>
        <v/>
      </c>
      <c r="J615" s="19" t="s">
        <v>131</v>
      </c>
      <c r="K615" s="160"/>
      <c r="L615" s="134"/>
      <c r="M615" s="134" t="s">
        <v>131</v>
      </c>
      <c r="N615" s="135" t="str">
        <f>IFERROR(IF(ISBLANK($G615),"",IF(ISBLANK($L615),"",IF(ISTEXT($L615),$L615,IF(SIGN(INDEX('Time Zones'!$D$12:$J$18,MATCH($H615,ZoneA,0),MATCH($M615,ZoneB,0)))=(-1),INDEX('Time Zones'!$D$12:$J$18,MATCH($H615,ZoneA,0),MATCH($M615,ZoneB,0))+$L615+5,INDEX('Time Zones'!$D$12:$J$18,MATCH($H615,ZoneA,0),MATCH($M615,ZoneB,0))+$L615)))),"Select Time Zones")</f>
        <v/>
      </c>
      <c r="O615" s="162" t="str">
        <f t="shared" ca="1" si="71"/>
        <v/>
      </c>
      <c r="P615" s="25">
        <f t="shared" si="67"/>
        <v>0</v>
      </c>
      <c r="Q615" s="25">
        <f t="shared" si="68"/>
        <v>0</v>
      </c>
      <c r="R615" s="25">
        <f t="shared" si="69"/>
        <v>0</v>
      </c>
      <c r="S615" s="25" t="str">
        <f t="shared" ca="1" si="72"/>
        <v/>
      </c>
      <c r="T615" s="20" t="str">
        <f t="shared" ca="1" si="73"/>
        <v/>
      </c>
      <c r="U615" s="26" t="str">
        <f t="shared" ca="1" si="70"/>
        <v/>
      </c>
      <c r="V615" s="22"/>
      <c r="W615" s="22"/>
      <c r="X615" s="22"/>
      <c r="Y615" s="22"/>
      <c r="Z615" s="156"/>
      <c r="AA615" s="156"/>
      <c r="AB615" s="156"/>
      <c r="AC615" s="22">
        <v>20</v>
      </c>
    </row>
    <row r="616" spans="1:29">
      <c r="A616" s="17"/>
      <c r="B616" s="18"/>
      <c r="C616" s="18"/>
      <c r="D616" s="17"/>
      <c r="E616" s="17"/>
      <c r="F616" s="157"/>
      <c r="G616" s="136"/>
      <c r="H616" s="136" t="s">
        <v>131</v>
      </c>
      <c r="I616" s="137" t="str">
        <f>IFERROR(IF(ISBLANK($G616),"",IF(ISTEXT($G616),$G616,IF(SIGN(INDEX('Time Zones'!$D$12:$J$18,MATCH($H616,ZoneA,0),MATCH($J616,ZoneB,0)))=(-1),INDEX('Time Zones'!$D$12:$J$18,MATCH($H616,ZoneA,0),MATCH($J616,ZoneB,0))+$G616+5,INDEX('Time Zones'!$D$12:$J$18,MATCH($H616,ZoneA,0),MATCH($J616,ZoneB,0))+$G616))),"Select Time Zones")</f>
        <v/>
      </c>
      <c r="J616" s="19" t="s">
        <v>131</v>
      </c>
      <c r="K616" s="160"/>
      <c r="L616" s="134"/>
      <c r="M616" s="134" t="s">
        <v>131</v>
      </c>
      <c r="N616" s="135" t="str">
        <f>IFERROR(IF(ISBLANK($G616),"",IF(ISBLANK($L616),"",IF(ISTEXT($L616),$L616,IF(SIGN(INDEX('Time Zones'!$D$12:$J$18,MATCH($H616,ZoneA,0),MATCH($M616,ZoneB,0)))=(-1),INDEX('Time Zones'!$D$12:$J$18,MATCH($H616,ZoneA,0),MATCH($M616,ZoneB,0))+$L616+5,INDEX('Time Zones'!$D$12:$J$18,MATCH($H616,ZoneA,0),MATCH($M616,ZoneB,0))+$L616)))),"Select Time Zones")</f>
        <v/>
      </c>
      <c r="O616" s="162" t="str">
        <f t="shared" ca="1" si="71"/>
        <v/>
      </c>
      <c r="P616" s="25">
        <f t="shared" si="67"/>
        <v>0</v>
      </c>
      <c r="Q616" s="25">
        <f t="shared" si="68"/>
        <v>0</v>
      </c>
      <c r="R616" s="25">
        <f t="shared" si="69"/>
        <v>0</v>
      </c>
      <c r="S616" s="25" t="str">
        <f t="shared" ca="1" si="72"/>
        <v/>
      </c>
      <c r="T616" s="20" t="str">
        <f t="shared" ca="1" si="73"/>
        <v/>
      </c>
      <c r="U616" s="26" t="str">
        <f t="shared" ca="1" si="70"/>
        <v/>
      </c>
      <c r="V616" s="22"/>
      <c r="W616" s="22"/>
      <c r="X616" s="22"/>
      <c r="Y616" s="22"/>
      <c r="Z616" s="156"/>
      <c r="AA616" s="156"/>
      <c r="AB616" s="156"/>
      <c r="AC616" s="22">
        <v>20</v>
      </c>
    </row>
    <row r="617" spans="1:29">
      <c r="A617" s="17"/>
      <c r="B617" s="18"/>
      <c r="C617" s="18"/>
      <c r="D617" s="17"/>
      <c r="E617" s="17"/>
      <c r="F617" s="157"/>
      <c r="G617" s="136"/>
      <c r="H617" s="136" t="s">
        <v>131</v>
      </c>
      <c r="I617" s="137" t="str">
        <f>IFERROR(IF(ISBLANK($G617),"",IF(ISTEXT($G617),$G617,IF(SIGN(INDEX('Time Zones'!$D$12:$J$18,MATCH($H617,ZoneA,0),MATCH($J617,ZoneB,0)))=(-1),INDEX('Time Zones'!$D$12:$J$18,MATCH($H617,ZoneA,0),MATCH($J617,ZoneB,0))+$G617+5,INDEX('Time Zones'!$D$12:$J$18,MATCH($H617,ZoneA,0),MATCH($J617,ZoneB,0))+$G617))),"Select Time Zones")</f>
        <v/>
      </c>
      <c r="J617" s="19" t="s">
        <v>131</v>
      </c>
      <c r="K617" s="160"/>
      <c r="L617" s="134"/>
      <c r="M617" s="134" t="s">
        <v>131</v>
      </c>
      <c r="N617" s="135" t="str">
        <f>IFERROR(IF(ISBLANK($G617),"",IF(ISBLANK($L617),"",IF(ISTEXT($L617),$L617,IF(SIGN(INDEX('Time Zones'!$D$12:$J$18,MATCH($H617,ZoneA,0),MATCH($M617,ZoneB,0)))=(-1),INDEX('Time Zones'!$D$12:$J$18,MATCH($H617,ZoneA,0),MATCH($M617,ZoneB,0))+$L617+5,INDEX('Time Zones'!$D$12:$J$18,MATCH($H617,ZoneA,0),MATCH($M617,ZoneB,0))+$L617)))),"Select Time Zones")</f>
        <v/>
      </c>
      <c r="O617" s="162" t="str">
        <f t="shared" ca="1" si="71"/>
        <v/>
      </c>
      <c r="P617" s="25">
        <f t="shared" si="67"/>
        <v>0</v>
      </c>
      <c r="Q617" s="25">
        <f t="shared" si="68"/>
        <v>0</v>
      </c>
      <c r="R617" s="25">
        <f t="shared" si="69"/>
        <v>0</v>
      </c>
      <c r="S617" s="25" t="str">
        <f t="shared" ca="1" si="72"/>
        <v/>
      </c>
      <c r="T617" s="20" t="str">
        <f t="shared" ca="1" si="73"/>
        <v/>
      </c>
      <c r="U617" s="26" t="str">
        <f t="shared" ca="1" si="70"/>
        <v/>
      </c>
      <c r="V617" s="22"/>
      <c r="W617" s="22"/>
      <c r="X617" s="22"/>
      <c r="Y617" s="22"/>
      <c r="Z617" s="156"/>
      <c r="AA617" s="156"/>
      <c r="AB617" s="156"/>
      <c r="AC617" s="22">
        <v>20</v>
      </c>
    </row>
    <row r="618" spans="1:29">
      <c r="A618" s="17"/>
      <c r="B618" s="18"/>
      <c r="C618" s="18"/>
      <c r="D618" s="17"/>
      <c r="E618" s="17"/>
      <c r="F618" s="157"/>
      <c r="G618" s="136"/>
      <c r="H618" s="136" t="s">
        <v>131</v>
      </c>
      <c r="I618" s="137" t="str">
        <f>IFERROR(IF(ISBLANK($G618),"",IF(ISTEXT($G618),$G618,IF(SIGN(INDEX('Time Zones'!$D$12:$J$18,MATCH($H618,ZoneA,0),MATCH($J618,ZoneB,0)))=(-1),INDEX('Time Zones'!$D$12:$J$18,MATCH($H618,ZoneA,0),MATCH($J618,ZoneB,0))+$G618+5,INDEX('Time Zones'!$D$12:$J$18,MATCH($H618,ZoneA,0),MATCH($J618,ZoneB,0))+$G618))),"Select Time Zones")</f>
        <v/>
      </c>
      <c r="J618" s="19" t="s">
        <v>131</v>
      </c>
      <c r="K618" s="160"/>
      <c r="L618" s="134"/>
      <c r="M618" s="134" t="s">
        <v>131</v>
      </c>
      <c r="N618" s="135" t="str">
        <f>IFERROR(IF(ISBLANK($G618),"",IF(ISBLANK($L618),"",IF(ISTEXT($L618),$L618,IF(SIGN(INDEX('Time Zones'!$D$12:$J$18,MATCH($H618,ZoneA,0),MATCH($M618,ZoneB,0)))=(-1),INDEX('Time Zones'!$D$12:$J$18,MATCH($H618,ZoneA,0),MATCH($M618,ZoneB,0))+$L618+5,INDEX('Time Zones'!$D$12:$J$18,MATCH($H618,ZoneA,0),MATCH($M618,ZoneB,0))+$L618)))),"Select Time Zones")</f>
        <v/>
      </c>
      <c r="O618" s="162" t="str">
        <f t="shared" ca="1" si="71"/>
        <v/>
      </c>
      <c r="P618" s="25">
        <f t="shared" si="67"/>
        <v>0</v>
      </c>
      <c r="Q618" s="25">
        <f t="shared" si="68"/>
        <v>0</v>
      </c>
      <c r="R618" s="25">
        <f t="shared" si="69"/>
        <v>0</v>
      </c>
      <c r="S618" s="25" t="str">
        <f t="shared" ca="1" si="72"/>
        <v/>
      </c>
      <c r="T618" s="20" t="str">
        <f t="shared" ca="1" si="73"/>
        <v/>
      </c>
      <c r="U618" s="26" t="str">
        <f t="shared" ca="1" si="70"/>
        <v/>
      </c>
      <c r="V618" s="22"/>
      <c r="W618" s="22"/>
      <c r="X618" s="22"/>
      <c r="Y618" s="22"/>
      <c r="Z618" s="156"/>
      <c r="AA618" s="156"/>
      <c r="AB618" s="156"/>
      <c r="AC618" s="22">
        <v>20</v>
      </c>
    </row>
    <row r="619" spans="1:29">
      <c r="A619" s="17"/>
      <c r="B619" s="18"/>
      <c r="C619" s="18"/>
      <c r="D619" s="17"/>
      <c r="E619" s="17"/>
      <c r="F619" s="157"/>
      <c r="G619" s="136"/>
      <c r="H619" s="136" t="s">
        <v>131</v>
      </c>
      <c r="I619" s="137" t="str">
        <f>IFERROR(IF(ISBLANK($G619),"",IF(ISTEXT($G619),$G619,IF(SIGN(INDEX('Time Zones'!$D$12:$J$18,MATCH($H619,ZoneA,0),MATCH($J619,ZoneB,0)))=(-1),INDEX('Time Zones'!$D$12:$J$18,MATCH($H619,ZoneA,0),MATCH($J619,ZoneB,0))+$G619+5,INDEX('Time Zones'!$D$12:$J$18,MATCH($H619,ZoneA,0),MATCH($J619,ZoneB,0))+$G619))),"Select Time Zones")</f>
        <v/>
      </c>
      <c r="J619" s="19" t="s">
        <v>131</v>
      </c>
      <c r="K619" s="160"/>
      <c r="L619" s="134"/>
      <c r="M619" s="134" t="s">
        <v>131</v>
      </c>
      <c r="N619" s="135" t="str">
        <f>IFERROR(IF(ISBLANK($G619),"",IF(ISBLANK($L619),"",IF(ISTEXT($L619),$L619,IF(SIGN(INDEX('Time Zones'!$D$12:$J$18,MATCH($H619,ZoneA,0),MATCH($M619,ZoneB,0)))=(-1),INDEX('Time Zones'!$D$12:$J$18,MATCH($H619,ZoneA,0),MATCH($M619,ZoneB,0))+$L619+5,INDEX('Time Zones'!$D$12:$J$18,MATCH($H619,ZoneA,0),MATCH($M619,ZoneB,0))+$L619)))),"Select Time Zones")</f>
        <v/>
      </c>
      <c r="O619" s="162" t="str">
        <f t="shared" ca="1" si="71"/>
        <v/>
      </c>
      <c r="P619" s="25">
        <f t="shared" si="67"/>
        <v>0</v>
      </c>
      <c r="Q619" s="25">
        <f t="shared" si="68"/>
        <v>0</v>
      </c>
      <c r="R619" s="25">
        <f t="shared" si="69"/>
        <v>0</v>
      </c>
      <c r="S619" s="25" t="str">
        <f t="shared" ca="1" si="72"/>
        <v/>
      </c>
      <c r="T619" s="20" t="str">
        <f t="shared" ca="1" si="73"/>
        <v/>
      </c>
      <c r="U619" s="26" t="str">
        <f t="shared" ca="1" si="70"/>
        <v/>
      </c>
      <c r="V619" s="22"/>
      <c r="W619" s="22"/>
      <c r="X619" s="22"/>
      <c r="Y619" s="22"/>
      <c r="Z619" s="156"/>
      <c r="AA619" s="156"/>
      <c r="AB619" s="156"/>
      <c r="AC619" s="22">
        <v>20</v>
      </c>
    </row>
    <row r="620" spans="1:29">
      <c r="A620" s="17"/>
      <c r="B620" s="18"/>
      <c r="C620" s="18"/>
      <c r="D620" s="17"/>
      <c r="E620" s="17"/>
      <c r="F620" s="157"/>
      <c r="G620" s="136"/>
      <c r="H620" s="136" t="s">
        <v>131</v>
      </c>
      <c r="I620" s="137" t="str">
        <f>IFERROR(IF(ISBLANK($G620),"",IF(ISTEXT($G620),$G620,IF(SIGN(INDEX('Time Zones'!$D$12:$J$18,MATCH($H620,ZoneA,0),MATCH($J620,ZoneB,0)))=(-1),INDEX('Time Zones'!$D$12:$J$18,MATCH($H620,ZoneA,0),MATCH($J620,ZoneB,0))+$G620+5,INDEX('Time Zones'!$D$12:$J$18,MATCH($H620,ZoneA,0),MATCH($J620,ZoneB,0))+$G620))),"Select Time Zones")</f>
        <v/>
      </c>
      <c r="J620" s="19" t="s">
        <v>131</v>
      </c>
      <c r="K620" s="160"/>
      <c r="L620" s="134"/>
      <c r="M620" s="134" t="s">
        <v>131</v>
      </c>
      <c r="N620" s="135" t="str">
        <f>IFERROR(IF(ISBLANK($G620),"",IF(ISBLANK($L620),"",IF(ISTEXT($L620),$L620,IF(SIGN(INDEX('Time Zones'!$D$12:$J$18,MATCH($H620,ZoneA,0),MATCH($M620,ZoneB,0)))=(-1),INDEX('Time Zones'!$D$12:$J$18,MATCH($H620,ZoneA,0),MATCH($M620,ZoneB,0))+$L620+5,INDEX('Time Zones'!$D$12:$J$18,MATCH($H620,ZoneA,0),MATCH($M620,ZoneB,0))+$L620)))),"Select Time Zones")</f>
        <v/>
      </c>
      <c r="O620" s="162" t="str">
        <f t="shared" ca="1" si="71"/>
        <v/>
      </c>
      <c r="P620" s="25">
        <f t="shared" si="67"/>
        <v>0</v>
      </c>
      <c r="Q620" s="25">
        <f t="shared" si="68"/>
        <v>0</v>
      </c>
      <c r="R620" s="25">
        <f t="shared" si="69"/>
        <v>0</v>
      </c>
      <c r="S620" s="25" t="str">
        <f t="shared" ca="1" si="72"/>
        <v/>
      </c>
      <c r="T620" s="20" t="str">
        <f t="shared" ca="1" si="73"/>
        <v/>
      </c>
      <c r="U620" s="26" t="str">
        <f t="shared" ca="1" si="70"/>
        <v/>
      </c>
      <c r="V620" s="22"/>
      <c r="W620" s="22"/>
      <c r="X620" s="22"/>
      <c r="Y620" s="22"/>
      <c r="Z620" s="156"/>
      <c r="AA620" s="156"/>
      <c r="AB620" s="156"/>
      <c r="AC620" s="22">
        <v>20</v>
      </c>
    </row>
    <row r="621" spans="1:29">
      <c r="A621" s="17"/>
      <c r="B621" s="18"/>
      <c r="C621" s="18"/>
      <c r="D621" s="17"/>
      <c r="E621" s="17"/>
      <c r="F621" s="157"/>
      <c r="G621" s="136"/>
      <c r="H621" s="136" t="s">
        <v>131</v>
      </c>
      <c r="I621" s="137" t="str">
        <f>IFERROR(IF(ISBLANK($G621),"",IF(ISTEXT($G621),$G621,IF(SIGN(INDEX('Time Zones'!$D$12:$J$18,MATCH($H621,ZoneA,0),MATCH($J621,ZoneB,0)))=(-1),INDEX('Time Zones'!$D$12:$J$18,MATCH($H621,ZoneA,0),MATCH($J621,ZoneB,0))+$G621+5,INDEX('Time Zones'!$D$12:$J$18,MATCH($H621,ZoneA,0),MATCH($J621,ZoneB,0))+$G621))),"Select Time Zones")</f>
        <v/>
      </c>
      <c r="J621" s="19" t="s">
        <v>131</v>
      </c>
      <c r="K621" s="160"/>
      <c r="L621" s="134"/>
      <c r="M621" s="134" t="s">
        <v>131</v>
      </c>
      <c r="N621" s="135" t="str">
        <f>IFERROR(IF(ISBLANK($G621),"",IF(ISBLANK($L621),"",IF(ISTEXT($L621),$L621,IF(SIGN(INDEX('Time Zones'!$D$12:$J$18,MATCH($H621,ZoneA,0),MATCH($M621,ZoneB,0)))=(-1),INDEX('Time Zones'!$D$12:$J$18,MATCH($H621,ZoneA,0),MATCH($M621,ZoneB,0))+$L621+5,INDEX('Time Zones'!$D$12:$J$18,MATCH($H621,ZoneA,0),MATCH($M621,ZoneB,0))+$L621)))),"Select Time Zones")</f>
        <v/>
      </c>
      <c r="O621" s="162" t="str">
        <f t="shared" ca="1" si="71"/>
        <v/>
      </c>
      <c r="P621" s="25">
        <f t="shared" si="67"/>
        <v>0</v>
      </c>
      <c r="Q621" s="25">
        <f t="shared" si="68"/>
        <v>0</v>
      </c>
      <c r="R621" s="25">
        <f t="shared" si="69"/>
        <v>0</v>
      </c>
      <c r="S621" s="25" t="str">
        <f t="shared" ca="1" si="72"/>
        <v/>
      </c>
      <c r="T621" s="20" t="str">
        <f t="shared" ca="1" si="73"/>
        <v/>
      </c>
      <c r="U621" s="26" t="str">
        <f t="shared" ca="1" si="70"/>
        <v/>
      </c>
      <c r="V621" s="22"/>
      <c r="W621" s="22"/>
      <c r="X621" s="22"/>
      <c r="Y621" s="22"/>
      <c r="Z621" s="156"/>
      <c r="AA621" s="156"/>
      <c r="AB621" s="156"/>
      <c r="AC621" s="22">
        <v>20</v>
      </c>
    </row>
    <row r="622" spans="1:29">
      <c r="A622" s="17"/>
      <c r="B622" s="18"/>
      <c r="C622" s="18"/>
      <c r="D622" s="17"/>
      <c r="E622" s="17"/>
      <c r="F622" s="157"/>
      <c r="G622" s="136"/>
      <c r="H622" s="136" t="s">
        <v>131</v>
      </c>
      <c r="I622" s="137" t="str">
        <f>IFERROR(IF(ISBLANK($G622),"",IF(ISTEXT($G622),$G622,IF(SIGN(INDEX('Time Zones'!$D$12:$J$18,MATCH($H622,ZoneA,0),MATCH($J622,ZoneB,0)))=(-1),INDEX('Time Zones'!$D$12:$J$18,MATCH($H622,ZoneA,0),MATCH($J622,ZoneB,0))+$G622+5,INDEX('Time Zones'!$D$12:$J$18,MATCH($H622,ZoneA,0),MATCH($J622,ZoneB,0))+$G622))),"Select Time Zones")</f>
        <v/>
      </c>
      <c r="J622" s="19" t="s">
        <v>131</v>
      </c>
      <c r="K622" s="160"/>
      <c r="L622" s="134"/>
      <c r="M622" s="134" t="s">
        <v>131</v>
      </c>
      <c r="N622" s="135" t="str">
        <f>IFERROR(IF(ISBLANK($G622),"",IF(ISBLANK($L622),"",IF(ISTEXT($L622),$L622,IF(SIGN(INDEX('Time Zones'!$D$12:$J$18,MATCH($H622,ZoneA,0),MATCH($M622,ZoneB,0)))=(-1),INDEX('Time Zones'!$D$12:$J$18,MATCH($H622,ZoneA,0),MATCH($M622,ZoneB,0))+$L622+5,INDEX('Time Zones'!$D$12:$J$18,MATCH($H622,ZoneA,0),MATCH($M622,ZoneB,0))+$L622)))),"Select Time Zones")</f>
        <v/>
      </c>
      <c r="O622" s="162" t="str">
        <f t="shared" ca="1" si="71"/>
        <v/>
      </c>
      <c r="P622" s="25">
        <f t="shared" si="67"/>
        <v>0</v>
      </c>
      <c r="Q622" s="25">
        <f t="shared" si="68"/>
        <v>0</v>
      </c>
      <c r="R622" s="25">
        <f t="shared" si="69"/>
        <v>0</v>
      </c>
      <c r="S622" s="25" t="str">
        <f t="shared" ca="1" si="72"/>
        <v/>
      </c>
      <c r="T622" s="20" t="str">
        <f t="shared" ca="1" si="73"/>
        <v/>
      </c>
      <c r="U622" s="26" t="str">
        <f t="shared" ca="1" si="70"/>
        <v/>
      </c>
      <c r="V622" s="22"/>
      <c r="W622" s="22"/>
      <c r="X622" s="22"/>
      <c r="Y622" s="22"/>
      <c r="Z622" s="156"/>
      <c r="AA622" s="156"/>
      <c r="AB622" s="156"/>
      <c r="AC622" s="22">
        <v>20</v>
      </c>
    </row>
    <row r="623" spans="1:29">
      <c r="A623" s="17"/>
      <c r="B623" s="18"/>
      <c r="C623" s="18"/>
      <c r="D623" s="17"/>
      <c r="E623" s="17"/>
      <c r="F623" s="157"/>
      <c r="G623" s="136"/>
      <c r="H623" s="136" t="s">
        <v>131</v>
      </c>
      <c r="I623" s="137" t="str">
        <f>IFERROR(IF(ISBLANK($G623),"",IF(ISTEXT($G623),$G623,IF(SIGN(INDEX('Time Zones'!$D$12:$J$18,MATCH($H623,ZoneA,0),MATCH($J623,ZoneB,0)))=(-1),INDEX('Time Zones'!$D$12:$J$18,MATCH($H623,ZoneA,0),MATCH($J623,ZoneB,0))+$G623+5,INDEX('Time Zones'!$D$12:$J$18,MATCH($H623,ZoneA,0),MATCH($J623,ZoneB,0))+$G623))),"Select Time Zones")</f>
        <v/>
      </c>
      <c r="J623" s="19" t="s">
        <v>131</v>
      </c>
      <c r="K623" s="160"/>
      <c r="L623" s="134"/>
      <c r="M623" s="134" t="s">
        <v>131</v>
      </c>
      <c r="N623" s="135" t="str">
        <f>IFERROR(IF(ISBLANK($G623),"",IF(ISBLANK($L623),"",IF(ISTEXT($L623),$L623,IF(SIGN(INDEX('Time Zones'!$D$12:$J$18,MATCH($H623,ZoneA,0),MATCH($M623,ZoneB,0)))=(-1),INDEX('Time Zones'!$D$12:$J$18,MATCH($H623,ZoneA,0),MATCH($M623,ZoneB,0))+$L623+5,INDEX('Time Zones'!$D$12:$J$18,MATCH($H623,ZoneA,0),MATCH($M623,ZoneB,0))+$L623)))),"Select Time Zones")</f>
        <v/>
      </c>
      <c r="O623" s="162" t="str">
        <f t="shared" ca="1" si="71"/>
        <v/>
      </c>
      <c r="P623" s="25">
        <f t="shared" si="67"/>
        <v>0</v>
      </c>
      <c r="Q623" s="25">
        <f t="shared" si="68"/>
        <v>0</v>
      </c>
      <c r="R623" s="25">
        <f t="shared" si="69"/>
        <v>0</v>
      </c>
      <c r="S623" s="25" t="str">
        <f t="shared" ca="1" si="72"/>
        <v/>
      </c>
      <c r="T623" s="20" t="str">
        <f t="shared" ca="1" si="73"/>
        <v/>
      </c>
      <c r="U623" s="26" t="str">
        <f t="shared" ca="1" si="70"/>
        <v/>
      </c>
      <c r="V623" s="22"/>
      <c r="W623" s="22"/>
      <c r="X623" s="22"/>
      <c r="Y623" s="22"/>
      <c r="Z623" s="156"/>
      <c r="AA623" s="156"/>
      <c r="AB623" s="156"/>
      <c r="AC623" s="22">
        <v>20</v>
      </c>
    </row>
    <row r="624" spans="1:29">
      <c r="A624" s="17"/>
      <c r="B624" s="18"/>
      <c r="C624" s="18"/>
      <c r="D624" s="17"/>
      <c r="E624" s="17"/>
      <c r="F624" s="157"/>
      <c r="G624" s="136"/>
      <c r="H624" s="136" t="s">
        <v>131</v>
      </c>
      <c r="I624" s="137" t="str">
        <f>IFERROR(IF(ISBLANK($G624),"",IF(ISTEXT($G624),$G624,IF(SIGN(INDEX('Time Zones'!$D$12:$J$18,MATCH($H624,ZoneA,0),MATCH($J624,ZoneB,0)))=(-1),INDEX('Time Zones'!$D$12:$J$18,MATCH($H624,ZoneA,0),MATCH($J624,ZoneB,0))+$G624+5,INDEX('Time Zones'!$D$12:$J$18,MATCH($H624,ZoneA,0),MATCH($J624,ZoneB,0))+$G624))),"Select Time Zones")</f>
        <v/>
      </c>
      <c r="J624" s="19" t="s">
        <v>131</v>
      </c>
      <c r="K624" s="160"/>
      <c r="L624" s="134"/>
      <c r="M624" s="134" t="s">
        <v>131</v>
      </c>
      <c r="N624" s="135" t="str">
        <f>IFERROR(IF(ISBLANK($G624),"",IF(ISBLANK($L624),"",IF(ISTEXT($L624),$L624,IF(SIGN(INDEX('Time Zones'!$D$12:$J$18,MATCH($H624,ZoneA,0),MATCH($M624,ZoneB,0)))=(-1),INDEX('Time Zones'!$D$12:$J$18,MATCH($H624,ZoneA,0),MATCH($M624,ZoneB,0))+$L624+5,INDEX('Time Zones'!$D$12:$J$18,MATCH($H624,ZoneA,0),MATCH($M624,ZoneB,0))+$L624)))),"Select Time Zones")</f>
        <v/>
      </c>
      <c r="O624" s="162" t="str">
        <f t="shared" ca="1" si="71"/>
        <v/>
      </c>
      <c r="P624" s="25">
        <f t="shared" si="67"/>
        <v>0</v>
      </c>
      <c r="Q624" s="25">
        <f t="shared" si="68"/>
        <v>0</v>
      </c>
      <c r="R624" s="25">
        <f t="shared" si="69"/>
        <v>0</v>
      </c>
      <c r="S624" s="25" t="str">
        <f t="shared" ca="1" si="72"/>
        <v/>
      </c>
      <c r="T624" s="20" t="str">
        <f t="shared" ca="1" si="73"/>
        <v/>
      </c>
      <c r="U624" s="26" t="str">
        <f t="shared" ca="1" si="70"/>
        <v/>
      </c>
      <c r="V624" s="22"/>
      <c r="W624" s="22"/>
      <c r="X624" s="22"/>
      <c r="Y624" s="22"/>
      <c r="Z624" s="156"/>
      <c r="AA624" s="156"/>
      <c r="AB624" s="156"/>
      <c r="AC624" s="22">
        <v>20</v>
      </c>
    </row>
    <row r="625" spans="1:29">
      <c r="A625" s="17"/>
      <c r="B625" s="18"/>
      <c r="C625" s="18"/>
      <c r="D625" s="17"/>
      <c r="E625" s="17"/>
      <c r="F625" s="157"/>
      <c r="G625" s="136"/>
      <c r="H625" s="136" t="s">
        <v>131</v>
      </c>
      <c r="I625" s="137" t="str">
        <f>IFERROR(IF(ISBLANK($G625),"",IF(ISTEXT($G625),$G625,IF(SIGN(INDEX('Time Zones'!$D$12:$J$18,MATCH($H625,ZoneA,0),MATCH($J625,ZoneB,0)))=(-1),INDEX('Time Zones'!$D$12:$J$18,MATCH($H625,ZoneA,0),MATCH($J625,ZoneB,0))+$G625+5,INDEX('Time Zones'!$D$12:$J$18,MATCH($H625,ZoneA,0),MATCH($J625,ZoneB,0))+$G625))),"Select Time Zones")</f>
        <v/>
      </c>
      <c r="J625" s="19" t="s">
        <v>131</v>
      </c>
      <c r="K625" s="160"/>
      <c r="L625" s="134"/>
      <c r="M625" s="134" t="s">
        <v>131</v>
      </c>
      <c r="N625" s="135" t="str">
        <f>IFERROR(IF(ISBLANK($G625),"",IF(ISBLANK($L625),"",IF(ISTEXT($L625),$L625,IF(SIGN(INDEX('Time Zones'!$D$12:$J$18,MATCH($H625,ZoneA,0),MATCH($M625,ZoneB,0)))=(-1),INDEX('Time Zones'!$D$12:$J$18,MATCH($H625,ZoneA,0),MATCH($M625,ZoneB,0))+$L625+5,INDEX('Time Zones'!$D$12:$J$18,MATCH($H625,ZoneA,0),MATCH($M625,ZoneB,0))+$L625)))),"Select Time Zones")</f>
        <v/>
      </c>
      <c r="O625" s="162" t="str">
        <f t="shared" ca="1" si="71"/>
        <v/>
      </c>
      <c r="P625" s="25">
        <f t="shared" si="67"/>
        <v>0</v>
      </c>
      <c r="Q625" s="25">
        <f t="shared" si="68"/>
        <v>0</v>
      </c>
      <c r="R625" s="25">
        <f t="shared" si="69"/>
        <v>0</v>
      </c>
      <c r="S625" s="25" t="str">
        <f t="shared" ca="1" si="72"/>
        <v/>
      </c>
      <c r="T625" s="20" t="str">
        <f t="shared" ca="1" si="73"/>
        <v/>
      </c>
      <c r="U625" s="26" t="str">
        <f t="shared" ca="1" si="70"/>
        <v/>
      </c>
      <c r="V625" s="22"/>
      <c r="W625" s="22"/>
      <c r="X625" s="22"/>
      <c r="Y625" s="22"/>
      <c r="Z625" s="156"/>
      <c r="AA625" s="156"/>
      <c r="AB625" s="156"/>
      <c r="AC625" s="22">
        <v>20</v>
      </c>
    </row>
    <row r="626" spans="1:29">
      <c r="A626" s="17"/>
      <c r="B626" s="18"/>
      <c r="C626" s="18"/>
      <c r="D626" s="17"/>
      <c r="E626" s="17"/>
      <c r="F626" s="157"/>
      <c r="G626" s="136"/>
      <c r="H626" s="136" t="s">
        <v>131</v>
      </c>
      <c r="I626" s="137" t="str">
        <f>IFERROR(IF(ISBLANK($G626),"",IF(ISTEXT($G626),$G626,IF(SIGN(INDEX('Time Zones'!$D$12:$J$18,MATCH($H626,ZoneA,0),MATCH($J626,ZoneB,0)))=(-1),INDEX('Time Zones'!$D$12:$J$18,MATCH($H626,ZoneA,0),MATCH($J626,ZoneB,0))+$G626+5,INDEX('Time Zones'!$D$12:$J$18,MATCH($H626,ZoneA,0),MATCH($J626,ZoneB,0))+$G626))),"Select Time Zones")</f>
        <v/>
      </c>
      <c r="J626" s="19" t="s">
        <v>131</v>
      </c>
      <c r="K626" s="160"/>
      <c r="L626" s="134"/>
      <c r="M626" s="134" t="s">
        <v>131</v>
      </c>
      <c r="N626" s="135" t="str">
        <f>IFERROR(IF(ISBLANK($G626),"",IF(ISBLANK($L626),"",IF(ISTEXT($L626),$L626,IF(SIGN(INDEX('Time Zones'!$D$12:$J$18,MATCH($H626,ZoneA,0),MATCH($M626,ZoneB,0)))=(-1),INDEX('Time Zones'!$D$12:$J$18,MATCH($H626,ZoneA,0),MATCH($M626,ZoneB,0))+$L626+5,INDEX('Time Zones'!$D$12:$J$18,MATCH($H626,ZoneA,0),MATCH($M626,ZoneB,0))+$L626)))),"Select Time Zones")</f>
        <v/>
      </c>
      <c r="O626" s="162" t="str">
        <f t="shared" ca="1" si="71"/>
        <v/>
      </c>
      <c r="P626" s="25">
        <f t="shared" si="67"/>
        <v>0</v>
      </c>
      <c r="Q626" s="25">
        <f t="shared" si="68"/>
        <v>0</v>
      </c>
      <c r="R626" s="25">
        <f t="shared" si="69"/>
        <v>0</v>
      </c>
      <c r="S626" s="25" t="str">
        <f t="shared" ca="1" si="72"/>
        <v/>
      </c>
      <c r="T626" s="20" t="str">
        <f t="shared" ca="1" si="73"/>
        <v/>
      </c>
      <c r="U626" s="26" t="str">
        <f t="shared" ca="1" si="70"/>
        <v/>
      </c>
      <c r="V626" s="22"/>
      <c r="W626" s="22"/>
      <c r="X626" s="22"/>
      <c r="Y626" s="22"/>
      <c r="Z626" s="156"/>
      <c r="AA626" s="156"/>
      <c r="AB626" s="156"/>
      <c r="AC626" s="22">
        <v>20</v>
      </c>
    </row>
    <row r="627" spans="1:29">
      <c r="A627" s="17"/>
      <c r="B627" s="18"/>
      <c r="C627" s="18"/>
      <c r="D627" s="17"/>
      <c r="E627" s="17"/>
      <c r="F627" s="157"/>
      <c r="G627" s="136"/>
      <c r="H627" s="136" t="s">
        <v>131</v>
      </c>
      <c r="I627" s="137" t="str">
        <f>IFERROR(IF(ISBLANK($G627),"",IF(ISTEXT($G627),$G627,IF(SIGN(INDEX('Time Zones'!$D$12:$J$18,MATCH($H627,ZoneA,0),MATCH($J627,ZoneB,0)))=(-1),INDEX('Time Zones'!$D$12:$J$18,MATCH($H627,ZoneA,0),MATCH($J627,ZoneB,0))+$G627+5,INDEX('Time Zones'!$D$12:$J$18,MATCH($H627,ZoneA,0),MATCH($J627,ZoneB,0))+$G627))),"Select Time Zones")</f>
        <v/>
      </c>
      <c r="J627" s="19" t="s">
        <v>131</v>
      </c>
      <c r="K627" s="160"/>
      <c r="L627" s="134"/>
      <c r="M627" s="134" t="s">
        <v>131</v>
      </c>
      <c r="N627" s="135" t="str">
        <f>IFERROR(IF(ISBLANK($G627),"",IF(ISBLANK($L627),"",IF(ISTEXT($L627),$L627,IF(SIGN(INDEX('Time Zones'!$D$12:$J$18,MATCH($H627,ZoneA,0),MATCH($M627,ZoneB,0)))=(-1),INDEX('Time Zones'!$D$12:$J$18,MATCH($H627,ZoneA,0),MATCH($M627,ZoneB,0))+$L627+5,INDEX('Time Zones'!$D$12:$J$18,MATCH($H627,ZoneA,0),MATCH($M627,ZoneB,0))+$L627)))),"Select Time Zones")</f>
        <v/>
      </c>
      <c r="O627" s="162" t="str">
        <f t="shared" ca="1" si="71"/>
        <v/>
      </c>
      <c r="P627" s="25">
        <f t="shared" si="67"/>
        <v>0</v>
      </c>
      <c r="Q627" s="25">
        <f t="shared" si="68"/>
        <v>0</v>
      </c>
      <c r="R627" s="25">
        <f t="shared" si="69"/>
        <v>0</v>
      </c>
      <c r="S627" s="25" t="str">
        <f t="shared" ca="1" si="72"/>
        <v/>
      </c>
      <c r="T627" s="20" t="str">
        <f t="shared" ca="1" si="73"/>
        <v/>
      </c>
      <c r="U627" s="26" t="str">
        <f t="shared" ca="1" si="70"/>
        <v/>
      </c>
      <c r="V627" s="22"/>
      <c r="W627" s="22"/>
      <c r="X627" s="22"/>
      <c r="Y627" s="22"/>
      <c r="Z627" s="156"/>
      <c r="AA627" s="156"/>
      <c r="AB627" s="156"/>
      <c r="AC627" s="22">
        <v>20</v>
      </c>
    </row>
    <row r="628" spans="1:29">
      <c r="A628" s="17"/>
      <c r="B628" s="18"/>
      <c r="C628" s="18"/>
      <c r="D628" s="17"/>
      <c r="E628" s="17"/>
      <c r="F628" s="157"/>
      <c r="G628" s="136"/>
      <c r="H628" s="136" t="s">
        <v>131</v>
      </c>
      <c r="I628" s="137" t="str">
        <f>IFERROR(IF(ISBLANK($G628),"",IF(ISTEXT($G628),$G628,IF(SIGN(INDEX('Time Zones'!$D$12:$J$18,MATCH($H628,ZoneA,0),MATCH($J628,ZoneB,0)))=(-1),INDEX('Time Zones'!$D$12:$J$18,MATCH($H628,ZoneA,0),MATCH($J628,ZoneB,0))+$G628+5,INDEX('Time Zones'!$D$12:$J$18,MATCH($H628,ZoneA,0),MATCH($J628,ZoneB,0))+$G628))),"Select Time Zones")</f>
        <v/>
      </c>
      <c r="J628" s="19" t="s">
        <v>131</v>
      </c>
      <c r="K628" s="160"/>
      <c r="L628" s="134"/>
      <c r="M628" s="134" t="s">
        <v>131</v>
      </c>
      <c r="N628" s="135" t="str">
        <f>IFERROR(IF(ISBLANK($G628),"",IF(ISBLANK($L628),"",IF(ISTEXT($L628),$L628,IF(SIGN(INDEX('Time Zones'!$D$12:$J$18,MATCH($H628,ZoneA,0),MATCH($M628,ZoneB,0)))=(-1),INDEX('Time Zones'!$D$12:$J$18,MATCH($H628,ZoneA,0),MATCH($M628,ZoneB,0))+$L628+5,INDEX('Time Zones'!$D$12:$J$18,MATCH($H628,ZoneA,0),MATCH($M628,ZoneB,0))+$L628)))),"Select Time Zones")</f>
        <v/>
      </c>
      <c r="O628" s="162" t="str">
        <f t="shared" ca="1" si="71"/>
        <v/>
      </c>
      <c r="P628" s="25">
        <f t="shared" si="67"/>
        <v>0</v>
      </c>
      <c r="Q628" s="25">
        <f t="shared" si="68"/>
        <v>0</v>
      </c>
      <c r="R628" s="25">
        <f t="shared" si="69"/>
        <v>0</v>
      </c>
      <c r="S628" s="25" t="str">
        <f t="shared" ca="1" si="72"/>
        <v/>
      </c>
      <c r="T628" s="20" t="str">
        <f t="shared" ca="1" si="73"/>
        <v/>
      </c>
      <c r="U628" s="26" t="str">
        <f t="shared" ca="1" si="70"/>
        <v/>
      </c>
      <c r="V628" s="22"/>
      <c r="W628" s="22"/>
      <c r="X628" s="22"/>
      <c r="Y628" s="22"/>
      <c r="Z628" s="156"/>
      <c r="AA628" s="156"/>
      <c r="AB628" s="156"/>
      <c r="AC628" s="22">
        <v>20</v>
      </c>
    </row>
    <row r="629" spans="1:29">
      <c r="A629" s="17"/>
      <c r="B629" s="18"/>
      <c r="C629" s="18"/>
      <c r="D629" s="17"/>
      <c r="E629" s="17"/>
      <c r="F629" s="157"/>
      <c r="G629" s="136"/>
      <c r="H629" s="136" t="s">
        <v>131</v>
      </c>
      <c r="I629" s="137" t="str">
        <f>IFERROR(IF(ISBLANK($G629),"",IF(ISTEXT($G629),$G629,IF(SIGN(INDEX('Time Zones'!$D$12:$J$18,MATCH($H629,ZoneA,0),MATCH($J629,ZoneB,0)))=(-1),INDEX('Time Zones'!$D$12:$J$18,MATCH($H629,ZoneA,0),MATCH($J629,ZoneB,0))+$G629+5,INDEX('Time Zones'!$D$12:$J$18,MATCH($H629,ZoneA,0),MATCH($J629,ZoneB,0))+$G629))),"Select Time Zones")</f>
        <v/>
      </c>
      <c r="J629" s="19" t="s">
        <v>131</v>
      </c>
      <c r="K629" s="160"/>
      <c r="L629" s="134"/>
      <c r="M629" s="134" t="s">
        <v>131</v>
      </c>
      <c r="N629" s="135" t="str">
        <f>IFERROR(IF(ISBLANK($G629),"",IF(ISBLANK($L629),"",IF(ISTEXT($L629),$L629,IF(SIGN(INDEX('Time Zones'!$D$12:$J$18,MATCH($H629,ZoneA,0),MATCH($M629,ZoneB,0)))=(-1),INDEX('Time Zones'!$D$12:$J$18,MATCH($H629,ZoneA,0),MATCH($M629,ZoneB,0))+$L629+5,INDEX('Time Zones'!$D$12:$J$18,MATCH($H629,ZoneA,0),MATCH($M629,ZoneB,0))+$L629)))),"Select Time Zones")</f>
        <v/>
      </c>
      <c r="O629" s="162" t="str">
        <f t="shared" ca="1" si="71"/>
        <v/>
      </c>
      <c r="P629" s="25">
        <f t="shared" si="67"/>
        <v>0</v>
      </c>
      <c r="Q629" s="25">
        <f t="shared" si="68"/>
        <v>0</v>
      </c>
      <c r="R629" s="25">
        <f t="shared" si="69"/>
        <v>0</v>
      </c>
      <c r="S629" s="25" t="str">
        <f t="shared" ca="1" si="72"/>
        <v/>
      </c>
      <c r="T629" s="20" t="str">
        <f t="shared" ca="1" si="73"/>
        <v/>
      </c>
      <c r="U629" s="26" t="str">
        <f t="shared" ca="1" si="70"/>
        <v/>
      </c>
      <c r="V629" s="22"/>
      <c r="W629" s="22"/>
      <c r="X629" s="22"/>
      <c r="Y629" s="22"/>
      <c r="Z629" s="156"/>
      <c r="AA629" s="156"/>
      <c r="AB629" s="156"/>
      <c r="AC629" s="22">
        <v>20</v>
      </c>
    </row>
    <row r="630" spans="1:29">
      <c r="A630" s="17"/>
      <c r="B630" s="18"/>
      <c r="C630" s="18"/>
      <c r="D630" s="17"/>
      <c r="E630" s="17"/>
      <c r="F630" s="157"/>
      <c r="G630" s="136"/>
      <c r="H630" s="136" t="s">
        <v>131</v>
      </c>
      <c r="I630" s="137" t="str">
        <f>IFERROR(IF(ISBLANK($G630),"",IF(ISTEXT($G630),$G630,IF(SIGN(INDEX('Time Zones'!$D$12:$J$18,MATCH($H630,ZoneA,0),MATCH($J630,ZoneB,0)))=(-1),INDEX('Time Zones'!$D$12:$J$18,MATCH($H630,ZoneA,0),MATCH($J630,ZoneB,0))+$G630+5,INDEX('Time Zones'!$D$12:$J$18,MATCH($H630,ZoneA,0),MATCH($J630,ZoneB,0))+$G630))),"Select Time Zones")</f>
        <v/>
      </c>
      <c r="J630" s="19" t="s">
        <v>131</v>
      </c>
      <c r="K630" s="160"/>
      <c r="L630" s="134"/>
      <c r="M630" s="134" t="s">
        <v>131</v>
      </c>
      <c r="N630" s="135" t="str">
        <f>IFERROR(IF(ISBLANK($G630),"",IF(ISBLANK($L630),"",IF(ISTEXT($L630),$L630,IF(SIGN(INDEX('Time Zones'!$D$12:$J$18,MATCH($H630,ZoneA,0),MATCH($M630,ZoneB,0)))=(-1),INDEX('Time Zones'!$D$12:$J$18,MATCH($H630,ZoneA,0),MATCH($M630,ZoneB,0))+$L630+5,INDEX('Time Zones'!$D$12:$J$18,MATCH($H630,ZoneA,0),MATCH($M630,ZoneB,0))+$L630)))),"Select Time Zones")</f>
        <v/>
      </c>
      <c r="O630" s="162" t="str">
        <f t="shared" ca="1" si="71"/>
        <v/>
      </c>
      <c r="P630" s="25">
        <f t="shared" si="67"/>
        <v>0</v>
      </c>
      <c r="Q630" s="25">
        <f t="shared" si="68"/>
        <v>0</v>
      </c>
      <c r="R630" s="25">
        <f t="shared" si="69"/>
        <v>0</v>
      </c>
      <c r="S630" s="25" t="str">
        <f t="shared" ca="1" si="72"/>
        <v/>
      </c>
      <c r="T630" s="20" t="str">
        <f t="shared" ca="1" si="73"/>
        <v/>
      </c>
      <c r="U630" s="26" t="str">
        <f t="shared" ca="1" si="70"/>
        <v/>
      </c>
      <c r="V630" s="22"/>
      <c r="W630" s="22"/>
      <c r="X630" s="22"/>
      <c r="Y630" s="22"/>
      <c r="Z630" s="156"/>
      <c r="AA630" s="156"/>
      <c r="AB630" s="156"/>
      <c r="AC630" s="22">
        <v>20</v>
      </c>
    </row>
    <row r="631" spans="1:29">
      <c r="A631" s="17"/>
      <c r="B631" s="18"/>
      <c r="C631" s="18"/>
      <c r="D631" s="17"/>
      <c r="E631" s="17"/>
      <c r="F631" s="157"/>
      <c r="G631" s="136"/>
      <c r="H631" s="136" t="s">
        <v>131</v>
      </c>
      <c r="I631" s="137" t="str">
        <f>IFERROR(IF(ISBLANK($G631),"",IF(ISTEXT($G631),$G631,IF(SIGN(INDEX('Time Zones'!$D$12:$J$18,MATCH($H631,ZoneA,0),MATCH($J631,ZoneB,0)))=(-1),INDEX('Time Zones'!$D$12:$J$18,MATCH($H631,ZoneA,0),MATCH($J631,ZoneB,0))+$G631+5,INDEX('Time Zones'!$D$12:$J$18,MATCH($H631,ZoneA,0),MATCH($J631,ZoneB,0))+$G631))),"Select Time Zones")</f>
        <v/>
      </c>
      <c r="J631" s="19" t="s">
        <v>131</v>
      </c>
      <c r="K631" s="160"/>
      <c r="L631" s="134"/>
      <c r="M631" s="134" t="s">
        <v>131</v>
      </c>
      <c r="N631" s="135" t="str">
        <f>IFERROR(IF(ISBLANK($G631),"",IF(ISBLANK($L631),"",IF(ISTEXT($L631),$L631,IF(SIGN(INDEX('Time Zones'!$D$12:$J$18,MATCH($H631,ZoneA,0),MATCH($M631,ZoneB,0)))=(-1),INDEX('Time Zones'!$D$12:$J$18,MATCH($H631,ZoneA,0),MATCH($M631,ZoneB,0))+$L631+5,INDEX('Time Zones'!$D$12:$J$18,MATCH($H631,ZoneA,0),MATCH($M631,ZoneB,0))+$L631)))),"Select Time Zones")</f>
        <v/>
      </c>
      <c r="O631" s="162" t="str">
        <f t="shared" ca="1" si="71"/>
        <v/>
      </c>
      <c r="P631" s="25">
        <f t="shared" si="67"/>
        <v>0</v>
      </c>
      <c r="Q631" s="25">
        <f t="shared" si="68"/>
        <v>0</v>
      </c>
      <c r="R631" s="25">
        <f t="shared" si="69"/>
        <v>0</v>
      </c>
      <c r="S631" s="25" t="str">
        <f t="shared" ca="1" si="72"/>
        <v/>
      </c>
      <c r="T631" s="20" t="str">
        <f t="shared" ca="1" si="73"/>
        <v/>
      </c>
      <c r="U631" s="26" t="str">
        <f t="shared" ca="1" si="70"/>
        <v/>
      </c>
      <c r="V631" s="22"/>
      <c r="W631" s="22"/>
      <c r="X631" s="22"/>
      <c r="Y631" s="22"/>
      <c r="Z631" s="156"/>
      <c r="AA631" s="156"/>
      <c r="AB631" s="156"/>
      <c r="AC631" s="22">
        <v>20</v>
      </c>
    </row>
    <row r="632" spans="1:29">
      <c r="A632" s="17"/>
      <c r="B632" s="18"/>
      <c r="C632" s="18"/>
      <c r="D632" s="17"/>
      <c r="E632" s="17"/>
      <c r="F632" s="157"/>
      <c r="G632" s="136"/>
      <c r="H632" s="136" t="s">
        <v>131</v>
      </c>
      <c r="I632" s="137" t="str">
        <f>IFERROR(IF(ISBLANK($G632),"",IF(ISTEXT($G632),$G632,IF(SIGN(INDEX('Time Zones'!$D$12:$J$18,MATCH($H632,ZoneA,0),MATCH($J632,ZoneB,0)))=(-1),INDEX('Time Zones'!$D$12:$J$18,MATCH($H632,ZoneA,0),MATCH($J632,ZoneB,0))+$G632+5,INDEX('Time Zones'!$D$12:$J$18,MATCH($H632,ZoneA,0),MATCH($J632,ZoneB,0))+$G632))),"Select Time Zones")</f>
        <v/>
      </c>
      <c r="J632" s="19" t="s">
        <v>131</v>
      </c>
      <c r="K632" s="160"/>
      <c r="L632" s="134"/>
      <c r="M632" s="134" t="s">
        <v>131</v>
      </c>
      <c r="N632" s="135" t="str">
        <f>IFERROR(IF(ISBLANK($G632),"",IF(ISBLANK($L632),"",IF(ISTEXT($L632),$L632,IF(SIGN(INDEX('Time Zones'!$D$12:$J$18,MATCH($H632,ZoneA,0),MATCH($M632,ZoneB,0)))=(-1),INDEX('Time Zones'!$D$12:$J$18,MATCH($H632,ZoneA,0),MATCH($M632,ZoneB,0))+$L632+5,INDEX('Time Zones'!$D$12:$J$18,MATCH($H632,ZoneA,0),MATCH($M632,ZoneB,0))+$L632)))),"Select Time Zones")</f>
        <v/>
      </c>
      <c r="O632" s="162" t="str">
        <f t="shared" ca="1" si="71"/>
        <v/>
      </c>
      <c r="P632" s="25">
        <f t="shared" si="67"/>
        <v>0</v>
      </c>
      <c r="Q632" s="25">
        <f t="shared" si="68"/>
        <v>0</v>
      </c>
      <c r="R632" s="25">
        <f t="shared" si="69"/>
        <v>0</v>
      </c>
      <c r="S632" s="25" t="str">
        <f t="shared" ca="1" si="72"/>
        <v/>
      </c>
      <c r="T632" s="20" t="str">
        <f t="shared" ca="1" si="73"/>
        <v/>
      </c>
      <c r="U632" s="26" t="str">
        <f t="shared" ca="1" si="70"/>
        <v/>
      </c>
      <c r="V632" s="22"/>
      <c r="W632" s="22"/>
      <c r="X632" s="22"/>
      <c r="Y632" s="22"/>
      <c r="Z632" s="156"/>
      <c r="AA632" s="156"/>
      <c r="AB632" s="156"/>
      <c r="AC632" s="22">
        <v>20</v>
      </c>
    </row>
    <row r="633" spans="1:29">
      <c r="A633" s="17"/>
      <c r="B633" s="18"/>
      <c r="C633" s="18"/>
      <c r="D633" s="17"/>
      <c r="E633" s="17"/>
      <c r="F633" s="157"/>
      <c r="G633" s="136"/>
      <c r="H633" s="136" t="s">
        <v>131</v>
      </c>
      <c r="I633" s="137" t="str">
        <f>IFERROR(IF(ISBLANK($G633),"",IF(ISTEXT($G633),$G633,IF(SIGN(INDEX('Time Zones'!$D$12:$J$18,MATCH($H633,ZoneA,0),MATCH($J633,ZoneB,0)))=(-1),INDEX('Time Zones'!$D$12:$J$18,MATCH($H633,ZoneA,0),MATCH($J633,ZoneB,0))+$G633+5,INDEX('Time Zones'!$D$12:$J$18,MATCH($H633,ZoneA,0),MATCH($J633,ZoneB,0))+$G633))),"Select Time Zones")</f>
        <v/>
      </c>
      <c r="J633" s="19" t="s">
        <v>131</v>
      </c>
      <c r="K633" s="160"/>
      <c r="L633" s="134"/>
      <c r="M633" s="134" t="s">
        <v>131</v>
      </c>
      <c r="N633" s="135" t="str">
        <f>IFERROR(IF(ISBLANK($G633),"",IF(ISBLANK($L633),"",IF(ISTEXT($L633),$L633,IF(SIGN(INDEX('Time Zones'!$D$12:$J$18,MATCH($H633,ZoneA,0),MATCH($M633,ZoneB,0)))=(-1),INDEX('Time Zones'!$D$12:$J$18,MATCH($H633,ZoneA,0),MATCH($M633,ZoneB,0))+$L633+5,INDEX('Time Zones'!$D$12:$J$18,MATCH($H633,ZoneA,0),MATCH($M633,ZoneB,0))+$L633)))),"Select Time Zones")</f>
        <v/>
      </c>
      <c r="O633" s="162" t="str">
        <f t="shared" ca="1" si="71"/>
        <v/>
      </c>
      <c r="P633" s="25">
        <f t="shared" si="67"/>
        <v>0</v>
      </c>
      <c r="Q633" s="25">
        <f t="shared" si="68"/>
        <v>0</v>
      </c>
      <c r="R633" s="25">
        <f t="shared" si="69"/>
        <v>0</v>
      </c>
      <c r="S633" s="25" t="str">
        <f t="shared" ca="1" si="72"/>
        <v/>
      </c>
      <c r="T633" s="20" t="str">
        <f t="shared" ca="1" si="73"/>
        <v/>
      </c>
      <c r="U633" s="26" t="str">
        <f t="shared" ca="1" si="70"/>
        <v/>
      </c>
      <c r="V633" s="22"/>
      <c r="W633" s="22"/>
      <c r="X633" s="22"/>
      <c r="Y633" s="22"/>
      <c r="Z633" s="156"/>
      <c r="AA633" s="156"/>
      <c r="AB633" s="156"/>
      <c r="AC633" s="22">
        <v>20</v>
      </c>
    </row>
    <row r="634" spans="1:29">
      <c r="A634" s="17"/>
      <c r="B634" s="18"/>
      <c r="C634" s="18"/>
      <c r="D634" s="17"/>
      <c r="E634" s="17"/>
      <c r="F634" s="157"/>
      <c r="G634" s="136"/>
      <c r="H634" s="136" t="s">
        <v>131</v>
      </c>
      <c r="I634" s="137" t="str">
        <f>IFERROR(IF(ISBLANK($G634),"",IF(ISTEXT($G634),$G634,IF(SIGN(INDEX('Time Zones'!$D$12:$J$18,MATCH($H634,ZoneA,0),MATCH($J634,ZoneB,0)))=(-1),INDEX('Time Zones'!$D$12:$J$18,MATCH($H634,ZoneA,0),MATCH($J634,ZoneB,0))+$G634+5,INDEX('Time Zones'!$D$12:$J$18,MATCH($H634,ZoneA,0),MATCH($J634,ZoneB,0))+$G634))),"Select Time Zones")</f>
        <v/>
      </c>
      <c r="J634" s="19" t="s">
        <v>131</v>
      </c>
      <c r="K634" s="160"/>
      <c r="L634" s="134"/>
      <c r="M634" s="134" t="s">
        <v>131</v>
      </c>
      <c r="N634" s="135" t="str">
        <f>IFERROR(IF(ISBLANK($G634),"",IF(ISBLANK($L634),"",IF(ISTEXT($L634),$L634,IF(SIGN(INDEX('Time Zones'!$D$12:$J$18,MATCH($H634,ZoneA,0),MATCH($M634,ZoneB,0)))=(-1),INDEX('Time Zones'!$D$12:$J$18,MATCH($H634,ZoneA,0),MATCH($M634,ZoneB,0))+$L634+5,INDEX('Time Zones'!$D$12:$J$18,MATCH($H634,ZoneA,0),MATCH($M634,ZoneB,0))+$L634)))),"Select Time Zones")</f>
        <v/>
      </c>
      <c r="O634" s="162" t="str">
        <f t="shared" ca="1" si="71"/>
        <v/>
      </c>
      <c r="P634" s="25">
        <f t="shared" si="67"/>
        <v>0</v>
      </c>
      <c r="Q634" s="25">
        <f t="shared" si="68"/>
        <v>0</v>
      </c>
      <c r="R634" s="25">
        <f t="shared" si="69"/>
        <v>0</v>
      </c>
      <c r="S634" s="25" t="str">
        <f t="shared" ca="1" si="72"/>
        <v/>
      </c>
      <c r="T634" s="20" t="str">
        <f t="shared" ca="1" si="73"/>
        <v/>
      </c>
      <c r="U634" s="26" t="str">
        <f t="shared" ca="1" si="70"/>
        <v/>
      </c>
      <c r="V634" s="22"/>
      <c r="W634" s="22"/>
      <c r="X634" s="22"/>
      <c r="Y634" s="22"/>
      <c r="Z634" s="156"/>
      <c r="AA634" s="156"/>
      <c r="AB634" s="156"/>
      <c r="AC634" s="22">
        <v>20</v>
      </c>
    </row>
    <row r="635" spans="1:29">
      <c r="A635" s="17"/>
      <c r="B635" s="18"/>
      <c r="C635" s="18"/>
      <c r="D635" s="17"/>
      <c r="E635" s="17"/>
      <c r="F635" s="157"/>
      <c r="G635" s="136"/>
      <c r="H635" s="136" t="s">
        <v>131</v>
      </c>
      <c r="I635" s="137" t="str">
        <f>IFERROR(IF(ISBLANK($G635),"",IF(ISTEXT($G635),$G635,IF(SIGN(INDEX('Time Zones'!$D$12:$J$18,MATCH($H635,ZoneA,0),MATCH($J635,ZoneB,0)))=(-1),INDEX('Time Zones'!$D$12:$J$18,MATCH($H635,ZoneA,0),MATCH($J635,ZoneB,0))+$G635+5,INDEX('Time Zones'!$D$12:$J$18,MATCH($H635,ZoneA,0),MATCH($J635,ZoneB,0))+$G635))),"Select Time Zones")</f>
        <v/>
      </c>
      <c r="J635" s="19" t="s">
        <v>131</v>
      </c>
      <c r="K635" s="160"/>
      <c r="L635" s="134"/>
      <c r="M635" s="134" t="s">
        <v>131</v>
      </c>
      <c r="N635" s="135" t="str">
        <f>IFERROR(IF(ISBLANK($G635),"",IF(ISBLANK($L635),"",IF(ISTEXT($L635),$L635,IF(SIGN(INDEX('Time Zones'!$D$12:$J$18,MATCH($H635,ZoneA,0),MATCH($M635,ZoneB,0)))=(-1),INDEX('Time Zones'!$D$12:$J$18,MATCH($H635,ZoneA,0),MATCH($M635,ZoneB,0))+$L635+5,INDEX('Time Zones'!$D$12:$J$18,MATCH($H635,ZoneA,0),MATCH($M635,ZoneB,0))+$L635)))),"Select Time Zones")</f>
        <v/>
      </c>
      <c r="O635" s="162" t="str">
        <f t="shared" ca="1" si="71"/>
        <v/>
      </c>
      <c r="P635" s="25">
        <f t="shared" si="67"/>
        <v>0</v>
      </c>
      <c r="Q635" s="25">
        <f t="shared" si="68"/>
        <v>0</v>
      </c>
      <c r="R635" s="25">
        <f t="shared" si="69"/>
        <v>0</v>
      </c>
      <c r="S635" s="25" t="str">
        <f t="shared" ca="1" si="72"/>
        <v/>
      </c>
      <c r="T635" s="20" t="str">
        <f t="shared" ca="1" si="73"/>
        <v/>
      </c>
      <c r="U635" s="26" t="str">
        <f t="shared" ca="1" si="70"/>
        <v/>
      </c>
      <c r="V635" s="22"/>
      <c r="W635" s="22"/>
      <c r="X635" s="22"/>
      <c r="Y635" s="22"/>
      <c r="Z635" s="156"/>
      <c r="AA635" s="156"/>
      <c r="AB635" s="156"/>
      <c r="AC635" s="22">
        <v>20</v>
      </c>
    </row>
    <row r="636" spans="1:29">
      <c r="A636" s="17"/>
      <c r="B636" s="18"/>
      <c r="C636" s="18"/>
      <c r="D636" s="17"/>
      <c r="E636" s="17"/>
      <c r="F636" s="157"/>
      <c r="G636" s="136"/>
      <c r="H636" s="136" t="s">
        <v>131</v>
      </c>
      <c r="I636" s="137" t="str">
        <f>IFERROR(IF(ISBLANK($G636),"",IF(ISTEXT($G636),$G636,IF(SIGN(INDEX('Time Zones'!$D$12:$J$18,MATCH($H636,ZoneA,0),MATCH($J636,ZoneB,0)))=(-1),INDEX('Time Zones'!$D$12:$J$18,MATCH($H636,ZoneA,0),MATCH($J636,ZoneB,0))+$G636+5,INDEX('Time Zones'!$D$12:$J$18,MATCH($H636,ZoneA,0),MATCH($J636,ZoneB,0))+$G636))),"Select Time Zones")</f>
        <v/>
      </c>
      <c r="J636" s="19" t="s">
        <v>131</v>
      </c>
      <c r="K636" s="160"/>
      <c r="L636" s="134"/>
      <c r="M636" s="134" t="s">
        <v>131</v>
      </c>
      <c r="N636" s="135" t="str">
        <f>IFERROR(IF(ISBLANK($G636),"",IF(ISBLANK($L636),"",IF(ISTEXT($L636),$L636,IF(SIGN(INDEX('Time Zones'!$D$12:$J$18,MATCH($H636,ZoneA,0),MATCH($M636,ZoneB,0)))=(-1),INDEX('Time Zones'!$D$12:$J$18,MATCH($H636,ZoneA,0),MATCH($M636,ZoneB,0))+$L636+5,INDEX('Time Zones'!$D$12:$J$18,MATCH($H636,ZoneA,0),MATCH($M636,ZoneB,0))+$L636)))),"Select Time Zones")</f>
        <v/>
      </c>
      <c r="O636" s="162" t="str">
        <f t="shared" ca="1" si="71"/>
        <v/>
      </c>
      <c r="P636" s="25">
        <f t="shared" si="67"/>
        <v>0</v>
      </c>
      <c r="Q636" s="25">
        <f t="shared" si="68"/>
        <v>0</v>
      </c>
      <c r="R636" s="25">
        <f t="shared" si="69"/>
        <v>0</v>
      </c>
      <c r="S636" s="25" t="str">
        <f t="shared" ca="1" si="72"/>
        <v/>
      </c>
      <c r="T636" s="20" t="str">
        <f t="shared" ca="1" si="73"/>
        <v/>
      </c>
      <c r="U636" s="26" t="str">
        <f t="shared" ca="1" si="70"/>
        <v/>
      </c>
      <c r="V636" s="22"/>
      <c r="W636" s="22"/>
      <c r="X636" s="22"/>
      <c r="Y636" s="22"/>
      <c r="Z636" s="156"/>
      <c r="AA636" s="156"/>
      <c r="AB636" s="156"/>
      <c r="AC636" s="22">
        <v>20</v>
      </c>
    </row>
    <row r="637" spans="1:29">
      <c r="A637" s="17"/>
      <c r="B637" s="18"/>
      <c r="C637" s="18"/>
      <c r="D637" s="17"/>
      <c r="E637" s="17"/>
      <c r="F637" s="157"/>
      <c r="G637" s="136"/>
      <c r="H637" s="136" t="s">
        <v>131</v>
      </c>
      <c r="I637" s="137" t="str">
        <f>IFERROR(IF(ISBLANK($G637),"",IF(ISTEXT($G637),$G637,IF(SIGN(INDEX('Time Zones'!$D$12:$J$18,MATCH($H637,ZoneA,0),MATCH($J637,ZoneB,0)))=(-1),INDEX('Time Zones'!$D$12:$J$18,MATCH($H637,ZoneA,0),MATCH($J637,ZoneB,0))+$G637+5,INDEX('Time Zones'!$D$12:$J$18,MATCH($H637,ZoneA,0),MATCH($J637,ZoneB,0))+$G637))),"Select Time Zones")</f>
        <v/>
      </c>
      <c r="J637" s="19" t="s">
        <v>131</v>
      </c>
      <c r="K637" s="160"/>
      <c r="L637" s="134"/>
      <c r="M637" s="134" t="s">
        <v>131</v>
      </c>
      <c r="N637" s="135" t="str">
        <f>IFERROR(IF(ISBLANK($G637),"",IF(ISBLANK($L637),"",IF(ISTEXT($L637),$L637,IF(SIGN(INDEX('Time Zones'!$D$12:$J$18,MATCH($H637,ZoneA,0),MATCH($M637,ZoneB,0)))=(-1),INDEX('Time Zones'!$D$12:$J$18,MATCH($H637,ZoneA,0),MATCH($M637,ZoneB,0))+$L637+5,INDEX('Time Zones'!$D$12:$J$18,MATCH($H637,ZoneA,0),MATCH($M637,ZoneB,0))+$L637)))),"Select Time Zones")</f>
        <v/>
      </c>
      <c r="O637" s="162" t="str">
        <f t="shared" ca="1" si="71"/>
        <v/>
      </c>
      <c r="P637" s="25">
        <f t="shared" si="67"/>
        <v>0</v>
      </c>
      <c r="Q637" s="25">
        <f t="shared" si="68"/>
        <v>0</v>
      </c>
      <c r="R637" s="25">
        <f t="shared" si="69"/>
        <v>0</v>
      </c>
      <c r="S637" s="25" t="str">
        <f t="shared" ca="1" si="72"/>
        <v/>
      </c>
      <c r="T637" s="20" t="str">
        <f t="shared" ca="1" si="73"/>
        <v/>
      </c>
      <c r="U637" s="26" t="str">
        <f t="shared" ca="1" si="70"/>
        <v/>
      </c>
      <c r="V637" s="22"/>
      <c r="W637" s="22"/>
      <c r="X637" s="22"/>
      <c r="Y637" s="22"/>
      <c r="Z637" s="156"/>
      <c r="AA637" s="156"/>
      <c r="AB637" s="156"/>
      <c r="AC637" s="22">
        <v>20</v>
      </c>
    </row>
    <row r="638" spans="1:29">
      <c r="A638" s="17"/>
      <c r="B638" s="18"/>
      <c r="C638" s="18"/>
      <c r="D638" s="17"/>
      <c r="E638" s="17"/>
      <c r="F638" s="157"/>
      <c r="G638" s="136"/>
      <c r="H638" s="136" t="s">
        <v>131</v>
      </c>
      <c r="I638" s="137" t="str">
        <f>IFERROR(IF(ISBLANK($G638),"",IF(ISTEXT($G638),$G638,IF(SIGN(INDEX('Time Zones'!$D$12:$J$18,MATCH($H638,ZoneA,0),MATCH($J638,ZoneB,0)))=(-1),INDEX('Time Zones'!$D$12:$J$18,MATCH($H638,ZoneA,0),MATCH($J638,ZoneB,0))+$G638+5,INDEX('Time Zones'!$D$12:$J$18,MATCH($H638,ZoneA,0),MATCH($J638,ZoneB,0))+$G638))),"Select Time Zones")</f>
        <v/>
      </c>
      <c r="J638" s="19" t="s">
        <v>131</v>
      </c>
      <c r="K638" s="160"/>
      <c r="L638" s="134"/>
      <c r="M638" s="134" t="s">
        <v>131</v>
      </c>
      <c r="N638" s="135" t="str">
        <f>IFERROR(IF(ISBLANK($G638),"",IF(ISBLANK($L638),"",IF(ISTEXT($L638),$L638,IF(SIGN(INDEX('Time Zones'!$D$12:$J$18,MATCH($H638,ZoneA,0),MATCH($M638,ZoneB,0)))=(-1),INDEX('Time Zones'!$D$12:$J$18,MATCH($H638,ZoneA,0),MATCH($M638,ZoneB,0))+$L638+5,INDEX('Time Zones'!$D$12:$J$18,MATCH($H638,ZoneA,0),MATCH($M638,ZoneB,0))+$L638)))),"Select Time Zones")</f>
        <v/>
      </c>
      <c r="O638" s="162" t="str">
        <f t="shared" ca="1" si="71"/>
        <v/>
      </c>
      <c r="P638" s="25">
        <f t="shared" si="67"/>
        <v>0</v>
      </c>
      <c r="Q638" s="25">
        <f t="shared" si="68"/>
        <v>0</v>
      </c>
      <c r="R638" s="25">
        <f t="shared" si="69"/>
        <v>0</v>
      </c>
      <c r="S638" s="25" t="str">
        <f t="shared" ca="1" si="72"/>
        <v/>
      </c>
      <c r="T638" s="20" t="str">
        <f t="shared" ca="1" si="73"/>
        <v/>
      </c>
      <c r="U638" s="26" t="str">
        <f t="shared" ca="1" si="70"/>
        <v/>
      </c>
      <c r="V638" s="22"/>
      <c r="W638" s="22"/>
      <c r="X638" s="22"/>
      <c r="Y638" s="22"/>
      <c r="Z638" s="156"/>
      <c r="AA638" s="156"/>
      <c r="AB638" s="156"/>
      <c r="AC638" s="22">
        <v>20</v>
      </c>
    </row>
    <row r="639" spans="1:29">
      <c r="A639" s="17"/>
      <c r="B639" s="18"/>
      <c r="C639" s="18"/>
      <c r="D639" s="17"/>
      <c r="E639" s="17"/>
      <c r="F639" s="157"/>
      <c r="G639" s="136"/>
      <c r="H639" s="136" t="s">
        <v>131</v>
      </c>
      <c r="I639" s="137" t="str">
        <f>IFERROR(IF(ISBLANK($G639),"",IF(ISTEXT($G639),$G639,IF(SIGN(INDEX('Time Zones'!$D$12:$J$18,MATCH($H639,ZoneA,0),MATCH($J639,ZoneB,0)))=(-1),INDEX('Time Zones'!$D$12:$J$18,MATCH($H639,ZoneA,0),MATCH($J639,ZoneB,0))+$G639+5,INDEX('Time Zones'!$D$12:$J$18,MATCH($H639,ZoneA,0),MATCH($J639,ZoneB,0))+$G639))),"Select Time Zones")</f>
        <v/>
      </c>
      <c r="J639" s="19" t="s">
        <v>131</v>
      </c>
      <c r="K639" s="160"/>
      <c r="L639" s="134"/>
      <c r="M639" s="134" t="s">
        <v>131</v>
      </c>
      <c r="N639" s="135" t="str">
        <f>IFERROR(IF(ISBLANK($G639),"",IF(ISBLANK($L639),"",IF(ISTEXT($L639),$L639,IF(SIGN(INDEX('Time Zones'!$D$12:$J$18,MATCH($H639,ZoneA,0),MATCH($M639,ZoneB,0)))=(-1),INDEX('Time Zones'!$D$12:$J$18,MATCH($H639,ZoneA,0),MATCH($M639,ZoneB,0))+$L639+5,INDEX('Time Zones'!$D$12:$J$18,MATCH($H639,ZoneA,0),MATCH($M639,ZoneB,0))+$L639)))),"Select Time Zones")</f>
        <v/>
      </c>
      <c r="O639" s="162" t="str">
        <f t="shared" ca="1" si="71"/>
        <v/>
      </c>
      <c r="P639" s="25">
        <f t="shared" si="67"/>
        <v>0</v>
      </c>
      <c r="Q639" s="25">
        <f t="shared" si="68"/>
        <v>0</v>
      </c>
      <c r="R639" s="25">
        <f t="shared" si="69"/>
        <v>0</v>
      </c>
      <c r="S639" s="25" t="str">
        <f t="shared" ca="1" si="72"/>
        <v/>
      </c>
      <c r="T639" s="20" t="str">
        <f t="shared" ca="1" si="73"/>
        <v/>
      </c>
      <c r="U639" s="26" t="str">
        <f t="shared" ca="1" si="70"/>
        <v/>
      </c>
      <c r="V639" s="22"/>
      <c r="W639" s="22"/>
      <c r="X639" s="22"/>
      <c r="Y639" s="22"/>
      <c r="Z639" s="156"/>
      <c r="AA639" s="156"/>
      <c r="AB639" s="156"/>
      <c r="AC639" s="22">
        <v>20</v>
      </c>
    </row>
    <row r="640" spans="1:29">
      <c r="A640" s="17"/>
      <c r="B640" s="18"/>
      <c r="C640" s="18"/>
      <c r="D640" s="17"/>
      <c r="E640" s="17"/>
      <c r="F640" s="157"/>
      <c r="G640" s="136"/>
      <c r="H640" s="136" t="s">
        <v>131</v>
      </c>
      <c r="I640" s="137" t="str">
        <f>IFERROR(IF(ISBLANK($G640),"",IF(ISTEXT($G640),$G640,IF(SIGN(INDEX('Time Zones'!$D$12:$J$18,MATCH($H640,ZoneA,0),MATCH($J640,ZoneB,0)))=(-1),INDEX('Time Zones'!$D$12:$J$18,MATCH($H640,ZoneA,0),MATCH($J640,ZoneB,0))+$G640+5,INDEX('Time Zones'!$D$12:$J$18,MATCH($H640,ZoneA,0),MATCH($J640,ZoneB,0))+$G640))),"Select Time Zones")</f>
        <v/>
      </c>
      <c r="J640" s="19" t="s">
        <v>131</v>
      </c>
      <c r="K640" s="160"/>
      <c r="L640" s="134"/>
      <c r="M640" s="134" t="s">
        <v>131</v>
      </c>
      <c r="N640" s="135" t="str">
        <f>IFERROR(IF(ISBLANK($G640),"",IF(ISBLANK($L640),"",IF(ISTEXT($L640),$L640,IF(SIGN(INDEX('Time Zones'!$D$12:$J$18,MATCH($H640,ZoneA,0),MATCH($M640,ZoneB,0)))=(-1),INDEX('Time Zones'!$D$12:$J$18,MATCH($H640,ZoneA,0),MATCH($M640,ZoneB,0))+$L640+5,INDEX('Time Zones'!$D$12:$J$18,MATCH($H640,ZoneA,0),MATCH($M640,ZoneB,0))+$L640)))),"Select Time Zones")</f>
        <v/>
      </c>
      <c r="O640" s="162" t="str">
        <f t="shared" ca="1" si="71"/>
        <v/>
      </c>
      <c r="P640" s="25">
        <f t="shared" ref="P640:P703" si="74">IFERROR(HOUR(G640),"")</f>
        <v>0</v>
      </c>
      <c r="Q640" s="25">
        <f t="shared" ref="Q640:Q703" si="75">IFERROR(P640*60,"")</f>
        <v>0</v>
      </c>
      <c r="R640" s="25">
        <f t="shared" ref="R640:R703" si="76">IFERROR(MINUTE(G640),"")</f>
        <v>0</v>
      </c>
      <c r="S640" s="25" t="str">
        <f t="shared" ca="1" si="72"/>
        <v/>
      </c>
      <c r="T640" s="20" t="str">
        <f t="shared" ca="1" si="73"/>
        <v/>
      </c>
      <c r="U640" s="26" t="str">
        <f t="shared" ref="U640:U703" ca="1" si="77">IFERROR(SIGN(S640),"")</f>
        <v/>
      </c>
      <c r="V640" s="22"/>
      <c r="W640" s="22"/>
      <c r="X640" s="22"/>
      <c r="Y640" s="22"/>
      <c r="Z640" s="156"/>
      <c r="AA640" s="156"/>
      <c r="AB640" s="156"/>
      <c r="AC640" s="22">
        <v>20</v>
      </c>
    </row>
    <row r="641" spans="1:29">
      <c r="A641" s="17"/>
      <c r="B641" s="18"/>
      <c r="C641" s="18"/>
      <c r="D641" s="17"/>
      <c r="E641" s="17"/>
      <c r="F641" s="157"/>
      <c r="G641" s="136"/>
      <c r="H641" s="136" t="s">
        <v>131</v>
      </c>
      <c r="I641" s="137" t="str">
        <f>IFERROR(IF(ISBLANK($G641),"",IF(ISTEXT($G641),$G641,IF(SIGN(INDEX('Time Zones'!$D$12:$J$18,MATCH($H641,ZoneA,0),MATCH($J641,ZoneB,0)))=(-1),INDEX('Time Zones'!$D$12:$J$18,MATCH($H641,ZoneA,0),MATCH($J641,ZoneB,0))+$G641+5,INDEX('Time Zones'!$D$12:$J$18,MATCH($H641,ZoneA,0),MATCH($J641,ZoneB,0))+$G641))),"Select Time Zones")</f>
        <v/>
      </c>
      <c r="J641" s="19" t="s">
        <v>131</v>
      </c>
      <c r="K641" s="160"/>
      <c r="L641" s="134"/>
      <c r="M641" s="134" t="s">
        <v>131</v>
      </c>
      <c r="N641" s="135" t="str">
        <f>IFERROR(IF(ISBLANK($G641),"",IF(ISBLANK($L641),"",IF(ISTEXT($L641),$L641,IF(SIGN(INDEX('Time Zones'!$D$12:$J$18,MATCH($H641,ZoneA,0),MATCH($M641,ZoneB,0)))=(-1),INDEX('Time Zones'!$D$12:$J$18,MATCH($H641,ZoneA,0),MATCH($M641,ZoneB,0))+$L641+5,INDEX('Time Zones'!$D$12:$J$18,MATCH($H641,ZoneA,0),MATCH($M641,ZoneB,0))+$L641)))),"Select Time Zones")</f>
        <v/>
      </c>
      <c r="O641" s="162" t="str">
        <f t="shared" ca="1" si="71"/>
        <v/>
      </c>
      <c r="P641" s="25">
        <f t="shared" si="74"/>
        <v>0</v>
      </c>
      <c r="Q641" s="25">
        <f t="shared" si="75"/>
        <v>0</v>
      </c>
      <c r="R641" s="25">
        <f t="shared" si="76"/>
        <v>0</v>
      </c>
      <c r="S641" s="25" t="str">
        <f t="shared" ca="1" si="72"/>
        <v/>
      </c>
      <c r="T641" s="20" t="str">
        <f t="shared" ca="1" si="73"/>
        <v/>
      </c>
      <c r="U641" s="26" t="str">
        <f t="shared" ca="1" si="77"/>
        <v/>
      </c>
      <c r="V641" s="22"/>
      <c r="W641" s="22"/>
      <c r="X641" s="22"/>
      <c r="Y641" s="22"/>
      <c r="Z641" s="156"/>
      <c r="AA641" s="156"/>
      <c r="AB641" s="156"/>
      <c r="AC641" s="22">
        <v>20</v>
      </c>
    </row>
    <row r="642" spans="1:29">
      <c r="A642" s="17"/>
      <c r="B642" s="18"/>
      <c r="C642" s="18"/>
      <c r="D642" s="17"/>
      <c r="E642" s="17"/>
      <c r="F642" s="157"/>
      <c r="G642" s="136"/>
      <c r="H642" s="136" t="s">
        <v>131</v>
      </c>
      <c r="I642" s="137" t="str">
        <f>IFERROR(IF(ISBLANK($G642),"",IF(ISTEXT($G642),$G642,IF(SIGN(INDEX('Time Zones'!$D$12:$J$18,MATCH($H642,ZoneA,0),MATCH($J642,ZoneB,0)))=(-1),INDEX('Time Zones'!$D$12:$J$18,MATCH($H642,ZoneA,0),MATCH($J642,ZoneB,0))+$G642+5,INDEX('Time Zones'!$D$12:$J$18,MATCH($H642,ZoneA,0),MATCH($J642,ZoneB,0))+$G642))),"Select Time Zones")</f>
        <v/>
      </c>
      <c r="J642" s="19" t="s">
        <v>131</v>
      </c>
      <c r="K642" s="160"/>
      <c r="L642" s="134"/>
      <c r="M642" s="134" t="s">
        <v>131</v>
      </c>
      <c r="N642" s="135" t="str">
        <f>IFERROR(IF(ISBLANK($G642),"",IF(ISBLANK($L642),"",IF(ISTEXT($L642),$L642,IF(SIGN(INDEX('Time Zones'!$D$12:$J$18,MATCH($H642,ZoneA,0),MATCH($M642,ZoneB,0)))=(-1),INDEX('Time Zones'!$D$12:$J$18,MATCH($H642,ZoneA,0),MATCH($M642,ZoneB,0))+$L642+5,INDEX('Time Zones'!$D$12:$J$18,MATCH($H642,ZoneA,0),MATCH($M642,ZoneB,0))+$L642)))),"Select Time Zones")</f>
        <v/>
      </c>
      <c r="O642" s="162" t="str">
        <f t="shared" ca="1" si="71"/>
        <v/>
      </c>
      <c r="P642" s="25">
        <f t="shared" si="74"/>
        <v>0</v>
      </c>
      <c r="Q642" s="25">
        <f t="shared" si="75"/>
        <v>0</v>
      </c>
      <c r="R642" s="25">
        <f t="shared" si="76"/>
        <v>0</v>
      </c>
      <c r="S642" s="25" t="str">
        <f t="shared" ca="1" si="72"/>
        <v/>
      </c>
      <c r="T642" s="20" t="str">
        <f t="shared" ca="1" si="73"/>
        <v/>
      </c>
      <c r="U642" s="26" t="str">
        <f t="shared" ca="1" si="77"/>
        <v/>
      </c>
      <c r="V642" s="22"/>
      <c r="W642" s="22"/>
      <c r="X642" s="22"/>
      <c r="Y642" s="22"/>
      <c r="Z642" s="156"/>
      <c r="AA642" s="156"/>
      <c r="AB642" s="156"/>
      <c r="AC642" s="22">
        <v>20</v>
      </c>
    </row>
    <row r="643" spans="1:29">
      <c r="A643" s="17"/>
      <c r="B643" s="18"/>
      <c r="C643" s="18"/>
      <c r="D643" s="17"/>
      <c r="E643" s="17"/>
      <c r="F643" s="157"/>
      <c r="G643" s="136"/>
      <c r="H643" s="136" t="s">
        <v>131</v>
      </c>
      <c r="I643" s="137" t="str">
        <f>IFERROR(IF(ISBLANK($G643),"",IF(ISTEXT($G643),$G643,IF(SIGN(INDEX('Time Zones'!$D$12:$J$18,MATCH($H643,ZoneA,0),MATCH($J643,ZoneB,0)))=(-1),INDEX('Time Zones'!$D$12:$J$18,MATCH($H643,ZoneA,0),MATCH($J643,ZoneB,0))+$G643+5,INDEX('Time Zones'!$D$12:$J$18,MATCH($H643,ZoneA,0),MATCH($J643,ZoneB,0))+$G643))),"Select Time Zones")</f>
        <v/>
      </c>
      <c r="J643" s="19" t="s">
        <v>131</v>
      </c>
      <c r="K643" s="160"/>
      <c r="L643" s="134"/>
      <c r="M643" s="134" t="s">
        <v>131</v>
      </c>
      <c r="N643" s="135" t="str">
        <f>IFERROR(IF(ISBLANK($G643),"",IF(ISBLANK($L643),"",IF(ISTEXT($L643),$L643,IF(SIGN(INDEX('Time Zones'!$D$12:$J$18,MATCH($H643,ZoneA,0),MATCH($M643,ZoneB,0)))=(-1),INDEX('Time Zones'!$D$12:$J$18,MATCH($H643,ZoneA,0),MATCH($M643,ZoneB,0))+$L643+5,INDEX('Time Zones'!$D$12:$J$18,MATCH($H643,ZoneA,0),MATCH($M643,ZoneB,0))+$L643)))),"Select Time Zones")</f>
        <v/>
      </c>
      <c r="O643" s="162" t="str">
        <f t="shared" ca="1" si="71"/>
        <v/>
      </c>
      <c r="P643" s="25">
        <f t="shared" si="74"/>
        <v>0</v>
      </c>
      <c r="Q643" s="25">
        <f t="shared" si="75"/>
        <v>0</v>
      </c>
      <c r="R643" s="25">
        <f t="shared" si="76"/>
        <v>0</v>
      </c>
      <c r="S643" s="25" t="str">
        <f t="shared" ca="1" si="72"/>
        <v/>
      </c>
      <c r="T643" s="20" t="str">
        <f t="shared" ca="1" si="73"/>
        <v/>
      </c>
      <c r="U643" s="26" t="str">
        <f t="shared" ca="1" si="77"/>
        <v/>
      </c>
      <c r="V643" s="22"/>
      <c r="W643" s="22"/>
      <c r="X643" s="22"/>
      <c r="Y643" s="22"/>
      <c r="Z643" s="156"/>
      <c r="AA643" s="156"/>
      <c r="AB643" s="156"/>
      <c r="AC643" s="22">
        <v>20</v>
      </c>
    </row>
    <row r="644" spans="1:29">
      <c r="A644" s="17"/>
      <c r="B644" s="18"/>
      <c r="C644" s="18"/>
      <c r="D644" s="17"/>
      <c r="E644" s="17"/>
      <c r="F644" s="157"/>
      <c r="G644" s="136"/>
      <c r="H644" s="136" t="s">
        <v>131</v>
      </c>
      <c r="I644" s="137" t="str">
        <f>IFERROR(IF(ISBLANK($G644),"",IF(ISTEXT($G644),$G644,IF(SIGN(INDEX('Time Zones'!$D$12:$J$18,MATCH($H644,ZoneA,0),MATCH($J644,ZoneB,0)))=(-1),INDEX('Time Zones'!$D$12:$J$18,MATCH($H644,ZoneA,0),MATCH($J644,ZoneB,0))+$G644+5,INDEX('Time Zones'!$D$12:$J$18,MATCH($H644,ZoneA,0),MATCH($J644,ZoneB,0))+$G644))),"Select Time Zones")</f>
        <v/>
      </c>
      <c r="J644" s="19" t="s">
        <v>131</v>
      </c>
      <c r="K644" s="160"/>
      <c r="L644" s="134"/>
      <c r="M644" s="134" t="s">
        <v>131</v>
      </c>
      <c r="N644" s="135" t="str">
        <f>IFERROR(IF(ISBLANK($G644),"",IF(ISBLANK($L644),"",IF(ISTEXT($L644),$L644,IF(SIGN(INDEX('Time Zones'!$D$12:$J$18,MATCH($H644,ZoneA,0),MATCH($M644,ZoneB,0)))=(-1),INDEX('Time Zones'!$D$12:$J$18,MATCH($H644,ZoneA,0),MATCH($M644,ZoneB,0))+$L644+5,INDEX('Time Zones'!$D$12:$J$18,MATCH($H644,ZoneA,0),MATCH($M644,ZoneB,0))+$L644)))),"Select Time Zones")</f>
        <v/>
      </c>
      <c r="O644" s="162" t="str">
        <f t="shared" ref="O644:O707" ca="1" si="78">IFERROR(IF(AND(ISBLANK(F644),ISBLANK(G644)),"",IF(AND(F644&gt;TODAY(),OR(ISBLANK(K644),ISBLANK(L644))),"",IF(AND(F644=TODAY(),G644&gt;=NOW()-TODAY(),OR(ISBLANK(K644), ISBLANK(L644))),"Pending",IF(AND((F644=K644), G644&gt;=NOW()-TODAY(),ISBLANK(L644)),"Pending",IF(AND(F644=K644, ISBLANK(L644),G644&lt;(NOW()-TODAY())),"Deadline Elapsed",IF(AND(F644=TODAY(),G644&lt;(NOW()-TODAY()),AND(ISBLANK(K644), ISBLANK(L644))),"Deadline Elapsed",IF(AND(TODAY()&gt;F644,OR(ISBLANK(K644),ISBLANK(L644))),"Deadline Elapsed",IF(AND((F644=K644),(G644&lt;L644)),"Missed",IF(AND((F644&lt;K644),OR(G644&lt;=L644,G644&gt;=L644)),"Missed",IF(AND((F644=K644),(G644&gt;=L644)),"Achieved",IF(AND((F644&gt;K644),OR((G644&gt;=L644),(G644&lt;L644))),"Achieved",))))))))))),"")</f>
        <v/>
      </c>
      <c r="P644" s="25">
        <f t="shared" si="74"/>
        <v>0</v>
      </c>
      <c r="Q644" s="25">
        <f t="shared" si="75"/>
        <v>0</v>
      </c>
      <c r="R644" s="25">
        <f t="shared" si="76"/>
        <v>0</v>
      </c>
      <c r="S644" s="25" t="str">
        <f t="shared" ref="S644:S707" ca="1" si="79">IFERROR(IF(OR(ISBLANK(F644),ISBLANK(G644)),"",IF($F644&lt;TODAY(),-$S$1-(TODAY()-F644)*24*60+SUM(Q644:R644),IF($F644=TODAY(),SUM(Q644:R644)-$S$1,IF($F644=TODAY()+1,SUM(Q644:R644)+24*60-$S$1,"")))),"GS")</f>
        <v/>
      </c>
      <c r="T644" s="20" t="str">
        <f t="shared" ref="T644:T707" ca="1" si="80">IFERROR(IF($U644=1,IF($S644&lt;=$AC644,IF(OR(F644=TODAY()+1,$O644="Pending"),"Critical",""),""),""),"")</f>
        <v/>
      </c>
      <c r="U644" s="26" t="str">
        <f t="shared" ca="1" si="77"/>
        <v/>
      </c>
      <c r="V644" s="22"/>
      <c r="W644" s="22"/>
      <c r="X644" s="22"/>
      <c r="Y644" s="22"/>
      <c r="Z644" s="156"/>
      <c r="AA644" s="156"/>
      <c r="AB644" s="156"/>
      <c r="AC644" s="22">
        <v>20</v>
      </c>
    </row>
    <row r="645" spans="1:29">
      <c r="A645" s="17"/>
      <c r="B645" s="18"/>
      <c r="C645" s="18"/>
      <c r="D645" s="17"/>
      <c r="E645" s="17"/>
      <c r="F645" s="157"/>
      <c r="G645" s="136"/>
      <c r="H645" s="136" t="s">
        <v>131</v>
      </c>
      <c r="I645" s="137" t="str">
        <f>IFERROR(IF(ISBLANK($G645),"",IF(ISTEXT($G645),$G645,IF(SIGN(INDEX('Time Zones'!$D$12:$J$18,MATCH($H645,ZoneA,0),MATCH($J645,ZoneB,0)))=(-1),INDEX('Time Zones'!$D$12:$J$18,MATCH($H645,ZoneA,0),MATCH($J645,ZoneB,0))+$G645+5,INDEX('Time Zones'!$D$12:$J$18,MATCH($H645,ZoneA,0),MATCH($J645,ZoneB,0))+$G645))),"Select Time Zones")</f>
        <v/>
      </c>
      <c r="J645" s="19" t="s">
        <v>131</v>
      </c>
      <c r="K645" s="160"/>
      <c r="L645" s="134"/>
      <c r="M645" s="134" t="s">
        <v>131</v>
      </c>
      <c r="N645" s="135" t="str">
        <f>IFERROR(IF(ISBLANK($G645),"",IF(ISBLANK($L645),"",IF(ISTEXT($L645),$L645,IF(SIGN(INDEX('Time Zones'!$D$12:$J$18,MATCH($H645,ZoneA,0),MATCH($M645,ZoneB,0)))=(-1),INDEX('Time Zones'!$D$12:$J$18,MATCH($H645,ZoneA,0),MATCH($M645,ZoneB,0))+$L645+5,INDEX('Time Zones'!$D$12:$J$18,MATCH($H645,ZoneA,0),MATCH($M645,ZoneB,0))+$L645)))),"Select Time Zones")</f>
        <v/>
      </c>
      <c r="O645" s="162" t="str">
        <f t="shared" ca="1" si="78"/>
        <v/>
      </c>
      <c r="P645" s="25">
        <f t="shared" si="74"/>
        <v>0</v>
      </c>
      <c r="Q645" s="25">
        <f t="shared" si="75"/>
        <v>0</v>
      </c>
      <c r="R645" s="25">
        <f t="shared" si="76"/>
        <v>0</v>
      </c>
      <c r="S645" s="25" t="str">
        <f t="shared" ca="1" si="79"/>
        <v/>
      </c>
      <c r="T645" s="20" t="str">
        <f t="shared" ca="1" si="80"/>
        <v/>
      </c>
      <c r="U645" s="26" t="str">
        <f t="shared" ca="1" si="77"/>
        <v/>
      </c>
      <c r="V645" s="22"/>
      <c r="W645" s="22"/>
      <c r="X645" s="22"/>
      <c r="Y645" s="22"/>
      <c r="Z645" s="156"/>
      <c r="AA645" s="156"/>
      <c r="AB645" s="156"/>
      <c r="AC645" s="22">
        <v>20</v>
      </c>
    </row>
    <row r="646" spans="1:29">
      <c r="A646" s="17"/>
      <c r="B646" s="18"/>
      <c r="C646" s="18"/>
      <c r="D646" s="17"/>
      <c r="E646" s="17"/>
      <c r="F646" s="157"/>
      <c r="G646" s="136"/>
      <c r="H646" s="136" t="s">
        <v>131</v>
      </c>
      <c r="I646" s="137" t="str">
        <f>IFERROR(IF(ISBLANK($G646),"",IF(ISTEXT($G646),$G646,IF(SIGN(INDEX('Time Zones'!$D$12:$J$18,MATCH($H646,ZoneA,0),MATCH($J646,ZoneB,0)))=(-1),INDEX('Time Zones'!$D$12:$J$18,MATCH($H646,ZoneA,0),MATCH($J646,ZoneB,0))+$G646+5,INDEX('Time Zones'!$D$12:$J$18,MATCH($H646,ZoneA,0),MATCH($J646,ZoneB,0))+$G646))),"Select Time Zones")</f>
        <v/>
      </c>
      <c r="J646" s="19" t="s">
        <v>131</v>
      </c>
      <c r="K646" s="160"/>
      <c r="L646" s="134"/>
      <c r="M646" s="134" t="s">
        <v>131</v>
      </c>
      <c r="N646" s="135" t="str">
        <f>IFERROR(IF(ISBLANK($G646),"",IF(ISBLANK($L646),"",IF(ISTEXT($L646),$L646,IF(SIGN(INDEX('Time Zones'!$D$12:$J$18,MATCH($H646,ZoneA,0),MATCH($M646,ZoneB,0)))=(-1),INDEX('Time Zones'!$D$12:$J$18,MATCH($H646,ZoneA,0),MATCH($M646,ZoneB,0))+$L646+5,INDEX('Time Zones'!$D$12:$J$18,MATCH($H646,ZoneA,0),MATCH($M646,ZoneB,0))+$L646)))),"Select Time Zones")</f>
        <v/>
      </c>
      <c r="O646" s="162" t="str">
        <f t="shared" ca="1" si="78"/>
        <v/>
      </c>
      <c r="P646" s="25">
        <f t="shared" si="74"/>
        <v>0</v>
      </c>
      <c r="Q646" s="25">
        <f t="shared" si="75"/>
        <v>0</v>
      </c>
      <c r="R646" s="25">
        <f t="shared" si="76"/>
        <v>0</v>
      </c>
      <c r="S646" s="25" t="str">
        <f t="shared" ca="1" si="79"/>
        <v/>
      </c>
      <c r="T646" s="20" t="str">
        <f t="shared" ca="1" si="80"/>
        <v/>
      </c>
      <c r="U646" s="26" t="str">
        <f t="shared" ca="1" si="77"/>
        <v/>
      </c>
      <c r="V646" s="22"/>
      <c r="W646" s="22"/>
      <c r="X646" s="22"/>
      <c r="Y646" s="22"/>
      <c r="Z646" s="156"/>
      <c r="AA646" s="156"/>
      <c r="AB646" s="156"/>
      <c r="AC646" s="22">
        <v>20</v>
      </c>
    </row>
    <row r="647" spans="1:29">
      <c r="A647" s="17"/>
      <c r="B647" s="18"/>
      <c r="C647" s="18"/>
      <c r="D647" s="17"/>
      <c r="E647" s="17"/>
      <c r="F647" s="157"/>
      <c r="G647" s="136"/>
      <c r="H647" s="136" t="s">
        <v>131</v>
      </c>
      <c r="I647" s="137" t="str">
        <f>IFERROR(IF(ISBLANK($G647),"",IF(ISTEXT($G647),$G647,IF(SIGN(INDEX('Time Zones'!$D$12:$J$18,MATCH($H647,ZoneA,0),MATCH($J647,ZoneB,0)))=(-1),INDEX('Time Zones'!$D$12:$J$18,MATCH($H647,ZoneA,0),MATCH($J647,ZoneB,0))+$G647+5,INDEX('Time Zones'!$D$12:$J$18,MATCH($H647,ZoneA,0),MATCH($J647,ZoneB,0))+$G647))),"Select Time Zones")</f>
        <v/>
      </c>
      <c r="J647" s="19" t="s">
        <v>131</v>
      </c>
      <c r="K647" s="160"/>
      <c r="L647" s="134"/>
      <c r="M647" s="134" t="s">
        <v>131</v>
      </c>
      <c r="N647" s="135" t="str">
        <f>IFERROR(IF(ISBLANK($G647),"",IF(ISBLANK($L647),"",IF(ISTEXT($L647),$L647,IF(SIGN(INDEX('Time Zones'!$D$12:$J$18,MATCH($H647,ZoneA,0),MATCH($M647,ZoneB,0)))=(-1),INDEX('Time Zones'!$D$12:$J$18,MATCH($H647,ZoneA,0),MATCH($M647,ZoneB,0))+$L647+5,INDEX('Time Zones'!$D$12:$J$18,MATCH($H647,ZoneA,0),MATCH($M647,ZoneB,0))+$L647)))),"Select Time Zones")</f>
        <v/>
      </c>
      <c r="O647" s="162" t="str">
        <f t="shared" ca="1" si="78"/>
        <v/>
      </c>
      <c r="P647" s="25">
        <f t="shared" si="74"/>
        <v>0</v>
      </c>
      <c r="Q647" s="25">
        <f t="shared" si="75"/>
        <v>0</v>
      </c>
      <c r="R647" s="25">
        <f t="shared" si="76"/>
        <v>0</v>
      </c>
      <c r="S647" s="25" t="str">
        <f t="shared" ca="1" si="79"/>
        <v/>
      </c>
      <c r="T647" s="20" t="str">
        <f t="shared" ca="1" si="80"/>
        <v/>
      </c>
      <c r="U647" s="26" t="str">
        <f t="shared" ca="1" si="77"/>
        <v/>
      </c>
      <c r="V647" s="22"/>
      <c r="W647" s="22"/>
      <c r="X647" s="22"/>
      <c r="Y647" s="22"/>
      <c r="Z647" s="156"/>
      <c r="AA647" s="156"/>
      <c r="AB647" s="156"/>
      <c r="AC647" s="22">
        <v>20</v>
      </c>
    </row>
    <row r="648" spans="1:29">
      <c r="A648" s="17"/>
      <c r="B648" s="18"/>
      <c r="C648" s="18"/>
      <c r="D648" s="17"/>
      <c r="E648" s="17"/>
      <c r="F648" s="157"/>
      <c r="G648" s="136"/>
      <c r="H648" s="136" t="s">
        <v>131</v>
      </c>
      <c r="I648" s="137" t="str">
        <f>IFERROR(IF(ISBLANK($G648),"",IF(ISTEXT($G648),$G648,IF(SIGN(INDEX('Time Zones'!$D$12:$J$18,MATCH($H648,ZoneA,0),MATCH($J648,ZoneB,0)))=(-1),INDEX('Time Zones'!$D$12:$J$18,MATCH($H648,ZoneA,0),MATCH($J648,ZoneB,0))+$G648+5,INDEX('Time Zones'!$D$12:$J$18,MATCH($H648,ZoneA,0),MATCH($J648,ZoneB,0))+$G648))),"Select Time Zones")</f>
        <v/>
      </c>
      <c r="J648" s="19" t="s">
        <v>131</v>
      </c>
      <c r="K648" s="160"/>
      <c r="L648" s="134"/>
      <c r="M648" s="134" t="s">
        <v>131</v>
      </c>
      <c r="N648" s="135" t="str">
        <f>IFERROR(IF(ISBLANK($G648),"",IF(ISBLANK($L648),"",IF(ISTEXT($L648),$L648,IF(SIGN(INDEX('Time Zones'!$D$12:$J$18,MATCH($H648,ZoneA,0),MATCH($M648,ZoneB,0)))=(-1),INDEX('Time Zones'!$D$12:$J$18,MATCH($H648,ZoneA,0),MATCH($M648,ZoneB,0))+$L648+5,INDEX('Time Zones'!$D$12:$J$18,MATCH($H648,ZoneA,0),MATCH($M648,ZoneB,0))+$L648)))),"Select Time Zones")</f>
        <v/>
      </c>
      <c r="O648" s="162" t="str">
        <f t="shared" ca="1" si="78"/>
        <v/>
      </c>
      <c r="P648" s="25">
        <f t="shared" si="74"/>
        <v>0</v>
      </c>
      <c r="Q648" s="25">
        <f t="shared" si="75"/>
        <v>0</v>
      </c>
      <c r="R648" s="25">
        <f t="shared" si="76"/>
        <v>0</v>
      </c>
      <c r="S648" s="25" t="str">
        <f t="shared" ca="1" si="79"/>
        <v/>
      </c>
      <c r="T648" s="20" t="str">
        <f t="shared" ca="1" si="80"/>
        <v/>
      </c>
      <c r="U648" s="26" t="str">
        <f t="shared" ca="1" si="77"/>
        <v/>
      </c>
      <c r="V648" s="22"/>
      <c r="W648" s="22"/>
      <c r="X648" s="22"/>
      <c r="Y648" s="22"/>
      <c r="Z648" s="156"/>
      <c r="AA648" s="156"/>
      <c r="AB648" s="156"/>
      <c r="AC648" s="22">
        <v>20</v>
      </c>
    </row>
    <row r="649" spans="1:29">
      <c r="A649" s="17"/>
      <c r="B649" s="18"/>
      <c r="C649" s="18"/>
      <c r="D649" s="17"/>
      <c r="E649" s="17"/>
      <c r="F649" s="157"/>
      <c r="G649" s="136"/>
      <c r="H649" s="136" t="s">
        <v>131</v>
      </c>
      <c r="I649" s="137" t="str">
        <f>IFERROR(IF(ISBLANK($G649),"",IF(ISTEXT($G649),$G649,IF(SIGN(INDEX('Time Zones'!$D$12:$J$18,MATCH($H649,ZoneA,0),MATCH($J649,ZoneB,0)))=(-1),INDEX('Time Zones'!$D$12:$J$18,MATCH($H649,ZoneA,0),MATCH($J649,ZoneB,0))+$G649+5,INDEX('Time Zones'!$D$12:$J$18,MATCH($H649,ZoneA,0),MATCH($J649,ZoneB,0))+$G649))),"Select Time Zones")</f>
        <v/>
      </c>
      <c r="J649" s="19" t="s">
        <v>131</v>
      </c>
      <c r="K649" s="160"/>
      <c r="L649" s="134"/>
      <c r="M649" s="134" t="s">
        <v>131</v>
      </c>
      <c r="N649" s="135" t="str">
        <f>IFERROR(IF(ISBLANK($G649),"",IF(ISBLANK($L649),"",IF(ISTEXT($L649),$L649,IF(SIGN(INDEX('Time Zones'!$D$12:$J$18,MATCH($H649,ZoneA,0),MATCH($M649,ZoneB,0)))=(-1),INDEX('Time Zones'!$D$12:$J$18,MATCH($H649,ZoneA,0),MATCH($M649,ZoneB,0))+$L649+5,INDEX('Time Zones'!$D$12:$J$18,MATCH($H649,ZoneA,0),MATCH($M649,ZoneB,0))+$L649)))),"Select Time Zones")</f>
        <v/>
      </c>
      <c r="O649" s="162" t="str">
        <f t="shared" ca="1" si="78"/>
        <v/>
      </c>
      <c r="P649" s="25">
        <f t="shared" si="74"/>
        <v>0</v>
      </c>
      <c r="Q649" s="25">
        <f t="shared" si="75"/>
        <v>0</v>
      </c>
      <c r="R649" s="25">
        <f t="shared" si="76"/>
        <v>0</v>
      </c>
      <c r="S649" s="25" t="str">
        <f t="shared" ca="1" si="79"/>
        <v/>
      </c>
      <c r="T649" s="20" t="str">
        <f t="shared" ca="1" si="80"/>
        <v/>
      </c>
      <c r="U649" s="26" t="str">
        <f t="shared" ca="1" si="77"/>
        <v/>
      </c>
      <c r="V649" s="22"/>
      <c r="W649" s="22"/>
      <c r="X649" s="22"/>
      <c r="Y649" s="22"/>
      <c r="Z649" s="156"/>
      <c r="AA649" s="156"/>
      <c r="AB649" s="156"/>
      <c r="AC649" s="22">
        <v>20</v>
      </c>
    </row>
    <row r="650" spans="1:29">
      <c r="A650" s="17"/>
      <c r="B650" s="18"/>
      <c r="C650" s="18"/>
      <c r="D650" s="17"/>
      <c r="E650" s="17"/>
      <c r="F650" s="157"/>
      <c r="G650" s="136"/>
      <c r="H650" s="136" t="s">
        <v>131</v>
      </c>
      <c r="I650" s="137" t="str">
        <f>IFERROR(IF(ISBLANK($G650),"",IF(ISTEXT($G650),$G650,IF(SIGN(INDEX('Time Zones'!$D$12:$J$18,MATCH($H650,ZoneA,0),MATCH($J650,ZoneB,0)))=(-1),INDEX('Time Zones'!$D$12:$J$18,MATCH($H650,ZoneA,0),MATCH($J650,ZoneB,0))+$G650+5,INDEX('Time Zones'!$D$12:$J$18,MATCH($H650,ZoneA,0),MATCH($J650,ZoneB,0))+$G650))),"Select Time Zones")</f>
        <v/>
      </c>
      <c r="J650" s="19" t="s">
        <v>131</v>
      </c>
      <c r="K650" s="160"/>
      <c r="L650" s="134"/>
      <c r="M650" s="134" t="s">
        <v>131</v>
      </c>
      <c r="N650" s="135" t="str">
        <f>IFERROR(IF(ISBLANK($G650),"",IF(ISBLANK($L650),"",IF(ISTEXT($L650),$L650,IF(SIGN(INDEX('Time Zones'!$D$12:$J$18,MATCH($H650,ZoneA,0),MATCH($M650,ZoneB,0)))=(-1),INDEX('Time Zones'!$D$12:$J$18,MATCH($H650,ZoneA,0),MATCH($M650,ZoneB,0))+$L650+5,INDEX('Time Zones'!$D$12:$J$18,MATCH($H650,ZoneA,0),MATCH($M650,ZoneB,0))+$L650)))),"Select Time Zones")</f>
        <v/>
      </c>
      <c r="O650" s="162" t="str">
        <f t="shared" ca="1" si="78"/>
        <v/>
      </c>
      <c r="P650" s="25">
        <f t="shared" si="74"/>
        <v>0</v>
      </c>
      <c r="Q650" s="25">
        <f t="shared" si="75"/>
        <v>0</v>
      </c>
      <c r="R650" s="25">
        <f t="shared" si="76"/>
        <v>0</v>
      </c>
      <c r="S650" s="25" t="str">
        <f t="shared" ca="1" si="79"/>
        <v/>
      </c>
      <c r="T650" s="20" t="str">
        <f t="shared" ca="1" si="80"/>
        <v/>
      </c>
      <c r="U650" s="26" t="str">
        <f t="shared" ca="1" si="77"/>
        <v/>
      </c>
      <c r="V650" s="22"/>
      <c r="W650" s="22"/>
      <c r="X650" s="22"/>
      <c r="Y650" s="22"/>
      <c r="Z650" s="156"/>
      <c r="AA650" s="156"/>
      <c r="AB650" s="156"/>
      <c r="AC650" s="22">
        <v>20</v>
      </c>
    </row>
    <row r="651" spans="1:29">
      <c r="A651" s="17"/>
      <c r="B651" s="18"/>
      <c r="C651" s="18"/>
      <c r="D651" s="17"/>
      <c r="E651" s="17"/>
      <c r="F651" s="157"/>
      <c r="G651" s="136"/>
      <c r="H651" s="136" t="s">
        <v>131</v>
      </c>
      <c r="I651" s="137" t="str">
        <f>IFERROR(IF(ISBLANK($G651),"",IF(ISTEXT($G651),$G651,IF(SIGN(INDEX('Time Zones'!$D$12:$J$18,MATCH($H651,ZoneA,0),MATCH($J651,ZoneB,0)))=(-1),INDEX('Time Zones'!$D$12:$J$18,MATCH($H651,ZoneA,0),MATCH($J651,ZoneB,0))+$G651+5,INDEX('Time Zones'!$D$12:$J$18,MATCH($H651,ZoneA,0),MATCH($J651,ZoneB,0))+$G651))),"Select Time Zones")</f>
        <v/>
      </c>
      <c r="J651" s="19" t="s">
        <v>131</v>
      </c>
      <c r="K651" s="160"/>
      <c r="L651" s="134"/>
      <c r="M651" s="134" t="s">
        <v>131</v>
      </c>
      <c r="N651" s="135" t="str">
        <f>IFERROR(IF(ISBLANK($G651),"",IF(ISBLANK($L651),"",IF(ISTEXT($L651),$L651,IF(SIGN(INDEX('Time Zones'!$D$12:$J$18,MATCH($H651,ZoneA,0),MATCH($M651,ZoneB,0)))=(-1),INDEX('Time Zones'!$D$12:$J$18,MATCH($H651,ZoneA,0),MATCH($M651,ZoneB,0))+$L651+5,INDEX('Time Zones'!$D$12:$J$18,MATCH($H651,ZoneA,0),MATCH($M651,ZoneB,0))+$L651)))),"Select Time Zones")</f>
        <v/>
      </c>
      <c r="O651" s="162" t="str">
        <f t="shared" ca="1" si="78"/>
        <v/>
      </c>
      <c r="P651" s="25">
        <f t="shared" si="74"/>
        <v>0</v>
      </c>
      <c r="Q651" s="25">
        <f t="shared" si="75"/>
        <v>0</v>
      </c>
      <c r="R651" s="25">
        <f t="shared" si="76"/>
        <v>0</v>
      </c>
      <c r="S651" s="25" t="str">
        <f t="shared" ca="1" si="79"/>
        <v/>
      </c>
      <c r="T651" s="20" t="str">
        <f t="shared" ca="1" si="80"/>
        <v/>
      </c>
      <c r="U651" s="26" t="str">
        <f t="shared" ca="1" si="77"/>
        <v/>
      </c>
      <c r="V651" s="22"/>
      <c r="W651" s="22"/>
      <c r="X651" s="22"/>
      <c r="Y651" s="22"/>
      <c r="Z651" s="156"/>
      <c r="AA651" s="156"/>
      <c r="AB651" s="156"/>
      <c r="AC651" s="22">
        <v>20</v>
      </c>
    </row>
    <row r="652" spans="1:29">
      <c r="A652" s="17"/>
      <c r="B652" s="18"/>
      <c r="C652" s="18"/>
      <c r="D652" s="17"/>
      <c r="E652" s="17"/>
      <c r="F652" s="157"/>
      <c r="G652" s="136"/>
      <c r="H652" s="136" t="s">
        <v>131</v>
      </c>
      <c r="I652" s="137" t="str">
        <f>IFERROR(IF(ISBLANK($G652),"",IF(ISTEXT($G652),$G652,IF(SIGN(INDEX('Time Zones'!$D$12:$J$18,MATCH($H652,ZoneA,0),MATCH($J652,ZoneB,0)))=(-1),INDEX('Time Zones'!$D$12:$J$18,MATCH($H652,ZoneA,0),MATCH($J652,ZoneB,0))+$G652+5,INDEX('Time Zones'!$D$12:$J$18,MATCH($H652,ZoneA,0),MATCH($J652,ZoneB,0))+$G652))),"Select Time Zones")</f>
        <v/>
      </c>
      <c r="J652" s="19" t="s">
        <v>131</v>
      </c>
      <c r="K652" s="160"/>
      <c r="L652" s="134"/>
      <c r="M652" s="134" t="s">
        <v>131</v>
      </c>
      <c r="N652" s="135" t="str">
        <f>IFERROR(IF(ISBLANK($G652),"",IF(ISBLANK($L652),"",IF(ISTEXT($L652),$L652,IF(SIGN(INDEX('Time Zones'!$D$12:$J$18,MATCH($H652,ZoneA,0),MATCH($M652,ZoneB,0)))=(-1),INDEX('Time Zones'!$D$12:$J$18,MATCH($H652,ZoneA,0),MATCH($M652,ZoneB,0))+$L652+5,INDEX('Time Zones'!$D$12:$J$18,MATCH($H652,ZoneA,0),MATCH($M652,ZoneB,0))+$L652)))),"Select Time Zones")</f>
        <v/>
      </c>
      <c r="O652" s="162" t="str">
        <f t="shared" ca="1" si="78"/>
        <v/>
      </c>
      <c r="P652" s="25">
        <f t="shared" si="74"/>
        <v>0</v>
      </c>
      <c r="Q652" s="25">
        <f t="shared" si="75"/>
        <v>0</v>
      </c>
      <c r="R652" s="25">
        <f t="shared" si="76"/>
        <v>0</v>
      </c>
      <c r="S652" s="25" t="str">
        <f t="shared" ca="1" si="79"/>
        <v/>
      </c>
      <c r="T652" s="20" t="str">
        <f t="shared" ca="1" si="80"/>
        <v/>
      </c>
      <c r="U652" s="26" t="str">
        <f t="shared" ca="1" si="77"/>
        <v/>
      </c>
      <c r="V652" s="22"/>
      <c r="W652" s="22"/>
      <c r="X652" s="22"/>
      <c r="Y652" s="22"/>
      <c r="Z652" s="156"/>
      <c r="AA652" s="156"/>
      <c r="AB652" s="156"/>
      <c r="AC652" s="22">
        <v>20</v>
      </c>
    </row>
    <row r="653" spans="1:29">
      <c r="A653" s="17"/>
      <c r="B653" s="18"/>
      <c r="C653" s="18"/>
      <c r="D653" s="17"/>
      <c r="E653" s="17"/>
      <c r="F653" s="157"/>
      <c r="G653" s="136"/>
      <c r="H653" s="136" t="s">
        <v>131</v>
      </c>
      <c r="I653" s="137" t="str">
        <f>IFERROR(IF(ISBLANK($G653),"",IF(ISTEXT($G653),$G653,IF(SIGN(INDEX('Time Zones'!$D$12:$J$18,MATCH($H653,ZoneA,0),MATCH($J653,ZoneB,0)))=(-1),INDEX('Time Zones'!$D$12:$J$18,MATCH($H653,ZoneA,0),MATCH($J653,ZoneB,0))+$G653+5,INDEX('Time Zones'!$D$12:$J$18,MATCH($H653,ZoneA,0),MATCH($J653,ZoneB,0))+$G653))),"Select Time Zones")</f>
        <v/>
      </c>
      <c r="J653" s="19" t="s">
        <v>131</v>
      </c>
      <c r="K653" s="160"/>
      <c r="L653" s="134"/>
      <c r="M653" s="134" t="s">
        <v>131</v>
      </c>
      <c r="N653" s="135" t="str">
        <f>IFERROR(IF(ISBLANK($G653),"",IF(ISBLANK($L653),"",IF(ISTEXT($L653),$L653,IF(SIGN(INDEX('Time Zones'!$D$12:$J$18,MATCH($H653,ZoneA,0),MATCH($M653,ZoneB,0)))=(-1),INDEX('Time Zones'!$D$12:$J$18,MATCH($H653,ZoneA,0),MATCH($M653,ZoneB,0))+$L653+5,INDEX('Time Zones'!$D$12:$J$18,MATCH($H653,ZoneA,0),MATCH($M653,ZoneB,0))+$L653)))),"Select Time Zones")</f>
        <v/>
      </c>
      <c r="O653" s="162" t="str">
        <f t="shared" ca="1" si="78"/>
        <v/>
      </c>
      <c r="P653" s="25">
        <f t="shared" si="74"/>
        <v>0</v>
      </c>
      <c r="Q653" s="25">
        <f t="shared" si="75"/>
        <v>0</v>
      </c>
      <c r="R653" s="25">
        <f t="shared" si="76"/>
        <v>0</v>
      </c>
      <c r="S653" s="25" t="str">
        <f t="shared" ca="1" si="79"/>
        <v/>
      </c>
      <c r="T653" s="20" t="str">
        <f t="shared" ca="1" si="80"/>
        <v/>
      </c>
      <c r="U653" s="26" t="str">
        <f t="shared" ca="1" si="77"/>
        <v/>
      </c>
      <c r="V653" s="22"/>
      <c r="W653" s="22"/>
      <c r="X653" s="22"/>
      <c r="Y653" s="22"/>
      <c r="Z653" s="156"/>
      <c r="AA653" s="156"/>
      <c r="AB653" s="156"/>
      <c r="AC653" s="22">
        <v>20</v>
      </c>
    </row>
    <row r="654" spans="1:29">
      <c r="A654" s="17"/>
      <c r="B654" s="18"/>
      <c r="C654" s="18"/>
      <c r="D654" s="17"/>
      <c r="E654" s="17"/>
      <c r="F654" s="157"/>
      <c r="G654" s="136"/>
      <c r="H654" s="136" t="s">
        <v>131</v>
      </c>
      <c r="I654" s="137" t="str">
        <f>IFERROR(IF(ISBLANK($G654),"",IF(ISTEXT($G654),$G654,IF(SIGN(INDEX('Time Zones'!$D$12:$J$18,MATCH($H654,ZoneA,0),MATCH($J654,ZoneB,0)))=(-1),INDEX('Time Zones'!$D$12:$J$18,MATCH($H654,ZoneA,0),MATCH($J654,ZoneB,0))+$G654+5,INDEX('Time Zones'!$D$12:$J$18,MATCH($H654,ZoneA,0),MATCH($J654,ZoneB,0))+$G654))),"Select Time Zones")</f>
        <v/>
      </c>
      <c r="J654" s="19" t="s">
        <v>131</v>
      </c>
      <c r="K654" s="160"/>
      <c r="L654" s="134"/>
      <c r="M654" s="134" t="s">
        <v>131</v>
      </c>
      <c r="N654" s="135" t="str">
        <f>IFERROR(IF(ISBLANK($G654),"",IF(ISBLANK($L654),"",IF(ISTEXT($L654),$L654,IF(SIGN(INDEX('Time Zones'!$D$12:$J$18,MATCH($H654,ZoneA,0),MATCH($M654,ZoneB,0)))=(-1),INDEX('Time Zones'!$D$12:$J$18,MATCH($H654,ZoneA,0),MATCH($M654,ZoneB,0))+$L654+5,INDEX('Time Zones'!$D$12:$J$18,MATCH($H654,ZoneA,0),MATCH($M654,ZoneB,0))+$L654)))),"Select Time Zones")</f>
        <v/>
      </c>
      <c r="O654" s="162" t="str">
        <f t="shared" ca="1" si="78"/>
        <v/>
      </c>
      <c r="P654" s="25">
        <f t="shared" si="74"/>
        <v>0</v>
      </c>
      <c r="Q654" s="25">
        <f t="shared" si="75"/>
        <v>0</v>
      </c>
      <c r="R654" s="25">
        <f t="shared" si="76"/>
        <v>0</v>
      </c>
      <c r="S654" s="25" t="str">
        <f t="shared" ca="1" si="79"/>
        <v/>
      </c>
      <c r="T654" s="20" t="str">
        <f t="shared" ca="1" si="80"/>
        <v/>
      </c>
      <c r="U654" s="26" t="str">
        <f t="shared" ca="1" si="77"/>
        <v/>
      </c>
      <c r="V654" s="22"/>
      <c r="W654" s="22"/>
      <c r="X654" s="22"/>
      <c r="Y654" s="22"/>
      <c r="Z654" s="156"/>
      <c r="AA654" s="156"/>
      <c r="AB654" s="156"/>
      <c r="AC654" s="22">
        <v>20</v>
      </c>
    </row>
    <row r="655" spans="1:29">
      <c r="A655" s="17"/>
      <c r="B655" s="18"/>
      <c r="C655" s="18"/>
      <c r="D655" s="17"/>
      <c r="E655" s="17"/>
      <c r="F655" s="157"/>
      <c r="G655" s="136"/>
      <c r="H655" s="136" t="s">
        <v>131</v>
      </c>
      <c r="I655" s="137" t="str">
        <f>IFERROR(IF(ISBLANK($G655),"",IF(ISTEXT($G655),$G655,IF(SIGN(INDEX('Time Zones'!$D$12:$J$18,MATCH($H655,ZoneA,0),MATCH($J655,ZoneB,0)))=(-1),INDEX('Time Zones'!$D$12:$J$18,MATCH($H655,ZoneA,0),MATCH($J655,ZoneB,0))+$G655+5,INDEX('Time Zones'!$D$12:$J$18,MATCH($H655,ZoneA,0),MATCH($J655,ZoneB,0))+$G655))),"Select Time Zones")</f>
        <v/>
      </c>
      <c r="J655" s="19" t="s">
        <v>131</v>
      </c>
      <c r="K655" s="160"/>
      <c r="L655" s="134"/>
      <c r="M655" s="134" t="s">
        <v>131</v>
      </c>
      <c r="N655" s="135" t="str">
        <f>IFERROR(IF(ISBLANK($G655),"",IF(ISBLANK($L655),"",IF(ISTEXT($L655),$L655,IF(SIGN(INDEX('Time Zones'!$D$12:$J$18,MATCH($H655,ZoneA,0),MATCH($M655,ZoneB,0)))=(-1),INDEX('Time Zones'!$D$12:$J$18,MATCH($H655,ZoneA,0),MATCH($M655,ZoneB,0))+$L655+5,INDEX('Time Zones'!$D$12:$J$18,MATCH($H655,ZoneA,0),MATCH($M655,ZoneB,0))+$L655)))),"Select Time Zones")</f>
        <v/>
      </c>
      <c r="O655" s="162" t="str">
        <f t="shared" ca="1" si="78"/>
        <v/>
      </c>
      <c r="P655" s="25">
        <f t="shared" si="74"/>
        <v>0</v>
      </c>
      <c r="Q655" s="25">
        <f t="shared" si="75"/>
        <v>0</v>
      </c>
      <c r="R655" s="25">
        <f t="shared" si="76"/>
        <v>0</v>
      </c>
      <c r="S655" s="25" t="str">
        <f t="shared" ca="1" si="79"/>
        <v/>
      </c>
      <c r="T655" s="20" t="str">
        <f t="shared" ca="1" si="80"/>
        <v/>
      </c>
      <c r="U655" s="26" t="str">
        <f t="shared" ca="1" si="77"/>
        <v/>
      </c>
      <c r="V655" s="22"/>
      <c r="W655" s="22"/>
      <c r="X655" s="22"/>
      <c r="Y655" s="22"/>
      <c r="Z655" s="156"/>
      <c r="AA655" s="156"/>
      <c r="AB655" s="156"/>
      <c r="AC655" s="22">
        <v>20</v>
      </c>
    </row>
    <row r="656" spans="1:29">
      <c r="A656" s="17"/>
      <c r="B656" s="18"/>
      <c r="C656" s="18"/>
      <c r="D656" s="17"/>
      <c r="E656" s="17"/>
      <c r="F656" s="157"/>
      <c r="G656" s="136"/>
      <c r="H656" s="136" t="s">
        <v>131</v>
      </c>
      <c r="I656" s="137" t="str">
        <f>IFERROR(IF(ISBLANK($G656),"",IF(ISTEXT($G656),$G656,IF(SIGN(INDEX('Time Zones'!$D$12:$J$18,MATCH($H656,ZoneA,0),MATCH($J656,ZoneB,0)))=(-1),INDEX('Time Zones'!$D$12:$J$18,MATCH($H656,ZoneA,0),MATCH($J656,ZoneB,0))+$G656+5,INDEX('Time Zones'!$D$12:$J$18,MATCH($H656,ZoneA,0),MATCH($J656,ZoneB,0))+$G656))),"Select Time Zones")</f>
        <v/>
      </c>
      <c r="J656" s="19" t="s">
        <v>131</v>
      </c>
      <c r="K656" s="160"/>
      <c r="L656" s="134"/>
      <c r="M656" s="134" t="s">
        <v>131</v>
      </c>
      <c r="N656" s="135" t="str">
        <f>IFERROR(IF(ISBLANK($G656),"",IF(ISBLANK($L656),"",IF(ISTEXT($L656),$L656,IF(SIGN(INDEX('Time Zones'!$D$12:$J$18,MATCH($H656,ZoneA,0),MATCH($M656,ZoneB,0)))=(-1),INDEX('Time Zones'!$D$12:$J$18,MATCH($H656,ZoneA,0),MATCH($M656,ZoneB,0))+$L656+5,INDEX('Time Zones'!$D$12:$J$18,MATCH($H656,ZoneA,0),MATCH($M656,ZoneB,0))+$L656)))),"Select Time Zones")</f>
        <v/>
      </c>
      <c r="O656" s="162" t="str">
        <f t="shared" ca="1" si="78"/>
        <v/>
      </c>
      <c r="P656" s="25">
        <f t="shared" si="74"/>
        <v>0</v>
      </c>
      <c r="Q656" s="25">
        <f t="shared" si="75"/>
        <v>0</v>
      </c>
      <c r="R656" s="25">
        <f t="shared" si="76"/>
        <v>0</v>
      </c>
      <c r="S656" s="25" t="str">
        <f t="shared" ca="1" si="79"/>
        <v/>
      </c>
      <c r="T656" s="20" t="str">
        <f t="shared" ca="1" si="80"/>
        <v/>
      </c>
      <c r="U656" s="26" t="str">
        <f t="shared" ca="1" si="77"/>
        <v/>
      </c>
      <c r="V656" s="22"/>
      <c r="W656" s="22"/>
      <c r="X656" s="22"/>
      <c r="Y656" s="22"/>
      <c r="Z656" s="156"/>
      <c r="AA656" s="156"/>
      <c r="AB656" s="156"/>
      <c r="AC656" s="22">
        <v>20</v>
      </c>
    </row>
    <row r="657" spans="1:29">
      <c r="A657" s="17"/>
      <c r="B657" s="18"/>
      <c r="C657" s="18"/>
      <c r="D657" s="17"/>
      <c r="E657" s="17"/>
      <c r="F657" s="157"/>
      <c r="G657" s="136"/>
      <c r="H657" s="136" t="s">
        <v>131</v>
      </c>
      <c r="I657" s="137" t="str">
        <f>IFERROR(IF(ISBLANK($G657),"",IF(ISTEXT($G657),$G657,IF(SIGN(INDEX('Time Zones'!$D$12:$J$18,MATCH($H657,ZoneA,0),MATCH($J657,ZoneB,0)))=(-1),INDEX('Time Zones'!$D$12:$J$18,MATCH($H657,ZoneA,0),MATCH($J657,ZoneB,0))+$G657+5,INDEX('Time Zones'!$D$12:$J$18,MATCH($H657,ZoneA,0),MATCH($J657,ZoneB,0))+$G657))),"Select Time Zones")</f>
        <v/>
      </c>
      <c r="J657" s="19" t="s">
        <v>131</v>
      </c>
      <c r="K657" s="160"/>
      <c r="L657" s="134"/>
      <c r="M657" s="134" t="s">
        <v>131</v>
      </c>
      <c r="N657" s="135" t="str">
        <f>IFERROR(IF(ISBLANK($G657),"",IF(ISBLANK($L657),"",IF(ISTEXT($L657),$L657,IF(SIGN(INDEX('Time Zones'!$D$12:$J$18,MATCH($H657,ZoneA,0),MATCH($M657,ZoneB,0)))=(-1),INDEX('Time Zones'!$D$12:$J$18,MATCH($H657,ZoneA,0),MATCH($M657,ZoneB,0))+$L657+5,INDEX('Time Zones'!$D$12:$J$18,MATCH($H657,ZoneA,0),MATCH($M657,ZoneB,0))+$L657)))),"Select Time Zones")</f>
        <v/>
      </c>
      <c r="O657" s="162" t="str">
        <f t="shared" ca="1" si="78"/>
        <v/>
      </c>
      <c r="P657" s="25">
        <f t="shared" si="74"/>
        <v>0</v>
      </c>
      <c r="Q657" s="25">
        <f t="shared" si="75"/>
        <v>0</v>
      </c>
      <c r="R657" s="25">
        <f t="shared" si="76"/>
        <v>0</v>
      </c>
      <c r="S657" s="25" t="str">
        <f t="shared" ca="1" si="79"/>
        <v/>
      </c>
      <c r="T657" s="20" t="str">
        <f t="shared" ca="1" si="80"/>
        <v/>
      </c>
      <c r="U657" s="26" t="str">
        <f t="shared" ca="1" si="77"/>
        <v/>
      </c>
      <c r="V657" s="22"/>
      <c r="W657" s="22"/>
      <c r="X657" s="22"/>
      <c r="Y657" s="22"/>
      <c r="Z657" s="156"/>
      <c r="AA657" s="156"/>
      <c r="AB657" s="156"/>
      <c r="AC657" s="22">
        <v>20</v>
      </c>
    </row>
    <row r="658" spans="1:29">
      <c r="A658" s="17"/>
      <c r="B658" s="18"/>
      <c r="C658" s="18"/>
      <c r="D658" s="17"/>
      <c r="E658" s="17"/>
      <c r="F658" s="157"/>
      <c r="G658" s="136"/>
      <c r="H658" s="136" t="s">
        <v>131</v>
      </c>
      <c r="I658" s="137" t="str">
        <f>IFERROR(IF(ISBLANK($G658),"",IF(ISTEXT($G658),$G658,IF(SIGN(INDEX('Time Zones'!$D$12:$J$18,MATCH($H658,ZoneA,0),MATCH($J658,ZoneB,0)))=(-1),INDEX('Time Zones'!$D$12:$J$18,MATCH($H658,ZoneA,0),MATCH($J658,ZoneB,0))+$G658+5,INDEX('Time Zones'!$D$12:$J$18,MATCH($H658,ZoneA,0),MATCH($J658,ZoneB,0))+$G658))),"Select Time Zones")</f>
        <v/>
      </c>
      <c r="J658" s="19" t="s">
        <v>131</v>
      </c>
      <c r="K658" s="160"/>
      <c r="L658" s="134"/>
      <c r="M658" s="134" t="s">
        <v>131</v>
      </c>
      <c r="N658" s="135" t="str">
        <f>IFERROR(IF(ISBLANK($G658),"",IF(ISBLANK($L658),"",IF(ISTEXT($L658),$L658,IF(SIGN(INDEX('Time Zones'!$D$12:$J$18,MATCH($H658,ZoneA,0),MATCH($M658,ZoneB,0)))=(-1),INDEX('Time Zones'!$D$12:$J$18,MATCH($H658,ZoneA,0),MATCH($M658,ZoneB,0))+$L658+5,INDEX('Time Zones'!$D$12:$J$18,MATCH($H658,ZoneA,0),MATCH($M658,ZoneB,0))+$L658)))),"Select Time Zones")</f>
        <v/>
      </c>
      <c r="O658" s="162" t="str">
        <f t="shared" ca="1" si="78"/>
        <v/>
      </c>
      <c r="P658" s="25">
        <f t="shared" si="74"/>
        <v>0</v>
      </c>
      <c r="Q658" s="25">
        <f t="shared" si="75"/>
        <v>0</v>
      </c>
      <c r="R658" s="25">
        <f t="shared" si="76"/>
        <v>0</v>
      </c>
      <c r="S658" s="25" t="str">
        <f t="shared" ca="1" si="79"/>
        <v/>
      </c>
      <c r="T658" s="20" t="str">
        <f t="shared" ca="1" si="80"/>
        <v/>
      </c>
      <c r="U658" s="26" t="str">
        <f t="shared" ca="1" si="77"/>
        <v/>
      </c>
      <c r="V658" s="22"/>
      <c r="W658" s="22"/>
      <c r="X658" s="22"/>
      <c r="Y658" s="22"/>
      <c r="Z658" s="156"/>
      <c r="AA658" s="156"/>
      <c r="AB658" s="156"/>
      <c r="AC658" s="22">
        <v>20</v>
      </c>
    </row>
    <row r="659" spans="1:29">
      <c r="A659" s="17"/>
      <c r="B659" s="18"/>
      <c r="C659" s="18"/>
      <c r="D659" s="17"/>
      <c r="E659" s="17"/>
      <c r="F659" s="157"/>
      <c r="G659" s="136"/>
      <c r="H659" s="136" t="s">
        <v>131</v>
      </c>
      <c r="I659" s="137" t="str">
        <f>IFERROR(IF(ISBLANK($G659),"",IF(ISTEXT($G659),$G659,IF(SIGN(INDEX('Time Zones'!$D$12:$J$18,MATCH($H659,ZoneA,0),MATCH($J659,ZoneB,0)))=(-1),INDEX('Time Zones'!$D$12:$J$18,MATCH($H659,ZoneA,0),MATCH($J659,ZoneB,0))+$G659+5,INDEX('Time Zones'!$D$12:$J$18,MATCH($H659,ZoneA,0),MATCH($J659,ZoneB,0))+$G659))),"Select Time Zones")</f>
        <v/>
      </c>
      <c r="J659" s="19" t="s">
        <v>131</v>
      </c>
      <c r="K659" s="160"/>
      <c r="L659" s="134"/>
      <c r="M659" s="134" t="s">
        <v>131</v>
      </c>
      <c r="N659" s="135" t="str">
        <f>IFERROR(IF(ISBLANK($G659),"",IF(ISBLANK($L659),"",IF(ISTEXT($L659),$L659,IF(SIGN(INDEX('Time Zones'!$D$12:$J$18,MATCH($H659,ZoneA,0),MATCH($M659,ZoneB,0)))=(-1),INDEX('Time Zones'!$D$12:$J$18,MATCH($H659,ZoneA,0),MATCH($M659,ZoneB,0))+$L659+5,INDEX('Time Zones'!$D$12:$J$18,MATCH($H659,ZoneA,0),MATCH($M659,ZoneB,0))+$L659)))),"Select Time Zones")</f>
        <v/>
      </c>
      <c r="O659" s="162" t="str">
        <f t="shared" ca="1" si="78"/>
        <v/>
      </c>
      <c r="P659" s="25">
        <f t="shared" si="74"/>
        <v>0</v>
      </c>
      <c r="Q659" s="25">
        <f t="shared" si="75"/>
        <v>0</v>
      </c>
      <c r="R659" s="25">
        <f t="shared" si="76"/>
        <v>0</v>
      </c>
      <c r="S659" s="25" t="str">
        <f t="shared" ca="1" si="79"/>
        <v/>
      </c>
      <c r="T659" s="20" t="str">
        <f t="shared" ca="1" si="80"/>
        <v/>
      </c>
      <c r="U659" s="26" t="str">
        <f t="shared" ca="1" si="77"/>
        <v/>
      </c>
      <c r="V659" s="22"/>
      <c r="W659" s="22"/>
      <c r="X659" s="22"/>
      <c r="Y659" s="22"/>
      <c r="Z659" s="156"/>
      <c r="AA659" s="156"/>
      <c r="AB659" s="156"/>
      <c r="AC659" s="22">
        <v>20</v>
      </c>
    </row>
    <row r="660" spans="1:29">
      <c r="A660" s="17"/>
      <c r="B660" s="18"/>
      <c r="C660" s="18"/>
      <c r="D660" s="17"/>
      <c r="E660" s="17"/>
      <c r="F660" s="157"/>
      <c r="G660" s="136"/>
      <c r="H660" s="136" t="s">
        <v>131</v>
      </c>
      <c r="I660" s="137" t="str">
        <f>IFERROR(IF(ISBLANK($G660),"",IF(ISTEXT($G660),$G660,IF(SIGN(INDEX('Time Zones'!$D$12:$J$18,MATCH($H660,ZoneA,0),MATCH($J660,ZoneB,0)))=(-1),INDEX('Time Zones'!$D$12:$J$18,MATCH($H660,ZoneA,0),MATCH($J660,ZoneB,0))+$G660+5,INDEX('Time Zones'!$D$12:$J$18,MATCH($H660,ZoneA,0),MATCH($J660,ZoneB,0))+$G660))),"Select Time Zones")</f>
        <v/>
      </c>
      <c r="J660" s="19" t="s">
        <v>131</v>
      </c>
      <c r="K660" s="160"/>
      <c r="L660" s="134"/>
      <c r="M660" s="134" t="s">
        <v>131</v>
      </c>
      <c r="N660" s="135" t="str">
        <f>IFERROR(IF(ISBLANK($G660),"",IF(ISBLANK($L660),"",IF(ISTEXT($L660),$L660,IF(SIGN(INDEX('Time Zones'!$D$12:$J$18,MATCH($H660,ZoneA,0),MATCH($M660,ZoneB,0)))=(-1),INDEX('Time Zones'!$D$12:$J$18,MATCH($H660,ZoneA,0),MATCH($M660,ZoneB,0))+$L660+5,INDEX('Time Zones'!$D$12:$J$18,MATCH($H660,ZoneA,0),MATCH($M660,ZoneB,0))+$L660)))),"Select Time Zones")</f>
        <v/>
      </c>
      <c r="O660" s="162" t="str">
        <f t="shared" ca="1" si="78"/>
        <v/>
      </c>
      <c r="P660" s="25">
        <f t="shared" si="74"/>
        <v>0</v>
      </c>
      <c r="Q660" s="25">
        <f t="shared" si="75"/>
        <v>0</v>
      </c>
      <c r="R660" s="25">
        <f t="shared" si="76"/>
        <v>0</v>
      </c>
      <c r="S660" s="25" t="str">
        <f t="shared" ca="1" si="79"/>
        <v/>
      </c>
      <c r="T660" s="20" t="str">
        <f t="shared" ca="1" si="80"/>
        <v/>
      </c>
      <c r="U660" s="26" t="str">
        <f t="shared" ca="1" si="77"/>
        <v/>
      </c>
      <c r="V660" s="22"/>
      <c r="W660" s="22"/>
      <c r="X660" s="22"/>
      <c r="Y660" s="22"/>
      <c r="Z660" s="156"/>
      <c r="AA660" s="156"/>
      <c r="AB660" s="156"/>
      <c r="AC660" s="22">
        <v>20</v>
      </c>
    </row>
    <row r="661" spans="1:29">
      <c r="A661" s="17"/>
      <c r="B661" s="18"/>
      <c r="C661" s="18"/>
      <c r="D661" s="17"/>
      <c r="E661" s="17"/>
      <c r="F661" s="157"/>
      <c r="G661" s="136"/>
      <c r="H661" s="136" t="s">
        <v>131</v>
      </c>
      <c r="I661" s="137" t="str">
        <f>IFERROR(IF(ISBLANK($G661),"",IF(ISTEXT($G661),$G661,IF(SIGN(INDEX('Time Zones'!$D$12:$J$18,MATCH($H661,ZoneA,0),MATCH($J661,ZoneB,0)))=(-1),INDEX('Time Zones'!$D$12:$J$18,MATCH($H661,ZoneA,0),MATCH($J661,ZoneB,0))+$G661+5,INDEX('Time Zones'!$D$12:$J$18,MATCH($H661,ZoneA,0),MATCH($J661,ZoneB,0))+$G661))),"Select Time Zones")</f>
        <v/>
      </c>
      <c r="J661" s="19" t="s">
        <v>131</v>
      </c>
      <c r="K661" s="160"/>
      <c r="L661" s="134"/>
      <c r="M661" s="134" t="s">
        <v>131</v>
      </c>
      <c r="N661" s="135" t="str">
        <f>IFERROR(IF(ISBLANK($G661),"",IF(ISBLANK($L661),"",IF(ISTEXT($L661),$L661,IF(SIGN(INDEX('Time Zones'!$D$12:$J$18,MATCH($H661,ZoneA,0),MATCH($M661,ZoneB,0)))=(-1),INDEX('Time Zones'!$D$12:$J$18,MATCH($H661,ZoneA,0),MATCH($M661,ZoneB,0))+$L661+5,INDEX('Time Zones'!$D$12:$J$18,MATCH($H661,ZoneA,0),MATCH($M661,ZoneB,0))+$L661)))),"Select Time Zones")</f>
        <v/>
      </c>
      <c r="O661" s="162" t="str">
        <f t="shared" ca="1" si="78"/>
        <v/>
      </c>
      <c r="P661" s="25">
        <f t="shared" si="74"/>
        <v>0</v>
      </c>
      <c r="Q661" s="25">
        <f t="shared" si="75"/>
        <v>0</v>
      </c>
      <c r="R661" s="25">
        <f t="shared" si="76"/>
        <v>0</v>
      </c>
      <c r="S661" s="25" t="str">
        <f t="shared" ca="1" si="79"/>
        <v/>
      </c>
      <c r="T661" s="20" t="str">
        <f t="shared" ca="1" si="80"/>
        <v/>
      </c>
      <c r="U661" s="26" t="str">
        <f t="shared" ca="1" si="77"/>
        <v/>
      </c>
      <c r="V661" s="22"/>
      <c r="W661" s="22"/>
      <c r="X661" s="22"/>
      <c r="Y661" s="22"/>
      <c r="Z661" s="156"/>
      <c r="AA661" s="156"/>
      <c r="AB661" s="156"/>
      <c r="AC661" s="22">
        <v>20</v>
      </c>
    </row>
    <row r="662" spans="1:29">
      <c r="A662" s="17"/>
      <c r="B662" s="18"/>
      <c r="C662" s="18"/>
      <c r="D662" s="17"/>
      <c r="E662" s="17"/>
      <c r="F662" s="157"/>
      <c r="G662" s="136"/>
      <c r="H662" s="136" t="s">
        <v>131</v>
      </c>
      <c r="I662" s="137" t="str">
        <f>IFERROR(IF(ISBLANK($G662),"",IF(ISTEXT($G662),$G662,IF(SIGN(INDEX('Time Zones'!$D$12:$J$18,MATCH($H662,ZoneA,0),MATCH($J662,ZoneB,0)))=(-1),INDEX('Time Zones'!$D$12:$J$18,MATCH($H662,ZoneA,0),MATCH($J662,ZoneB,0))+$G662+5,INDEX('Time Zones'!$D$12:$J$18,MATCH($H662,ZoneA,0),MATCH($J662,ZoneB,0))+$G662))),"Select Time Zones")</f>
        <v/>
      </c>
      <c r="J662" s="19" t="s">
        <v>131</v>
      </c>
      <c r="K662" s="160"/>
      <c r="L662" s="134"/>
      <c r="M662" s="134" t="s">
        <v>131</v>
      </c>
      <c r="N662" s="135" t="str">
        <f>IFERROR(IF(ISBLANK($G662),"",IF(ISBLANK($L662),"",IF(ISTEXT($L662),$L662,IF(SIGN(INDEX('Time Zones'!$D$12:$J$18,MATCH($H662,ZoneA,0),MATCH($M662,ZoneB,0)))=(-1),INDEX('Time Zones'!$D$12:$J$18,MATCH($H662,ZoneA,0),MATCH($M662,ZoneB,0))+$L662+5,INDEX('Time Zones'!$D$12:$J$18,MATCH($H662,ZoneA,0),MATCH($M662,ZoneB,0))+$L662)))),"Select Time Zones")</f>
        <v/>
      </c>
      <c r="O662" s="162" t="str">
        <f t="shared" ca="1" si="78"/>
        <v/>
      </c>
      <c r="P662" s="25">
        <f t="shared" si="74"/>
        <v>0</v>
      </c>
      <c r="Q662" s="25">
        <f t="shared" si="75"/>
        <v>0</v>
      </c>
      <c r="R662" s="25">
        <f t="shared" si="76"/>
        <v>0</v>
      </c>
      <c r="S662" s="25" t="str">
        <f t="shared" ca="1" si="79"/>
        <v/>
      </c>
      <c r="T662" s="20" t="str">
        <f t="shared" ca="1" si="80"/>
        <v/>
      </c>
      <c r="U662" s="26" t="str">
        <f t="shared" ca="1" si="77"/>
        <v/>
      </c>
      <c r="V662" s="22"/>
      <c r="W662" s="22"/>
      <c r="X662" s="22"/>
      <c r="Y662" s="22"/>
      <c r="Z662" s="156"/>
      <c r="AA662" s="156"/>
      <c r="AB662" s="156"/>
      <c r="AC662" s="22">
        <v>20</v>
      </c>
    </row>
    <row r="663" spans="1:29">
      <c r="A663" s="17"/>
      <c r="B663" s="18"/>
      <c r="C663" s="18"/>
      <c r="D663" s="17"/>
      <c r="E663" s="17"/>
      <c r="F663" s="157"/>
      <c r="G663" s="136"/>
      <c r="H663" s="136" t="s">
        <v>131</v>
      </c>
      <c r="I663" s="137" t="str">
        <f>IFERROR(IF(ISBLANK($G663),"",IF(ISTEXT($G663),$G663,IF(SIGN(INDEX('Time Zones'!$D$12:$J$18,MATCH($H663,ZoneA,0),MATCH($J663,ZoneB,0)))=(-1),INDEX('Time Zones'!$D$12:$J$18,MATCH($H663,ZoneA,0),MATCH($J663,ZoneB,0))+$G663+5,INDEX('Time Zones'!$D$12:$J$18,MATCH($H663,ZoneA,0),MATCH($J663,ZoneB,0))+$G663))),"Select Time Zones")</f>
        <v/>
      </c>
      <c r="J663" s="19" t="s">
        <v>131</v>
      </c>
      <c r="K663" s="160"/>
      <c r="L663" s="134"/>
      <c r="M663" s="134" t="s">
        <v>131</v>
      </c>
      <c r="N663" s="135" t="str">
        <f>IFERROR(IF(ISBLANK($G663),"",IF(ISBLANK($L663),"",IF(ISTEXT($L663),$L663,IF(SIGN(INDEX('Time Zones'!$D$12:$J$18,MATCH($H663,ZoneA,0),MATCH($M663,ZoneB,0)))=(-1),INDEX('Time Zones'!$D$12:$J$18,MATCH($H663,ZoneA,0),MATCH($M663,ZoneB,0))+$L663+5,INDEX('Time Zones'!$D$12:$J$18,MATCH($H663,ZoneA,0),MATCH($M663,ZoneB,0))+$L663)))),"Select Time Zones")</f>
        <v/>
      </c>
      <c r="O663" s="162" t="str">
        <f t="shared" ca="1" si="78"/>
        <v/>
      </c>
      <c r="P663" s="25">
        <f t="shared" si="74"/>
        <v>0</v>
      </c>
      <c r="Q663" s="25">
        <f t="shared" si="75"/>
        <v>0</v>
      </c>
      <c r="R663" s="25">
        <f t="shared" si="76"/>
        <v>0</v>
      </c>
      <c r="S663" s="25" t="str">
        <f t="shared" ca="1" si="79"/>
        <v/>
      </c>
      <c r="T663" s="20" t="str">
        <f t="shared" ca="1" si="80"/>
        <v/>
      </c>
      <c r="U663" s="26" t="str">
        <f t="shared" ca="1" si="77"/>
        <v/>
      </c>
      <c r="V663" s="22"/>
      <c r="W663" s="22"/>
      <c r="X663" s="22"/>
      <c r="Y663" s="22"/>
      <c r="Z663" s="156"/>
      <c r="AA663" s="156"/>
      <c r="AB663" s="156"/>
      <c r="AC663" s="22">
        <v>20</v>
      </c>
    </row>
    <row r="664" spans="1:29">
      <c r="A664" s="17"/>
      <c r="B664" s="18"/>
      <c r="C664" s="18"/>
      <c r="D664" s="17"/>
      <c r="E664" s="17"/>
      <c r="F664" s="157"/>
      <c r="G664" s="136"/>
      <c r="H664" s="136" t="s">
        <v>131</v>
      </c>
      <c r="I664" s="137" t="str">
        <f>IFERROR(IF(ISBLANK($G664),"",IF(ISTEXT($G664),$G664,IF(SIGN(INDEX('Time Zones'!$D$12:$J$18,MATCH($H664,ZoneA,0),MATCH($J664,ZoneB,0)))=(-1),INDEX('Time Zones'!$D$12:$J$18,MATCH($H664,ZoneA,0),MATCH($J664,ZoneB,0))+$G664+5,INDEX('Time Zones'!$D$12:$J$18,MATCH($H664,ZoneA,0),MATCH($J664,ZoneB,0))+$G664))),"Select Time Zones")</f>
        <v/>
      </c>
      <c r="J664" s="19" t="s">
        <v>131</v>
      </c>
      <c r="K664" s="160"/>
      <c r="L664" s="134"/>
      <c r="M664" s="134" t="s">
        <v>131</v>
      </c>
      <c r="N664" s="135" t="str">
        <f>IFERROR(IF(ISBLANK($G664),"",IF(ISBLANK($L664),"",IF(ISTEXT($L664),$L664,IF(SIGN(INDEX('Time Zones'!$D$12:$J$18,MATCH($H664,ZoneA,0),MATCH($M664,ZoneB,0)))=(-1),INDEX('Time Zones'!$D$12:$J$18,MATCH($H664,ZoneA,0),MATCH($M664,ZoneB,0))+$L664+5,INDEX('Time Zones'!$D$12:$J$18,MATCH($H664,ZoneA,0),MATCH($M664,ZoneB,0))+$L664)))),"Select Time Zones")</f>
        <v/>
      </c>
      <c r="O664" s="162" t="str">
        <f t="shared" ca="1" si="78"/>
        <v/>
      </c>
      <c r="P664" s="25">
        <f t="shared" si="74"/>
        <v>0</v>
      </c>
      <c r="Q664" s="25">
        <f t="shared" si="75"/>
        <v>0</v>
      </c>
      <c r="R664" s="25">
        <f t="shared" si="76"/>
        <v>0</v>
      </c>
      <c r="S664" s="25" t="str">
        <f t="shared" ca="1" si="79"/>
        <v/>
      </c>
      <c r="T664" s="20" t="str">
        <f t="shared" ca="1" si="80"/>
        <v/>
      </c>
      <c r="U664" s="26" t="str">
        <f t="shared" ca="1" si="77"/>
        <v/>
      </c>
      <c r="V664" s="22"/>
      <c r="W664" s="22"/>
      <c r="X664" s="22"/>
      <c r="Y664" s="22"/>
      <c r="Z664" s="156"/>
      <c r="AA664" s="156"/>
      <c r="AB664" s="156"/>
      <c r="AC664" s="22">
        <v>20</v>
      </c>
    </row>
    <row r="665" spans="1:29">
      <c r="A665" s="17"/>
      <c r="B665" s="18"/>
      <c r="C665" s="18"/>
      <c r="D665" s="17"/>
      <c r="E665" s="17"/>
      <c r="F665" s="157"/>
      <c r="G665" s="136"/>
      <c r="H665" s="136" t="s">
        <v>131</v>
      </c>
      <c r="I665" s="137" t="str">
        <f>IFERROR(IF(ISBLANK($G665),"",IF(ISTEXT($G665),$G665,IF(SIGN(INDEX('Time Zones'!$D$12:$J$18,MATCH($H665,ZoneA,0),MATCH($J665,ZoneB,0)))=(-1),INDEX('Time Zones'!$D$12:$J$18,MATCH($H665,ZoneA,0),MATCH($J665,ZoneB,0))+$G665+5,INDEX('Time Zones'!$D$12:$J$18,MATCH($H665,ZoneA,0),MATCH($J665,ZoneB,0))+$G665))),"Select Time Zones")</f>
        <v/>
      </c>
      <c r="J665" s="19" t="s">
        <v>131</v>
      </c>
      <c r="K665" s="160"/>
      <c r="L665" s="134"/>
      <c r="M665" s="134" t="s">
        <v>131</v>
      </c>
      <c r="N665" s="135" t="str">
        <f>IFERROR(IF(ISBLANK($G665),"",IF(ISBLANK($L665),"",IF(ISTEXT($L665),$L665,IF(SIGN(INDEX('Time Zones'!$D$12:$J$18,MATCH($H665,ZoneA,0),MATCH($M665,ZoneB,0)))=(-1),INDEX('Time Zones'!$D$12:$J$18,MATCH($H665,ZoneA,0),MATCH($M665,ZoneB,0))+$L665+5,INDEX('Time Zones'!$D$12:$J$18,MATCH($H665,ZoneA,0),MATCH($M665,ZoneB,0))+$L665)))),"Select Time Zones")</f>
        <v/>
      </c>
      <c r="O665" s="162" t="str">
        <f t="shared" ca="1" si="78"/>
        <v/>
      </c>
      <c r="P665" s="25">
        <f t="shared" si="74"/>
        <v>0</v>
      </c>
      <c r="Q665" s="25">
        <f t="shared" si="75"/>
        <v>0</v>
      </c>
      <c r="R665" s="25">
        <f t="shared" si="76"/>
        <v>0</v>
      </c>
      <c r="S665" s="25" t="str">
        <f t="shared" ca="1" si="79"/>
        <v/>
      </c>
      <c r="T665" s="20" t="str">
        <f t="shared" ca="1" si="80"/>
        <v/>
      </c>
      <c r="U665" s="26" t="str">
        <f t="shared" ca="1" si="77"/>
        <v/>
      </c>
      <c r="V665" s="22"/>
      <c r="W665" s="22"/>
      <c r="X665" s="22"/>
      <c r="Y665" s="22"/>
      <c r="Z665" s="156"/>
      <c r="AA665" s="156"/>
      <c r="AB665" s="156"/>
      <c r="AC665" s="22">
        <v>20</v>
      </c>
    </row>
    <row r="666" spans="1:29">
      <c r="A666" s="17"/>
      <c r="B666" s="18"/>
      <c r="C666" s="18"/>
      <c r="D666" s="17"/>
      <c r="E666" s="17"/>
      <c r="F666" s="157"/>
      <c r="G666" s="136"/>
      <c r="H666" s="136" t="s">
        <v>131</v>
      </c>
      <c r="I666" s="137" t="str">
        <f>IFERROR(IF(ISBLANK($G666),"",IF(ISTEXT($G666),$G666,IF(SIGN(INDEX('Time Zones'!$D$12:$J$18,MATCH($H666,ZoneA,0),MATCH($J666,ZoneB,0)))=(-1),INDEX('Time Zones'!$D$12:$J$18,MATCH($H666,ZoneA,0),MATCH($J666,ZoneB,0))+$G666+5,INDEX('Time Zones'!$D$12:$J$18,MATCH($H666,ZoneA,0),MATCH($J666,ZoneB,0))+$G666))),"Select Time Zones")</f>
        <v/>
      </c>
      <c r="J666" s="19" t="s">
        <v>131</v>
      </c>
      <c r="K666" s="160"/>
      <c r="L666" s="134"/>
      <c r="M666" s="134" t="s">
        <v>131</v>
      </c>
      <c r="N666" s="135" t="str">
        <f>IFERROR(IF(ISBLANK($G666),"",IF(ISBLANK($L666),"",IF(ISTEXT($L666),$L666,IF(SIGN(INDEX('Time Zones'!$D$12:$J$18,MATCH($H666,ZoneA,0),MATCH($M666,ZoneB,0)))=(-1),INDEX('Time Zones'!$D$12:$J$18,MATCH($H666,ZoneA,0),MATCH($M666,ZoneB,0))+$L666+5,INDEX('Time Zones'!$D$12:$J$18,MATCH($H666,ZoneA,0),MATCH($M666,ZoneB,0))+$L666)))),"Select Time Zones")</f>
        <v/>
      </c>
      <c r="O666" s="162" t="str">
        <f t="shared" ca="1" si="78"/>
        <v/>
      </c>
      <c r="P666" s="25">
        <f t="shared" si="74"/>
        <v>0</v>
      </c>
      <c r="Q666" s="25">
        <f t="shared" si="75"/>
        <v>0</v>
      </c>
      <c r="R666" s="25">
        <f t="shared" si="76"/>
        <v>0</v>
      </c>
      <c r="S666" s="25" t="str">
        <f t="shared" ca="1" si="79"/>
        <v/>
      </c>
      <c r="T666" s="20" t="str">
        <f t="shared" ca="1" si="80"/>
        <v/>
      </c>
      <c r="U666" s="26" t="str">
        <f t="shared" ca="1" si="77"/>
        <v/>
      </c>
      <c r="V666" s="22"/>
      <c r="W666" s="22"/>
      <c r="X666" s="22"/>
      <c r="Y666" s="22"/>
      <c r="Z666" s="156"/>
      <c r="AA666" s="156"/>
      <c r="AB666" s="156"/>
      <c r="AC666" s="22">
        <v>20</v>
      </c>
    </row>
    <row r="667" spans="1:29">
      <c r="A667" s="17"/>
      <c r="B667" s="18"/>
      <c r="C667" s="18"/>
      <c r="D667" s="17"/>
      <c r="E667" s="17"/>
      <c r="F667" s="157"/>
      <c r="G667" s="136"/>
      <c r="H667" s="136" t="s">
        <v>131</v>
      </c>
      <c r="I667" s="137" t="str">
        <f>IFERROR(IF(ISBLANK($G667),"",IF(ISTEXT($G667),$G667,IF(SIGN(INDEX('Time Zones'!$D$12:$J$18,MATCH($H667,ZoneA,0),MATCH($J667,ZoneB,0)))=(-1),INDEX('Time Zones'!$D$12:$J$18,MATCH($H667,ZoneA,0),MATCH($J667,ZoneB,0))+$G667+5,INDEX('Time Zones'!$D$12:$J$18,MATCH($H667,ZoneA,0),MATCH($J667,ZoneB,0))+$G667))),"Select Time Zones")</f>
        <v/>
      </c>
      <c r="J667" s="19" t="s">
        <v>131</v>
      </c>
      <c r="K667" s="160"/>
      <c r="L667" s="134"/>
      <c r="M667" s="134" t="s">
        <v>131</v>
      </c>
      <c r="N667" s="135" t="str">
        <f>IFERROR(IF(ISBLANK($G667),"",IF(ISBLANK($L667),"",IF(ISTEXT($L667),$L667,IF(SIGN(INDEX('Time Zones'!$D$12:$J$18,MATCH($H667,ZoneA,0),MATCH($M667,ZoneB,0)))=(-1),INDEX('Time Zones'!$D$12:$J$18,MATCH($H667,ZoneA,0),MATCH($M667,ZoneB,0))+$L667+5,INDEX('Time Zones'!$D$12:$J$18,MATCH($H667,ZoneA,0),MATCH($M667,ZoneB,0))+$L667)))),"Select Time Zones")</f>
        <v/>
      </c>
      <c r="O667" s="162" t="str">
        <f t="shared" ca="1" si="78"/>
        <v/>
      </c>
      <c r="P667" s="25">
        <f t="shared" si="74"/>
        <v>0</v>
      </c>
      <c r="Q667" s="25">
        <f t="shared" si="75"/>
        <v>0</v>
      </c>
      <c r="R667" s="25">
        <f t="shared" si="76"/>
        <v>0</v>
      </c>
      <c r="S667" s="25" t="str">
        <f t="shared" ca="1" si="79"/>
        <v/>
      </c>
      <c r="T667" s="20" t="str">
        <f t="shared" ca="1" si="80"/>
        <v/>
      </c>
      <c r="U667" s="26" t="str">
        <f t="shared" ca="1" si="77"/>
        <v/>
      </c>
      <c r="V667" s="22"/>
      <c r="W667" s="22"/>
      <c r="X667" s="22"/>
      <c r="Y667" s="22"/>
      <c r="Z667" s="156"/>
      <c r="AA667" s="156"/>
      <c r="AB667" s="156"/>
      <c r="AC667" s="22">
        <v>20</v>
      </c>
    </row>
    <row r="668" spans="1:29">
      <c r="A668" s="17"/>
      <c r="B668" s="18"/>
      <c r="C668" s="18"/>
      <c r="D668" s="17"/>
      <c r="E668" s="17"/>
      <c r="F668" s="157"/>
      <c r="G668" s="136"/>
      <c r="H668" s="136" t="s">
        <v>131</v>
      </c>
      <c r="I668" s="137" t="str">
        <f>IFERROR(IF(ISBLANK($G668),"",IF(ISTEXT($G668),$G668,IF(SIGN(INDEX('Time Zones'!$D$12:$J$18,MATCH($H668,ZoneA,0),MATCH($J668,ZoneB,0)))=(-1),INDEX('Time Zones'!$D$12:$J$18,MATCH($H668,ZoneA,0),MATCH($J668,ZoneB,0))+$G668+5,INDEX('Time Zones'!$D$12:$J$18,MATCH($H668,ZoneA,0),MATCH($J668,ZoneB,0))+$G668))),"Select Time Zones")</f>
        <v/>
      </c>
      <c r="J668" s="19" t="s">
        <v>131</v>
      </c>
      <c r="K668" s="160"/>
      <c r="L668" s="134"/>
      <c r="M668" s="134" t="s">
        <v>131</v>
      </c>
      <c r="N668" s="135" t="str">
        <f>IFERROR(IF(ISBLANK($G668),"",IF(ISBLANK($L668),"",IF(ISTEXT($L668),$L668,IF(SIGN(INDEX('Time Zones'!$D$12:$J$18,MATCH($H668,ZoneA,0),MATCH($M668,ZoneB,0)))=(-1),INDEX('Time Zones'!$D$12:$J$18,MATCH($H668,ZoneA,0),MATCH($M668,ZoneB,0))+$L668+5,INDEX('Time Zones'!$D$12:$J$18,MATCH($H668,ZoneA,0),MATCH($M668,ZoneB,0))+$L668)))),"Select Time Zones")</f>
        <v/>
      </c>
      <c r="O668" s="162" t="str">
        <f t="shared" ca="1" si="78"/>
        <v/>
      </c>
      <c r="P668" s="25">
        <f t="shared" si="74"/>
        <v>0</v>
      </c>
      <c r="Q668" s="25">
        <f t="shared" si="75"/>
        <v>0</v>
      </c>
      <c r="R668" s="25">
        <f t="shared" si="76"/>
        <v>0</v>
      </c>
      <c r="S668" s="25" t="str">
        <f t="shared" ca="1" si="79"/>
        <v/>
      </c>
      <c r="T668" s="20" t="str">
        <f t="shared" ca="1" si="80"/>
        <v/>
      </c>
      <c r="U668" s="26" t="str">
        <f t="shared" ca="1" si="77"/>
        <v/>
      </c>
      <c r="V668" s="22"/>
      <c r="W668" s="22"/>
      <c r="X668" s="22"/>
      <c r="Y668" s="22"/>
      <c r="Z668" s="156"/>
      <c r="AA668" s="156"/>
      <c r="AB668" s="156"/>
      <c r="AC668" s="22">
        <v>20</v>
      </c>
    </row>
    <row r="669" spans="1:29">
      <c r="A669" s="17"/>
      <c r="B669" s="18"/>
      <c r="C669" s="18"/>
      <c r="D669" s="17"/>
      <c r="E669" s="17"/>
      <c r="F669" s="157"/>
      <c r="G669" s="136"/>
      <c r="H669" s="136" t="s">
        <v>131</v>
      </c>
      <c r="I669" s="137" t="str">
        <f>IFERROR(IF(ISBLANK($G669),"",IF(ISTEXT($G669),$G669,IF(SIGN(INDEX('Time Zones'!$D$12:$J$18,MATCH($H669,ZoneA,0),MATCH($J669,ZoneB,0)))=(-1),INDEX('Time Zones'!$D$12:$J$18,MATCH($H669,ZoneA,0),MATCH($J669,ZoneB,0))+$G669+5,INDEX('Time Zones'!$D$12:$J$18,MATCH($H669,ZoneA,0),MATCH($J669,ZoneB,0))+$G669))),"Select Time Zones")</f>
        <v/>
      </c>
      <c r="J669" s="19" t="s">
        <v>131</v>
      </c>
      <c r="K669" s="160"/>
      <c r="L669" s="134"/>
      <c r="M669" s="134" t="s">
        <v>131</v>
      </c>
      <c r="N669" s="135" t="str">
        <f>IFERROR(IF(ISBLANK($G669),"",IF(ISBLANK($L669),"",IF(ISTEXT($L669),$L669,IF(SIGN(INDEX('Time Zones'!$D$12:$J$18,MATCH($H669,ZoneA,0),MATCH($M669,ZoneB,0)))=(-1),INDEX('Time Zones'!$D$12:$J$18,MATCH($H669,ZoneA,0),MATCH($M669,ZoneB,0))+$L669+5,INDEX('Time Zones'!$D$12:$J$18,MATCH($H669,ZoneA,0),MATCH($M669,ZoneB,0))+$L669)))),"Select Time Zones")</f>
        <v/>
      </c>
      <c r="O669" s="162" t="str">
        <f t="shared" ca="1" si="78"/>
        <v/>
      </c>
      <c r="P669" s="25">
        <f t="shared" si="74"/>
        <v>0</v>
      </c>
      <c r="Q669" s="25">
        <f t="shared" si="75"/>
        <v>0</v>
      </c>
      <c r="R669" s="25">
        <f t="shared" si="76"/>
        <v>0</v>
      </c>
      <c r="S669" s="25" t="str">
        <f t="shared" ca="1" si="79"/>
        <v/>
      </c>
      <c r="T669" s="20" t="str">
        <f t="shared" ca="1" si="80"/>
        <v/>
      </c>
      <c r="U669" s="26" t="str">
        <f t="shared" ca="1" si="77"/>
        <v/>
      </c>
      <c r="V669" s="22"/>
      <c r="W669" s="22"/>
      <c r="X669" s="22"/>
      <c r="Y669" s="22"/>
      <c r="Z669" s="156"/>
      <c r="AA669" s="156"/>
      <c r="AB669" s="156"/>
      <c r="AC669" s="22">
        <v>20</v>
      </c>
    </row>
    <row r="670" spans="1:29">
      <c r="A670" s="17"/>
      <c r="B670" s="18"/>
      <c r="C670" s="18"/>
      <c r="D670" s="17"/>
      <c r="E670" s="17"/>
      <c r="F670" s="157"/>
      <c r="G670" s="136"/>
      <c r="H670" s="136" t="s">
        <v>131</v>
      </c>
      <c r="I670" s="137" t="str">
        <f>IFERROR(IF(ISBLANK($G670),"",IF(ISTEXT($G670),$G670,IF(SIGN(INDEX('Time Zones'!$D$12:$J$18,MATCH($H670,ZoneA,0),MATCH($J670,ZoneB,0)))=(-1),INDEX('Time Zones'!$D$12:$J$18,MATCH($H670,ZoneA,0),MATCH($J670,ZoneB,0))+$G670+5,INDEX('Time Zones'!$D$12:$J$18,MATCH($H670,ZoneA,0),MATCH($J670,ZoneB,0))+$G670))),"Select Time Zones")</f>
        <v/>
      </c>
      <c r="J670" s="19" t="s">
        <v>131</v>
      </c>
      <c r="K670" s="160"/>
      <c r="L670" s="134"/>
      <c r="M670" s="134" t="s">
        <v>131</v>
      </c>
      <c r="N670" s="135" t="str">
        <f>IFERROR(IF(ISBLANK($G670),"",IF(ISBLANK($L670),"",IF(ISTEXT($L670),$L670,IF(SIGN(INDEX('Time Zones'!$D$12:$J$18,MATCH($H670,ZoneA,0),MATCH($M670,ZoneB,0)))=(-1),INDEX('Time Zones'!$D$12:$J$18,MATCH($H670,ZoneA,0),MATCH($M670,ZoneB,0))+$L670+5,INDEX('Time Zones'!$D$12:$J$18,MATCH($H670,ZoneA,0),MATCH($M670,ZoneB,0))+$L670)))),"Select Time Zones")</f>
        <v/>
      </c>
      <c r="O670" s="162" t="str">
        <f t="shared" ca="1" si="78"/>
        <v/>
      </c>
      <c r="P670" s="25">
        <f t="shared" si="74"/>
        <v>0</v>
      </c>
      <c r="Q670" s="25">
        <f t="shared" si="75"/>
        <v>0</v>
      </c>
      <c r="R670" s="25">
        <f t="shared" si="76"/>
        <v>0</v>
      </c>
      <c r="S670" s="25" t="str">
        <f t="shared" ca="1" si="79"/>
        <v/>
      </c>
      <c r="T670" s="20" t="str">
        <f t="shared" ca="1" si="80"/>
        <v/>
      </c>
      <c r="U670" s="26" t="str">
        <f t="shared" ca="1" si="77"/>
        <v/>
      </c>
      <c r="V670" s="22"/>
      <c r="W670" s="22"/>
      <c r="X670" s="22"/>
      <c r="Y670" s="22"/>
      <c r="Z670" s="156"/>
      <c r="AA670" s="156"/>
      <c r="AB670" s="156"/>
      <c r="AC670" s="22">
        <v>20</v>
      </c>
    </row>
    <row r="671" spans="1:29">
      <c r="A671" s="17"/>
      <c r="B671" s="18"/>
      <c r="C671" s="18"/>
      <c r="D671" s="17"/>
      <c r="E671" s="17"/>
      <c r="F671" s="157"/>
      <c r="G671" s="136"/>
      <c r="H671" s="136" t="s">
        <v>131</v>
      </c>
      <c r="I671" s="137" t="str">
        <f>IFERROR(IF(ISBLANK($G671),"",IF(ISTEXT($G671),$G671,IF(SIGN(INDEX('Time Zones'!$D$12:$J$18,MATCH($H671,ZoneA,0),MATCH($J671,ZoneB,0)))=(-1),INDEX('Time Zones'!$D$12:$J$18,MATCH($H671,ZoneA,0),MATCH($J671,ZoneB,0))+$G671+5,INDEX('Time Zones'!$D$12:$J$18,MATCH($H671,ZoneA,0),MATCH($J671,ZoneB,0))+$G671))),"Select Time Zones")</f>
        <v/>
      </c>
      <c r="J671" s="19" t="s">
        <v>131</v>
      </c>
      <c r="K671" s="160"/>
      <c r="L671" s="134"/>
      <c r="M671" s="134" t="s">
        <v>131</v>
      </c>
      <c r="N671" s="135" t="str">
        <f>IFERROR(IF(ISBLANK($G671),"",IF(ISBLANK($L671),"",IF(ISTEXT($L671),$L671,IF(SIGN(INDEX('Time Zones'!$D$12:$J$18,MATCH($H671,ZoneA,0),MATCH($M671,ZoneB,0)))=(-1),INDEX('Time Zones'!$D$12:$J$18,MATCH($H671,ZoneA,0),MATCH($M671,ZoneB,0))+$L671+5,INDEX('Time Zones'!$D$12:$J$18,MATCH($H671,ZoneA,0),MATCH($M671,ZoneB,0))+$L671)))),"Select Time Zones")</f>
        <v/>
      </c>
      <c r="O671" s="162" t="str">
        <f t="shared" ca="1" si="78"/>
        <v/>
      </c>
      <c r="P671" s="25">
        <f t="shared" si="74"/>
        <v>0</v>
      </c>
      <c r="Q671" s="25">
        <f t="shared" si="75"/>
        <v>0</v>
      </c>
      <c r="R671" s="25">
        <f t="shared" si="76"/>
        <v>0</v>
      </c>
      <c r="S671" s="25" t="str">
        <f t="shared" ca="1" si="79"/>
        <v/>
      </c>
      <c r="T671" s="20" t="str">
        <f t="shared" ca="1" si="80"/>
        <v/>
      </c>
      <c r="U671" s="26" t="str">
        <f t="shared" ca="1" si="77"/>
        <v/>
      </c>
      <c r="V671" s="22"/>
      <c r="W671" s="22"/>
      <c r="X671" s="22"/>
      <c r="Y671" s="22"/>
      <c r="Z671" s="156"/>
      <c r="AA671" s="156"/>
      <c r="AB671" s="156"/>
      <c r="AC671" s="22">
        <v>20</v>
      </c>
    </row>
    <row r="672" spans="1:29">
      <c r="A672" s="17"/>
      <c r="B672" s="18"/>
      <c r="C672" s="18"/>
      <c r="D672" s="17"/>
      <c r="E672" s="17"/>
      <c r="F672" s="157"/>
      <c r="G672" s="136"/>
      <c r="H672" s="136" t="s">
        <v>131</v>
      </c>
      <c r="I672" s="137" t="str">
        <f>IFERROR(IF(ISBLANK($G672),"",IF(ISTEXT($G672),$G672,IF(SIGN(INDEX('Time Zones'!$D$12:$J$18,MATCH($H672,ZoneA,0),MATCH($J672,ZoneB,0)))=(-1),INDEX('Time Zones'!$D$12:$J$18,MATCH($H672,ZoneA,0),MATCH($J672,ZoneB,0))+$G672+5,INDEX('Time Zones'!$D$12:$J$18,MATCH($H672,ZoneA,0),MATCH($J672,ZoneB,0))+$G672))),"Select Time Zones")</f>
        <v/>
      </c>
      <c r="J672" s="19" t="s">
        <v>131</v>
      </c>
      <c r="K672" s="160"/>
      <c r="L672" s="134"/>
      <c r="M672" s="134" t="s">
        <v>131</v>
      </c>
      <c r="N672" s="135" t="str">
        <f>IFERROR(IF(ISBLANK($G672),"",IF(ISBLANK($L672),"",IF(ISTEXT($L672),$L672,IF(SIGN(INDEX('Time Zones'!$D$12:$J$18,MATCH($H672,ZoneA,0),MATCH($M672,ZoneB,0)))=(-1),INDEX('Time Zones'!$D$12:$J$18,MATCH($H672,ZoneA,0),MATCH($M672,ZoneB,0))+$L672+5,INDEX('Time Zones'!$D$12:$J$18,MATCH($H672,ZoneA,0),MATCH($M672,ZoneB,0))+$L672)))),"Select Time Zones")</f>
        <v/>
      </c>
      <c r="O672" s="162" t="str">
        <f t="shared" ca="1" si="78"/>
        <v/>
      </c>
      <c r="P672" s="25">
        <f t="shared" si="74"/>
        <v>0</v>
      </c>
      <c r="Q672" s="25">
        <f t="shared" si="75"/>
        <v>0</v>
      </c>
      <c r="R672" s="25">
        <f t="shared" si="76"/>
        <v>0</v>
      </c>
      <c r="S672" s="25" t="str">
        <f t="shared" ca="1" si="79"/>
        <v/>
      </c>
      <c r="T672" s="20" t="str">
        <f t="shared" ca="1" si="80"/>
        <v/>
      </c>
      <c r="U672" s="26" t="str">
        <f t="shared" ca="1" si="77"/>
        <v/>
      </c>
      <c r="V672" s="22"/>
      <c r="W672" s="22"/>
      <c r="X672" s="22"/>
      <c r="Y672" s="22"/>
      <c r="Z672" s="156"/>
      <c r="AA672" s="156"/>
      <c r="AB672" s="156"/>
      <c r="AC672" s="22">
        <v>20</v>
      </c>
    </row>
    <row r="673" spans="1:29">
      <c r="A673" s="17"/>
      <c r="B673" s="18"/>
      <c r="C673" s="18"/>
      <c r="D673" s="17"/>
      <c r="E673" s="17"/>
      <c r="F673" s="157"/>
      <c r="G673" s="136"/>
      <c r="H673" s="136" t="s">
        <v>131</v>
      </c>
      <c r="I673" s="137" t="str">
        <f>IFERROR(IF(ISBLANK($G673),"",IF(ISTEXT($G673),$G673,IF(SIGN(INDEX('Time Zones'!$D$12:$J$18,MATCH($H673,ZoneA,0),MATCH($J673,ZoneB,0)))=(-1),INDEX('Time Zones'!$D$12:$J$18,MATCH($H673,ZoneA,0),MATCH($J673,ZoneB,0))+$G673+5,INDEX('Time Zones'!$D$12:$J$18,MATCH($H673,ZoneA,0),MATCH($J673,ZoneB,0))+$G673))),"Select Time Zones")</f>
        <v/>
      </c>
      <c r="J673" s="19" t="s">
        <v>131</v>
      </c>
      <c r="K673" s="160"/>
      <c r="L673" s="134"/>
      <c r="M673" s="134" t="s">
        <v>131</v>
      </c>
      <c r="N673" s="135" t="str">
        <f>IFERROR(IF(ISBLANK($G673),"",IF(ISBLANK($L673),"",IF(ISTEXT($L673),$L673,IF(SIGN(INDEX('Time Zones'!$D$12:$J$18,MATCH($H673,ZoneA,0),MATCH($M673,ZoneB,0)))=(-1),INDEX('Time Zones'!$D$12:$J$18,MATCH($H673,ZoneA,0),MATCH($M673,ZoneB,0))+$L673+5,INDEX('Time Zones'!$D$12:$J$18,MATCH($H673,ZoneA,0),MATCH($M673,ZoneB,0))+$L673)))),"Select Time Zones")</f>
        <v/>
      </c>
      <c r="O673" s="162" t="str">
        <f t="shared" ca="1" si="78"/>
        <v/>
      </c>
      <c r="P673" s="25">
        <f t="shared" si="74"/>
        <v>0</v>
      </c>
      <c r="Q673" s="25">
        <f t="shared" si="75"/>
        <v>0</v>
      </c>
      <c r="R673" s="25">
        <f t="shared" si="76"/>
        <v>0</v>
      </c>
      <c r="S673" s="25" t="str">
        <f t="shared" ca="1" si="79"/>
        <v/>
      </c>
      <c r="T673" s="20" t="str">
        <f t="shared" ca="1" si="80"/>
        <v/>
      </c>
      <c r="U673" s="26" t="str">
        <f t="shared" ca="1" si="77"/>
        <v/>
      </c>
      <c r="V673" s="22"/>
      <c r="W673" s="22"/>
      <c r="X673" s="22"/>
      <c r="Y673" s="22"/>
      <c r="Z673" s="156"/>
      <c r="AA673" s="156"/>
      <c r="AB673" s="156"/>
      <c r="AC673" s="22">
        <v>20</v>
      </c>
    </row>
    <row r="674" spans="1:29">
      <c r="A674" s="17"/>
      <c r="B674" s="18"/>
      <c r="C674" s="18"/>
      <c r="D674" s="17"/>
      <c r="E674" s="17"/>
      <c r="F674" s="157"/>
      <c r="G674" s="136"/>
      <c r="H674" s="136" t="s">
        <v>131</v>
      </c>
      <c r="I674" s="137" t="str">
        <f>IFERROR(IF(ISBLANK($G674),"",IF(ISTEXT($G674),$G674,IF(SIGN(INDEX('Time Zones'!$D$12:$J$18,MATCH($H674,ZoneA,0),MATCH($J674,ZoneB,0)))=(-1),INDEX('Time Zones'!$D$12:$J$18,MATCH($H674,ZoneA,0),MATCH($J674,ZoneB,0))+$G674+5,INDEX('Time Zones'!$D$12:$J$18,MATCH($H674,ZoneA,0),MATCH($J674,ZoneB,0))+$G674))),"Select Time Zones")</f>
        <v/>
      </c>
      <c r="J674" s="19" t="s">
        <v>131</v>
      </c>
      <c r="K674" s="160"/>
      <c r="L674" s="134"/>
      <c r="M674" s="134" t="s">
        <v>131</v>
      </c>
      <c r="N674" s="135" t="str">
        <f>IFERROR(IF(ISBLANK($G674),"",IF(ISBLANK($L674),"",IF(ISTEXT($L674),$L674,IF(SIGN(INDEX('Time Zones'!$D$12:$J$18,MATCH($H674,ZoneA,0),MATCH($M674,ZoneB,0)))=(-1),INDEX('Time Zones'!$D$12:$J$18,MATCH($H674,ZoneA,0),MATCH($M674,ZoneB,0))+$L674+5,INDEX('Time Zones'!$D$12:$J$18,MATCH($H674,ZoneA,0),MATCH($M674,ZoneB,0))+$L674)))),"Select Time Zones")</f>
        <v/>
      </c>
      <c r="O674" s="162" t="str">
        <f t="shared" ca="1" si="78"/>
        <v/>
      </c>
      <c r="P674" s="25">
        <f t="shared" si="74"/>
        <v>0</v>
      </c>
      <c r="Q674" s="25">
        <f t="shared" si="75"/>
        <v>0</v>
      </c>
      <c r="R674" s="25">
        <f t="shared" si="76"/>
        <v>0</v>
      </c>
      <c r="S674" s="25" t="str">
        <f t="shared" ca="1" si="79"/>
        <v/>
      </c>
      <c r="T674" s="20" t="str">
        <f t="shared" ca="1" si="80"/>
        <v/>
      </c>
      <c r="U674" s="26" t="str">
        <f t="shared" ca="1" si="77"/>
        <v/>
      </c>
      <c r="V674" s="22"/>
      <c r="W674" s="22"/>
      <c r="X674" s="22"/>
      <c r="Y674" s="22"/>
      <c r="Z674" s="156"/>
      <c r="AA674" s="156"/>
      <c r="AB674" s="156"/>
      <c r="AC674" s="22">
        <v>20</v>
      </c>
    </row>
    <row r="675" spans="1:29">
      <c r="A675" s="17"/>
      <c r="B675" s="18"/>
      <c r="C675" s="18"/>
      <c r="D675" s="17"/>
      <c r="E675" s="17"/>
      <c r="F675" s="157"/>
      <c r="G675" s="136"/>
      <c r="H675" s="136" t="s">
        <v>131</v>
      </c>
      <c r="I675" s="137" t="str">
        <f>IFERROR(IF(ISBLANK($G675),"",IF(ISTEXT($G675),$G675,IF(SIGN(INDEX('Time Zones'!$D$12:$J$18,MATCH($H675,ZoneA,0),MATCH($J675,ZoneB,0)))=(-1),INDEX('Time Zones'!$D$12:$J$18,MATCH($H675,ZoneA,0),MATCH($J675,ZoneB,0))+$G675+5,INDEX('Time Zones'!$D$12:$J$18,MATCH($H675,ZoneA,0),MATCH($J675,ZoneB,0))+$G675))),"Select Time Zones")</f>
        <v/>
      </c>
      <c r="J675" s="19" t="s">
        <v>131</v>
      </c>
      <c r="K675" s="160"/>
      <c r="L675" s="134"/>
      <c r="M675" s="134" t="s">
        <v>131</v>
      </c>
      <c r="N675" s="135" t="str">
        <f>IFERROR(IF(ISBLANK($G675),"",IF(ISBLANK($L675),"",IF(ISTEXT($L675),$L675,IF(SIGN(INDEX('Time Zones'!$D$12:$J$18,MATCH($H675,ZoneA,0),MATCH($M675,ZoneB,0)))=(-1),INDEX('Time Zones'!$D$12:$J$18,MATCH($H675,ZoneA,0),MATCH($M675,ZoneB,0))+$L675+5,INDEX('Time Zones'!$D$12:$J$18,MATCH($H675,ZoneA,0),MATCH($M675,ZoneB,0))+$L675)))),"Select Time Zones")</f>
        <v/>
      </c>
      <c r="O675" s="162" t="str">
        <f t="shared" ca="1" si="78"/>
        <v/>
      </c>
      <c r="P675" s="25">
        <f t="shared" si="74"/>
        <v>0</v>
      </c>
      <c r="Q675" s="25">
        <f t="shared" si="75"/>
        <v>0</v>
      </c>
      <c r="R675" s="25">
        <f t="shared" si="76"/>
        <v>0</v>
      </c>
      <c r="S675" s="25" t="str">
        <f t="shared" ca="1" si="79"/>
        <v/>
      </c>
      <c r="T675" s="20" t="str">
        <f t="shared" ca="1" si="80"/>
        <v/>
      </c>
      <c r="U675" s="26" t="str">
        <f t="shared" ca="1" si="77"/>
        <v/>
      </c>
      <c r="V675" s="22"/>
      <c r="W675" s="22"/>
      <c r="X675" s="22"/>
      <c r="Y675" s="22"/>
      <c r="Z675" s="156"/>
      <c r="AA675" s="156"/>
      <c r="AB675" s="156"/>
      <c r="AC675" s="22">
        <v>20</v>
      </c>
    </row>
    <row r="676" spans="1:29">
      <c r="A676" s="17"/>
      <c r="B676" s="18"/>
      <c r="C676" s="18"/>
      <c r="D676" s="17"/>
      <c r="E676" s="17"/>
      <c r="F676" s="157"/>
      <c r="G676" s="136"/>
      <c r="H676" s="136" t="s">
        <v>131</v>
      </c>
      <c r="I676" s="137" t="str">
        <f>IFERROR(IF(ISBLANK($G676),"",IF(ISTEXT($G676),$G676,IF(SIGN(INDEX('Time Zones'!$D$12:$J$18,MATCH($H676,ZoneA,0),MATCH($J676,ZoneB,0)))=(-1),INDEX('Time Zones'!$D$12:$J$18,MATCH($H676,ZoneA,0),MATCH($J676,ZoneB,0))+$G676+5,INDEX('Time Zones'!$D$12:$J$18,MATCH($H676,ZoneA,0),MATCH($J676,ZoneB,0))+$G676))),"Select Time Zones")</f>
        <v/>
      </c>
      <c r="J676" s="19" t="s">
        <v>131</v>
      </c>
      <c r="K676" s="160"/>
      <c r="L676" s="134"/>
      <c r="M676" s="134" t="s">
        <v>131</v>
      </c>
      <c r="N676" s="135" t="str">
        <f>IFERROR(IF(ISBLANK($G676),"",IF(ISBLANK($L676),"",IF(ISTEXT($L676),$L676,IF(SIGN(INDEX('Time Zones'!$D$12:$J$18,MATCH($H676,ZoneA,0),MATCH($M676,ZoneB,0)))=(-1),INDEX('Time Zones'!$D$12:$J$18,MATCH($H676,ZoneA,0),MATCH($M676,ZoneB,0))+$L676+5,INDEX('Time Zones'!$D$12:$J$18,MATCH($H676,ZoneA,0),MATCH($M676,ZoneB,0))+$L676)))),"Select Time Zones")</f>
        <v/>
      </c>
      <c r="O676" s="162" t="str">
        <f t="shared" ca="1" si="78"/>
        <v/>
      </c>
      <c r="P676" s="25">
        <f t="shared" si="74"/>
        <v>0</v>
      </c>
      <c r="Q676" s="25">
        <f t="shared" si="75"/>
        <v>0</v>
      </c>
      <c r="R676" s="25">
        <f t="shared" si="76"/>
        <v>0</v>
      </c>
      <c r="S676" s="25" t="str">
        <f t="shared" ca="1" si="79"/>
        <v/>
      </c>
      <c r="T676" s="20" t="str">
        <f t="shared" ca="1" si="80"/>
        <v/>
      </c>
      <c r="U676" s="26" t="str">
        <f t="shared" ca="1" si="77"/>
        <v/>
      </c>
      <c r="V676" s="22"/>
      <c r="W676" s="22"/>
      <c r="X676" s="22"/>
      <c r="Y676" s="22"/>
      <c r="Z676" s="156"/>
      <c r="AA676" s="156"/>
      <c r="AB676" s="156"/>
      <c r="AC676" s="22">
        <v>20</v>
      </c>
    </row>
    <row r="677" spans="1:29">
      <c r="A677" s="17"/>
      <c r="B677" s="18"/>
      <c r="C677" s="18"/>
      <c r="D677" s="17"/>
      <c r="E677" s="17"/>
      <c r="F677" s="157"/>
      <c r="G677" s="136"/>
      <c r="H677" s="136" t="s">
        <v>131</v>
      </c>
      <c r="I677" s="137" t="str">
        <f>IFERROR(IF(ISBLANK($G677),"",IF(ISTEXT($G677),$G677,IF(SIGN(INDEX('Time Zones'!$D$12:$J$18,MATCH($H677,ZoneA,0),MATCH($J677,ZoneB,0)))=(-1),INDEX('Time Zones'!$D$12:$J$18,MATCH($H677,ZoneA,0),MATCH($J677,ZoneB,0))+$G677+5,INDEX('Time Zones'!$D$12:$J$18,MATCH($H677,ZoneA,0),MATCH($J677,ZoneB,0))+$G677))),"Select Time Zones")</f>
        <v/>
      </c>
      <c r="J677" s="19" t="s">
        <v>131</v>
      </c>
      <c r="K677" s="160"/>
      <c r="L677" s="134"/>
      <c r="M677" s="134" t="s">
        <v>131</v>
      </c>
      <c r="N677" s="135" t="str">
        <f>IFERROR(IF(ISBLANK($G677),"",IF(ISBLANK($L677),"",IF(ISTEXT($L677),$L677,IF(SIGN(INDEX('Time Zones'!$D$12:$J$18,MATCH($H677,ZoneA,0),MATCH($M677,ZoneB,0)))=(-1),INDEX('Time Zones'!$D$12:$J$18,MATCH($H677,ZoneA,0),MATCH($M677,ZoneB,0))+$L677+5,INDEX('Time Zones'!$D$12:$J$18,MATCH($H677,ZoneA,0),MATCH($M677,ZoneB,0))+$L677)))),"Select Time Zones")</f>
        <v/>
      </c>
      <c r="O677" s="162" t="str">
        <f t="shared" ca="1" si="78"/>
        <v/>
      </c>
      <c r="P677" s="25">
        <f t="shared" si="74"/>
        <v>0</v>
      </c>
      <c r="Q677" s="25">
        <f t="shared" si="75"/>
        <v>0</v>
      </c>
      <c r="R677" s="25">
        <f t="shared" si="76"/>
        <v>0</v>
      </c>
      <c r="S677" s="25" t="str">
        <f t="shared" ca="1" si="79"/>
        <v/>
      </c>
      <c r="T677" s="20" t="str">
        <f t="shared" ca="1" si="80"/>
        <v/>
      </c>
      <c r="U677" s="26" t="str">
        <f t="shared" ca="1" si="77"/>
        <v/>
      </c>
      <c r="V677" s="22"/>
      <c r="W677" s="22"/>
      <c r="X677" s="22"/>
      <c r="Y677" s="22"/>
      <c r="Z677" s="156"/>
      <c r="AA677" s="156"/>
      <c r="AB677" s="156"/>
      <c r="AC677" s="22">
        <v>20</v>
      </c>
    </row>
    <row r="678" spans="1:29">
      <c r="A678" s="17"/>
      <c r="B678" s="18"/>
      <c r="C678" s="18"/>
      <c r="D678" s="17"/>
      <c r="E678" s="17"/>
      <c r="F678" s="157"/>
      <c r="G678" s="136"/>
      <c r="H678" s="136" t="s">
        <v>131</v>
      </c>
      <c r="I678" s="137" t="str">
        <f>IFERROR(IF(ISBLANK($G678),"",IF(ISTEXT($G678),$G678,IF(SIGN(INDEX('Time Zones'!$D$12:$J$18,MATCH($H678,ZoneA,0),MATCH($J678,ZoneB,0)))=(-1),INDEX('Time Zones'!$D$12:$J$18,MATCH($H678,ZoneA,0),MATCH($J678,ZoneB,0))+$G678+5,INDEX('Time Zones'!$D$12:$J$18,MATCH($H678,ZoneA,0),MATCH($J678,ZoneB,0))+$G678))),"Select Time Zones")</f>
        <v/>
      </c>
      <c r="J678" s="19" t="s">
        <v>131</v>
      </c>
      <c r="K678" s="160"/>
      <c r="L678" s="134"/>
      <c r="M678" s="134" t="s">
        <v>131</v>
      </c>
      <c r="N678" s="135" t="str">
        <f>IFERROR(IF(ISBLANK($G678),"",IF(ISBLANK($L678),"",IF(ISTEXT($L678),$L678,IF(SIGN(INDEX('Time Zones'!$D$12:$J$18,MATCH($H678,ZoneA,0),MATCH($M678,ZoneB,0)))=(-1),INDEX('Time Zones'!$D$12:$J$18,MATCH($H678,ZoneA,0),MATCH($M678,ZoneB,0))+$L678+5,INDEX('Time Zones'!$D$12:$J$18,MATCH($H678,ZoneA,0),MATCH($M678,ZoneB,0))+$L678)))),"Select Time Zones")</f>
        <v/>
      </c>
      <c r="O678" s="162" t="str">
        <f t="shared" ca="1" si="78"/>
        <v/>
      </c>
      <c r="P678" s="25">
        <f t="shared" si="74"/>
        <v>0</v>
      </c>
      <c r="Q678" s="25">
        <f t="shared" si="75"/>
        <v>0</v>
      </c>
      <c r="R678" s="25">
        <f t="shared" si="76"/>
        <v>0</v>
      </c>
      <c r="S678" s="25" t="str">
        <f t="shared" ca="1" si="79"/>
        <v/>
      </c>
      <c r="T678" s="20" t="str">
        <f t="shared" ca="1" si="80"/>
        <v/>
      </c>
      <c r="U678" s="26" t="str">
        <f t="shared" ca="1" si="77"/>
        <v/>
      </c>
      <c r="V678" s="22"/>
      <c r="W678" s="22"/>
      <c r="X678" s="22"/>
      <c r="Y678" s="22"/>
      <c r="Z678" s="156"/>
      <c r="AA678" s="156"/>
      <c r="AB678" s="156"/>
      <c r="AC678" s="22">
        <v>20</v>
      </c>
    </row>
    <row r="679" spans="1:29">
      <c r="A679" s="17"/>
      <c r="B679" s="18"/>
      <c r="C679" s="18"/>
      <c r="D679" s="17"/>
      <c r="E679" s="17"/>
      <c r="F679" s="157"/>
      <c r="G679" s="136"/>
      <c r="H679" s="136" t="s">
        <v>131</v>
      </c>
      <c r="I679" s="137" t="str">
        <f>IFERROR(IF(ISBLANK($G679),"",IF(ISTEXT($G679),$G679,IF(SIGN(INDEX('Time Zones'!$D$12:$J$18,MATCH($H679,ZoneA,0),MATCH($J679,ZoneB,0)))=(-1),INDEX('Time Zones'!$D$12:$J$18,MATCH($H679,ZoneA,0),MATCH($J679,ZoneB,0))+$G679+5,INDEX('Time Zones'!$D$12:$J$18,MATCH($H679,ZoneA,0),MATCH($J679,ZoneB,0))+$G679))),"Select Time Zones")</f>
        <v/>
      </c>
      <c r="J679" s="19" t="s">
        <v>131</v>
      </c>
      <c r="K679" s="160"/>
      <c r="L679" s="134"/>
      <c r="M679" s="134" t="s">
        <v>131</v>
      </c>
      <c r="N679" s="135" t="str">
        <f>IFERROR(IF(ISBLANK($G679),"",IF(ISBLANK($L679),"",IF(ISTEXT($L679),$L679,IF(SIGN(INDEX('Time Zones'!$D$12:$J$18,MATCH($H679,ZoneA,0),MATCH($M679,ZoneB,0)))=(-1),INDEX('Time Zones'!$D$12:$J$18,MATCH($H679,ZoneA,0),MATCH($M679,ZoneB,0))+$L679+5,INDEX('Time Zones'!$D$12:$J$18,MATCH($H679,ZoneA,0),MATCH($M679,ZoneB,0))+$L679)))),"Select Time Zones")</f>
        <v/>
      </c>
      <c r="O679" s="162" t="str">
        <f t="shared" ca="1" si="78"/>
        <v/>
      </c>
      <c r="P679" s="25">
        <f t="shared" si="74"/>
        <v>0</v>
      </c>
      <c r="Q679" s="25">
        <f t="shared" si="75"/>
        <v>0</v>
      </c>
      <c r="R679" s="25">
        <f t="shared" si="76"/>
        <v>0</v>
      </c>
      <c r="S679" s="25" t="str">
        <f t="shared" ca="1" si="79"/>
        <v/>
      </c>
      <c r="T679" s="20" t="str">
        <f t="shared" ca="1" si="80"/>
        <v/>
      </c>
      <c r="U679" s="26" t="str">
        <f t="shared" ca="1" si="77"/>
        <v/>
      </c>
      <c r="V679" s="22"/>
      <c r="W679" s="22"/>
      <c r="X679" s="22"/>
      <c r="Y679" s="22"/>
      <c r="Z679" s="156"/>
      <c r="AA679" s="156"/>
      <c r="AB679" s="156"/>
      <c r="AC679" s="22">
        <v>20</v>
      </c>
    </row>
    <row r="680" spans="1:29">
      <c r="A680" s="17"/>
      <c r="B680" s="18"/>
      <c r="C680" s="18"/>
      <c r="D680" s="17"/>
      <c r="E680" s="17"/>
      <c r="F680" s="157"/>
      <c r="G680" s="136"/>
      <c r="H680" s="136" t="s">
        <v>131</v>
      </c>
      <c r="I680" s="137" t="str">
        <f>IFERROR(IF(ISBLANK($G680),"",IF(ISTEXT($G680),$G680,IF(SIGN(INDEX('Time Zones'!$D$12:$J$18,MATCH($H680,ZoneA,0),MATCH($J680,ZoneB,0)))=(-1),INDEX('Time Zones'!$D$12:$J$18,MATCH($H680,ZoneA,0),MATCH($J680,ZoneB,0))+$G680+5,INDEX('Time Zones'!$D$12:$J$18,MATCH($H680,ZoneA,0),MATCH($J680,ZoneB,0))+$G680))),"Select Time Zones")</f>
        <v/>
      </c>
      <c r="J680" s="19" t="s">
        <v>131</v>
      </c>
      <c r="K680" s="160"/>
      <c r="L680" s="134"/>
      <c r="M680" s="134" t="s">
        <v>131</v>
      </c>
      <c r="N680" s="135" t="str">
        <f>IFERROR(IF(ISBLANK($G680),"",IF(ISBLANK($L680),"",IF(ISTEXT($L680),$L680,IF(SIGN(INDEX('Time Zones'!$D$12:$J$18,MATCH($H680,ZoneA,0),MATCH($M680,ZoneB,0)))=(-1),INDEX('Time Zones'!$D$12:$J$18,MATCH($H680,ZoneA,0),MATCH($M680,ZoneB,0))+$L680+5,INDEX('Time Zones'!$D$12:$J$18,MATCH($H680,ZoneA,0),MATCH($M680,ZoneB,0))+$L680)))),"Select Time Zones")</f>
        <v/>
      </c>
      <c r="O680" s="162" t="str">
        <f t="shared" ca="1" si="78"/>
        <v/>
      </c>
      <c r="P680" s="25">
        <f t="shared" si="74"/>
        <v>0</v>
      </c>
      <c r="Q680" s="25">
        <f t="shared" si="75"/>
        <v>0</v>
      </c>
      <c r="R680" s="25">
        <f t="shared" si="76"/>
        <v>0</v>
      </c>
      <c r="S680" s="25" t="str">
        <f t="shared" ca="1" si="79"/>
        <v/>
      </c>
      <c r="T680" s="20" t="str">
        <f t="shared" ca="1" si="80"/>
        <v/>
      </c>
      <c r="U680" s="26" t="str">
        <f t="shared" ca="1" si="77"/>
        <v/>
      </c>
      <c r="V680" s="22"/>
      <c r="W680" s="22"/>
      <c r="X680" s="22"/>
      <c r="Y680" s="22"/>
      <c r="Z680" s="156"/>
      <c r="AA680" s="156"/>
      <c r="AB680" s="156"/>
      <c r="AC680" s="22">
        <v>20</v>
      </c>
    </row>
    <row r="681" spans="1:29">
      <c r="A681" s="17"/>
      <c r="B681" s="18"/>
      <c r="C681" s="18"/>
      <c r="D681" s="17"/>
      <c r="E681" s="17"/>
      <c r="F681" s="157"/>
      <c r="G681" s="136"/>
      <c r="H681" s="136" t="s">
        <v>131</v>
      </c>
      <c r="I681" s="137" t="str">
        <f>IFERROR(IF(ISBLANK($G681),"",IF(ISTEXT($G681),$G681,IF(SIGN(INDEX('Time Zones'!$D$12:$J$18,MATCH($H681,ZoneA,0),MATCH($J681,ZoneB,0)))=(-1),INDEX('Time Zones'!$D$12:$J$18,MATCH($H681,ZoneA,0),MATCH($J681,ZoneB,0))+$G681+5,INDEX('Time Zones'!$D$12:$J$18,MATCH($H681,ZoneA,0),MATCH($J681,ZoneB,0))+$G681))),"Select Time Zones")</f>
        <v/>
      </c>
      <c r="J681" s="19" t="s">
        <v>131</v>
      </c>
      <c r="K681" s="160"/>
      <c r="L681" s="134"/>
      <c r="M681" s="134" t="s">
        <v>131</v>
      </c>
      <c r="N681" s="135" t="str">
        <f>IFERROR(IF(ISBLANK($G681),"",IF(ISBLANK($L681),"",IF(ISTEXT($L681),$L681,IF(SIGN(INDEX('Time Zones'!$D$12:$J$18,MATCH($H681,ZoneA,0),MATCH($M681,ZoneB,0)))=(-1),INDEX('Time Zones'!$D$12:$J$18,MATCH($H681,ZoneA,0),MATCH($M681,ZoneB,0))+$L681+5,INDEX('Time Zones'!$D$12:$J$18,MATCH($H681,ZoneA,0),MATCH($M681,ZoneB,0))+$L681)))),"Select Time Zones")</f>
        <v/>
      </c>
      <c r="O681" s="162" t="str">
        <f t="shared" ca="1" si="78"/>
        <v/>
      </c>
      <c r="P681" s="25">
        <f t="shared" si="74"/>
        <v>0</v>
      </c>
      <c r="Q681" s="25">
        <f t="shared" si="75"/>
        <v>0</v>
      </c>
      <c r="R681" s="25">
        <f t="shared" si="76"/>
        <v>0</v>
      </c>
      <c r="S681" s="25" t="str">
        <f t="shared" ca="1" si="79"/>
        <v/>
      </c>
      <c r="T681" s="20" t="str">
        <f t="shared" ca="1" si="80"/>
        <v/>
      </c>
      <c r="U681" s="26" t="str">
        <f t="shared" ca="1" si="77"/>
        <v/>
      </c>
      <c r="V681" s="22"/>
      <c r="W681" s="22"/>
      <c r="X681" s="22"/>
      <c r="Y681" s="22"/>
      <c r="Z681" s="156"/>
      <c r="AA681" s="156"/>
      <c r="AB681" s="156"/>
      <c r="AC681" s="22">
        <v>20</v>
      </c>
    </row>
    <row r="682" spans="1:29">
      <c r="A682" s="17"/>
      <c r="B682" s="18"/>
      <c r="C682" s="18"/>
      <c r="D682" s="17"/>
      <c r="E682" s="17"/>
      <c r="F682" s="157"/>
      <c r="G682" s="136"/>
      <c r="H682" s="136" t="s">
        <v>131</v>
      </c>
      <c r="I682" s="137" t="str">
        <f>IFERROR(IF(ISBLANK($G682),"",IF(ISTEXT($G682),$G682,IF(SIGN(INDEX('Time Zones'!$D$12:$J$18,MATCH($H682,ZoneA,0),MATCH($J682,ZoneB,0)))=(-1),INDEX('Time Zones'!$D$12:$J$18,MATCH($H682,ZoneA,0),MATCH($J682,ZoneB,0))+$G682+5,INDEX('Time Zones'!$D$12:$J$18,MATCH($H682,ZoneA,0),MATCH($J682,ZoneB,0))+$G682))),"Select Time Zones")</f>
        <v/>
      </c>
      <c r="J682" s="19" t="s">
        <v>131</v>
      </c>
      <c r="K682" s="160"/>
      <c r="L682" s="134"/>
      <c r="M682" s="134" t="s">
        <v>131</v>
      </c>
      <c r="N682" s="135" t="str">
        <f>IFERROR(IF(ISBLANK($G682),"",IF(ISBLANK($L682),"",IF(ISTEXT($L682),$L682,IF(SIGN(INDEX('Time Zones'!$D$12:$J$18,MATCH($H682,ZoneA,0),MATCH($M682,ZoneB,0)))=(-1),INDEX('Time Zones'!$D$12:$J$18,MATCH($H682,ZoneA,0),MATCH($M682,ZoneB,0))+$L682+5,INDEX('Time Zones'!$D$12:$J$18,MATCH($H682,ZoneA,0),MATCH($M682,ZoneB,0))+$L682)))),"Select Time Zones")</f>
        <v/>
      </c>
      <c r="O682" s="162" t="str">
        <f t="shared" ca="1" si="78"/>
        <v/>
      </c>
      <c r="P682" s="25">
        <f t="shared" si="74"/>
        <v>0</v>
      </c>
      <c r="Q682" s="25">
        <f t="shared" si="75"/>
        <v>0</v>
      </c>
      <c r="R682" s="25">
        <f t="shared" si="76"/>
        <v>0</v>
      </c>
      <c r="S682" s="25" t="str">
        <f t="shared" ca="1" si="79"/>
        <v/>
      </c>
      <c r="T682" s="20" t="str">
        <f t="shared" ca="1" si="80"/>
        <v/>
      </c>
      <c r="U682" s="26" t="str">
        <f t="shared" ca="1" si="77"/>
        <v/>
      </c>
      <c r="V682" s="22"/>
      <c r="W682" s="22"/>
      <c r="X682" s="22"/>
      <c r="Y682" s="22"/>
      <c r="Z682" s="156"/>
      <c r="AA682" s="156"/>
      <c r="AB682" s="156"/>
      <c r="AC682" s="22">
        <v>20</v>
      </c>
    </row>
    <row r="683" spans="1:29">
      <c r="A683" s="17"/>
      <c r="B683" s="18"/>
      <c r="C683" s="18"/>
      <c r="D683" s="17"/>
      <c r="E683" s="17"/>
      <c r="F683" s="157"/>
      <c r="G683" s="136"/>
      <c r="H683" s="136" t="s">
        <v>131</v>
      </c>
      <c r="I683" s="137" t="str">
        <f>IFERROR(IF(ISBLANK($G683),"",IF(ISTEXT($G683),$G683,IF(SIGN(INDEX('Time Zones'!$D$12:$J$18,MATCH($H683,ZoneA,0),MATCH($J683,ZoneB,0)))=(-1),INDEX('Time Zones'!$D$12:$J$18,MATCH($H683,ZoneA,0),MATCH($J683,ZoneB,0))+$G683+5,INDEX('Time Zones'!$D$12:$J$18,MATCH($H683,ZoneA,0),MATCH($J683,ZoneB,0))+$G683))),"Select Time Zones")</f>
        <v/>
      </c>
      <c r="J683" s="19" t="s">
        <v>131</v>
      </c>
      <c r="K683" s="160"/>
      <c r="L683" s="134"/>
      <c r="M683" s="134" t="s">
        <v>131</v>
      </c>
      <c r="N683" s="135" t="str">
        <f>IFERROR(IF(ISBLANK($G683),"",IF(ISBLANK($L683),"",IF(ISTEXT($L683),$L683,IF(SIGN(INDEX('Time Zones'!$D$12:$J$18,MATCH($H683,ZoneA,0),MATCH($M683,ZoneB,0)))=(-1),INDEX('Time Zones'!$D$12:$J$18,MATCH($H683,ZoneA,0),MATCH($M683,ZoneB,0))+$L683+5,INDEX('Time Zones'!$D$12:$J$18,MATCH($H683,ZoneA,0),MATCH($M683,ZoneB,0))+$L683)))),"Select Time Zones")</f>
        <v/>
      </c>
      <c r="O683" s="162" t="str">
        <f t="shared" ca="1" si="78"/>
        <v/>
      </c>
      <c r="P683" s="25">
        <f t="shared" si="74"/>
        <v>0</v>
      </c>
      <c r="Q683" s="25">
        <f t="shared" si="75"/>
        <v>0</v>
      </c>
      <c r="R683" s="25">
        <f t="shared" si="76"/>
        <v>0</v>
      </c>
      <c r="S683" s="25" t="str">
        <f t="shared" ca="1" si="79"/>
        <v/>
      </c>
      <c r="T683" s="20" t="str">
        <f t="shared" ca="1" si="80"/>
        <v/>
      </c>
      <c r="U683" s="26" t="str">
        <f t="shared" ca="1" si="77"/>
        <v/>
      </c>
      <c r="V683" s="22"/>
      <c r="W683" s="22"/>
      <c r="X683" s="22"/>
      <c r="Y683" s="22"/>
      <c r="Z683" s="156"/>
      <c r="AA683" s="156"/>
      <c r="AB683" s="156"/>
      <c r="AC683" s="22">
        <v>20</v>
      </c>
    </row>
    <row r="684" spans="1:29">
      <c r="A684" s="17"/>
      <c r="B684" s="18"/>
      <c r="C684" s="18"/>
      <c r="D684" s="17"/>
      <c r="E684" s="17"/>
      <c r="F684" s="157"/>
      <c r="G684" s="136"/>
      <c r="H684" s="136" t="s">
        <v>131</v>
      </c>
      <c r="I684" s="137" t="str">
        <f>IFERROR(IF(ISBLANK($G684),"",IF(ISTEXT($G684),$G684,IF(SIGN(INDEX('Time Zones'!$D$12:$J$18,MATCH($H684,ZoneA,0),MATCH($J684,ZoneB,0)))=(-1),INDEX('Time Zones'!$D$12:$J$18,MATCH($H684,ZoneA,0),MATCH($J684,ZoneB,0))+$G684+5,INDEX('Time Zones'!$D$12:$J$18,MATCH($H684,ZoneA,0),MATCH($J684,ZoneB,0))+$G684))),"Select Time Zones")</f>
        <v/>
      </c>
      <c r="J684" s="19" t="s">
        <v>131</v>
      </c>
      <c r="K684" s="160"/>
      <c r="L684" s="134"/>
      <c r="M684" s="134" t="s">
        <v>131</v>
      </c>
      <c r="N684" s="135" t="str">
        <f>IFERROR(IF(ISBLANK($G684),"",IF(ISBLANK($L684),"",IF(ISTEXT($L684),$L684,IF(SIGN(INDEX('Time Zones'!$D$12:$J$18,MATCH($H684,ZoneA,0),MATCH($M684,ZoneB,0)))=(-1),INDEX('Time Zones'!$D$12:$J$18,MATCH($H684,ZoneA,0),MATCH($M684,ZoneB,0))+$L684+5,INDEX('Time Zones'!$D$12:$J$18,MATCH($H684,ZoneA,0),MATCH($M684,ZoneB,0))+$L684)))),"Select Time Zones")</f>
        <v/>
      </c>
      <c r="O684" s="162" t="str">
        <f t="shared" ca="1" si="78"/>
        <v/>
      </c>
      <c r="P684" s="25">
        <f t="shared" si="74"/>
        <v>0</v>
      </c>
      <c r="Q684" s="25">
        <f t="shared" si="75"/>
        <v>0</v>
      </c>
      <c r="R684" s="25">
        <f t="shared" si="76"/>
        <v>0</v>
      </c>
      <c r="S684" s="25" t="str">
        <f t="shared" ca="1" si="79"/>
        <v/>
      </c>
      <c r="T684" s="20" t="str">
        <f t="shared" ca="1" si="80"/>
        <v/>
      </c>
      <c r="U684" s="26" t="str">
        <f t="shared" ca="1" si="77"/>
        <v/>
      </c>
      <c r="V684" s="22"/>
      <c r="W684" s="22"/>
      <c r="X684" s="22"/>
      <c r="Y684" s="22"/>
      <c r="Z684" s="156"/>
      <c r="AA684" s="156"/>
      <c r="AB684" s="156"/>
      <c r="AC684" s="22">
        <v>20</v>
      </c>
    </row>
    <row r="685" spans="1:29">
      <c r="A685" s="17"/>
      <c r="B685" s="18"/>
      <c r="C685" s="18"/>
      <c r="D685" s="17"/>
      <c r="E685" s="17"/>
      <c r="F685" s="157"/>
      <c r="G685" s="136"/>
      <c r="H685" s="136" t="s">
        <v>131</v>
      </c>
      <c r="I685" s="137" t="str">
        <f>IFERROR(IF(ISBLANK($G685),"",IF(ISTEXT($G685),$G685,IF(SIGN(INDEX('Time Zones'!$D$12:$J$18,MATCH($H685,ZoneA,0),MATCH($J685,ZoneB,0)))=(-1),INDEX('Time Zones'!$D$12:$J$18,MATCH($H685,ZoneA,0),MATCH($J685,ZoneB,0))+$G685+5,INDEX('Time Zones'!$D$12:$J$18,MATCH($H685,ZoneA,0),MATCH($J685,ZoneB,0))+$G685))),"Select Time Zones")</f>
        <v/>
      </c>
      <c r="J685" s="19" t="s">
        <v>131</v>
      </c>
      <c r="K685" s="160"/>
      <c r="L685" s="134"/>
      <c r="M685" s="134" t="s">
        <v>131</v>
      </c>
      <c r="N685" s="135" t="str">
        <f>IFERROR(IF(ISBLANK($G685),"",IF(ISBLANK($L685),"",IF(ISTEXT($L685),$L685,IF(SIGN(INDEX('Time Zones'!$D$12:$J$18,MATCH($H685,ZoneA,0),MATCH($M685,ZoneB,0)))=(-1),INDEX('Time Zones'!$D$12:$J$18,MATCH($H685,ZoneA,0),MATCH($M685,ZoneB,0))+$L685+5,INDEX('Time Zones'!$D$12:$J$18,MATCH($H685,ZoneA,0),MATCH($M685,ZoneB,0))+$L685)))),"Select Time Zones")</f>
        <v/>
      </c>
      <c r="O685" s="162" t="str">
        <f t="shared" ca="1" si="78"/>
        <v/>
      </c>
      <c r="P685" s="25">
        <f t="shared" si="74"/>
        <v>0</v>
      </c>
      <c r="Q685" s="25">
        <f t="shared" si="75"/>
        <v>0</v>
      </c>
      <c r="R685" s="25">
        <f t="shared" si="76"/>
        <v>0</v>
      </c>
      <c r="S685" s="25" t="str">
        <f t="shared" ca="1" si="79"/>
        <v/>
      </c>
      <c r="T685" s="20" t="str">
        <f t="shared" ca="1" si="80"/>
        <v/>
      </c>
      <c r="U685" s="26" t="str">
        <f t="shared" ca="1" si="77"/>
        <v/>
      </c>
      <c r="V685" s="22"/>
      <c r="W685" s="22"/>
      <c r="X685" s="22"/>
      <c r="Y685" s="22"/>
      <c r="Z685" s="156"/>
      <c r="AA685" s="156"/>
      <c r="AB685" s="156"/>
      <c r="AC685" s="22">
        <v>20</v>
      </c>
    </row>
    <row r="686" spans="1:29">
      <c r="A686" s="17"/>
      <c r="B686" s="18"/>
      <c r="C686" s="18"/>
      <c r="D686" s="17"/>
      <c r="E686" s="17"/>
      <c r="F686" s="157"/>
      <c r="G686" s="136"/>
      <c r="H686" s="136" t="s">
        <v>131</v>
      </c>
      <c r="I686" s="137" t="str">
        <f>IFERROR(IF(ISBLANK($G686),"",IF(ISTEXT($G686),$G686,IF(SIGN(INDEX('Time Zones'!$D$12:$J$18,MATCH($H686,ZoneA,0),MATCH($J686,ZoneB,0)))=(-1),INDEX('Time Zones'!$D$12:$J$18,MATCH($H686,ZoneA,0),MATCH($J686,ZoneB,0))+$G686+5,INDEX('Time Zones'!$D$12:$J$18,MATCH($H686,ZoneA,0),MATCH($J686,ZoneB,0))+$G686))),"Select Time Zones")</f>
        <v/>
      </c>
      <c r="J686" s="19" t="s">
        <v>131</v>
      </c>
      <c r="K686" s="160"/>
      <c r="L686" s="134"/>
      <c r="M686" s="134" t="s">
        <v>131</v>
      </c>
      <c r="N686" s="135" t="str">
        <f>IFERROR(IF(ISBLANK($G686),"",IF(ISBLANK($L686),"",IF(ISTEXT($L686),$L686,IF(SIGN(INDEX('Time Zones'!$D$12:$J$18,MATCH($H686,ZoneA,0),MATCH($M686,ZoneB,0)))=(-1),INDEX('Time Zones'!$D$12:$J$18,MATCH($H686,ZoneA,0),MATCH($M686,ZoneB,0))+$L686+5,INDEX('Time Zones'!$D$12:$J$18,MATCH($H686,ZoneA,0),MATCH($M686,ZoneB,0))+$L686)))),"Select Time Zones")</f>
        <v/>
      </c>
      <c r="O686" s="162" t="str">
        <f t="shared" ca="1" si="78"/>
        <v/>
      </c>
      <c r="P686" s="25">
        <f t="shared" si="74"/>
        <v>0</v>
      </c>
      <c r="Q686" s="25">
        <f t="shared" si="75"/>
        <v>0</v>
      </c>
      <c r="R686" s="25">
        <f t="shared" si="76"/>
        <v>0</v>
      </c>
      <c r="S686" s="25" t="str">
        <f t="shared" ca="1" si="79"/>
        <v/>
      </c>
      <c r="T686" s="20" t="str">
        <f t="shared" ca="1" si="80"/>
        <v/>
      </c>
      <c r="U686" s="26" t="str">
        <f t="shared" ca="1" si="77"/>
        <v/>
      </c>
      <c r="V686" s="22"/>
      <c r="W686" s="22"/>
      <c r="X686" s="22"/>
      <c r="Y686" s="22"/>
      <c r="Z686" s="156"/>
      <c r="AA686" s="156"/>
      <c r="AB686" s="156"/>
      <c r="AC686" s="22">
        <v>20</v>
      </c>
    </row>
    <row r="687" spans="1:29">
      <c r="A687" s="17"/>
      <c r="B687" s="18"/>
      <c r="C687" s="18"/>
      <c r="D687" s="17"/>
      <c r="E687" s="17"/>
      <c r="F687" s="157"/>
      <c r="G687" s="136"/>
      <c r="H687" s="136" t="s">
        <v>131</v>
      </c>
      <c r="I687" s="137" t="str">
        <f>IFERROR(IF(ISBLANK($G687),"",IF(ISTEXT($G687),$G687,IF(SIGN(INDEX('Time Zones'!$D$12:$J$18,MATCH($H687,ZoneA,0),MATCH($J687,ZoneB,0)))=(-1),INDEX('Time Zones'!$D$12:$J$18,MATCH($H687,ZoneA,0),MATCH($J687,ZoneB,0))+$G687+5,INDEX('Time Zones'!$D$12:$J$18,MATCH($H687,ZoneA,0),MATCH($J687,ZoneB,0))+$G687))),"Select Time Zones")</f>
        <v/>
      </c>
      <c r="J687" s="19" t="s">
        <v>131</v>
      </c>
      <c r="K687" s="160"/>
      <c r="L687" s="134"/>
      <c r="M687" s="134" t="s">
        <v>131</v>
      </c>
      <c r="N687" s="135" t="str">
        <f>IFERROR(IF(ISBLANK($G687),"",IF(ISBLANK($L687),"",IF(ISTEXT($L687),$L687,IF(SIGN(INDEX('Time Zones'!$D$12:$J$18,MATCH($H687,ZoneA,0),MATCH($M687,ZoneB,0)))=(-1),INDEX('Time Zones'!$D$12:$J$18,MATCH($H687,ZoneA,0),MATCH($M687,ZoneB,0))+$L687+5,INDEX('Time Zones'!$D$12:$J$18,MATCH($H687,ZoneA,0),MATCH($M687,ZoneB,0))+$L687)))),"Select Time Zones")</f>
        <v/>
      </c>
      <c r="O687" s="162" t="str">
        <f t="shared" ca="1" si="78"/>
        <v/>
      </c>
      <c r="P687" s="25">
        <f t="shared" si="74"/>
        <v>0</v>
      </c>
      <c r="Q687" s="25">
        <f t="shared" si="75"/>
        <v>0</v>
      </c>
      <c r="R687" s="25">
        <f t="shared" si="76"/>
        <v>0</v>
      </c>
      <c r="S687" s="25" t="str">
        <f t="shared" ca="1" si="79"/>
        <v/>
      </c>
      <c r="T687" s="20" t="str">
        <f t="shared" ca="1" si="80"/>
        <v/>
      </c>
      <c r="U687" s="26" t="str">
        <f t="shared" ca="1" si="77"/>
        <v/>
      </c>
      <c r="V687" s="22"/>
      <c r="W687" s="22"/>
      <c r="X687" s="22"/>
      <c r="Y687" s="22"/>
      <c r="Z687" s="156"/>
      <c r="AA687" s="156"/>
      <c r="AB687" s="156"/>
      <c r="AC687" s="22">
        <v>20</v>
      </c>
    </row>
    <row r="688" spans="1:29">
      <c r="A688" s="17"/>
      <c r="B688" s="18"/>
      <c r="C688" s="18"/>
      <c r="D688" s="17"/>
      <c r="E688" s="17"/>
      <c r="F688" s="157"/>
      <c r="G688" s="136"/>
      <c r="H688" s="136" t="s">
        <v>131</v>
      </c>
      <c r="I688" s="137" t="str">
        <f>IFERROR(IF(ISBLANK($G688),"",IF(ISTEXT($G688),$G688,IF(SIGN(INDEX('Time Zones'!$D$12:$J$18,MATCH($H688,ZoneA,0),MATCH($J688,ZoneB,0)))=(-1),INDEX('Time Zones'!$D$12:$J$18,MATCH($H688,ZoneA,0),MATCH($J688,ZoneB,0))+$G688+5,INDEX('Time Zones'!$D$12:$J$18,MATCH($H688,ZoneA,0),MATCH($J688,ZoneB,0))+$G688))),"Select Time Zones")</f>
        <v/>
      </c>
      <c r="J688" s="19" t="s">
        <v>131</v>
      </c>
      <c r="K688" s="160"/>
      <c r="L688" s="134"/>
      <c r="M688" s="134" t="s">
        <v>131</v>
      </c>
      <c r="N688" s="135" t="str">
        <f>IFERROR(IF(ISBLANK($G688),"",IF(ISBLANK($L688),"",IF(ISTEXT($L688),$L688,IF(SIGN(INDEX('Time Zones'!$D$12:$J$18,MATCH($H688,ZoneA,0),MATCH($M688,ZoneB,0)))=(-1),INDEX('Time Zones'!$D$12:$J$18,MATCH($H688,ZoneA,0),MATCH($M688,ZoneB,0))+$L688+5,INDEX('Time Zones'!$D$12:$J$18,MATCH($H688,ZoneA,0),MATCH($M688,ZoneB,0))+$L688)))),"Select Time Zones")</f>
        <v/>
      </c>
      <c r="O688" s="162" t="str">
        <f t="shared" ca="1" si="78"/>
        <v/>
      </c>
      <c r="P688" s="25">
        <f t="shared" si="74"/>
        <v>0</v>
      </c>
      <c r="Q688" s="25">
        <f t="shared" si="75"/>
        <v>0</v>
      </c>
      <c r="R688" s="25">
        <f t="shared" si="76"/>
        <v>0</v>
      </c>
      <c r="S688" s="25" t="str">
        <f t="shared" ca="1" si="79"/>
        <v/>
      </c>
      <c r="T688" s="20" t="str">
        <f t="shared" ca="1" si="80"/>
        <v/>
      </c>
      <c r="U688" s="26" t="str">
        <f t="shared" ca="1" si="77"/>
        <v/>
      </c>
      <c r="V688" s="22"/>
      <c r="W688" s="22"/>
      <c r="X688" s="22"/>
      <c r="Y688" s="22"/>
      <c r="Z688" s="156"/>
      <c r="AA688" s="156"/>
      <c r="AB688" s="156"/>
      <c r="AC688" s="22">
        <v>20</v>
      </c>
    </row>
    <row r="689" spans="1:29">
      <c r="A689" s="17"/>
      <c r="B689" s="18"/>
      <c r="C689" s="18"/>
      <c r="D689" s="17"/>
      <c r="E689" s="17"/>
      <c r="F689" s="157"/>
      <c r="G689" s="136"/>
      <c r="H689" s="136" t="s">
        <v>131</v>
      </c>
      <c r="I689" s="137" t="str">
        <f>IFERROR(IF(ISBLANK($G689),"",IF(ISTEXT($G689),$G689,IF(SIGN(INDEX('Time Zones'!$D$12:$J$18,MATCH($H689,ZoneA,0),MATCH($J689,ZoneB,0)))=(-1),INDEX('Time Zones'!$D$12:$J$18,MATCH($H689,ZoneA,0),MATCH($J689,ZoneB,0))+$G689+5,INDEX('Time Zones'!$D$12:$J$18,MATCH($H689,ZoneA,0),MATCH($J689,ZoneB,0))+$G689))),"Select Time Zones")</f>
        <v/>
      </c>
      <c r="J689" s="19" t="s">
        <v>131</v>
      </c>
      <c r="K689" s="160"/>
      <c r="L689" s="134"/>
      <c r="M689" s="134" t="s">
        <v>131</v>
      </c>
      <c r="N689" s="135" t="str">
        <f>IFERROR(IF(ISBLANK($G689),"",IF(ISBLANK($L689),"",IF(ISTEXT($L689),$L689,IF(SIGN(INDEX('Time Zones'!$D$12:$J$18,MATCH($H689,ZoneA,0),MATCH($M689,ZoneB,0)))=(-1),INDEX('Time Zones'!$D$12:$J$18,MATCH($H689,ZoneA,0),MATCH($M689,ZoneB,0))+$L689+5,INDEX('Time Zones'!$D$12:$J$18,MATCH($H689,ZoneA,0),MATCH($M689,ZoneB,0))+$L689)))),"Select Time Zones")</f>
        <v/>
      </c>
      <c r="O689" s="162" t="str">
        <f t="shared" ca="1" si="78"/>
        <v/>
      </c>
      <c r="P689" s="25">
        <f t="shared" si="74"/>
        <v>0</v>
      </c>
      <c r="Q689" s="25">
        <f t="shared" si="75"/>
        <v>0</v>
      </c>
      <c r="R689" s="25">
        <f t="shared" si="76"/>
        <v>0</v>
      </c>
      <c r="S689" s="25" t="str">
        <f t="shared" ca="1" si="79"/>
        <v/>
      </c>
      <c r="T689" s="20" t="str">
        <f t="shared" ca="1" si="80"/>
        <v/>
      </c>
      <c r="U689" s="26" t="str">
        <f t="shared" ca="1" si="77"/>
        <v/>
      </c>
      <c r="V689" s="22"/>
      <c r="W689" s="22"/>
      <c r="X689" s="22"/>
      <c r="Y689" s="22"/>
      <c r="Z689" s="156"/>
      <c r="AA689" s="156"/>
      <c r="AB689" s="156"/>
      <c r="AC689" s="22">
        <v>20</v>
      </c>
    </row>
    <row r="690" spans="1:29">
      <c r="A690" s="17"/>
      <c r="B690" s="18"/>
      <c r="C690" s="18"/>
      <c r="D690" s="17"/>
      <c r="E690" s="17"/>
      <c r="F690" s="157"/>
      <c r="G690" s="136"/>
      <c r="H690" s="136" t="s">
        <v>131</v>
      </c>
      <c r="I690" s="137" t="str">
        <f>IFERROR(IF(ISBLANK($G690),"",IF(ISTEXT($G690),$G690,IF(SIGN(INDEX('Time Zones'!$D$12:$J$18,MATCH($H690,ZoneA,0),MATCH($J690,ZoneB,0)))=(-1),INDEX('Time Zones'!$D$12:$J$18,MATCH($H690,ZoneA,0),MATCH($J690,ZoneB,0))+$G690+5,INDEX('Time Zones'!$D$12:$J$18,MATCH($H690,ZoneA,0),MATCH($J690,ZoneB,0))+$G690))),"Select Time Zones")</f>
        <v/>
      </c>
      <c r="J690" s="19" t="s">
        <v>131</v>
      </c>
      <c r="K690" s="160"/>
      <c r="L690" s="134"/>
      <c r="M690" s="134" t="s">
        <v>131</v>
      </c>
      <c r="N690" s="135" t="str">
        <f>IFERROR(IF(ISBLANK($G690),"",IF(ISBLANK($L690),"",IF(ISTEXT($L690),$L690,IF(SIGN(INDEX('Time Zones'!$D$12:$J$18,MATCH($H690,ZoneA,0),MATCH($M690,ZoneB,0)))=(-1),INDEX('Time Zones'!$D$12:$J$18,MATCH($H690,ZoneA,0),MATCH($M690,ZoneB,0))+$L690+5,INDEX('Time Zones'!$D$12:$J$18,MATCH($H690,ZoneA,0),MATCH($M690,ZoneB,0))+$L690)))),"Select Time Zones")</f>
        <v/>
      </c>
      <c r="O690" s="162" t="str">
        <f t="shared" ca="1" si="78"/>
        <v/>
      </c>
      <c r="P690" s="25">
        <f t="shared" si="74"/>
        <v>0</v>
      </c>
      <c r="Q690" s="25">
        <f t="shared" si="75"/>
        <v>0</v>
      </c>
      <c r="R690" s="25">
        <f t="shared" si="76"/>
        <v>0</v>
      </c>
      <c r="S690" s="25" t="str">
        <f t="shared" ca="1" si="79"/>
        <v/>
      </c>
      <c r="T690" s="20" t="str">
        <f t="shared" ca="1" si="80"/>
        <v/>
      </c>
      <c r="U690" s="26" t="str">
        <f t="shared" ca="1" si="77"/>
        <v/>
      </c>
      <c r="V690" s="22"/>
      <c r="W690" s="22"/>
      <c r="X690" s="22"/>
      <c r="Y690" s="22"/>
      <c r="Z690" s="156"/>
      <c r="AA690" s="156"/>
      <c r="AB690" s="156"/>
      <c r="AC690" s="22">
        <v>20</v>
      </c>
    </row>
    <row r="691" spans="1:29">
      <c r="A691" s="17"/>
      <c r="B691" s="18"/>
      <c r="C691" s="18"/>
      <c r="D691" s="17"/>
      <c r="E691" s="17"/>
      <c r="F691" s="157"/>
      <c r="G691" s="136"/>
      <c r="H691" s="136" t="s">
        <v>131</v>
      </c>
      <c r="I691" s="137" t="str">
        <f>IFERROR(IF(ISBLANK($G691),"",IF(ISTEXT($G691),$G691,IF(SIGN(INDEX('Time Zones'!$D$12:$J$18,MATCH($H691,ZoneA,0),MATCH($J691,ZoneB,0)))=(-1),INDEX('Time Zones'!$D$12:$J$18,MATCH($H691,ZoneA,0),MATCH($J691,ZoneB,0))+$G691+5,INDEX('Time Zones'!$D$12:$J$18,MATCH($H691,ZoneA,0),MATCH($J691,ZoneB,0))+$G691))),"Select Time Zones")</f>
        <v/>
      </c>
      <c r="J691" s="19" t="s">
        <v>131</v>
      </c>
      <c r="K691" s="160"/>
      <c r="L691" s="134"/>
      <c r="M691" s="134" t="s">
        <v>131</v>
      </c>
      <c r="N691" s="135" t="str">
        <f>IFERROR(IF(ISBLANK($G691),"",IF(ISBLANK($L691),"",IF(ISTEXT($L691),$L691,IF(SIGN(INDEX('Time Zones'!$D$12:$J$18,MATCH($H691,ZoneA,0),MATCH($M691,ZoneB,0)))=(-1),INDEX('Time Zones'!$D$12:$J$18,MATCH($H691,ZoneA,0),MATCH($M691,ZoneB,0))+$L691+5,INDEX('Time Zones'!$D$12:$J$18,MATCH($H691,ZoneA,0),MATCH($M691,ZoneB,0))+$L691)))),"Select Time Zones")</f>
        <v/>
      </c>
      <c r="O691" s="162" t="str">
        <f t="shared" ca="1" si="78"/>
        <v/>
      </c>
      <c r="P691" s="25">
        <f t="shared" si="74"/>
        <v>0</v>
      </c>
      <c r="Q691" s="25">
        <f t="shared" si="75"/>
        <v>0</v>
      </c>
      <c r="R691" s="25">
        <f t="shared" si="76"/>
        <v>0</v>
      </c>
      <c r="S691" s="25" t="str">
        <f t="shared" ca="1" si="79"/>
        <v/>
      </c>
      <c r="T691" s="20" t="str">
        <f t="shared" ca="1" si="80"/>
        <v/>
      </c>
      <c r="U691" s="26" t="str">
        <f t="shared" ca="1" si="77"/>
        <v/>
      </c>
      <c r="V691" s="22"/>
      <c r="W691" s="22"/>
      <c r="X691" s="22"/>
      <c r="Y691" s="22"/>
      <c r="Z691" s="156"/>
      <c r="AA691" s="156"/>
      <c r="AB691" s="156"/>
      <c r="AC691" s="22">
        <v>20</v>
      </c>
    </row>
    <row r="692" spans="1:29">
      <c r="A692" s="17"/>
      <c r="B692" s="18"/>
      <c r="C692" s="18"/>
      <c r="D692" s="17"/>
      <c r="E692" s="17"/>
      <c r="F692" s="157"/>
      <c r="G692" s="136"/>
      <c r="H692" s="136" t="s">
        <v>131</v>
      </c>
      <c r="I692" s="137" t="str">
        <f>IFERROR(IF(ISBLANK($G692),"",IF(ISTEXT($G692),$G692,IF(SIGN(INDEX('Time Zones'!$D$12:$J$18,MATCH($H692,ZoneA,0),MATCH($J692,ZoneB,0)))=(-1),INDEX('Time Zones'!$D$12:$J$18,MATCH($H692,ZoneA,0),MATCH($J692,ZoneB,0))+$G692+5,INDEX('Time Zones'!$D$12:$J$18,MATCH($H692,ZoneA,0),MATCH($J692,ZoneB,0))+$G692))),"Select Time Zones")</f>
        <v/>
      </c>
      <c r="J692" s="19" t="s">
        <v>131</v>
      </c>
      <c r="K692" s="160"/>
      <c r="L692" s="134"/>
      <c r="M692" s="134" t="s">
        <v>131</v>
      </c>
      <c r="N692" s="135" t="str">
        <f>IFERROR(IF(ISBLANK($G692),"",IF(ISBLANK($L692),"",IF(ISTEXT($L692),$L692,IF(SIGN(INDEX('Time Zones'!$D$12:$J$18,MATCH($H692,ZoneA,0),MATCH($M692,ZoneB,0)))=(-1),INDEX('Time Zones'!$D$12:$J$18,MATCH($H692,ZoneA,0),MATCH($M692,ZoneB,0))+$L692+5,INDEX('Time Zones'!$D$12:$J$18,MATCH($H692,ZoneA,0),MATCH($M692,ZoneB,0))+$L692)))),"Select Time Zones")</f>
        <v/>
      </c>
      <c r="O692" s="162" t="str">
        <f t="shared" ca="1" si="78"/>
        <v/>
      </c>
      <c r="P692" s="25">
        <f t="shared" si="74"/>
        <v>0</v>
      </c>
      <c r="Q692" s="25">
        <f t="shared" si="75"/>
        <v>0</v>
      </c>
      <c r="R692" s="25">
        <f t="shared" si="76"/>
        <v>0</v>
      </c>
      <c r="S692" s="25" t="str">
        <f t="shared" ca="1" si="79"/>
        <v/>
      </c>
      <c r="T692" s="20" t="str">
        <f t="shared" ca="1" si="80"/>
        <v/>
      </c>
      <c r="U692" s="26" t="str">
        <f t="shared" ca="1" si="77"/>
        <v/>
      </c>
      <c r="V692" s="22"/>
      <c r="W692" s="22"/>
      <c r="X692" s="22"/>
      <c r="Y692" s="22"/>
      <c r="Z692" s="156"/>
      <c r="AA692" s="156"/>
      <c r="AB692" s="156"/>
      <c r="AC692" s="22">
        <v>20</v>
      </c>
    </row>
    <row r="693" spans="1:29">
      <c r="A693" s="17"/>
      <c r="B693" s="18"/>
      <c r="C693" s="18"/>
      <c r="D693" s="17"/>
      <c r="E693" s="17"/>
      <c r="F693" s="157"/>
      <c r="G693" s="136"/>
      <c r="H693" s="136" t="s">
        <v>131</v>
      </c>
      <c r="I693" s="137" t="str">
        <f>IFERROR(IF(ISBLANK($G693),"",IF(ISTEXT($G693),$G693,IF(SIGN(INDEX('Time Zones'!$D$12:$J$18,MATCH($H693,ZoneA,0),MATCH($J693,ZoneB,0)))=(-1),INDEX('Time Zones'!$D$12:$J$18,MATCH($H693,ZoneA,0),MATCH($J693,ZoneB,0))+$G693+5,INDEX('Time Zones'!$D$12:$J$18,MATCH($H693,ZoneA,0),MATCH($J693,ZoneB,0))+$G693))),"Select Time Zones")</f>
        <v/>
      </c>
      <c r="J693" s="19" t="s">
        <v>131</v>
      </c>
      <c r="K693" s="160"/>
      <c r="L693" s="134"/>
      <c r="M693" s="134" t="s">
        <v>131</v>
      </c>
      <c r="N693" s="135" t="str">
        <f>IFERROR(IF(ISBLANK($G693),"",IF(ISBLANK($L693),"",IF(ISTEXT($L693),$L693,IF(SIGN(INDEX('Time Zones'!$D$12:$J$18,MATCH($H693,ZoneA,0),MATCH($M693,ZoneB,0)))=(-1),INDEX('Time Zones'!$D$12:$J$18,MATCH($H693,ZoneA,0),MATCH($M693,ZoneB,0))+$L693+5,INDEX('Time Zones'!$D$12:$J$18,MATCH($H693,ZoneA,0),MATCH($M693,ZoneB,0))+$L693)))),"Select Time Zones")</f>
        <v/>
      </c>
      <c r="O693" s="162" t="str">
        <f t="shared" ca="1" si="78"/>
        <v/>
      </c>
      <c r="P693" s="25">
        <f t="shared" si="74"/>
        <v>0</v>
      </c>
      <c r="Q693" s="25">
        <f t="shared" si="75"/>
        <v>0</v>
      </c>
      <c r="R693" s="25">
        <f t="shared" si="76"/>
        <v>0</v>
      </c>
      <c r="S693" s="25" t="str">
        <f t="shared" ca="1" si="79"/>
        <v/>
      </c>
      <c r="T693" s="20" t="str">
        <f t="shared" ca="1" si="80"/>
        <v/>
      </c>
      <c r="U693" s="26" t="str">
        <f t="shared" ca="1" si="77"/>
        <v/>
      </c>
      <c r="V693" s="22"/>
      <c r="W693" s="22"/>
      <c r="X693" s="22"/>
      <c r="Y693" s="22"/>
      <c r="Z693" s="156"/>
      <c r="AA693" s="156"/>
      <c r="AB693" s="156"/>
      <c r="AC693" s="22">
        <v>20</v>
      </c>
    </row>
    <row r="694" spans="1:29">
      <c r="A694" s="17"/>
      <c r="B694" s="18"/>
      <c r="C694" s="18"/>
      <c r="D694" s="17"/>
      <c r="E694" s="17"/>
      <c r="F694" s="157"/>
      <c r="G694" s="136"/>
      <c r="H694" s="136" t="s">
        <v>131</v>
      </c>
      <c r="I694" s="137" t="str">
        <f>IFERROR(IF(ISBLANK($G694),"",IF(ISTEXT($G694),$G694,IF(SIGN(INDEX('Time Zones'!$D$12:$J$18,MATCH($H694,ZoneA,0),MATCH($J694,ZoneB,0)))=(-1),INDEX('Time Zones'!$D$12:$J$18,MATCH($H694,ZoneA,0),MATCH($J694,ZoneB,0))+$G694+5,INDEX('Time Zones'!$D$12:$J$18,MATCH($H694,ZoneA,0),MATCH($J694,ZoneB,0))+$G694))),"Select Time Zones")</f>
        <v/>
      </c>
      <c r="J694" s="19" t="s">
        <v>131</v>
      </c>
      <c r="K694" s="160"/>
      <c r="L694" s="134"/>
      <c r="M694" s="134" t="s">
        <v>131</v>
      </c>
      <c r="N694" s="135" t="str">
        <f>IFERROR(IF(ISBLANK($G694),"",IF(ISBLANK($L694),"",IF(ISTEXT($L694),$L694,IF(SIGN(INDEX('Time Zones'!$D$12:$J$18,MATCH($H694,ZoneA,0),MATCH($M694,ZoneB,0)))=(-1),INDEX('Time Zones'!$D$12:$J$18,MATCH($H694,ZoneA,0),MATCH($M694,ZoneB,0))+$L694+5,INDEX('Time Zones'!$D$12:$J$18,MATCH($H694,ZoneA,0),MATCH($M694,ZoneB,0))+$L694)))),"Select Time Zones")</f>
        <v/>
      </c>
      <c r="O694" s="162" t="str">
        <f t="shared" ca="1" si="78"/>
        <v/>
      </c>
      <c r="P694" s="25">
        <f t="shared" si="74"/>
        <v>0</v>
      </c>
      <c r="Q694" s="25">
        <f t="shared" si="75"/>
        <v>0</v>
      </c>
      <c r="R694" s="25">
        <f t="shared" si="76"/>
        <v>0</v>
      </c>
      <c r="S694" s="25" t="str">
        <f t="shared" ca="1" si="79"/>
        <v/>
      </c>
      <c r="T694" s="20" t="str">
        <f t="shared" ca="1" si="80"/>
        <v/>
      </c>
      <c r="U694" s="26" t="str">
        <f t="shared" ca="1" si="77"/>
        <v/>
      </c>
      <c r="V694" s="22"/>
      <c r="W694" s="22"/>
      <c r="X694" s="22"/>
      <c r="Y694" s="22"/>
      <c r="Z694" s="156"/>
      <c r="AA694" s="156"/>
      <c r="AB694" s="156"/>
      <c r="AC694" s="22">
        <v>20</v>
      </c>
    </row>
    <row r="695" spans="1:29">
      <c r="A695" s="17"/>
      <c r="B695" s="18"/>
      <c r="C695" s="18"/>
      <c r="D695" s="17"/>
      <c r="E695" s="17"/>
      <c r="F695" s="157"/>
      <c r="G695" s="136"/>
      <c r="H695" s="136" t="s">
        <v>131</v>
      </c>
      <c r="I695" s="137" t="str">
        <f>IFERROR(IF(ISBLANK($G695),"",IF(ISTEXT($G695),$G695,IF(SIGN(INDEX('Time Zones'!$D$12:$J$18,MATCH($H695,ZoneA,0),MATCH($J695,ZoneB,0)))=(-1),INDEX('Time Zones'!$D$12:$J$18,MATCH($H695,ZoneA,0),MATCH($J695,ZoneB,0))+$G695+5,INDEX('Time Zones'!$D$12:$J$18,MATCH($H695,ZoneA,0),MATCH($J695,ZoneB,0))+$G695))),"Select Time Zones")</f>
        <v/>
      </c>
      <c r="J695" s="19" t="s">
        <v>131</v>
      </c>
      <c r="K695" s="160"/>
      <c r="L695" s="134"/>
      <c r="M695" s="134" t="s">
        <v>131</v>
      </c>
      <c r="N695" s="135" t="str">
        <f>IFERROR(IF(ISBLANK($G695),"",IF(ISBLANK($L695),"",IF(ISTEXT($L695),$L695,IF(SIGN(INDEX('Time Zones'!$D$12:$J$18,MATCH($H695,ZoneA,0),MATCH($M695,ZoneB,0)))=(-1),INDEX('Time Zones'!$D$12:$J$18,MATCH($H695,ZoneA,0),MATCH($M695,ZoneB,0))+$L695+5,INDEX('Time Zones'!$D$12:$J$18,MATCH($H695,ZoneA,0),MATCH($M695,ZoneB,0))+$L695)))),"Select Time Zones")</f>
        <v/>
      </c>
      <c r="O695" s="162" t="str">
        <f t="shared" ca="1" si="78"/>
        <v/>
      </c>
      <c r="P695" s="25">
        <f t="shared" si="74"/>
        <v>0</v>
      </c>
      <c r="Q695" s="25">
        <f t="shared" si="75"/>
        <v>0</v>
      </c>
      <c r="R695" s="25">
        <f t="shared" si="76"/>
        <v>0</v>
      </c>
      <c r="S695" s="25" t="str">
        <f t="shared" ca="1" si="79"/>
        <v/>
      </c>
      <c r="T695" s="20" t="str">
        <f t="shared" ca="1" si="80"/>
        <v/>
      </c>
      <c r="U695" s="26" t="str">
        <f t="shared" ca="1" si="77"/>
        <v/>
      </c>
      <c r="V695" s="22"/>
      <c r="W695" s="22"/>
      <c r="X695" s="22"/>
      <c r="Y695" s="22"/>
      <c r="Z695" s="156"/>
      <c r="AA695" s="156"/>
      <c r="AB695" s="156"/>
      <c r="AC695" s="22">
        <v>20</v>
      </c>
    </row>
    <row r="696" spans="1:29">
      <c r="A696" s="17"/>
      <c r="B696" s="18"/>
      <c r="C696" s="18"/>
      <c r="D696" s="17"/>
      <c r="E696" s="17"/>
      <c r="F696" s="157"/>
      <c r="G696" s="136"/>
      <c r="H696" s="136" t="s">
        <v>131</v>
      </c>
      <c r="I696" s="137" t="str">
        <f>IFERROR(IF(ISBLANK($G696),"",IF(ISTEXT($G696),$G696,IF(SIGN(INDEX('Time Zones'!$D$12:$J$18,MATCH($H696,ZoneA,0),MATCH($J696,ZoneB,0)))=(-1),INDEX('Time Zones'!$D$12:$J$18,MATCH($H696,ZoneA,0),MATCH($J696,ZoneB,0))+$G696+5,INDEX('Time Zones'!$D$12:$J$18,MATCH($H696,ZoneA,0),MATCH($J696,ZoneB,0))+$G696))),"Select Time Zones")</f>
        <v/>
      </c>
      <c r="J696" s="19" t="s">
        <v>131</v>
      </c>
      <c r="K696" s="160"/>
      <c r="L696" s="134"/>
      <c r="M696" s="134" t="s">
        <v>131</v>
      </c>
      <c r="N696" s="135" t="str">
        <f>IFERROR(IF(ISBLANK($G696),"",IF(ISBLANK($L696),"",IF(ISTEXT($L696),$L696,IF(SIGN(INDEX('Time Zones'!$D$12:$J$18,MATCH($H696,ZoneA,0),MATCH($M696,ZoneB,0)))=(-1),INDEX('Time Zones'!$D$12:$J$18,MATCH($H696,ZoneA,0),MATCH($M696,ZoneB,0))+$L696+5,INDEX('Time Zones'!$D$12:$J$18,MATCH($H696,ZoneA,0),MATCH($M696,ZoneB,0))+$L696)))),"Select Time Zones")</f>
        <v/>
      </c>
      <c r="O696" s="162" t="str">
        <f t="shared" ca="1" si="78"/>
        <v/>
      </c>
      <c r="P696" s="25">
        <f t="shared" si="74"/>
        <v>0</v>
      </c>
      <c r="Q696" s="25">
        <f t="shared" si="75"/>
        <v>0</v>
      </c>
      <c r="R696" s="25">
        <f t="shared" si="76"/>
        <v>0</v>
      </c>
      <c r="S696" s="25" t="str">
        <f t="shared" ca="1" si="79"/>
        <v/>
      </c>
      <c r="T696" s="20" t="str">
        <f t="shared" ca="1" si="80"/>
        <v/>
      </c>
      <c r="U696" s="26" t="str">
        <f t="shared" ca="1" si="77"/>
        <v/>
      </c>
      <c r="V696" s="22"/>
      <c r="W696" s="22"/>
      <c r="X696" s="22"/>
      <c r="Y696" s="22"/>
      <c r="Z696" s="156"/>
      <c r="AA696" s="156"/>
      <c r="AB696" s="156"/>
      <c r="AC696" s="22">
        <v>20</v>
      </c>
    </row>
    <row r="697" spans="1:29">
      <c r="A697" s="17"/>
      <c r="B697" s="18"/>
      <c r="C697" s="18"/>
      <c r="D697" s="17"/>
      <c r="E697" s="17"/>
      <c r="F697" s="157"/>
      <c r="G697" s="136"/>
      <c r="H697" s="136" t="s">
        <v>131</v>
      </c>
      <c r="I697" s="137" t="str">
        <f>IFERROR(IF(ISBLANK($G697),"",IF(ISTEXT($G697),$G697,IF(SIGN(INDEX('Time Zones'!$D$12:$J$18,MATCH($H697,ZoneA,0),MATCH($J697,ZoneB,0)))=(-1),INDEX('Time Zones'!$D$12:$J$18,MATCH($H697,ZoneA,0),MATCH($J697,ZoneB,0))+$G697+5,INDEX('Time Zones'!$D$12:$J$18,MATCH($H697,ZoneA,0),MATCH($J697,ZoneB,0))+$G697))),"Select Time Zones")</f>
        <v/>
      </c>
      <c r="J697" s="19" t="s">
        <v>131</v>
      </c>
      <c r="K697" s="160"/>
      <c r="L697" s="134"/>
      <c r="M697" s="134" t="s">
        <v>131</v>
      </c>
      <c r="N697" s="135" t="str">
        <f>IFERROR(IF(ISBLANK($G697),"",IF(ISBLANK($L697),"",IF(ISTEXT($L697),$L697,IF(SIGN(INDEX('Time Zones'!$D$12:$J$18,MATCH($H697,ZoneA,0),MATCH($M697,ZoneB,0)))=(-1),INDEX('Time Zones'!$D$12:$J$18,MATCH($H697,ZoneA,0),MATCH($M697,ZoneB,0))+$L697+5,INDEX('Time Zones'!$D$12:$J$18,MATCH($H697,ZoneA,0),MATCH($M697,ZoneB,0))+$L697)))),"Select Time Zones")</f>
        <v/>
      </c>
      <c r="O697" s="162" t="str">
        <f t="shared" ca="1" si="78"/>
        <v/>
      </c>
      <c r="P697" s="25">
        <f t="shared" si="74"/>
        <v>0</v>
      </c>
      <c r="Q697" s="25">
        <f t="shared" si="75"/>
        <v>0</v>
      </c>
      <c r="R697" s="25">
        <f t="shared" si="76"/>
        <v>0</v>
      </c>
      <c r="S697" s="25" t="str">
        <f t="shared" ca="1" si="79"/>
        <v/>
      </c>
      <c r="T697" s="20" t="str">
        <f t="shared" ca="1" si="80"/>
        <v/>
      </c>
      <c r="U697" s="26" t="str">
        <f t="shared" ca="1" si="77"/>
        <v/>
      </c>
      <c r="V697" s="22"/>
      <c r="W697" s="22"/>
      <c r="X697" s="22"/>
      <c r="Y697" s="22"/>
      <c r="Z697" s="156"/>
      <c r="AA697" s="156"/>
      <c r="AB697" s="156"/>
      <c r="AC697" s="22">
        <v>20</v>
      </c>
    </row>
    <row r="698" spans="1:29">
      <c r="A698" s="17"/>
      <c r="B698" s="18"/>
      <c r="C698" s="18"/>
      <c r="D698" s="17"/>
      <c r="E698" s="17"/>
      <c r="F698" s="157"/>
      <c r="G698" s="136"/>
      <c r="H698" s="136" t="s">
        <v>131</v>
      </c>
      <c r="I698" s="137" t="str">
        <f>IFERROR(IF(ISBLANK($G698),"",IF(ISTEXT($G698),$G698,IF(SIGN(INDEX('Time Zones'!$D$12:$J$18,MATCH($H698,ZoneA,0),MATCH($J698,ZoneB,0)))=(-1),INDEX('Time Zones'!$D$12:$J$18,MATCH($H698,ZoneA,0),MATCH($J698,ZoneB,0))+$G698+5,INDEX('Time Zones'!$D$12:$J$18,MATCH($H698,ZoneA,0),MATCH($J698,ZoneB,0))+$G698))),"Select Time Zones")</f>
        <v/>
      </c>
      <c r="J698" s="19" t="s">
        <v>131</v>
      </c>
      <c r="K698" s="160"/>
      <c r="L698" s="134"/>
      <c r="M698" s="134" t="s">
        <v>131</v>
      </c>
      <c r="N698" s="135" t="str">
        <f>IFERROR(IF(ISBLANK($G698),"",IF(ISBLANK($L698),"",IF(ISTEXT($L698),$L698,IF(SIGN(INDEX('Time Zones'!$D$12:$J$18,MATCH($H698,ZoneA,0),MATCH($M698,ZoneB,0)))=(-1),INDEX('Time Zones'!$D$12:$J$18,MATCH($H698,ZoneA,0),MATCH($M698,ZoneB,0))+$L698+5,INDEX('Time Zones'!$D$12:$J$18,MATCH($H698,ZoneA,0),MATCH($M698,ZoneB,0))+$L698)))),"Select Time Zones")</f>
        <v/>
      </c>
      <c r="O698" s="162" t="str">
        <f t="shared" ca="1" si="78"/>
        <v/>
      </c>
      <c r="P698" s="25">
        <f t="shared" si="74"/>
        <v>0</v>
      </c>
      <c r="Q698" s="25">
        <f t="shared" si="75"/>
        <v>0</v>
      </c>
      <c r="R698" s="25">
        <f t="shared" si="76"/>
        <v>0</v>
      </c>
      <c r="S698" s="25" t="str">
        <f t="shared" ca="1" si="79"/>
        <v/>
      </c>
      <c r="T698" s="20" t="str">
        <f t="shared" ca="1" si="80"/>
        <v/>
      </c>
      <c r="U698" s="26" t="str">
        <f t="shared" ca="1" si="77"/>
        <v/>
      </c>
      <c r="V698" s="22"/>
      <c r="W698" s="22"/>
      <c r="X698" s="22"/>
      <c r="Y698" s="22"/>
      <c r="Z698" s="156"/>
      <c r="AA698" s="156"/>
      <c r="AB698" s="156"/>
      <c r="AC698" s="22">
        <v>20</v>
      </c>
    </row>
    <row r="699" spans="1:29">
      <c r="A699" s="17"/>
      <c r="B699" s="18"/>
      <c r="C699" s="18"/>
      <c r="D699" s="17"/>
      <c r="E699" s="17"/>
      <c r="F699" s="157"/>
      <c r="G699" s="136"/>
      <c r="H699" s="136" t="s">
        <v>131</v>
      </c>
      <c r="I699" s="137" t="str">
        <f>IFERROR(IF(ISBLANK($G699),"",IF(ISTEXT($G699),$G699,IF(SIGN(INDEX('Time Zones'!$D$12:$J$18,MATCH($H699,ZoneA,0),MATCH($J699,ZoneB,0)))=(-1),INDEX('Time Zones'!$D$12:$J$18,MATCH($H699,ZoneA,0),MATCH($J699,ZoneB,0))+$G699+5,INDEX('Time Zones'!$D$12:$J$18,MATCH($H699,ZoneA,0),MATCH($J699,ZoneB,0))+$G699))),"Select Time Zones")</f>
        <v/>
      </c>
      <c r="J699" s="19" t="s">
        <v>131</v>
      </c>
      <c r="K699" s="160"/>
      <c r="L699" s="134"/>
      <c r="M699" s="134" t="s">
        <v>131</v>
      </c>
      <c r="N699" s="135" t="str">
        <f>IFERROR(IF(ISBLANK($G699),"",IF(ISBLANK($L699),"",IF(ISTEXT($L699),$L699,IF(SIGN(INDEX('Time Zones'!$D$12:$J$18,MATCH($H699,ZoneA,0),MATCH($M699,ZoneB,0)))=(-1),INDEX('Time Zones'!$D$12:$J$18,MATCH($H699,ZoneA,0),MATCH($M699,ZoneB,0))+$L699+5,INDEX('Time Zones'!$D$12:$J$18,MATCH($H699,ZoneA,0),MATCH($M699,ZoneB,0))+$L699)))),"Select Time Zones")</f>
        <v/>
      </c>
      <c r="O699" s="162" t="str">
        <f t="shared" ca="1" si="78"/>
        <v/>
      </c>
      <c r="P699" s="25">
        <f t="shared" si="74"/>
        <v>0</v>
      </c>
      <c r="Q699" s="25">
        <f t="shared" si="75"/>
        <v>0</v>
      </c>
      <c r="R699" s="25">
        <f t="shared" si="76"/>
        <v>0</v>
      </c>
      <c r="S699" s="25" t="str">
        <f t="shared" ca="1" si="79"/>
        <v/>
      </c>
      <c r="T699" s="20" t="str">
        <f t="shared" ca="1" si="80"/>
        <v/>
      </c>
      <c r="U699" s="26" t="str">
        <f t="shared" ca="1" si="77"/>
        <v/>
      </c>
      <c r="V699" s="22"/>
      <c r="W699" s="22"/>
      <c r="X699" s="22"/>
      <c r="Y699" s="22"/>
      <c r="Z699" s="156"/>
      <c r="AA699" s="156"/>
      <c r="AB699" s="156"/>
      <c r="AC699" s="22">
        <v>20</v>
      </c>
    </row>
    <row r="700" spans="1:29">
      <c r="A700" s="17"/>
      <c r="B700" s="18"/>
      <c r="C700" s="18"/>
      <c r="D700" s="17"/>
      <c r="E700" s="17"/>
      <c r="F700" s="157"/>
      <c r="G700" s="136"/>
      <c r="H700" s="136" t="s">
        <v>131</v>
      </c>
      <c r="I700" s="137" t="str">
        <f>IFERROR(IF(ISBLANK($G700),"",IF(ISTEXT($G700),$G700,IF(SIGN(INDEX('Time Zones'!$D$12:$J$18,MATCH($H700,ZoneA,0),MATCH($J700,ZoneB,0)))=(-1),INDEX('Time Zones'!$D$12:$J$18,MATCH($H700,ZoneA,0),MATCH($J700,ZoneB,0))+$G700+5,INDEX('Time Zones'!$D$12:$J$18,MATCH($H700,ZoneA,0),MATCH($J700,ZoneB,0))+$G700))),"Select Time Zones")</f>
        <v/>
      </c>
      <c r="J700" s="19" t="s">
        <v>131</v>
      </c>
      <c r="K700" s="160"/>
      <c r="L700" s="134"/>
      <c r="M700" s="134" t="s">
        <v>131</v>
      </c>
      <c r="N700" s="135" t="str">
        <f>IFERROR(IF(ISBLANK($G700),"",IF(ISBLANK($L700),"",IF(ISTEXT($L700),$L700,IF(SIGN(INDEX('Time Zones'!$D$12:$J$18,MATCH($H700,ZoneA,0),MATCH($M700,ZoneB,0)))=(-1),INDEX('Time Zones'!$D$12:$J$18,MATCH($H700,ZoneA,0),MATCH($M700,ZoneB,0))+$L700+5,INDEX('Time Zones'!$D$12:$J$18,MATCH($H700,ZoneA,0),MATCH($M700,ZoneB,0))+$L700)))),"Select Time Zones")</f>
        <v/>
      </c>
      <c r="O700" s="162" t="str">
        <f t="shared" ca="1" si="78"/>
        <v/>
      </c>
      <c r="P700" s="25">
        <f t="shared" si="74"/>
        <v>0</v>
      </c>
      <c r="Q700" s="25">
        <f t="shared" si="75"/>
        <v>0</v>
      </c>
      <c r="R700" s="25">
        <f t="shared" si="76"/>
        <v>0</v>
      </c>
      <c r="S700" s="25" t="str">
        <f t="shared" ca="1" si="79"/>
        <v/>
      </c>
      <c r="T700" s="20" t="str">
        <f t="shared" ca="1" si="80"/>
        <v/>
      </c>
      <c r="U700" s="26" t="str">
        <f t="shared" ca="1" si="77"/>
        <v/>
      </c>
      <c r="V700" s="22"/>
      <c r="W700" s="22"/>
      <c r="X700" s="22"/>
      <c r="Y700" s="22"/>
      <c r="Z700" s="156"/>
      <c r="AA700" s="156"/>
      <c r="AB700" s="156"/>
      <c r="AC700" s="22">
        <v>20</v>
      </c>
    </row>
    <row r="701" spans="1:29">
      <c r="A701" s="17"/>
      <c r="B701" s="18"/>
      <c r="C701" s="18"/>
      <c r="D701" s="17"/>
      <c r="E701" s="17"/>
      <c r="F701" s="157"/>
      <c r="G701" s="136"/>
      <c r="H701" s="136" t="s">
        <v>131</v>
      </c>
      <c r="I701" s="137" t="str">
        <f>IFERROR(IF(ISBLANK($G701),"",IF(ISTEXT($G701),$G701,IF(SIGN(INDEX('Time Zones'!$D$12:$J$18,MATCH($H701,ZoneA,0),MATCH($J701,ZoneB,0)))=(-1),INDEX('Time Zones'!$D$12:$J$18,MATCH($H701,ZoneA,0),MATCH($J701,ZoneB,0))+$G701+5,INDEX('Time Zones'!$D$12:$J$18,MATCH($H701,ZoneA,0),MATCH($J701,ZoneB,0))+$G701))),"Select Time Zones")</f>
        <v/>
      </c>
      <c r="J701" s="19" t="s">
        <v>131</v>
      </c>
      <c r="K701" s="160"/>
      <c r="L701" s="134"/>
      <c r="M701" s="134" t="s">
        <v>131</v>
      </c>
      <c r="N701" s="135" t="str">
        <f>IFERROR(IF(ISBLANK($G701),"",IF(ISBLANK($L701),"",IF(ISTEXT($L701),$L701,IF(SIGN(INDEX('Time Zones'!$D$12:$J$18,MATCH($H701,ZoneA,0),MATCH($M701,ZoneB,0)))=(-1),INDEX('Time Zones'!$D$12:$J$18,MATCH($H701,ZoneA,0),MATCH($M701,ZoneB,0))+$L701+5,INDEX('Time Zones'!$D$12:$J$18,MATCH($H701,ZoneA,0),MATCH($M701,ZoneB,0))+$L701)))),"Select Time Zones")</f>
        <v/>
      </c>
      <c r="O701" s="162" t="str">
        <f t="shared" ca="1" si="78"/>
        <v/>
      </c>
      <c r="P701" s="25">
        <f t="shared" si="74"/>
        <v>0</v>
      </c>
      <c r="Q701" s="25">
        <f t="shared" si="75"/>
        <v>0</v>
      </c>
      <c r="R701" s="25">
        <f t="shared" si="76"/>
        <v>0</v>
      </c>
      <c r="S701" s="25" t="str">
        <f t="shared" ca="1" si="79"/>
        <v/>
      </c>
      <c r="T701" s="20" t="str">
        <f t="shared" ca="1" si="80"/>
        <v/>
      </c>
      <c r="U701" s="26" t="str">
        <f t="shared" ca="1" si="77"/>
        <v/>
      </c>
      <c r="V701" s="22"/>
      <c r="W701" s="22"/>
      <c r="X701" s="22"/>
      <c r="Y701" s="22"/>
      <c r="Z701" s="156"/>
      <c r="AA701" s="156"/>
      <c r="AB701" s="156"/>
      <c r="AC701" s="22">
        <v>20</v>
      </c>
    </row>
    <row r="702" spans="1:29">
      <c r="A702" s="17"/>
      <c r="B702" s="18"/>
      <c r="C702" s="18"/>
      <c r="D702" s="17"/>
      <c r="E702" s="17"/>
      <c r="F702" s="157"/>
      <c r="G702" s="136"/>
      <c r="H702" s="136" t="s">
        <v>131</v>
      </c>
      <c r="I702" s="137" t="str">
        <f>IFERROR(IF(ISBLANK($G702),"",IF(ISTEXT($G702),$G702,IF(SIGN(INDEX('Time Zones'!$D$12:$J$18,MATCH($H702,ZoneA,0),MATCH($J702,ZoneB,0)))=(-1),INDEX('Time Zones'!$D$12:$J$18,MATCH($H702,ZoneA,0),MATCH($J702,ZoneB,0))+$G702+5,INDEX('Time Zones'!$D$12:$J$18,MATCH($H702,ZoneA,0),MATCH($J702,ZoneB,0))+$G702))),"Select Time Zones")</f>
        <v/>
      </c>
      <c r="J702" s="19" t="s">
        <v>131</v>
      </c>
      <c r="K702" s="160"/>
      <c r="L702" s="134"/>
      <c r="M702" s="134" t="s">
        <v>131</v>
      </c>
      <c r="N702" s="135" t="str">
        <f>IFERROR(IF(ISBLANK($G702),"",IF(ISBLANK($L702),"",IF(ISTEXT($L702),$L702,IF(SIGN(INDEX('Time Zones'!$D$12:$J$18,MATCH($H702,ZoneA,0),MATCH($M702,ZoneB,0)))=(-1),INDEX('Time Zones'!$D$12:$J$18,MATCH($H702,ZoneA,0),MATCH($M702,ZoneB,0))+$L702+5,INDEX('Time Zones'!$D$12:$J$18,MATCH($H702,ZoneA,0),MATCH($M702,ZoneB,0))+$L702)))),"Select Time Zones")</f>
        <v/>
      </c>
      <c r="O702" s="162" t="str">
        <f t="shared" ca="1" si="78"/>
        <v/>
      </c>
      <c r="P702" s="25">
        <f t="shared" si="74"/>
        <v>0</v>
      </c>
      <c r="Q702" s="25">
        <f t="shared" si="75"/>
        <v>0</v>
      </c>
      <c r="R702" s="25">
        <f t="shared" si="76"/>
        <v>0</v>
      </c>
      <c r="S702" s="25" t="str">
        <f t="shared" ca="1" si="79"/>
        <v/>
      </c>
      <c r="T702" s="20" t="str">
        <f t="shared" ca="1" si="80"/>
        <v/>
      </c>
      <c r="U702" s="26" t="str">
        <f t="shared" ca="1" si="77"/>
        <v/>
      </c>
      <c r="V702" s="22"/>
      <c r="W702" s="22"/>
      <c r="X702" s="22"/>
      <c r="Y702" s="22"/>
      <c r="Z702" s="156"/>
      <c r="AA702" s="156"/>
      <c r="AB702" s="156"/>
      <c r="AC702" s="22">
        <v>20</v>
      </c>
    </row>
    <row r="703" spans="1:29">
      <c r="A703" s="17"/>
      <c r="B703" s="18"/>
      <c r="C703" s="18"/>
      <c r="D703" s="17"/>
      <c r="E703" s="17"/>
      <c r="F703" s="157"/>
      <c r="G703" s="136"/>
      <c r="H703" s="136" t="s">
        <v>131</v>
      </c>
      <c r="I703" s="137" t="str">
        <f>IFERROR(IF(ISBLANK($G703),"",IF(ISTEXT($G703),$G703,IF(SIGN(INDEX('Time Zones'!$D$12:$J$18,MATCH($H703,ZoneA,0),MATCH($J703,ZoneB,0)))=(-1),INDEX('Time Zones'!$D$12:$J$18,MATCH($H703,ZoneA,0),MATCH($J703,ZoneB,0))+$G703+5,INDEX('Time Zones'!$D$12:$J$18,MATCH($H703,ZoneA,0),MATCH($J703,ZoneB,0))+$G703))),"Select Time Zones")</f>
        <v/>
      </c>
      <c r="J703" s="19" t="s">
        <v>131</v>
      </c>
      <c r="K703" s="160"/>
      <c r="L703" s="134"/>
      <c r="M703" s="134" t="s">
        <v>131</v>
      </c>
      <c r="N703" s="135" t="str">
        <f>IFERROR(IF(ISBLANK($G703),"",IF(ISBLANK($L703),"",IF(ISTEXT($L703),$L703,IF(SIGN(INDEX('Time Zones'!$D$12:$J$18,MATCH($H703,ZoneA,0),MATCH($M703,ZoneB,0)))=(-1),INDEX('Time Zones'!$D$12:$J$18,MATCH($H703,ZoneA,0),MATCH($M703,ZoneB,0))+$L703+5,INDEX('Time Zones'!$D$12:$J$18,MATCH($H703,ZoneA,0),MATCH($M703,ZoneB,0))+$L703)))),"Select Time Zones")</f>
        <v/>
      </c>
      <c r="O703" s="162" t="str">
        <f t="shared" ca="1" si="78"/>
        <v/>
      </c>
      <c r="P703" s="25">
        <f t="shared" si="74"/>
        <v>0</v>
      </c>
      <c r="Q703" s="25">
        <f t="shared" si="75"/>
        <v>0</v>
      </c>
      <c r="R703" s="25">
        <f t="shared" si="76"/>
        <v>0</v>
      </c>
      <c r="S703" s="25" t="str">
        <f t="shared" ca="1" si="79"/>
        <v/>
      </c>
      <c r="T703" s="20" t="str">
        <f t="shared" ca="1" si="80"/>
        <v/>
      </c>
      <c r="U703" s="26" t="str">
        <f t="shared" ca="1" si="77"/>
        <v/>
      </c>
      <c r="V703" s="22"/>
      <c r="W703" s="22"/>
      <c r="X703" s="22"/>
      <c r="Y703" s="22"/>
      <c r="Z703" s="156"/>
      <c r="AA703" s="156"/>
      <c r="AB703" s="156"/>
      <c r="AC703" s="22">
        <v>20</v>
      </c>
    </row>
    <row r="704" spans="1:29">
      <c r="A704" s="17"/>
      <c r="B704" s="18"/>
      <c r="C704" s="18"/>
      <c r="D704" s="17"/>
      <c r="E704" s="17"/>
      <c r="F704" s="157"/>
      <c r="G704" s="136"/>
      <c r="H704" s="136" t="s">
        <v>131</v>
      </c>
      <c r="I704" s="137" t="str">
        <f>IFERROR(IF(ISBLANK($G704),"",IF(ISTEXT($G704),$G704,IF(SIGN(INDEX('Time Zones'!$D$12:$J$18,MATCH($H704,ZoneA,0),MATCH($J704,ZoneB,0)))=(-1),INDEX('Time Zones'!$D$12:$J$18,MATCH($H704,ZoneA,0),MATCH($J704,ZoneB,0))+$G704+5,INDEX('Time Zones'!$D$12:$J$18,MATCH($H704,ZoneA,0),MATCH($J704,ZoneB,0))+$G704))),"Select Time Zones")</f>
        <v/>
      </c>
      <c r="J704" s="19" t="s">
        <v>131</v>
      </c>
      <c r="K704" s="160"/>
      <c r="L704" s="134"/>
      <c r="M704" s="134" t="s">
        <v>131</v>
      </c>
      <c r="N704" s="135" t="str">
        <f>IFERROR(IF(ISBLANK($G704),"",IF(ISBLANK($L704),"",IF(ISTEXT($L704),$L704,IF(SIGN(INDEX('Time Zones'!$D$12:$J$18,MATCH($H704,ZoneA,0),MATCH($M704,ZoneB,0)))=(-1),INDEX('Time Zones'!$D$12:$J$18,MATCH($H704,ZoneA,0),MATCH($M704,ZoneB,0))+$L704+5,INDEX('Time Zones'!$D$12:$J$18,MATCH($H704,ZoneA,0),MATCH($M704,ZoneB,0))+$L704)))),"Select Time Zones")</f>
        <v/>
      </c>
      <c r="O704" s="162" t="str">
        <f t="shared" ca="1" si="78"/>
        <v/>
      </c>
      <c r="P704" s="25">
        <f t="shared" ref="P704:P767" si="81">IFERROR(HOUR(G704),"")</f>
        <v>0</v>
      </c>
      <c r="Q704" s="25">
        <f t="shared" ref="Q704:Q767" si="82">IFERROR(P704*60,"")</f>
        <v>0</v>
      </c>
      <c r="R704" s="25">
        <f t="shared" ref="R704:R767" si="83">IFERROR(MINUTE(G704),"")</f>
        <v>0</v>
      </c>
      <c r="S704" s="25" t="str">
        <f t="shared" ca="1" si="79"/>
        <v/>
      </c>
      <c r="T704" s="20" t="str">
        <f t="shared" ca="1" si="80"/>
        <v/>
      </c>
      <c r="U704" s="26" t="str">
        <f t="shared" ref="U704:U767" ca="1" si="84">IFERROR(SIGN(S704),"")</f>
        <v/>
      </c>
      <c r="V704" s="22"/>
      <c r="W704" s="22"/>
      <c r="X704" s="22"/>
      <c r="Y704" s="22"/>
      <c r="Z704" s="156"/>
      <c r="AA704" s="156"/>
      <c r="AB704" s="156"/>
      <c r="AC704" s="22">
        <v>20</v>
      </c>
    </row>
    <row r="705" spans="1:29">
      <c r="A705" s="17"/>
      <c r="B705" s="18"/>
      <c r="C705" s="18"/>
      <c r="D705" s="17"/>
      <c r="E705" s="17"/>
      <c r="F705" s="157"/>
      <c r="G705" s="136"/>
      <c r="H705" s="136" t="s">
        <v>131</v>
      </c>
      <c r="I705" s="137" t="str">
        <f>IFERROR(IF(ISBLANK($G705),"",IF(ISTEXT($G705),$G705,IF(SIGN(INDEX('Time Zones'!$D$12:$J$18,MATCH($H705,ZoneA,0),MATCH($J705,ZoneB,0)))=(-1),INDEX('Time Zones'!$D$12:$J$18,MATCH($H705,ZoneA,0),MATCH($J705,ZoneB,0))+$G705+5,INDEX('Time Zones'!$D$12:$J$18,MATCH($H705,ZoneA,0),MATCH($J705,ZoneB,0))+$G705))),"Select Time Zones")</f>
        <v/>
      </c>
      <c r="J705" s="19" t="s">
        <v>131</v>
      </c>
      <c r="K705" s="160"/>
      <c r="L705" s="134"/>
      <c r="M705" s="134" t="s">
        <v>131</v>
      </c>
      <c r="N705" s="135" t="str">
        <f>IFERROR(IF(ISBLANK($G705),"",IF(ISBLANK($L705),"",IF(ISTEXT($L705),$L705,IF(SIGN(INDEX('Time Zones'!$D$12:$J$18,MATCH($H705,ZoneA,0),MATCH($M705,ZoneB,0)))=(-1),INDEX('Time Zones'!$D$12:$J$18,MATCH($H705,ZoneA,0),MATCH($M705,ZoneB,0))+$L705+5,INDEX('Time Zones'!$D$12:$J$18,MATCH($H705,ZoneA,0),MATCH($M705,ZoneB,0))+$L705)))),"Select Time Zones")</f>
        <v/>
      </c>
      <c r="O705" s="162" t="str">
        <f t="shared" ca="1" si="78"/>
        <v/>
      </c>
      <c r="P705" s="25">
        <f t="shared" si="81"/>
        <v>0</v>
      </c>
      <c r="Q705" s="25">
        <f t="shared" si="82"/>
        <v>0</v>
      </c>
      <c r="R705" s="25">
        <f t="shared" si="83"/>
        <v>0</v>
      </c>
      <c r="S705" s="25" t="str">
        <f t="shared" ca="1" si="79"/>
        <v/>
      </c>
      <c r="T705" s="20" t="str">
        <f t="shared" ca="1" si="80"/>
        <v/>
      </c>
      <c r="U705" s="26" t="str">
        <f t="shared" ca="1" si="84"/>
        <v/>
      </c>
      <c r="V705" s="22"/>
      <c r="W705" s="22"/>
      <c r="X705" s="22"/>
      <c r="Y705" s="22"/>
      <c r="Z705" s="156"/>
      <c r="AA705" s="156"/>
      <c r="AB705" s="156"/>
      <c r="AC705" s="22">
        <v>20</v>
      </c>
    </row>
    <row r="706" spans="1:29">
      <c r="A706" s="17"/>
      <c r="B706" s="18"/>
      <c r="C706" s="18"/>
      <c r="D706" s="17"/>
      <c r="E706" s="17"/>
      <c r="F706" s="157"/>
      <c r="G706" s="136"/>
      <c r="H706" s="136" t="s">
        <v>131</v>
      </c>
      <c r="I706" s="137" t="str">
        <f>IFERROR(IF(ISBLANK($G706),"",IF(ISTEXT($G706),$G706,IF(SIGN(INDEX('Time Zones'!$D$12:$J$18,MATCH($H706,ZoneA,0),MATCH($J706,ZoneB,0)))=(-1),INDEX('Time Zones'!$D$12:$J$18,MATCH($H706,ZoneA,0),MATCH($J706,ZoneB,0))+$G706+5,INDEX('Time Zones'!$D$12:$J$18,MATCH($H706,ZoneA,0),MATCH($J706,ZoneB,0))+$G706))),"Select Time Zones")</f>
        <v/>
      </c>
      <c r="J706" s="19" t="s">
        <v>131</v>
      </c>
      <c r="K706" s="160"/>
      <c r="L706" s="134"/>
      <c r="M706" s="134" t="s">
        <v>131</v>
      </c>
      <c r="N706" s="135" t="str">
        <f>IFERROR(IF(ISBLANK($G706),"",IF(ISBLANK($L706),"",IF(ISTEXT($L706),$L706,IF(SIGN(INDEX('Time Zones'!$D$12:$J$18,MATCH($H706,ZoneA,0),MATCH($M706,ZoneB,0)))=(-1),INDEX('Time Zones'!$D$12:$J$18,MATCH($H706,ZoneA,0),MATCH($M706,ZoneB,0))+$L706+5,INDEX('Time Zones'!$D$12:$J$18,MATCH($H706,ZoneA,0),MATCH($M706,ZoneB,0))+$L706)))),"Select Time Zones")</f>
        <v/>
      </c>
      <c r="O706" s="162" t="str">
        <f t="shared" ca="1" si="78"/>
        <v/>
      </c>
      <c r="P706" s="25">
        <f t="shared" si="81"/>
        <v>0</v>
      </c>
      <c r="Q706" s="25">
        <f t="shared" si="82"/>
        <v>0</v>
      </c>
      <c r="R706" s="25">
        <f t="shared" si="83"/>
        <v>0</v>
      </c>
      <c r="S706" s="25" t="str">
        <f t="shared" ca="1" si="79"/>
        <v/>
      </c>
      <c r="T706" s="20" t="str">
        <f t="shared" ca="1" si="80"/>
        <v/>
      </c>
      <c r="U706" s="26" t="str">
        <f t="shared" ca="1" si="84"/>
        <v/>
      </c>
      <c r="V706" s="22"/>
      <c r="W706" s="22"/>
      <c r="X706" s="22"/>
      <c r="Y706" s="22"/>
      <c r="Z706" s="156"/>
      <c r="AA706" s="156"/>
      <c r="AB706" s="156"/>
      <c r="AC706" s="22">
        <v>20</v>
      </c>
    </row>
    <row r="707" spans="1:29">
      <c r="A707" s="17"/>
      <c r="B707" s="18"/>
      <c r="C707" s="18"/>
      <c r="D707" s="17"/>
      <c r="E707" s="17"/>
      <c r="F707" s="157"/>
      <c r="G707" s="136"/>
      <c r="H707" s="136" t="s">
        <v>131</v>
      </c>
      <c r="I707" s="137" t="str">
        <f>IFERROR(IF(ISBLANK($G707),"",IF(ISTEXT($G707),$G707,IF(SIGN(INDEX('Time Zones'!$D$12:$J$18,MATCH($H707,ZoneA,0),MATCH($J707,ZoneB,0)))=(-1),INDEX('Time Zones'!$D$12:$J$18,MATCH($H707,ZoneA,0),MATCH($J707,ZoneB,0))+$G707+5,INDEX('Time Zones'!$D$12:$J$18,MATCH($H707,ZoneA,0),MATCH($J707,ZoneB,0))+$G707))),"Select Time Zones")</f>
        <v/>
      </c>
      <c r="J707" s="19" t="s">
        <v>131</v>
      </c>
      <c r="K707" s="160"/>
      <c r="L707" s="134"/>
      <c r="M707" s="134" t="s">
        <v>131</v>
      </c>
      <c r="N707" s="135" t="str">
        <f>IFERROR(IF(ISBLANK($G707),"",IF(ISBLANK($L707),"",IF(ISTEXT($L707),$L707,IF(SIGN(INDEX('Time Zones'!$D$12:$J$18,MATCH($H707,ZoneA,0),MATCH($M707,ZoneB,0)))=(-1),INDEX('Time Zones'!$D$12:$J$18,MATCH($H707,ZoneA,0),MATCH($M707,ZoneB,0))+$L707+5,INDEX('Time Zones'!$D$12:$J$18,MATCH($H707,ZoneA,0),MATCH($M707,ZoneB,0))+$L707)))),"Select Time Zones")</f>
        <v/>
      </c>
      <c r="O707" s="162" t="str">
        <f t="shared" ca="1" si="78"/>
        <v/>
      </c>
      <c r="P707" s="25">
        <f t="shared" si="81"/>
        <v>0</v>
      </c>
      <c r="Q707" s="25">
        <f t="shared" si="82"/>
        <v>0</v>
      </c>
      <c r="R707" s="25">
        <f t="shared" si="83"/>
        <v>0</v>
      </c>
      <c r="S707" s="25" t="str">
        <f t="shared" ca="1" si="79"/>
        <v/>
      </c>
      <c r="T707" s="20" t="str">
        <f t="shared" ca="1" si="80"/>
        <v/>
      </c>
      <c r="U707" s="26" t="str">
        <f t="shared" ca="1" si="84"/>
        <v/>
      </c>
      <c r="V707" s="22"/>
      <c r="W707" s="22"/>
      <c r="X707" s="22"/>
      <c r="Y707" s="22"/>
      <c r="Z707" s="156"/>
      <c r="AA707" s="156"/>
      <c r="AB707" s="156"/>
      <c r="AC707" s="22">
        <v>20</v>
      </c>
    </row>
    <row r="708" spans="1:29">
      <c r="A708" s="17"/>
      <c r="B708" s="18"/>
      <c r="C708" s="18"/>
      <c r="D708" s="17"/>
      <c r="E708" s="17"/>
      <c r="F708" s="157"/>
      <c r="G708" s="136"/>
      <c r="H708" s="136" t="s">
        <v>131</v>
      </c>
      <c r="I708" s="137" t="str">
        <f>IFERROR(IF(ISBLANK($G708),"",IF(ISTEXT($G708),$G708,IF(SIGN(INDEX('Time Zones'!$D$12:$J$18,MATCH($H708,ZoneA,0),MATCH($J708,ZoneB,0)))=(-1),INDEX('Time Zones'!$D$12:$J$18,MATCH($H708,ZoneA,0),MATCH($J708,ZoneB,0))+$G708+5,INDEX('Time Zones'!$D$12:$J$18,MATCH($H708,ZoneA,0),MATCH($J708,ZoneB,0))+$G708))),"Select Time Zones")</f>
        <v/>
      </c>
      <c r="J708" s="19" t="s">
        <v>131</v>
      </c>
      <c r="K708" s="160"/>
      <c r="L708" s="134"/>
      <c r="M708" s="134" t="s">
        <v>131</v>
      </c>
      <c r="N708" s="135" t="str">
        <f>IFERROR(IF(ISBLANK($G708),"",IF(ISBLANK($L708),"",IF(ISTEXT($L708),$L708,IF(SIGN(INDEX('Time Zones'!$D$12:$J$18,MATCH($H708,ZoneA,0),MATCH($M708,ZoneB,0)))=(-1),INDEX('Time Zones'!$D$12:$J$18,MATCH($H708,ZoneA,0),MATCH($M708,ZoneB,0))+$L708+5,INDEX('Time Zones'!$D$12:$J$18,MATCH($H708,ZoneA,0),MATCH($M708,ZoneB,0))+$L708)))),"Select Time Zones")</f>
        <v/>
      </c>
      <c r="O708" s="162" t="str">
        <f t="shared" ref="O708:O771" ca="1" si="85">IFERROR(IF(AND(ISBLANK(F708),ISBLANK(G708)),"",IF(AND(F708&gt;TODAY(),OR(ISBLANK(K708),ISBLANK(L708))),"",IF(AND(F708=TODAY(),G708&gt;=NOW()-TODAY(),OR(ISBLANK(K708), ISBLANK(L708))),"Pending",IF(AND((F708=K708), G708&gt;=NOW()-TODAY(),ISBLANK(L708)),"Pending",IF(AND(F708=K708, ISBLANK(L708),G708&lt;(NOW()-TODAY())),"Deadline Elapsed",IF(AND(F708=TODAY(),G708&lt;(NOW()-TODAY()),AND(ISBLANK(K708), ISBLANK(L708))),"Deadline Elapsed",IF(AND(TODAY()&gt;F708,OR(ISBLANK(K708),ISBLANK(L708))),"Deadline Elapsed",IF(AND((F708=K708),(G708&lt;L708)),"Missed",IF(AND((F708&lt;K708),OR(G708&lt;=L708,G708&gt;=L708)),"Missed",IF(AND((F708=K708),(G708&gt;=L708)),"Achieved",IF(AND((F708&gt;K708),OR((G708&gt;=L708),(G708&lt;L708))),"Achieved",))))))))))),"")</f>
        <v/>
      </c>
      <c r="P708" s="25">
        <f t="shared" si="81"/>
        <v>0</v>
      </c>
      <c r="Q708" s="25">
        <f t="shared" si="82"/>
        <v>0</v>
      </c>
      <c r="R708" s="25">
        <f t="shared" si="83"/>
        <v>0</v>
      </c>
      <c r="S708" s="25" t="str">
        <f t="shared" ref="S708:S771" ca="1" si="86">IFERROR(IF(OR(ISBLANK(F708),ISBLANK(G708)),"",IF($F708&lt;TODAY(),-$S$1-(TODAY()-F708)*24*60+SUM(Q708:R708),IF($F708=TODAY(),SUM(Q708:R708)-$S$1,IF($F708=TODAY()+1,SUM(Q708:R708)+24*60-$S$1,"")))),"GS")</f>
        <v/>
      </c>
      <c r="T708" s="20" t="str">
        <f t="shared" ref="T708:T771" ca="1" si="87">IFERROR(IF($U708=1,IF($S708&lt;=$AC708,IF(OR(F708=TODAY()+1,$O708="Pending"),"Critical",""),""),""),"")</f>
        <v/>
      </c>
      <c r="U708" s="26" t="str">
        <f t="shared" ca="1" si="84"/>
        <v/>
      </c>
      <c r="V708" s="22"/>
      <c r="W708" s="22"/>
      <c r="X708" s="22"/>
      <c r="Y708" s="22"/>
      <c r="Z708" s="156"/>
      <c r="AA708" s="156"/>
      <c r="AB708" s="156"/>
      <c r="AC708" s="22">
        <v>20</v>
      </c>
    </row>
    <row r="709" spans="1:29">
      <c r="A709" s="17"/>
      <c r="B709" s="18"/>
      <c r="C709" s="18"/>
      <c r="D709" s="17"/>
      <c r="E709" s="17"/>
      <c r="F709" s="157"/>
      <c r="G709" s="136"/>
      <c r="H709" s="136" t="s">
        <v>131</v>
      </c>
      <c r="I709" s="137" t="str">
        <f>IFERROR(IF(ISBLANK($G709),"",IF(ISTEXT($G709),$G709,IF(SIGN(INDEX('Time Zones'!$D$12:$J$18,MATCH($H709,ZoneA,0),MATCH($J709,ZoneB,0)))=(-1),INDEX('Time Zones'!$D$12:$J$18,MATCH($H709,ZoneA,0),MATCH($J709,ZoneB,0))+$G709+5,INDEX('Time Zones'!$D$12:$J$18,MATCH($H709,ZoneA,0),MATCH($J709,ZoneB,0))+$G709))),"Select Time Zones")</f>
        <v/>
      </c>
      <c r="J709" s="19" t="s">
        <v>131</v>
      </c>
      <c r="K709" s="160"/>
      <c r="L709" s="134"/>
      <c r="M709" s="134" t="s">
        <v>131</v>
      </c>
      <c r="N709" s="135" t="str">
        <f>IFERROR(IF(ISBLANK($G709),"",IF(ISBLANK($L709),"",IF(ISTEXT($L709),$L709,IF(SIGN(INDEX('Time Zones'!$D$12:$J$18,MATCH($H709,ZoneA,0),MATCH($M709,ZoneB,0)))=(-1),INDEX('Time Zones'!$D$12:$J$18,MATCH($H709,ZoneA,0),MATCH($M709,ZoneB,0))+$L709+5,INDEX('Time Zones'!$D$12:$J$18,MATCH($H709,ZoneA,0),MATCH($M709,ZoneB,0))+$L709)))),"Select Time Zones")</f>
        <v/>
      </c>
      <c r="O709" s="162" t="str">
        <f t="shared" ca="1" si="85"/>
        <v/>
      </c>
      <c r="P709" s="25">
        <f t="shared" si="81"/>
        <v>0</v>
      </c>
      <c r="Q709" s="25">
        <f t="shared" si="82"/>
        <v>0</v>
      </c>
      <c r="R709" s="25">
        <f t="shared" si="83"/>
        <v>0</v>
      </c>
      <c r="S709" s="25" t="str">
        <f t="shared" ca="1" si="86"/>
        <v/>
      </c>
      <c r="T709" s="20" t="str">
        <f t="shared" ca="1" si="87"/>
        <v/>
      </c>
      <c r="U709" s="26" t="str">
        <f t="shared" ca="1" si="84"/>
        <v/>
      </c>
      <c r="V709" s="22"/>
      <c r="W709" s="22"/>
      <c r="X709" s="22"/>
      <c r="Y709" s="22"/>
      <c r="Z709" s="156"/>
      <c r="AA709" s="156"/>
      <c r="AB709" s="156"/>
      <c r="AC709" s="22">
        <v>20</v>
      </c>
    </row>
    <row r="710" spans="1:29">
      <c r="A710" s="17"/>
      <c r="B710" s="18"/>
      <c r="C710" s="18"/>
      <c r="D710" s="17"/>
      <c r="E710" s="17"/>
      <c r="F710" s="157"/>
      <c r="G710" s="136"/>
      <c r="H710" s="136" t="s">
        <v>131</v>
      </c>
      <c r="I710" s="137" t="str">
        <f>IFERROR(IF(ISBLANK($G710),"",IF(ISTEXT($G710),$G710,IF(SIGN(INDEX('Time Zones'!$D$12:$J$18,MATCH($H710,ZoneA,0),MATCH($J710,ZoneB,0)))=(-1),INDEX('Time Zones'!$D$12:$J$18,MATCH($H710,ZoneA,0),MATCH($J710,ZoneB,0))+$G710+5,INDEX('Time Zones'!$D$12:$J$18,MATCH($H710,ZoneA,0),MATCH($J710,ZoneB,0))+$G710))),"Select Time Zones")</f>
        <v/>
      </c>
      <c r="J710" s="19" t="s">
        <v>131</v>
      </c>
      <c r="K710" s="160"/>
      <c r="L710" s="134"/>
      <c r="M710" s="134" t="s">
        <v>131</v>
      </c>
      <c r="N710" s="135" t="str">
        <f>IFERROR(IF(ISBLANK($G710),"",IF(ISBLANK($L710),"",IF(ISTEXT($L710),$L710,IF(SIGN(INDEX('Time Zones'!$D$12:$J$18,MATCH($H710,ZoneA,0),MATCH($M710,ZoneB,0)))=(-1),INDEX('Time Zones'!$D$12:$J$18,MATCH($H710,ZoneA,0),MATCH($M710,ZoneB,0))+$L710+5,INDEX('Time Zones'!$D$12:$J$18,MATCH($H710,ZoneA,0),MATCH($M710,ZoneB,0))+$L710)))),"Select Time Zones")</f>
        <v/>
      </c>
      <c r="O710" s="162" t="str">
        <f t="shared" ca="1" si="85"/>
        <v/>
      </c>
      <c r="P710" s="25">
        <f t="shared" si="81"/>
        <v>0</v>
      </c>
      <c r="Q710" s="25">
        <f t="shared" si="82"/>
        <v>0</v>
      </c>
      <c r="R710" s="25">
        <f t="shared" si="83"/>
        <v>0</v>
      </c>
      <c r="S710" s="25" t="str">
        <f t="shared" ca="1" si="86"/>
        <v/>
      </c>
      <c r="T710" s="20" t="str">
        <f t="shared" ca="1" si="87"/>
        <v/>
      </c>
      <c r="U710" s="26" t="str">
        <f t="shared" ca="1" si="84"/>
        <v/>
      </c>
      <c r="V710" s="22"/>
      <c r="W710" s="22"/>
      <c r="X710" s="22"/>
      <c r="Y710" s="22"/>
      <c r="Z710" s="156"/>
      <c r="AA710" s="156"/>
      <c r="AB710" s="156"/>
      <c r="AC710" s="22">
        <v>20</v>
      </c>
    </row>
    <row r="711" spans="1:29">
      <c r="A711" s="17"/>
      <c r="B711" s="18"/>
      <c r="C711" s="18"/>
      <c r="D711" s="17"/>
      <c r="E711" s="17"/>
      <c r="F711" s="157"/>
      <c r="G711" s="136"/>
      <c r="H711" s="136" t="s">
        <v>131</v>
      </c>
      <c r="I711" s="137" t="str">
        <f>IFERROR(IF(ISBLANK($G711),"",IF(ISTEXT($G711),$G711,IF(SIGN(INDEX('Time Zones'!$D$12:$J$18,MATCH($H711,ZoneA,0),MATCH($J711,ZoneB,0)))=(-1),INDEX('Time Zones'!$D$12:$J$18,MATCH($H711,ZoneA,0),MATCH($J711,ZoneB,0))+$G711+5,INDEX('Time Zones'!$D$12:$J$18,MATCH($H711,ZoneA,0),MATCH($J711,ZoneB,0))+$G711))),"Select Time Zones")</f>
        <v/>
      </c>
      <c r="J711" s="19" t="s">
        <v>131</v>
      </c>
      <c r="K711" s="160"/>
      <c r="L711" s="134"/>
      <c r="M711" s="134" t="s">
        <v>131</v>
      </c>
      <c r="N711" s="135" t="str">
        <f>IFERROR(IF(ISBLANK($G711),"",IF(ISBLANK($L711),"",IF(ISTEXT($L711),$L711,IF(SIGN(INDEX('Time Zones'!$D$12:$J$18,MATCH($H711,ZoneA,0),MATCH($M711,ZoneB,0)))=(-1),INDEX('Time Zones'!$D$12:$J$18,MATCH($H711,ZoneA,0),MATCH($M711,ZoneB,0))+$L711+5,INDEX('Time Zones'!$D$12:$J$18,MATCH($H711,ZoneA,0),MATCH($M711,ZoneB,0))+$L711)))),"Select Time Zones")</f>
        <v/>
      </c>
      <c r="O711" s="162" t="str">
        <f t="shared" ca="1" si="85"/>
        <v/>
      </c>
      <c r="P711" s="25">
        <f t="shared" si="81"/>
        <v>0</v>
      </c>
      <c r="Q711" s="25">
        <f t="shared" si="82"/>
        <v>0</v>
      </c>
      <c r="R711" s="25">
        <f t="shared" si="83"/>
        <v>0</v>
      </c>
      <c r="S711" s="25" t="str">
        <f t="shared" ca="1" si="86"/>
        <v/>
      </c>
      <c r="T711" s="20" t="str">
        <f t="shared" ca="1" si="87"/>
        <v/>
      </c>
      <c r="U711" s="26" t="str">
        <f t="shared" ca="1" si="84"/>
        <v/>
      </c>
      <c r="V711" s="22"/>
      <c r="W711" s="22"/>
      <c r="X711" s="22"/>
      <c r="Y711" s="22"/>
      <c r="Z711" s="156"/>
      <c r="AA711" s="156"/>
      <c r="AB711" s="156"/>
      <c r="AC711" s="22">
        <v>20</v>
      </c>
    </row>
    <row r="712" spans="1:29">
      <c r="A712" s="17"/>
      <c r="B712" s="18"/>
      <c r="C712" s="18"/>
      <c r="D712" s="17"/>
      <c r="E712" s="17"/>
      <c r="F712" s="157"/>
      <c r="G712" s="136"/>
      <c r="H712" s="136" t="s">
        <v>131</v>
      </c>
      <c r="I712" s="137" t="str">
        <f>IFERROR(IF(ISBLANK($G712),"",IF(ISTEXT($G712),$G712,IF(SIGN(INDEX('Time Zones'!$D$12:$J$18,MATCH($H712,ZoneA,0),MATCH($J712,ZoneB,0)))=(-1),INDEX('Time Zones'!$D$12:$J$18,MATCH($H712,ZoneA,0),MATCH($J712,ZoneB,0))+$G712+5,INDEX('Time Zones'!$D$12:$J$18,MATCH($H712,ZoneA,0),MATCH($J712,ZoneB,0))+$G712))),"Select Time Zones")</f>
        <v/>
      </c>
      <c r="J712" s="19" t="s">
        <v>131</v>
      </c>
      <c r="K712" s="160"/>
      <c r="L712" s="134"/>
      <c r="M712" s="134" t="s">
        <v>131</v>
      </c>
      <c r="N712" s="135" t="str">
        <f>IFERROR(IF(ISBLANK($G712),"",IF(ISBLANK($L712),"",IF(ISTEXT($L712),$L712,IF(SIGN(INDEX('Time Zones'!$D$12:$J$18,MATCH($H712,ZoneA,0),MATCH($M712,ZoneB,0)))=(-1),INDEX('Time Zones'!$D$12:$J$18,MATCH($H712,ZoneA,0),MATCH($M712,ZoneB,0))+$L712+5,INDEX('Time Zones'!$D$12:$J$18,MATCH($H712,ZoneA,0),MATCH($M712,ZoneB,0))+$L712)))),"Select Time Zones")</f>
        <v/>
      </c>
      <c r="O712" s="162" t="str">
        <f t="shared" ca="1" si="85"/>
        <v/>
      </c>
      <c r="P712" s="25">
        <f t="shared" si="81"/>
        <v>0</v>
      </c>
      <c r="Q712" s="25">
        <f t="shared" si="82"/>
        <v>0</v>
      </c>
      <c r="R712" s="25">
        <f t="shared" si="83"/>
        <v>0</v>
      </c>
      <c r="S712" s="25" t="str">
        <f t="shared" ca="1" si="86"/>
        <v/>
      </c>
      <c r="T712" s="20" t="str">
        <f t="shared" ca="1" si="87"/>
        <v/>
      </c>
      <c r="U712" s="26" t="str">
        <f t="shared" ca="1" si="84"/>
        <v/>
      </c>
      <c r="V712" s="22"/>
      <c r="W712" s="22"/>
      <c r="X712" s="22"/>
      <c r="Y712" s="22"/>
      <c r="Z712" s="156"/>
      <c r="AA712" s="156"/>
      <c r="AB712" s="156"/>
      <c r="AC712" s="22">
        <v>20</v>
      </c>
    </row>
    <row r="713" spans="1:29">
      <c r="A713" s="17"/>
      <c r="B713" s="18"/>
      <c r="C713" s="18"/>
      <c r="D713" s="17"/>
      <c r="E713" s="17"/>
      <c r="F713" s="157"/>
      <c r="G713" s="136"/>
      <c r="H713" s="136" t="s">
        <v>131</v>
      </c>
      <c r="I713" s="137" t="str">
        <f>IFERROR(IF(ISBLANK($G713),"",IF(ISTEXT($G713),$G713,IF(SIGN(INDEX('Time Zones'!$D$12:$J$18,MATCH($H713,ZoneA,0),MATCH($J713,ZoneB,0)))=(-1),INDEX('Time Zones'!$D$12:$J$18,MATCH($H713,ZoneA,0),MATCH($J713,ZoneB,0))+$G713+5,INDEX('Time Zones'!$D$12:$J$18,MATCH($H713,ZoneA,0),MATCH($J713,ZoneB,0))+$G713))),"Select Time Zones")</f>
        <v/>
      </c>
      <c r="J713" s="19" t="s">
        <v>131</v>
      </c>
      <c r="K713" s="160"/>
      <c r="L713" s="134"/>
      <c r="M713" s="134" t="s">
        <v>131</v>
      </c>
      <c r="N713" s="135" t="str">
        <f>IFERROR(IF(ISBLANK($G713),"",IF(ISBLANK($L713),"",IF(ISTEXT($L713),$L713,IF(SIGN(INDEX('Time Zones'!$D$12:$J$18,MATCH($H713,ZoneA,0),MATCH($M713,ZoneB,0)))=(-1),INDEX('Time Zones'!$D$12:$J$18,MATCH($H713,ZoneA,0),MATCH($M713,ZoneB,0))+$L713+5,INDEX('Time Zones'!$D$12:$J$18,MATCH($H713,ZoneA,0),MATCH($M713,ZoneB,0))+$L713)))),"Select Time Zones")</f>
        <v/>
      </c>
      <c r="O713" s="162" t="str">
        <f t="shared" ca="1" si="85"/>
        <v/>
      </c>
      <c r="P713" s="25">
        <f t="shared" si="81"/>
        <v>0</v>
      </c>
      <c r="Q713" s="25">
        <f t="shared" si="82"/>
        <v>0</v>
      </c>
      <c r="R713" s="25">
        <f t="shared" si="83"/>
        <v>0</v>
      </c>
      <c r="S713" s="25" t="str">
        <f t="shared" ca="1" si="86"/>
        <v/>
      </c>
      <c r="T713" s="20" t="str">
        <f t="shared" ca="1" si="87"/>
        <v/>
      </c>
      <c r="U713" s="26" t="str">
        <f t="shared" ca="1" si="84"/>
        <v/>
      </c>
      <c r="V713" s="22"/>
      <c r="W713" s="22"/>
      <c r="X713" s="22"/>
      <c r="Y713" s="22"/>
      <c r="Z713" s="156"/>
      <c r="AA713" s="156"/>
      <c r="AB713" s="156"/>
      <c r="AC713" s="22">
        <v>20</v>
      </c>
    </row>
    <row r="714" spans="1:29">
      <c r="A714" s="17"/>
      <c r="B714" s="18"/>
      <c r="C714" s="18"/>
      <c r="D714" s="17"/>
      <c r="E714" s="17"/>
      <c r="F714" s="157"/>
      <c r="G714" s="136"/>
      <c r="H714" s="136" t="s">
        <v>131</v>
      </c>
      <c r="I714" s="137" t="str">
        <f>IFERROR(IF(ISBLANK($G714),"",IF(ISTEXT($G714),$G714,IF(SIGN(INDEX('Time Zones'!$D$12:$J$18,MATCH($H714,ZoneA,0),MATCH($J714,ZoneB,0)))=(-1),INDEX('Time Zones'!$D$12:$J$18,MATCH($H714,ZoneA,0),MATCH($J714,ZoneB,0))+$G714+5,INDEX('Time Zones'!$D$12:$J$18,MATCH($H714,ZoneA,0),MATCH($J714,ZoneB,0))+$G714))),"Select Time Zones")</f>
        <v/>
      </c>
      <c r="J714" s="19" t="s">
        <v>131</v>
      </c>
      <c r="K714" s="160"/>
      <c r="L714" s="134"/>
      <c r="M714" s="134" t="s">
        <v>131</v>
      </c>
      <c r="N714" s="135" t="str">
        <f>IFERROR(IF(ISBLANK($G714),"",IF(ISBLANK($L714),"",IF(ISTEXT($L714),$L714,IF(SIGN(INDEX('Time Zones'!$D$12:$J$18,MATCH($H714,ZoneA,0),MATCH($M714,ZoneB,0)))=(-1),INDEX('Time Zones'!$D$12:$J$18,MATCH($H714,ZoneA,0),MATCH($M714,ZoneB,0))+$L714+5,INDEX('Time Zones'!$D$12:$J$18,MATCH($H714,ZoneA,0),MATCH($M714,ZoneB,0))+$L714)))),"Select Time Zones")</f>
        <v/>
      </c>
      <c r="O714" s="162" t="str">
        <f t="shared" ca="1" si="85"/>
        <v/>
      </c>
      <c r="P714" s="25">
        <f t="shared" si="81"/>
        <v>0</v>
      </c>
      <c r="Q714" s="25">
        <f t="shared" si="82"/>
        <v>0</v>
      </c>
      <c r="R714" s="25">
        <f t="shared" si="83"/>
        <v>0</v>
      </c>
      <c r="S714" s="25" t="str">
        <f t="shared" ca="1" si="86"/>
        <v/>
      </c>
      <c r="T714" s="20" t="str">
        <f t="shared" ca="1" si="87"/>
        <v/>
      </c>
      <c r="U714" s="26" t="str">
        <f t="shared" ca="1" si="84"/>
        <v/>
      </c>
      <c r="V714" s="22"/>
      <c r="W714" s="22"/>
      <c r="X714" s="22"/>
      <c r="Y714" s="22"/>
      <c r="Z714" s="156"/>
      <c r="AA714" s="156"/>
      <c r="AB714" s="156"/>
      <c r="AC714" s="22">
        <v>20</v>
      </c>
    </row>
    <row r="715" spans="1:29">
      <c r="A715" s="17"/>
      <c r="B715" s="18"/>
      <c r="C715" s="18"/>
      <c r="D715" s="17"/>
      <c r="E715" s="17"/>
      <c r="F715" s="157"/>
      <c r="G715" s="136"/>
      <c r="H715" s="136" t="s">
        <v>131</v>
      </c>
      <c r="I715" s="137" t="str">
        <f>IFERROR(IF(ISBLANK($G715),"",IF(ISTEXT($G715),$G715,IF(SIGN(INDEX('Time Zones'!$D$12:$J$18,MATCH($H715,ZoneA,0),MATCH($J715,ZoneB,0)))=(-1),INDEX('Time Zones'!$D$12:$J$18,MATCH($H715,ZoneA,0),MATCH($J715,ZoneB,0))+$G715+5,INDEX('Time Zones'!$D$12:$J$18,MATCH($H715,ZoneA,0),MATCH($J715,ZoneB,0))+$G715))),"Select Time Zones")</f>
        <v/>
      </c>
      <c r="J715" s="19" t="s">
        <v>131</v>
      </c>
      <c r="K715" s="160"/>
      <c r="L715" s="134"/>
      <c r="M715" s="134" t="s">
        <v>131</v>
      </c>
      <c r="N715" s="135" t="str">
        <f>IFERROR(IF(ISBLANK($G715),"",IF(ISBLANK($L715),"",IF(ISTEXT($L715),$L715,IF(SIGN(INDEX('Time Zones'!$D$12:$J$18,MATCH($H715,ZoneA,0),MATCH($M715,ZoneB,0)))=(-1),INDEX('Time Zones'!$D$12:$J$18,MATCH($H715,ZoneA,0),MATCH($M715,ZoneB,0))+$L715+5,INDEX('Time Zones'!$D$12:$J$18,MATCH($H715,ZoneA,0),MATCH($M715,ZoneB,0))+$L715)))),"Select Time Zones")</f>
        <v/>
      </c>
      <c r="O715" s="162" t="str">
        <f t="shared" ca="1" si="85"/>
        <v/>
      </c>
      <c r="P715" s="25">
        <f t="shared" si="81"/>
        <v>0</v>
      </c>
      <c r="Q715" s="25">
        <f t="shared" si="82"/>
        <v>0</v>
      </c>
      <c r="R715" s="25">
        <f t="shared" si="83"/>
        <v>0</v>
      </c>
      <c r="S715" s="25" t="str">
        <f t="shared" ca="1" si="86"/>
        <v/>
      </c>
      <c r="T715" s="20" t="str">
        <f t="shared" ca="1" si="87"/>
        <v/>
      </c>
      <c r="U715" s="26" t="str">
        <f t="shared" ca="1" si="84"/>
        <v/>
      </c>
      <c r="V715" s="22"/>
      <c r="W715" s="22"/>
      <c r="X715" s="22"/>
      <c r="Y715" s="22"/>
      <c r="Z715" s="156"/>
      <c r="AA715" s="156"/>
      <c r="AB715" s="156"/>
      <c r="AC715" s="22">
        <v>20</v>
      </c>
    </row>
    <row r="716" spans="1:29">
      <c r="A716" s="17"/>
      <c r="B716" s="18"/>
      <c r="C716" s="18"/>
      <c r="D716" s="17"/>
      <c r="E716" s="17"/>
      <c r="F716" s="157"/>
      <c r="G716" s="136"/>
      <c r="H716" s="136" t="s">
        <v>131</v>
      </c>
      <c r="I716" s="137" t="str">
        <f>IFERROR(IF(ISBLANK($G716),"",IF(ISTEXT($G716),$G716,IF(SIGN(INDEX('Time Zones'!$D$12:$J$18,MATCH($H716,ZoneA,0),MATCH($J716,ZoneB,0)))=(-1),INDEX('Time Zones'!$D$12:$J$18,MATCH($H716,ZoneA,0),MATCH($J716,ZoneB,0))+$G716+5,INDEX('Time Zones'!$D$12:$J$18,MATCH($H716,ZoneA,0),MATCH($J716,ZoneB,0))+$G716))),"Select Time Zones")</f>
        <v/>
      </c>
      <c r="J716" s="19" t="s">
        <v>131</v>
      </c>
      <c r="K716" s="160"/>
      <c r="L716" s="134"/>
      <c r="M716" s="134" t="s">
        <v>131</v>
      </c>
      <c r="N716" s="135" t="str">
        <f>IFERROR(IF(ISBLANK($G716),"",IF(ISBLANK($L716),"",IF(ISTEXT($L716),$L716,IF(SIGN(INDEX('Time Zones'!$D$12:$J$18,MATCH($H716,ZoneA,0),MATCH($M716,ZoneB,0)))=(-1),INDEX('Time Zones'!$D$12:$J$18,MATCH($H716,ZoneA,0),MATCH($M716,ZoneB,0))+$L716+5,INDEX('Time Zones'!$D$12:$J$18,MATCH($H716,ZoneA,0),MATCH($M716,ZoneB,0))+$L716)))),"Select Time Zones")</f>
        <v/>
      </c>
      <c r="O716" s="162" t="str">
        <f t="shared" ca="1" si="85"/>
        <v/>
      </c>
      <c r="P716" s="25">
        <f t="shared" si="81"/>
        <v>0</v>
      </c>
      <c r="Q716" s="25">
        <f t="shared" si="82"/>
        <v>0</v>
      </c>
      <c r="R716" s="25">
        <f t="shared" si="83"/>
        <v>0</v>
      </c>
      <c r="S716" s="25" t="str">
        <f t="shared" ca="1" si="86"/>
        <v/>
      </c>
      <c r="T716" s="20" t="str">
        <f t="shared" ca="1" si="87"/>
        <v/>
      </c>
      <c r="U716" s="26" t="str">
        <f t="shared" ca="1" si="84"/>
        <v/>
      </c>
      <c r="V716" s="22"/>
      <c r="W716" s="22"/>
      <c r="X716" s="22"/>
      <c r="Y716" s="22"/>
      <c r="Z716" s="156"/>
      <c r="AA716" s="156"/>
      <c r="AB716" s="156"/>
      <c r="AC716" s="22">
        <v>20</v>
      </c>
    </row>
    <row r="717" spans="1:29">
      <c r="A717" s="17"/>
      <c r="B717" s="18"/>
      <c r="C717" s="18"/>
      <c r="D717" s="17"/>
      <c r="E717" s="17"/>
      <c r="F717" s="157"/>
      <c r="G717" s="136"/>
      <c r="H717" s="136" t="s">
        <v>131</v>
      </c>
      <c r="I717" s="137" t="str">
        <f>IFERROR(IF(ISBLANK($G717),"",IF(ISTEXT($G717),$G717,IF(SIGN(INDEX('Time Zones'!$D$12:$J$18,MATCH($H717,ZoneA,0),MATCH($J717,ZoneB,0)))=(-1),INDEX('Time Zones'!$D$12:$J$18,MATCH($H717,ZoneA,0),MATCH($J717,ZoneB,0))+$G717+5,INDEX('Time Zones'!$D$12:$J$18,MATCH($H717,ZoneA,0),MATCH($J717,ZoneB,0))+$G717))),"Select Time Zones")</f>
        <v/>
      </c>
      <c r="J717" s="19" t="s">
        <v>131</v>
      </c>
      <c r="K717" s="160"/>
      <c r="L717" s="134"/>
      <c r="M717" s="134" t="s">
        <v>131</v>
      </c>
      <c r="N717" s="135" t="str">
        <f>IFERROR(IF(ISBLANK($G717),"",IF(ISBLANK($L717),"",IF(ISTEXT($L717),$L717,IF(SIGN(INDEX('Time Zones'!$D$12:$J$18,MATCH($H717,ZoneA,0),MATCH($M717,ZoneB,0)))=(-1),INDEX('Time Zones'!$D$12:$J$18,MATCH($H717,ZoneA,0),MATCH($M717,ZoneB,0))+$L717+5,INDEX('Time Zones'!$D$12:$J$18,MATCH($H717,ZoneA,0),MATCH($M717,ZoneB,0))+$L717)))),"Select Time Zones")</f>
        <v/>
      </c>
      <c r="O717" s="162" t="str">
        <f t="shared" ca="1" si="85"/>
        <v/>
      </c>
      <c r="P717" s="25">
        <f t="shared" si="81"/>
        <v>0</v>
      </c>
      <c r="Q717" s="25">
        <f t="shared" si="82"/>
        <v>0</v>
      </c>
      <c r="R717" s="25">
        <f t="shared" si="83"/>
        <v>0</v>
      </c>
      <c r="S717" s="25" t="str">
        <f t="shared" ca="1" si="86"/>
        <v/>
      </c>
      <c r="T717" s="20" t="str">
        <f t="shared" ca="1" si="87"/>
        <v/>
      </c>
      <c r="U717" s="26" t="str">
        <f t="shared" ca="1" si="84"/>
        <v/>
      </c>
      <c r="V717" s="22"/>
      <c r="W717" s="22"/>
      <c r="X717" s="22"/>
      <c r="Y717" s="22"/>
      <c r="Z717" s="156"/>
      <c r="AA717" s="156"/>
      <c r="AB717" s="156"/>
      <c r="AC717" s="22">
        <v>20</v>
      </c>
    </row>
    <row r="718" spans="1:29">
      <c r="A718" s="17"/>
      <c r="B718" s="18"/>
      <c r="C718" s="18"/>
      <c r="D718" s="17"/>
      <c r="E718" s="17"/>
      <c r="F718" s="157"/>
      <c r="G718" s="136"/>
      <c r="H718" s="136" t="s">
        <v>131</v>
      </c>
      <c r="I718" s="137" t="str">
        <f>IFERROR(IF(ISBLANK($G718),"",IF(ISTEXT($G718),$G718,IF(SIGN(INDEX('Time Zones'!$D$12:$J$18,MATCH($H718,ZoneA,0),MATCH($J718,ZoneB,0)))=(-1),INDEX('Time Zones'!$D$12:$J$18,MATCH($H718,ZoneA,0),MATCH($J718,ZoneB,0))+$G718+5,INDEX('Time Zones'!$D$12:$J$18,MATCH($H718,ZoneA,0),MATCH($J718,ZoneB,0))+$G718))),"Select Time Zones")</f>
        <v/>
      </c>
      <c r="J718" s="19" t="s">
        <v>131</v>
      </c>
      <c r="K718" s="160"/>
      <c r="L718" s="134"/>
      <c r="M718" s="134" t="s">
        <v>131</v>
      </c>
      <c r="N718" s="135" t="str">
        <f>IFERROR(IF(ISBLANK($G718),"",IF(ISBLANK($L718),"",IF(ISTEXT($L718),$L718,IF(SIGN(INDEX('Time Zones'!$D$12:$J$18,MATCH($H718,ZoneA,0),MATCH($M718,ZoneB,0)))=(-1),INDEX('Time Zones'!$D$12:$J$18,MATCH($H718,ZoneA,0),MATCH($M718,ZoneB,0))+$L718+5,INDEX('Time Zones'!$D$12:$J$18,MATCH($H718,ZoneA,0),MATCH($M718,ZoneB,0))+$L718)))),"Select Time Zones")</f>
        <v/>
      </c>
      <c r="O718" s="162" t="str">
        <f t="shared" ca="1" si="85"/>
        <v/>
      </c>
      <c r="P718" s="25">
        <f t="shared" si="81"/>
        <v>0</v>
      </c>
      <c r="Q718" s="25">
        <f t="shared" si="82"/>
        <v>0</v>
      </c>
      <c r="R718" s="25">
        <f t="shared" si="83"/>
        <v>0</v>
      </c>
      <c r="S718" s="25" t="str">
        <f t="shared" ca="1" si="86"/>
        <v/>
      </c>
      <c r="T718" s="20" t="str">
        <f t="shared" ca="1" si="87"/>
        <v/>
      </c>
      <c r="U718" s="26" t="str">
        <f t="shared" ca="1" si="84"/>
        <v/>
      </c>
      <c r="V718" s="22"/>
      <c r="W718" s="22"/>
      <c r="X718" s="22"/>
      <c r="Y718" s="22"/>
      <c r="Z718" s="156"/>
      <c r="AA718" s="156"/>
      <c r="AB718" s="156"/>
      <c r="AC718" s="22">
        <v>20</v>
      </c>
    </row>
    <row r="719" spans="1:29">
      <c r="A719" s="17"/>
      <c r="B719" s="18"/>
      <c r="C719" s="18"/>
      <c r="D719" s="17"/>
      <c r="E719" s="17"/>
      <c r="F719" s="157"/>
      <c r="G719" s="136"/>
      <c r="H719" s="136" t="s">
        <v>131</v>
      </c>
      <c r="I719" s="137" t="str">
        <f>IFERROR(IF(ISBLANK($G719),"",IF(ISTEXT($G719),$G719,IF(SIGN(INDEX('Time Zones'!$D$12:$J$18,MATCH($H719,ZoneA,0),MATCH($J719,ZoneB,0)))=(-1),INDEX('Time Zones'!$D$12:$J$18,MATCH($H719,ZoneA,0),MATCH($J719,ZoneB,0))+$G719+5,INDEX('Time Zones'!$D$12:$J$18,MATCH($H719,ZoneA,0),MATCH($J719,ZoneB,0))+$G719))),"Select Time Zones")</f>
        <v/>
      </c>
      <c r="J719" s="19" t="s">
        <v>131</v>
      </c>
      <c r="K719" s="160"/>
      <c r="L719" s="134"/>
      <c r="M719" s="134" t="s">
        <v>131</v>
      </c>
      <c r="N719" s="135" t="str">
        <f>IFERROR(IF(ISBLANK($G719),"",IF(ISBLANK($L719),"",IF(ISTEXT($L719),$L719,IF(SIGN(INDEX('Time Zones'!$D$12:$J$18,MATCH($H719,ZoneA,0),MATCH($M719,ZoneB,0)))=(-1),INDEX('Time Zones'!$D$12:$J$18,MATCH($H719,ZoneA,0),MATCH($M719,ZoneB,0))+$L719+5,INDEX('Time Zones'!$D$12:$J$18,MATCH($H719,ZoneA,0),MATCH($M719,ZoneB,0))+$L719)))),"Select Time Zones")</f>
        <v/>
      </c>
      <c r="O719" s="162" t="str">
        <f t="shared" ca="1" si="85"/>
        <v/>
      </c>
      <c r="P719" s="25">
        <f t="shared" si="81"/>
        <v>0</v>
      </c>
      <c r="Q719" s="25">
        <f t="shared" si="82"/>
        <v>0</v>
      </c>
      <c r="R719" s="25">
        <f t="shared" si="83"/>
        <v>0</v>
      </c>
      <c r="S719" s="25" t="str">
        <f t="shared" ca="1" si="86"/>
        <v/>
      </c>
      <c r="T719" s="20" t="str">
        <f t="shared" ca="1" si="87"/>
        <v/>
      </c>
      <c r="U719" s="26" t="str">
        <f t="shared" ca="1" si="84"/>
        <v/>
      </c>
      <c r="V719" s="22"/>
      <c r="W719" s="22"/>
      <c r="X719" s="22"/>
      <c r="Y719" s="22"/>
      <c r="Z719" s="156"/>
      <c r="AA719" s="156"/>
      <c r="AB719" s="156"/>
      <c r="AC719" s="22">
        <v>20</v>
      </c>
    </row>
    <row r="720" spans="1:29">
      <c r="A720" s="17"/>
      <c r="B720" s="18"/>
      <c r="C720" s="18"/>
      <c r="D720" s="17"/>
      <c r="E720" s="17"/>
      <c r="F720" s="157"/>
      <c r="G720" s="136"/>
      <c r="H720" s="136" t="s">
        <v>131</v>
      </c>
      <c r="I720" s="137" t="str">
        <f>IFERROR(IF(ISBLANK($G720),"",IF(ISTEXT($G720),$G720,IF(SIGN(INDEX('Time Zones'!$D$12:$J$18,MATCH($H720,ZoneA,0),MATCH($J720,ZoneB,0)))=(-1),INDEX('Time Zones'!$D$12:$J$18,MATCH($H720,ZoneA,0),MATCH($J720,ZoneB,0))+$G720+5,INDEX('Time Zones'!$D$12:$J$18,MATCH($H720,ZoneA,0),MATCH($J720,ZoneB,0))+$G720))),"Select Time Zones")</f>
        <v/>
      </c>
      <c r="J720" s="19" t="s">
        <v>131</v>
      </c>
      <c r="K720" s="160"/>
      <c r="L720" s="134"/>
      <c r="M720" s="134" t="s">
        <v>131</v>
      </c>
      <c r="N720" s="135" t="str">
        <f>IFERROR(IF(ISBLANK($G720),"",IF(ISBLANK($L720),"",IF(ISTEXT($L720),$L720,IF(SIGN(INDEX('Time Zones'!$D$12:$J$18,MATCH($H720,ZoneA,0),MATCH($M720,ZoneB,0)))=(-1),INDEX('Time Zones'!$D$12:$J$18,MATCH($H720,ZoneA,0),MATCH($M720,ZoneB,0))+$L720+5,INDEX('Time Zones'!$D$12:$J$18,MATCH($H720,ZoneA,0),MATCH($M720,ZoneB,0))+$L720)))),"Select Time Zones")</f>
        <v/>
      </c>
      <c r="O720" s="162" t="str">
        <f t="shared" ca="1" si="85"/>
        <v/>
      </c>
      <c r="P720" s="25">
        <f t="shared" si="81"/>
        <v>0</v>
      </c>
      <c r="Q720" s="25">
        <f t="shared" si="82"/>
        <v>0</v>
      </c>
      <c r="R720" s="25">
        <f t="shared" si="83"/>
        <v>0</v>
      </c>
      <c r="S720" s="25" t="str">
        <f t="shared" ca="1" si="86"/>
        <v/>
      </c>
      <c r="T720" s="20" t="str">
        <f t="shared" ca="1" si="87"/>
        <v/>
      </c>
      <c r="U720" s="26" t="str">
        <f t="shared" ca="1" si="84"/>
        <v/>
      </c>
      <c r="V720" s="22"/>
      <c r="W720" s="22"/>
      <c r="X720" s="22"/>
      <c r="Y720" s="22"/>
      <c r="Z720" s="156"/>
      <c r="AA720" s="156"/>
      <c r="AB720" s="156"/>
      <c r="AC720" s="22">
        <v>20</v>
      </c>
    </row>
    <row r="721" spans="1:29">
      <c r="A721" s="17"/>
      <c r="B721" s="18"/>
      <c r="C721" s="18"/>
      <c r="D721" s="17"/>
      <c r="E721" s="17"/>
      <c r="F721" s="157"/>
      <c r="G721" s="136"/>
      <c r="H721" s="136" t="s">
        <v>131</v>
      </c>
      <c r="I721" s="137" t="str">
        <f>IFERROR(IF(ISBLANK($G721),"",IF(ISTEXT($G721),$G721,IF(SIGN(INDEX('Time Zones'!$D$12:$J$18,MATCH($H721,ZoneA,0),MATCH($J721,ZoneB,0)))=(-1),INDEX('Time Zones'!$D$12:$J$18,MATCH($H721,ZoneA,0),MATCH($J721,ZoneB,0))+$G721+5,INDEX('Time Zones'!$D$12:$J$18,MATCH($H721,ZoneA,0),MATCH($J721,ZoneB,0))+$G721))),"Select Time Zones")</f>
        <v/>
      </c>
      <c r="J721" s="19" t="s">
        <v>131</v>
      </c>
      <c r="K721" s="160"/>
      <c r="L721" s="134"/>
      <c r="M721" s="134" t="s">
        <v>131</v>
      </c>
      <c r="N721" s="135" t="str">
        <f>IFERROR(IF(ISBLANK($G721),"",IF(ISBLANK($L721),"",IF(ISTEXT($L721),$L721,IF(SIGN(INDEX('Time Zones'!$D$12:$J$18,MATCH($H721,ZoneA,0),MATCH($M721,ZoneB,0)))=(-1),INDEX('Time Zones'!$D$12:$J$18,MATCH($H721,ZoneA,0),MATCH($M721,ZoneB,0))+$L721+5,INDEX('Time Zones'!$D$12:$J$18,MATCH($H721,ZoneA,0),MATCH($M721,ZoneB,0))+$L721)))),"Select Time Zones")</f>
        <v/>
      </c>
      <c r="O721" s="162" t="str">
        <f t="shared" ca="1" si="85"/>
        <v/>
      </c>
      <c r="P721" s="25">
        <f t="shared" si="81"/>
        <v>0</v>
      </c>
      <c r="Q721" s="25">
        <f t="shared" si="82"/>
        <v>0</v>
      </c>
      <c r="R721" s="25">
        <f t="shared" si="83"/>
        <v>0</v>
      </c>
      <c r="S721" s="25" t="str">
        <f t="shared" ca="1" si="86"/>
        <v/>
      </c>
      <c r="T721" s="20" t="str">
        <f t="shared" ca="1" si="87"/>
        <v/>
      </c>
      <c r="U721" s="26" t="str">
        <f t="shared" ca="1" si="84"/>
        <v/>
      </c>
      <c r="V721" s="22"/>
      <c r="W721" s="22"/>
      <c r="X721" s="22"/>
      <c r="Y721" s="22"/>
      <c r="Z721" s="156"/>
      <c r="AA721" s="156"/>
      <c r="AB721" s="156"/>
      <c r="AC721" s="22">
        <v>20</v>
      </c>
    </row>
    <row r="722" spans="1:29">
      <c r="A722" s="17"/>
      <c r="B722" s="18"/>
      <c r="C722" s="18"/>
      <c r="D722" s="17"/>
      <c r="E722" s="17"/>
      <c r="F722" s="157"/>
      <c r="G722" s="136"/>
      <c r="H722" s="136" t="s">
        <v>131</v>
      </c>
      <c r="I722" s="137" t="str">
        <f>IFERROR(IF(ISBLANK($G722),"",IF(ISTEXT($G722),$G722,IF(SIGN(INDEX('Time Zones'!$D$12:$J$18,MATCH($H722,ZoneA,0),MATCH($J722,ZoneB,0)))=(-1),INDEX('Time Zones'!$D$12:$J$18,MATCH($H722,ZoneA,0),MATCH($J722,ZoneB,0))+$G722+5,INDEX('Time Zones'!$D$12:$J$18,MATCH($H722,ZoneA,0),MATCH($J722,ZoneB,0))+$G722))),"Select Time Zones")</f>
        <v/>
      </c>
      <c r="J722" s="19" t="s">
        <v>131</v>
      </c>
      <c r="K722" s="160"/>
      <c r="L722" s="134"/>
      <c r="M722" s="134" t="s">
        <v>131</v>
      </c>
      <c r="N722" s="135" t="str">
        <f>IFERROR(IF(ISBLANK($G722),"",IF(ISBLANK($L722),"",IF(ISTEXT($L722),$L722,IF(SIGN(INDEX('Time Zones'!$D$12:$J$18,MATCH($H722,ZoneA,0),MATCH($M722,ZoneB,0)))=(-1),INDEX('Time Zones'!$D$12:$J$18,MATCH($H722,ZoneA,0),MATCH($M722,ZoneB,0))+$L722+5,INDEX('Time Zones'!$D$12:$J$18,MATCH($H722,ZoneA,0),MATCH($M722,ZoneB,0))+$L722)))),"Select Time Zones")</f>
        <v/>
      </c>
      <c r="O722" s="162" t="str">
        <f t="shared" ca="1" si="85"/>
        <v/>
      </c>
      <c r="P722" s="25">
        <f t="shared" si="81"/>
        <v>0</v>
      </c>
      <c r="Q722" s="25">
        <f t="shared" si="82"/>
        <v>0</v>
      </c>
      <c r="R722" s="25">
        <f t="shared" si="83"/>
        <v>0</v>
      </c>
      <c r="S722" s="25" t="str">
        <f t="shared" ca="1" si="86"/>
        <v/>
      </c>
      <c r="T722" s="20" t="str">
        <f t="shared" ca="1" si="87"/>
        <v/>
      </c>
      <c r="U722" s="26" t="str">
        <f t="shared" ca="1" si="84"/>
        <v/>
      </c>
      <c r="V722" s="22"/>
      <c r="W722" s="22"/>
      <c r="X722" s="22"/>
      <c r="Y722" s="22"/>
      <c r="Z722" s="156"/>
      <c r="AA722" s="156"/>
      <c r="AB722" s="156"/>
      <c r="AC722" s="22">
        <v>20</v>
      </c>
    </row>
    <row r="723" spans="1:29">
      <c r="A723" s="17"/>
      <c r="B723" s="18"/>
      <c r="C723" s="18"/>
      <c r="D723" s="17"/>
      <c r="E723" s="17"/>
      <c r="F723" s="157"/>
      <c r="G723" s="136"/>
      <c r="H723" s="136" t="s">
        <v>131</v>
      </c>
      <c r="I723" s="137" t="str">
        <f>IFERROR(IF(ISBLANK($G723),"",IF(ISTEXT($G723),$G723,IF(SIGN(INDEX('Time Zones'!$D$12:$J$18,MATCH($H723,ZoneA,0),MATCH($J723,ZoneB,0)))=(-1),INDEX('Time Zones'!$D$12:$J$18,MATCH($H723,ZoneA,0),MATCH($J723,ZoneB,0))+$G723+5,INDEX('Time Zones'!$D$12:$J$18,MATCH($H723,ZoneA,0),MATCH($J723,ZoneB,0))+$G723))),"Select Time Zones")</f>
        <v/>
      </c>
      <c r="J723" s="19" t="s">
        <v>131</v>
      </c>
      <c r="K723" s="160"/>
      <c r="L723" s="134"/>
      <c r="M723" s="134" t="s">
        <v>131</v>
      </c>
      <c r="N723" s="135" t="str">
        <f>IFERROR(IF(ISBLANK($G723),"",IF(ISBLANK($L723),"",IF(ISTEXT($L723),$L723,IF(SIGN(INDEX('Time Zones'!$D$12:$J$18,MATCH($H723,ZoneA,0),MATCH($M723,ZoneB,0)))=(-1),INDEX('Time Zones'!$D$12:$J$18,MATCH($H723,ZoneA,0),MATCH($M723,ZoneB,0))+$L723+5,INDEX('Time Zones'!$D$12:$J$18,MATCH($H723,ZoneA,0),MATCH($M723,ZoneB,0))+$L723)))),"Select Time Zones")</f>
        <v/>
      </c>
      <c r="O723" s="162" t="str">
        <f t="shared" ca="1" si="85"/>
        <v/>
      </c>
      <c r="P723" s="25">
        <f t="shared" si="81"/>
        <v>0</v>
      </c>
      <c r="Q723" s="25">
        <f t="shared" si="82"/>
        <v>0</v>
      </c>
      <c r="R723" s="25">
        <f t="shared" si="83"/>
        <v>0</v>
      </c>
      <c r="S723" s="25" t="str">
        <f t="shared" ca="1" si="86"/>
        <v/>
      </c>
      <c r="T723" s="20" t="str">
        <f t="shared" ca="1" si="87"/>
        <v/>
      </c>
      <c r="U723" s="26" t="str">
        <f t="shared" ca="1" si="84"/>
        <v/>
      </c>
      <c r="V723" s="22"/>
      <c r="W723" s="22"/>
      <c r="X723" s="22"/>
      <c r="Y723" s="22"/>
      <c r="Z723" s="156"/>
      <c r="AA723" s="156"/>
      <c r="AB723" s="156"/>
      <c r="AC723" s="22">
        <v>20</v>
      </c>
    </row>
    <row r="724" spans="1:29">
      <c r="A724" s="17"/>
      <c r="B724" s="18"/>
      <c r="C724" s="18"/>
      <c r="D724" s="17"/>
      <c r="E724" s="17"/>
      <c r="F724" s="157"/>
      <c r="G724" s="136"/>
      <c r="H724" s="136" t="s">
        <v>131</v>
      </c>
      <c r="I724" s="137" t="str">
        <f>IFERROR(IF(ISBLANK($G724),"",IF(ISTEXT($G724),$G724,IF(SIGN(INDEX('Time Zones'!$D$12:$J$18,MATCH($H724,ZoneA,0),MATCH($J724,ZoneB,0)))=(-1),INDEX('Time Zones'!$D$12:$J$18,MATCH($H724,ZoneA,0),MATCH($J724,ZoneB,0))+$G724+5,INDEX('Time Zones'!$D$12:$J$18,MATCH($H724,ZoneA,0),MATCH($J724,ZoneB,0))+$G724))),"Select Time Zones")</f>
        <v/>
      </c>
      <c r="J724" s="19" t="s">
        <v>131</v>
      </c>
      <c r="K724" s="160"/>
      <c r="L724" s="134"/>
      <c r="M724" s="134" t="s">
        <v>131</v>
      </c>
      <c r="N724" s="135" t="str">
        <f>IFERROR(IF(ISBLANK($G724),"",IF(ISBLANK($L724),"",IF(ISTEXT($L724),$L724,IF(SIGN(INDEX('Time Zones'!$D$12:$J$18,MATCH($H724,ZoneA,0),MATCH($M724,ZoneB,0)))=(-1),INDEX('Time Zones'!$D$12:$J$18,MATCH($H724,ZoneA,0),MATCH($M724,ZoneB,0))+$L724+5,INDEX('Time Zones'!$D$12:$J$18,MATCH($H724,ZoneA,0),MATCH($M724,ZoneB,0))+$L724)))),"Select Time Zones")</f>
        <v/>
      </c>
      <c r="O724" s="162" t="str">
        <f t="shared" ca="1" si="85"/>
        <v/>
      </c>
      <c r="P724" s="25">
        <f t="shared" si="81"/>
        <v>0</v>
      </c>
      <c r="Q724" s="25">
        <f t="shared" si="82"/>
        <v>0</v>
      </c>
      <c r="R724" s="25">
        <f t="shared" si="83"/>
        <v>0</v>
      </c>
      <c r="S724" s="25" t="str">
        <f t="shared" ca="1" si="86"/>
        <v/>
      </c>
      <c r="T724" s="20" t="str">
        <f t="shared" ca="1" si="87"/>
        <v/>
      </c>
      <c r="U724" s="26" t="str">
        <f t="shared" ca="1" si="84"/>
        <v/>
      </c>
      <c r="V724" s="22"/>
      <c r="W724" s="22"/>
      <c r="X724" s="22"/>
      <c r="Y724" s="22"/>
      <c r="Z724" s="156"/>
      <c r="AA724" s="156"/>
      <c r="AB724" s="156"/>
      <c r="AC724" s="22">
        <v>20</v>
      </c>
    </row>
    <row r="725" spans="1:29">
      <c r="A725" s="17"/>
      <c r="B725" s="18"/>
      <c r="C725" s="18"/>
      <c r="D725" s="17"/>
      <c r="E725" s="17"/>
      <c r="F725" s="157"/>
      <c r="G725" s="136"/>
      <c r="H725" s="136" t="s">
        <v>131</v>
      </c>
      <c r="I725" s="137" t="str">
        <f>IFERROR(IF(ISBLANK($G725),"",IF(ISTEXT($G725),$G725,IF(SIGN(INDEX('Time Zones'!$D$12:$J$18,MATCH($H725,ZoneA,0),MATCH($J725,ZoneB,0)))=(-1),INDEX('Time Zones'!$D$12:$J$18,MATCH($H725,ZoneA,0),MATCH($J725,ZoneB,0))+$G725+5,INDEX('Time Zones'!$D$12:$J$18,MATCH($H725,ZoneA,0),MATCH($J725,ZoneB,0))+$G725))),"Select Time Zones")</f>
        <v/>
      </c>
      <c r="J725" s="19" t="s">
        <v>131</v>
      </c>
      <c r="K725" s="160"/>
      <c r="L725" s="134"/>
      <c r="M725" s="134" t="s">
        <v>131</v>
      </c>
      <c r="N725" s="135" t="str">
        <f>IFERROR(IF(ISBLANK($G725),"",IF(ISBLANK($L725),"",IF(ISTEXT($L725),$L725,IF(SIGN(INDEX('Time Zones'!$D$12:$J$18,MATCH($H725,ZoneA,0),MATCH($M725,ZoneB,0)))=(-1),INDEX('Time Zones'!$D$12:$J$18,MATCH($H725,ZoneA,0),MATCH($M725,ZoneB,0))+$L725+5,INDEX('Time Zones'!$D$12:$J$18,MATCH($H725,ZoneA,0),MATCH($M725,ZoneB,0))+$L725)))),"Select Time Zones")</f>
        <v/>
      </c>
      <c r="O725" s="162" t="str">
        <f t="shared" ca="1" si="85"/>
        <v/>
      </c>
      <c r="P725" s="25">
        <f t="shared" si="81"/>
        <v>0</v>
      </c>
      <c r="Q725" s="25">
        <f t="shared" si="82"/>
        <v>0</v>
      </c>
      <c r="R725" s="25">
        <f t="shared" si="83"/>
        <v>0</v>
      </c>
      <c r="S725" s="25" t="str">
        <f t="shared" ca="1" si="86"/>
        <v/>
      </c>
      <c r="T725" s="20" t="str">
        <f t="shared" ca="1" si="87"/>
        <v/>
      </c>
      <c r="U725" s="26" t="str">
        <f t="shared" ca="1" si="84"/>
        <v/>
      </c>
      <c r="V725" s="22"/>
      <c r="W725" s="22"/>
      <c r="X725" s="22"/>
      <c r="Y725" s="22"/>
      <c r="Z725" s="156"/>
      <c r="AA725" s="156"/>
      <c r="AB725" s="156"/>
      <c r="AC725" s="22">
        <v>20</v>
      </c>
    </row>
    <row r="726" spans="1:29">
      <c r="A726" s="17"/>
      <c r="B726" s="18"/>
      <c r="C726" s="18"/>
      <c r="D726" s="17"/>
      <c r="E726" s="17"/>
      <c r="F726" s="157"/>
      <c r="G726" s="136"/>
      <c r="H726" s="136" t="s">
        <v>131</v>
      </c>
      <c r="I726" s="137" t="str">
        <f>IFERROR(IF(ISBLANK($G726),"",IF(ISTEXT($G726),$G726,IF(SIGN(INDEX('Time Zones'!$D$12:$J$18,MATCH($H726,ZoneA,0),MATCH($J726,ZoneB,0)))=(-1),INDEX('Time Zones'!$D$12:$J$18,MATCH($H726,ZoneA,0),MATCH($J726,ZoneB,0))+$G726+5,INDEX('Time Zones'!$D$12:$J$18,MATCH($H726,ZoneA,0),MATCH($J726,ZoneB,0))+$G726))),"Select Time Zones")</f>
        <v/>
      </c>
      <c r="J726" s="19" t="s">
        <v>131</v>
      </c>
      <c r="K726" s="160"/>
      <c r="L726" s="134"/>
      <c r="M726" s="134" t="s">
        <v>131</v>
      </c>
      <c r="N726" s="135" t="str">
        <f>IFERROR(IF(ISBLANK($G726),"",IF(ISBLANK($L726),"",IF(ISTEXT($L726),$L726,IF(SIGN(INDEX('Time Zones'!$D$12:$J$18,MATCH($H726,ZoneA,0),MATCH($M726,ZoneB,0)))=(-1),INDEX('Time Zones'!$D$12:$J$18,MATCH($H726,ZoneA,0),MATCH($M726,ZoneB,0))+$L726+5,INDEX('Time Zones'!$D$12:$J$18,MATCH($H726,ZoneA,0),MATCH($M726,ZoneB,0))+$L726)))),"Select Time Zones")</f>
        <v/>
      </c>
      <c r="O726" s="162" t="str">
        <f t="shared" ca="1" si="85"/>
        <v/>
      </c>
      <c r="P726" s="25">
        <f t="shared" si="81"/>
        <v>0</v>
      </c>
      <c r="Q726" s="25">
        <f t="shared" si="82"/>
        <v>0</v>
      </c>
      <c r="R726" s="25">
        <f t="shared" si="83"/>
        <v>0</v>
      </c>
      <c r="S726" s="25" t="str">
        <f t="shared" ca="1" si="86"/>
        <v/>
      </c>
      <c r="T726" s="20" t="str">
        <f t="shared" ca="1" si="87"/>
        <v/>
      </c>
      <c r="U726" s="26" t="str">
        <f t="shared" ca="1" si="84"/>
        <v/>
      </c>
      <c r="V726" s="22"/>
      <c r="W726" s="22"/>
      <c r="X726" s="22"/>
      <c r="Y726" s="22"/>
      <c r="Z726" s="156"/>
      <c r="AA726" s="156"/>
      <c r="AB726" s="156"/>
      <c r="AC726" s="22">
        <v>20</v>
      </c>
    </row>
    <row r="727" spans="1:29">
      <c r="A727" s="17"/>
      <c r="B727" s="18"/>
      <c r="C727" s="18"/>
      <c r="D727" s="17"/>
      <c r="E727" s="17"/>
      <c r="F727" s="157"/>
      <c r="G727" s="136"/>
      <c r="H727" s="136" t="s">
        <v>131</v>
      </c>
      <c r="I727" s="137" t="str">
        <f>IFERROR(IF(ISBLANK($G727),"",IF(ISTEXT($G727),$G727,IF(SIGN(INDEX('Time Zones'!$D$12:$J$18,MATCH($H727,ZoneA,0),MATCH($J727,ZoneB,0)))=(-1),INDEX('Time Zones'!$D$12:$J$18,MATCH($H727,ZoneA,0),MATCH($J727,ZoneB,0))+$G727+5,INDEX('Time Zones'!$D$12:$J$18,MATCH($H727,ZoneA,0),MATCH($J727,ZoneB,0))+$G727))),"Select Time Zones")</f>
        <v/>
      </c>
      <c r="J727" s="19" t="s">
        <v>131</v>
      </c>
      <c r="K727" s="160"/>
      <c r="L727" s="134"/>
      <c r="M727" s="134" t="s">
        <v>131</v>
      </c>
      <c r="N727" s="135" t="str">
        <f>IFERROR(IF(ISBLANK($G727),"",IF(ISBLANK($L727),"",IF(ISTEXT($L727),$L727,IF(SIGN(INDEX('Time Zones'!$D$12:$J$18,MATCH($H727,ZoneA,0),MATCH($M727,ZoneB,0)))=(-1),INDEX('Time Zones'!$D$12:$J$18,MATCH($H727,ZoneA,0),MATCH($M727,ZoneB,0))+$L727+5,INDEX('Time Zones'!$D$12:$J$18,MATCH($H727,ZoneA,0),MATCH($M727,ZoneB,0))+$L727)))),"Select Time Zones")</f>
        <v/>
      </c>
      <c r="O727" s="162" t="str">
        <f t="shared" ca="1" si="85"/>
        <v/>
      </c>
      <c r="P727" s="25">
        <f t="shared" si="81"/>
        <v>0</v>
      </c>
      <c r="Q727" s="25">
        <f t="shared" si="82"/>
        <v>0</v>
      </c>
      <c r="R727" s="25">
        <f t="shared" si="83"/>
        <v>0</v>
      </c>
      <c r="S727" s="25" t="str">
        <f t="shared" ca="1" si="86"/>
        <v/>
      </c>
      <c r="T727" s="20" t="str">
        <f t="shared" ca="1" si="87"/>
        <v/>
      </c>
      <c r="U727" s="26" t="str">
        <f t="shared" ca="1" si="84"/>
        <v/>
      </c>
      <c r="V727" s="22"/>
      <c r="W727" s="22"/>
      <c r="X727" s="22"/>
      <c r="Y727" s="22"/>
      <c r="Z727" s="156"/>
      <c r="AA727" s="156"/>
      <c r="AB727" s="156"/>
      <c r="AC727" s="22">
        <v>20</v>
      </c>
    </row>
    <row r="728" spans="1:29">
      <c r="A728" s="17"/>
      <c r="B728" s="18"/>
      <c r="C728" s="18"/>
      <c r="D728" s="17"/>
      <c r="E728" s="17"/>
      <c r="F728" s="157"/>
      <c r="G728" s="136"/>
      <c r="H728" s="136" t="s">
        <v>131</v>
      </c>
      <c r="I728" s="137" t="str">
        <f>IFERROR(IF(ISBLANK($G728),"",IF(ISTEXT($G728),$G728,IF(SIGN(INDEX('Time Zones'!$D$12:$J$18,MATCH($H728,ZoneA,0),MATCH($J728,ZoneB,0)))=(-1),INDEX('Time Zones'!$D$12:$J$18,MATCH($H728,ZoneA,0),MATCH($J728,ZoneB,0))+$G728+5,INDEX('Time Zones'!$D$12:$J$18,MATCH($H728,ZoneA,0),MATCH($J728,ZoneB,0))+$G728))),"Select Time Zones")</f>
        <v/>
      </c>
      <c r="J728" s="19" t="s">
        <v>131</v>
      </c>
      <c r="K728" s="160"/>
      <c r="L728" s="134"/>
      <c r="M728" s="134" t="s">
        <v>131</v>
      </c>
      <c r="N728" s="135" t="str">
        <f>IFERROR(IF(ISBLANK($G728),"",IF(ISBLANK($L728),"",IF(ISTEXT($L728),$L728,IF(SIGN(INDEX('Time Zones'!$D$12:$J$18,MATCH($H728,ZoneA,0),MATCH($M728,ZoneB,0)))=(-1),INDEX('Time Zones'!$D$12:$J$18,MATCH($H728,ZoneA,0),MATCH($M728,ZoneB,0))+$L728+5,INDEX('Time Zones'!$D$12:$J$18,MATCH($H728,ZoneA,0),MATCH($M728,ZoneB,0))+$L728)))),"Select Time Zones")</f>
        <v/>
      </c>
      <c r="O728" s="162" t="str">
        <f t="shared" ca="1" si="85"/>
        <v/>
      </c>
      <c r="P728" s="25">
        <f t="shared" si="81"/>
        <v>0</v>
      </c>
      <c r="Q728" s="25">
        <f t="shared" si="82"/>
        <v>0</v>
      </c>
      <c r="R728" s="25">
        <f t="shared" si="83"/>
        <v>0</v>
      </c>
      <c r="S728" s="25" t="str">
        <f t="shared" ca="1" si="86"/>
        <v/>
      </c>
      <c r="T728" s="20" t="str">
        <f t="shared" ca="1" si="87"/>
        <v/>
      </c>
      <c r="U728" s="26" t="str">
        <f t="shared" ca="1" si="84"/>
        <v/>
      </c>
      <c r="V728" s="22"/>
      <c r="W728" s="22"/>
      <c r="X728" s="22"/>
      <c r="Y728" s="22"/>
      <c r="Z728" s="156"/>
      <c r="AA728" s="156"/>
      <c r="AB728" s="156"/>
      <c r="AC728" s="22">
        <v>20</v>
      </c>
    </row>
    <row r="729" spans="1:29">
      <c r="A729" s="17"/>
      <c r="B729" s="18"/>
      <c r="C729" s="18"/>
      <c r="D729" s="17"/>
      <c r="E729" s="17"/>
      <c r="F729" s="157"/>
      <c r="G729" s="136"/>
      <c r="H729" s="136" t="s">
        <v>131</v>
      </c>
      <c r="I729" s="137" t="str">
        <f>IFERROR(IF(ISBLANK($G729),"",IF(ISTEXT($G729),$G729,IF(SIGN(INDEX('Time Zones'!$D$12:$J$18,MATCH($H729,ZoneA,0),MATCH($J729,ZoneB,0)))=(-1),INDEX('Time Zones'!$D$12:$J$18,MATCH($H729,ZoneA,0),MATCH($J729,ZoneB,0))+$G729+5,INDEX('Time Zones'!$D$12:$J$18,MATCH($H729,ZoneA,0),MATCH($J729,ZoneB,0))+$G729))),"Select Time Zones")</f>
        <v/>
      </c>
      <c r="J729" s="19" t="s">
        <v>131</v>
      </c>
      <c r="K729" s="160"/>
      <c r="L729" s="134"/>
      <c r="M729" s="134" t="s">
        <v>131</v>
      </c>
      <c r="N729" s="135" t="str">
        <f>IFERROR(IF(ISBLANK($G729),"",IF(ISBLANK($L729),"",IF(ISTEXT($L729),$L729,IF(SIGN(INDEX('Time Zones'!$D$12:$J$18,MATCH($H729,ZoneA,0),MATCH($M729,ZoneB,0)))=(-1),INDEX('Time Zones'!$D$12:$J$18,MATCH($H729,ZoneA,0),MATCH($M729,ZoneB,0))+$L729+5,INDEX('Time Zones'!$D$12:$J$18,MATCH($H729,ZoneA,0),MATCH($M729,ZoneB,0))+$L729)))),"Select Time Zones")</f>
        <v/>
      </c>
      <c r="O729" s="162" t="str">
        <f t="shared" ca="1" si="85"/>
        <v/>
      </c>
      <c r="P729" s="25">
        <f t="shared" si="81"/>
        <v>0</v>
      </c>
      <c r="Q729" s="25">
        <f t="shared" si="82"/>
        <v>0</v>
      </c>
      <c r="R729" s="25">
        <f t="shared" si="83"/>
        <v>0</v>
      </c>
      <c r="S729" s="25" t="str">
        <f t="shared" ca="1" si="86"/>
        <v/>
      </c>
      <c r="T729" s="20" t="str">
        <f t="shared" ca="1" si="87"/>
        <v/>
      </c>
      <c r="U729" s="26" t="str">
        <f t="shared" ca="1" si="84"/>
        <v/>
      </c>
      <c r="V729" s="22"/>
      <c r="W729" s="22"/>
      <c r="X729" s="22"/>
      <c r="Y729" s="22"/>
      <c r="Z729" s="156"/>
      <c r="AA729" s="156"/>
      <c r="AB729" s="156"/>
      <c r="AC729" s="22">
        <v>20</v>
      </c>
    </row>
    <row r="730" spans="1:29">
      <c r="A730" s="17"/>
      <c r="B730" s="18"/>
      <c r="C730" s="18"/>
      <c r="D730" s="17"/>
      <c r="E730" s="17"/>
      <c r="F730" s="157"/>
      <c r="G730" s="136"/>
      <c r="H730" s="136" t="s">
        <v>131</v>
      </c>
      <c r="I730" s="137" t="str">
        <f>IFERROR(IF(ISBLANK($G730),"",IF(ISTEXT($G730),$G730,IF(SIGN(INDEX('Time Zones'!$D$12:$J$18,MATCH($H730,ZoneA,0),MATCH($J730,ZoneB,0)))=(-1),INDEX('Time Zones'!$D$12:$J$18,MATCH($H730,ZoneA,0),MATCH($J730,ZoneB,0))+$G730+5,INDEX('Time Zones'!$D$12:$J$18,MATCH($H730,ZoneA,0),MATCH($J730,ZoneB,0))+$G730))),"Select Time Zones")</f>
        <v/>
      </c>
      <c r="J730" s="19" t="s">
        <v>131</v>
      </c>
      <c r="K730" s="160"/>
      <c r="L730" s="134"/>
      <c r="M730" s="134" t="s">
        <v>131</v>
      </c>
      <c r="N730" s="135" t="str">
        <f>IFERROR(IF(ISBLANK($G730),"",IF(ISBLANK($L730),"",IF(ISTEXT($L730),$L730,IF(SIGN(INDEX('Time Zones'!$D$12:$J$18,MATCH($H730,ZoneA,0),MATCH($M730,ZoneB,0)))=(-1),INDEX('Time Zones'!$D$12:$J$18,MATCH($H730,ZoneA,0),MATCH($M730,ZoneB,0))+$L730+5,INDEX('Time Zones'!$D$12:$J$18,MATCH($H730,ZoneA,0),MATCH($M730,ZoneB,0))+$L730)))),"Select Time Zones")</f>
        <v/>
      </c>
      <c r="O730" s="162" t="str">
        <f t="shared" ca="1" si="85"/>
        <v/>
      </c>
      <c r="P730" s="25">
        <f t="shared" si="81"/>
        <v>0</v>
      </c>
      <c r="Q730" s="25">
        <f t="shared" si="82"/>
        <v>0</v>
      </c>
      <c r="R730" s="25">
        <f t="shared" si="83"/>
        <v>0</v>
      </c>
      <c r="S730" s="25" t="str">
        <f t="shared" ca="1" si="86"/>
        <v/>
      </c>
      <c r="T730" s="20" t="str">
        <f t="shared" ca="1" si="87"/>
        <v/>
      </c>
      <c r="U730" s="26" t="str">
        <f t="shared" ca="1" si="84"/>
        <v/>
      </c>
      <c r="V730" s="22"/>
      <c r="W730" s="22"/>
      <c r="X730" s="22"/>
      <c r="Y730" s="22"/>
      <c r="Z730" s="156"/>
      <c r="AA730" s="156"/>
      <c r="AB730" s="156"/>
      <c r="AC730" s="22">
        <v>20</v>
      </c>
    </row>
    <row r="731" spans="1:29">
      <c r="A731" s="17"/>
      <c r="B731" s="18"/>
      <c r="C731" s="18"/>
      <c r="D731" s="17"/>
      <c r="E731" s="17"/>
      <c r="F731" s="157"/>
      <c r="G731" s="136"/>
      <c r="H731" s="136" t="s">
        <v>131</v>
      </c>
      <c r="I731" s="137" t="str">
        <f>IFERROR(IF(ISBLANK($G731),"",IF(ISTEXT($G731),$G731,IF(SIGN(INDEX('Time Zones'!$D$12:$J$18,MATCH($H731,ZoneA,0),MATCH($J731,ZoneB,0)))=(-1),INDEX('Time Zones'!$D$12:$J$18,MATCH($H731,ZoneA,0),MATCH($J731,ZoneB,0))+$G731+5,INDEX('Time Zones'!$D$12:$J$18,MATCH($H731,ZoneA,0),MATCH($J731,ZoneB,0))+$G731))),"Select Time Zones")</f>
        <v/>
      </c>
      <c r="J731" s="19" t="s">
        <v>131</v>
      </c>
      <c r="K731" s="160"/>
      <c r="L731" s="134"/>
      <c r="M731" s="134" t="s">
        <v>131</v>
      </c>
      <c r="N731" s="135" t="str">
        <f>IFERROR(IF(ISBLANK($G731),"",IF(ISBLANK($L731),"",IF(ISTEXT($L731),$L731,IF(SIGN(INDEX('Time Zones'!$D$12:$J$18,MATCH($H731,ZoneA,0),MATCH($M731,ZoneB,0)))=(-1),INDEX('Time Zones'!$D$12:$J$18,MATCH($H731,ZoneA,0),MATCH($M731,ZoneB,0))+$L731+5,INDEX('Time Zones'!$D$12:$J$18,MATCH($H731,ZoneA,0),MATCH($M731,ZoneB,0))+$L731)))),"Select Time Zones")</f>
        <v/>
      </c>
      <c r="O731" s="162" t="str">
        <f t="shared" ca="1" si="85"/>
        <v/>
      </c>
      <c r="P731" s="25">
        <f t="shared" si="81"/>
        <v>0</v>
      </c>
      <c r="Q731" s="25">
        <f t="shared" si="82"/>
        <v>0</v>
      </c>
      <c r="R731" s="25">
        <f t="shared" si="83"/>
        <v>0</v>
      </c>
      <c r="S731" s="25" t="str">
        <f t="shared" ca="1" si="86"/>
        <v/>
      </c>
      <c r="T731" s="20" t="str">
        <f t="shared" ca="1" si="87"/>
        <v/>
      </c>
      <c r="U731" s="26" t="str">
        <f t="shared" ca="1" si="84"/>
        <v/>
      </c>
      <c r="V731" s="22"/>
      <c r="W731" s="22"/>
      <c r="X731" s="22"/>
      <c r="Y731" s="22"/>
      <c r="Z731" s="156"/>
      <c r="AA731" s="156"/>
      <c r="AB731" s="156"/>
      <c r="AC731" s="22">
        <v>20</v>
      </c>
    </row>
    <row r="732" spans="1:29">
      <c r="A732" s="17"/>
      <c r="B732" s="18"/>
      <c r="C732" s="18"/>
      <c r="D732" s="17"/>
      <c r="E732" s="17"/>
      <c r="F732" s="157"/>
      <c r="G732" s="136"/>
      <c r="H732" s="136" t="s">
        <v>131</v>
      </c>
      <c r="I732" s="137" t="str">
        <f>IFERROR(IF(ISBLANK($G732),"",IF(ISTEXT($G732),$G732,IF(SIGN(INDEX('Time Zones'!$D$12:$J$18,MATCH($H732,ZoneA,0),MATCH($J732,ZoneB,0)))=(-1),INDEX('Time Zones'!$D$12:$J$18,MATCH($H732,ZoneA,0),MATCH($J732,ZoneB,0))+$G732+5,INDEX('Time Zones'!$D$12:$J$18,MATCH($H732,ZoneA,0),MATCH($J732,ZoneB,0))+$G732))),"Select Time Zones")</f>
        <v/>
      </c>
      <c r="J732" s="19" t="s">
        <v>131</v>
      </c>
      <c r="K732" s="160"/>
      <c r="L732" s="134"/>
      <c r="M732" s="134" t="s">
        <v>131</v>
      </c>
      <c r="N732" s="135" t="str">
        <f>IFERROR(IF(ISBLANK($G732),"",IF(ISBLANK($L732),"",IF(ISTEXT($L732),$L732,IF(SIGN(INDEX('Time Zones'!$D$12:$J$18,MATCH($H732,ZoneA,0),MATCH($M732,ZoneB,0)))=(-1),INDEX('Time Zones'!$D$12:$J$18,MATCH($H732,ZoneA,0),MATCH($M732,ZoneB,0))+$L732+5,INDEX('Time Zones'!$D$12:$J$18,MATCH($H732,ZoneA,0),MATCH($M732,ZoneB,0))+$L732)))),"Select Time Zones")</f>
        <v/>
      </c>
      <c r="O732" s="162" t="str">
        <f t="shared" ca="1" si="85"/>
        <v/>
      </c>
      <c r="P732" s="25">
        <f t="shared" si="81"/>
        <v>0</v>
      </c>
      <c r="Q732" s="25">
        <f t="shared" si="82"/>
        <v>0</v>
      </c>
      <c r="R732" s="25">
        <f t="shared" si="83"/>
        <v>0</v>
      </c>
      <c r="S732" s="25" t="str">
        <f t="shared" ca="1" si="86"/>
        <v/>
      </c>
      <c r="T732" s="20" t="str">
        <f t="shared" ca="1" si="87"/>
        <v/>
      </c>
      <c r="U732" s="26" t="str">
        <f t="shared" ca="1" si="84"/>
        <v/>
      </c>
      <c r="V732" s="22"/>
      <c r="W732" s="22"/>
      <c r="X732" s="22"/>
      <c r="Y732" s="22"/>
      <c r="Z732" s="156"/>
      <c r="AA732" s="156"/>
      <c r="AB732" s="156"/>
      <c r="AC732" s="22">
        <v>20</v>
      </c>
    </row>
    <row r="733" spans="1:29">
      <c r="A733" s="17"/>
      <c r="B733" s="18"/>
      <c r="C733" s="18"/>
      <c r="D733" s="17"/>
      <c r="E733" s="17"/>
      <c r="F733" s="157"/>
      <c r="G733" s="136"/>
      <c r="H733" s="136" t="s">
        <v>131</v>
      </c>
      <c r="I733" s="137" t="str">
        <f>IFERROR(IF(ISBLANK($G733),"",IF(ISTEXT($G733),$G733,IF(SIGN(INDEX('Time Zones'!$D$12:$J$18,MATCH($H733,ZoneA,0),MATCH($J733,ZoneB,0)))=(-1),INDEX('Time Zones'!$D$12:$J$18,MATCH($H733,ZoneA,0),MATCH($J733,ZoneB,0))+$G733+5,INDEX('Time Zones'!$D$12:$J$18,MATCH($H733,ZoneA,0),MATCH($J733,ZoneB,0))+$G733))),"Select Time Zones")</f>
        <v/>
      </c>
      <c r="J733" s="19" t="s">
        <v>131</v>
      </c>
      <c r="K733" s="160"/>
      <c r="L733" s="134"/>
      <c r="M733" s="134" t="s">
        <v>131</v>
      </c>
      <c r="N733" s="135" t="str">
        <f>IFERROR(IF(ISBLANK($G733),"",IF(ISBLANK($L733),"",IF(ISTEXT($L733),$L733,IF(SIGN(INDEX('Time Zones'!$D$12:$J$18,MATCH($H733,ZoneA,0),MATCH($M733,ZoneB,0)))=(-1),INDEX('Time Zones'!$D$12:$J$18,MATCH($H733,ZoneA,0),MATCH($M733,ZoneB,0))+$L733+5,INDEX('Time Zones'!$D$12:$J$18,MATCH($H733,ZoneA,0),MATCH($M733,ZoneB,0))+$L733)))),"Select Time Zones")</f>
        <v/>
      </c>
      <c r="O733" s="162" t="str">
        <f t="shared" ca="1" si="85"/>
        <v/>
      </c>
      <c r="P733" s="25">
        <f t="shared" si="81"/>
        <v>0</v>
      </c>
      <c r="Q733" s="25">
        <f t="shared" si="82"/>
        <v>0</v>
      </c>
      <c r="R733" s="25">
        <f t="shared" si="83"/>
        <v>0</v>
      </c>
      <c r="S733" s="25" t="str">
        <f t="shared" ca="1" si="86"/>
        <v/>
      </c>
      <c r="T733" s="20" t="str">
        <f t="shared" ca="1" si="87"/>
        <v/>
      </c>
      <c r="U733" s="26" t="str">
        <f t="shared" ca="1" si="84"/>
        <v/>
      </c>
      <c r="V733" s="22"/>
      <c r="W733" s="22"/>
      <c r="X733" s="22"/>
      <c r="Y733" s="22"/>
      <c r="Z733" s="156"/>
      <c r="AA733" s="156"/>
      <c r="AB733" s="156"/>
      <c r="AC733" s="22">
        <v>20</v>
      </c>
    </row>
    <row r="734" spans="1:29">
      <c r="A734" s="17"/>
      <c r="B734" s="18"/>
      <c r="C734" s="18"/>
      <c r="D734" s="17"/>
      <c r="E734" s="17"/>
      <c r="F734" s="157"/>
      <c r="G734" s="136"/>
      <c r="H734" s="136" t="s">
        <v>131</v>
      </c>
      <c r="I734" s="137" t="str">
        <f>IFERROR(IF(ISBLANK($G734),"",IF(ISTEXT($G734),$G734,IF(SIGN(INDEX('Time Zones'!$D$12:$J$18,MATCH($H734,ZoneA,0),MATCH($J734,ZoneB,0)))=(-1),INDEX('Time Zones'!$D$12:$J$18,MATCH($H734,ZoneA,0),MATCH($J734,ZoneB,0))+$G734+5,INDEX('Time Zones'!$D$12:$J$18,MATCH($H734,ZoneA,0),MATCH($J734,ZoneB,0))+$G734))),"Select Time Zones")</f>
        <v/>
      </c>
      <c r="J734" s="19" t="s">
        <v>131</v>
      </c>
      <c r="K734" s="160"/>
      <c r="L734" s="134"/>
      <c r="M734" s="134" t="s">
        <v>131</v>
      </c>
      <c r="N734" s="135" t="str">
        <f>IFERROR(IF(ISBLANK($G734),"",IF(ISBLANK($L734),"",IF(ISTEXT($L734),$L734,IF(SIGN(INDEX('Time Zones'!$D$12:$J$18,MATCH($H734,ZoneA,0),MATCH($M734,ZoneB,0)))=(-1),INDEX('Time Zones'!$D$12:$J$18,MATCH($H734,ZoneA,0),MATCH($M734,ZoneB,0))+$L734+5,INDEX('Time Zones'!$D$12:$J$18,MATCH($H734,ZoneA,0),MATCH($M734,ZoneB,0))+$L734)))),"Select Time Zones")</f>
        <v/>
      </c>
      <c r="O734" s="162" t="str">
        <f t="shared" ca="1" si="85"/>
        <v/>
      </c>
      <c r="P734" s="25">
        <f t="shared" si="81"/>
        <v>0</v>
      </c>
      <c r="Q734" s="25">
        <f t="shared" si="82"/>
        <v>0</v>
      </c>
      <c r="R734" s="25">
        <f t="shared" si="83"/>
        <v>0</v>
      </c>
      <c r="S734" s="25" t="str">
        <f t="shared" ca="1" si="86"/>
        <v/>
      </c>
      <c r="T734" s="20" t="str">
        <f t="shared" ca="1" si="87"/>
        <v/>
      </c>
      <c r="U734" s="26" t="str">
        <f t="shared" ca="1" si="84"/>
        <v/>
      </c>
      <c r="V734" s="22"/>
      <c r="W734" s="22"/>
      <c r="X734" s="22"/>
      <c r="Y734" s="22"/>
      <c r="Z734" s="156"/>
      <c r="AA734" s="156"/>
      <c r="AB734" s="156"/>
      <c r="AC734" s="22">
        <v>20</v>
      </c>
    </row>
    <row r="735" spans="1:29">
      <c r="A735" s="17"/>
      <c r="B735" s="18"/>
      <c r="C735" s="18"/>
      <c r="D735" s="17"/>
      <c r="E735" s="17"/>
      <c r="F735" s="157"/>
      <c r="G735" s="136"/>
      <c r="H735" s="136" t="s">
        <v>131</v>
      </c>
      <c r="I735" s="137" t="str">
        <f>IFERROR(IF(ISBLANK($G735),"",IF(ISTEXT($G735),$G735,IF(SIGN(INDEX('Time Zones'!$D$12:$J$18,MATCH($H735,ZoneA,0),MATCH($J735,ZoneB,0)))=(-1),INDEX('Time Zones'!$D$12:$J$18,MATCH($H735,ZoneA,0),MATCH($J735,ZoneB,0))+$G735+5,INDEX('Time Zones'!$D$12:$J$18,MATCH($H735,ZoneA,0),MATCH($J735,ZoneB,0))+$G735))),"Select Time Zones")</f>
        <v/>
      </c>
      <c r="J735" s="19" t="s">
        <v>131</v>
      </c>
      <c r="K735" s="160"/>
      <c r="L735" s="134"/>
      <c r="M735" s="134" t="s">
        <v>131</v>
      </c>
      <c r="N735" s="135" t="str">
        <f>IFERROR(IF(ISBLANK($G735),"",IF(ISBLANK($L735),"",IF(ISTEXT($L735),$L735,IF(SIGN(INDEX('Time Zones'!$D$12:$J$18,MATCH($H735,ZoneA,0),MATCH($M735,ZoneB,0)))=(-1),INDEX('Time Zones'!$D$12:$J$18,MATCH($H735,ZoneA,0),MATCH($M735,ZoneB,0))+$L735+5,INDEX('Time Zones'!$D$12:$J$18,MATCH($H735,ZoneA,0),MATCH($M735,ZoneB,0))+$L735)))),"Select Time Zones")</f>
        <v/>
      </c>
      <c r="O735" s="162" t="str">
        <f t="shared" ca="1" si="85"/>
        <v/>
      </c>
      <c r="P735" s="25">
        <f t="shared" si="81"/>
        <v>0</v>
      </c>
      <c r="Q735" s="25">
        <f t="shared" si="82"/>
        <v>0</v>
      </c>
      <c r="R735" s="25">
        <f t="shared" si="83"/>
        <v>0</v>
      </c>
      <c r="S735" s="25" t="str">
        <f t="shared" ca="1" si="86"/>
        <v/>
      </c>
      <c r="T735" s="20" t="str">
        <f t="shared" ca="1" si="87"/>
        <v/>
      </c>
      <c r="U735" s="26" t="str">
        <f t="shared" ca="1" si="84"/>
        <v/>
      </c>
      <c r="V735" s="22"/>
      <c r="W735" s="22"/>
      <c r="X735" s="22"/>
      <c r="Y735" s="22"/>
      <c r="Z735" s="156"/>
      <c r="AA735" s="156"/>
      <c r="AB735" s="156"/>
      <c r="AC735" s="22">
        <v>20</v>
      </c>
    </row>
    <row r="736" spans="1:29">
      <c r="A736" s="17"/>
      <c r="B736" s="18"/>
      <c r="C736" s="18"/>
      <c r="D736" s="17"/>
      <c r="E736" s="17"/>
      <c r="F736" s="157"/>
      <c r="G736" s="136"/>
      <c r="H736" s="136" t="s">
        <v>131</v>
      </c>
      <c r="I736" s="137" t="str">
        <f>IFERROR(IF(ISBLANK($G736),"",IF(ISTEXT($G736),$G736,IF(SIGN(INDEX('Time Zones'!$D$12:$J$18,MATCH($H736,ZoneA,0),MATCH($J736,ZoneB,0)))=(-1),INDEX('Time Zones'!$D$12:$J$18,MATCH($H736,ZoneA,0),MATCH($J736,ZoneB,0))+$G736+5,INDEX('Time Zones'!$D$12:$J$18,MATCH($H736,ZoneA,0),MATCH($J736,ZoneB,0))+$G736))),"Select Time Zones")</f>
        <v/>
      </c>
      <c r="J736" s="19" t="s">
        <v>131</v>
      </c>
      <c r="K736" s="160"/>
      <c r="L736" s="134"/>
      <c r="M736" s="134" t="s">
        <v>131</v>
      </c>
      <c r="N736" s="135" t="str">
        <f>IFERROR(IF(ISBLANK($G736),"",IF(ISBLANK($L736),"",IF(ISTEXT($L736),$L736,IF(SIGN(INDEX('Time Zones'!$D$12:$J$18,MATCH($H736,ZoneA,0),MATCH($M736,ZoneB,0)))=(-1),INDEX('Time Zones'!$D$12:$J$18,MATCH($H736,ZoneA,0),MATCH($M736,ZoneB,0))+$L736+5,INDEX('Time Zones'!$D$12:$J$18,MATCH($H736,ZoneA,0),MATCH($M736,ZoneB,0))+$L736)))),"Select Time Zones")</f>
        <v/>
      </c>
      <c r="O736" s="162" t="str">
        <f t="shared" ca="1" si="85"/>
        <v/>
      </c>
      <c r="P736" s="25">
        <f t="shared" si="81"/>
        <v>0</v>
      </c>
      <c r="Q736" s="25">
        <f t="shared" si="82"/>
        <v>0</v>
      </c>
      <c r="R736" s="25">
        <f t="shared" si="83"/>
        <v>0</v>
      </c>
      <c r="S736" s="25" t="str">
        <f t="shared" ca="1" si="86"/>
        <v/>
      </c>
      <c r="T736" s="20" t="str">
        <f t="shared" ca="1" si="87"/>
        <v/>
      </c>
      <c r="U736" s="26" t="str">
        <f t="shared" ca="1" si="84"/>
        <v/>
      </c>
      <c r="V736" s="22"/>
      <c r="W736" s="22"/>
      <c r="X736" s="22"/>
      <c r="Y736" s="22"/>
      <c r="Z736" s="156"/>
      <c r="AA736" s="156"/>
      <c r="AB736" s="156"/>
      <c r="AC736" s="22">
        <v>20</v>
      </c>
    </row>
    <row r="737" spans="1:29">
      <c r="A737" s="17"/>
      <c r="B737" s="18"/>
      <c r="C737" s="18"/>
      <c r="D737" s="17"/>
      <c r="E737" s="17"/>
      <c r="F737" s="157"/>
      <c r="G737" s="136"/>
      <c r="H737" s="136" t="s">
        <v>131</v>
      </c>
      <c r="I737" s="137" t="str">
        <f>IFERROR(IF(ISBLANK($G737),"",IF(ISTEXT($G737),$G737,IF(SIGN(INDEX('Time Zones'!$D$12:$J$18,MATCH($H737,ZoneA,0),MATCH($J737,ZoneB,0)))=(-1),INDEX('Time Zones'!$D$12:$J$18,MATCH($H737,ZoneA,0),MATCH($J737,ZoneB,0))+$G737+5,INDEX('Time Zones'!$D$12:$J$18,MATCH($H737,ZoneA,0),MATCH($J737,ZoneB,0))+$G737))),"Select Time Zones")</f>
        <v/>
      </c>
      <c r="J737" s="19" t="s">
        <v>131</v>
      </c>
      <c r="K737" s="160"/>
      <c r="L737" s="134"/>
      <c r="M737" s="134" t="s">
        <v>131</v>
      </c>
      <c r="N737" s="135" t="str">
        <f>IFERROR(IF(ISBLANK($G737),"",IF(ISBLANK($L737),"",IF(ISTEXT($L737),$L737,IF(SIGN(INDEX('Time Zones'!$D$12:$J$18,MATCH($H737,ZoneA,0),MATCH($M737,ZoneB,0)))=(-1),INDEX('Time Zones'!$D$12:$J$18,MATCH($H737,ZoneA,0),MATCH($M737,ZoneB,0))+$L737+5,INDEX('Time Zones'!$D$12:$J$18,MATCH($H737,ZoneA,0),MATCH($M737,ZoneB,0))+$L737)))),"Select Time Zones")</f>
        <v/>
      </c>
      <c r="O737" s="162" t="str">
        <f t="shared" ca="1" si="85"/>
        <v/>
      </c>
      <c r="P737" s="25">
        <f t="shared" si="81"/>
        <v>0</v>
      </c>
      <c r="Q737" s="25">
        <f t="shared" si="82"/>
        <v>0</v>
      </c>
      <c r="R737" s="25">
        <f t="shared" si="83"/>
        <v>0</v>
      </c>
      <c r="S737" s="25" t="str">
        <f t="shared" ca="1" si="86"/>
        <v/>
      </c>
      <c r="T737" s="20" t="str">
        <f t="shared" ca="1" si="87"/>
        <v/>
      </c>
      <c r="U737" s="26" t="str">
        <f t="shared" ca="1" si="84"/>
        <v/>
      </c>
      <c r="V737" s="22"/>
      <c r="W737" s="22"/>
      <c r="X737" s="22"/>
      <c r="Y737" s="22"/>
      <c r="Z737" s="156"/>
      <c r="AA737" s="156"/>
      <c r="AB737" s="156"/>
      <c r="AC737" s="22">
        <v>20</v>
      </c>
    </row>
    <row r="738" spans="1:29">
      <c r="A738" s="17"/>
      <c r="B738" s="18"/>
      <c r="C738" s="18"/>
      <c r="D738" s="17"/>
      <c r="E738" s="17"/>
      <c r="F738" s="157"/>
      <c r="G738" s="136"/>
      <c r="H738" s="136" t="s">
        <v>131</v>
      </c>
      <c r="I738" s="137" t="str">
        <f>IFERROR(IF(ISBLANK($G738),"",IF(ISTEXT($G738),$G738,IF(SIGN(INDEX('Time Zones'!$D$12:$J$18,MATCH($H738,ZoneA,0),MATCH($J738,ZoneB,0)))=(-1),INDEX('Time Zones'!$D$12:$J$18,MATCH($H738,ZoneA,0),MATCH($J738,ZoneB,0))+$G738+5,INDEX('Time Zones'!$D$12:$J$18,MATCH($H738,ZoneA,0),MATCH($J738,ZoneB,0))+$G738))),"Select Time Zones")</f>
        <v/>
      </c>
      <c r="J738" s="19" t="s">
        <v>131</v>
      </c>
      <c r="K738" s="160"/>
      <c r="L738" s="134"/>
      <c r="M738" s="134" t="s">
        <v>131</v>
      </c>
      <c r="N738" s="135" t="str">
        <f>IFERROR(IF(ISBLANK($G738),"",IF(ISBLANK($L738),"",IF(ISTEXT($L738),$L738,IF(SIGN(INDEX('Time Zones'!$D$12:$J$18,MATCH($H738,ZoneA,0),MATCH($M738,ZoneB,0)))=(-1),INDEX('Time Zones'!$D$12:$J$18,MATCH($H738,ZoneA,0),MATCH($M738,ZoneB,0))+$L738+5,INDEX('Time Zones'!$D$12:$J$18,MATCH($H738,ZoneA,0),MATCH($M738,ZoneB,0))+$L738)))),"Select Time Zones")</f>
        <v/>
      </c>
      <c r="O738" s="162" t="str">
        <f t="shared" ca="1" si="85"/>
        <v/>
      </c>
      <c r="P738" s="25">
        <f t="shared" si="81"/>
        <v>0</v>
      </c>
      <c r="Q738" s="25">
        <f t="shared" si="82"/>
        <v>0</v>
      </c>
      <c r="R738" s="25">
        <f t="shared" si="83"/>
        <v>0</v>
      </c>
      <c r="S738" s="25" t="str">
        <f t="shared" ca="1" si="86"/>
        <v/>
      </c>
      <c r="T738" s="20" t="str">
        <f t="shared" ca="1" si="87"/>
        <v/>
      </c>
      <c r="U738" s="26" t="str">
        <f t="shared" ca="1" si="84"/>
        <v/>
      </c>
      <c r="V738" s="22"/>
      <c r="W738" s="22"/>
      <c r="X738" s="22"/>
      <c r="Y738" s="22"/>
      <c r="Z738" s="156"/>
      <c r="AA738" s="156"/>
      <c r="AB738" s="156"/>
      <c r="AC738" s="22">
        <v>20</v>
      </c>
    </row>
    <row r="739" spans="1:29">
      <c r="A739" s="17"/>
      <c r="B739" s="18"/>
      <c r="C739" s="18"/>
      <c r="D739" s="17"/>
      <c r="E739" s="17"/>
      <c r="F739" s="157"/>
      <c r="G739" s="136"/>
      <c r="H739" s="136" t="s">
        <v>131</v>
      </c>
      <c r="I739" s="137" t="str">
        <f>IFERROR(IF(ISBLANK($G739),"",IF(ISTEXT($G739),$G739,IF(SIGN(INDEX('Time Zones'!$D$12:$J$18,MATCH($H739,ZoneA,0),MATCH($J739,ZoneB,0)))=(-1),INDEX('Time Zones'!$D$12:$J$18,MATCH($H739,ZoneA,0),MATCH($J739,ZoneB,0))+$G739+5,INDEX('Time Zones'!$D$12:$J$18,MATCH($H739,ZoneA,0),MATCH($J739,ZoneB,0))+$G739))),"Select Time Zones")</f>
        <v/>
      </c>
      <c r="J739" s="19" t="s">
        <v>131</v>
      </c>
      <c r="K739" s="160"/>
      <c r="L739" s="134"/>
      <c r="M739" s="134" t="s">
        <v>131</v>
      </c>
      <c r="N739" s="135" t="str">
        <f>IFERROR(IF(ISBLANK($G739),"",IF(ISBLANK($L739),"",IF(ISTEXT($L739),$L739,IF(SIGN(INDEX('Time Zones'!$D$12:$J$18,MATCH($H739,ZoneA,0),MATCH($M739,ZoneB,0)))=(-1),INDEX('Time Zones'!$D$12:$J$18,MATCH($H739,ZoneA,0),MATCH($M739,ZoneB,0))+$L739+5,INDEX('Time Zones'!$D$12:$J$18,MATCH($H739,ZoneA,0),MATCH($M739,ZoneB,0))+$L739)))),"Select Time Zones")</f>
        <v/>
      </c>
      <c r="O739" s="162" t="str">
        <f t="shared" ca="1" si="85"/>
        <v/>
      </c>
      <c r="P739" s="25">
        <f t="shared" si="81"/>
        <v>0</v>
      </c>
      <c r="Q739" s="25">
        <f t="shared" si="82"/>
        <v>0</v>
      </c>
      <c r="R739" s="25">
        <f t="shared" si="83"/>
        <v>0</v>
      </c>
      <c r="S739" s="25" t="str">
        <f t="shared" ca="1" si="86"/>
        <v/>
      </c>
      <c r="T739" s="20" t="str">
        <f t="shared" ca="1" si="87"/>
        <v/>
      </c>
      <c r="U739" s="26" t="str">
        <f t="shared" ca="1" si="84"/>
        <v/>
      </c>
      <c r="V739" s="22"/>
      <c r="W739" s="22"/>
      <c r="X739" s="22"/>
      <c r="Y739" s="22"/>
      <c r="Z739" s="156"/>
      <c r="AA739" s="156"/>
      <c r="AB739" s="156"/>
      <c r="AC739" s="22">
        <v>20</v>
      </c>
    </row>
    <row r="740" spans="1:29">
      <c r="A740" s="17"/>
      <c r="B740" s="18"/>
      <c r="C740" s="18"/>
      <c r="D740" s="17"/>
      <c r="E740" s="17"/>
      <c r="F740" s="157"/>
      <c r="G740" s="136"/>
      <c r="H740" s="136" t="s">
        <v>131</v>
      </c>
      <c r="I740" s="137" t="str">
        <f>IFERROR(IF(ISBLANK($G740),"",IF(ISTEXT($G740),$G740,IF(SIGN(INDEX('Time Zones'!$D$12:$J$18,MATCH($H740,ZoneA,0),MATCH($J740,ZoneB,0)))=(-1),INDEX('Time Zones'!$D$12:$J$18,MATCH($H740,ZoneA,0),MATCH($J740,ZoneB,0))+$G740+5,INDEX('Time Zones'!$D$12:$J$18,MATCH($H740,ZoneA,0),MATCH($J740,ZoneB,0))+$G740))),"Select Time Zones")</f>
        <v/>
      </c>
      <c r="J740" s="19" t="s">
        <v>131</v>
      </c>
      <c r="K740" s="160"/>
      <c r="L740" s="134"/>
      <c r="M740" s="134" t="s">
        <v>131</v>
      </c>
      <c r="N740" s="135" t="str">
        <f>IFERROR(IF(ISBLANK($G740),"",IF(ISBLANK($L740),"",IF(ISTEXT($L740),$L740,IF(SIGN(INDEX('Time Zones'!$D$12:$J$18,MATCH($H740,ZoneA,0),MATCH($M740,ZoneB,0)))=(-1),INDEX('Time Zones'!$D$12:$J$18,MATCH($H740,ZoneA,0),MATCH($M740,ZoneB,0))+$L740+5,INDEX('Time Zones'!$D$12:$J$18,MATCH($H740,ZoneA,0),MATCH($M740,ZoneB,0))+$L740)))),"Select Time Zones")</f>
        <v/>
      </c>
      <c r="O740" s="162" t="str">
        <f t="shared" ca="1" si="85"/>
        <v/>
      </c>
      <c r="P740" s="25">
        <f t="shared" si="81"/>
        <v>0</v>
      </c>
      <c r="Q740" s="25">
        <f t="shared" si="82"/>
        <v>0</v>
      </c>
      <c r="R740" s="25">
        <f t="shared" si="83"/>
        <v>0</v>
      </c>
      <c r="S740" s="25" t="str">
        <f t="shared" ca="1" si="86"/>
        <v/>
      </c>
      <c r="T740" s="20" t="str">
        <f t="shared" ca="1" si="87"/>
        <v/>
      </c>
      <c r="U740" s="26" t="str">
        <f t="shared" ca="1" si="84"/>
        <v/>
      </c>
      <c r="V740" s="22"/>
      <c r="W740" s="22"/>
      <c r="X740" s="22"/>
      <c r="Y740" s="22"/>
      <c r="Z740" s="156"/>
      <c r="AA740" s="156"/>
      <c r="AB740" s="156"/>
      <c r="AC740" s="22">
        <v>20</v>
      </c>
    </row>
    <row r="741" spans="1:29">
      <c r="A741" s="17"/>
      <c r="B741" s="18"/>
      <c r="C741" s="18"/>
      <c r="D741" s="17"/>
      <c r="E741" s="17"/>
      <c r="F741" s="157"/>
      <c r="G741" s="136"/>
      <c r="H741" s="136" t="s">
        <v>131</v>
      </c>
      <c r="I741" s="137" t="str">
        <f>IFERROR(IF(ISBLANK($G741),"",IF(ISTEXT($G741),$G741,IF(SIGN(INDEX('Time Zones'!$D$12:$J$18,MATCH($H741,ZoneA,0),MATCH($J741,ZoneB,0)))=(-1),INDEX('Time Zones'!$D$12:$J$18,MATCH($H741,ZoneA,0),MATCH($J741,ZoneB,0))+$G741+5,INDEX('Time Zones'!$D$12:$J$18,MATCH($H741,ZoneA,0),MATCH($J741,ZoneB,0))+$G741))),"Select Time Zones")</f>
        <v/>
      </c>
      <c r="J741" s="19" t="s">
        <v>131</v>
      </c>
      <c r="K741" s="160"/>
      <c r="L741" s="134"/>
      <c r="M741" s="134" t="s">
        <v>131</v>
      </c>
      <c r="N741" s="135" t="str">
        <f>IFERROR(IF(ISBLANK($G741),"",IF(ISBLANK($L741),"",IF(ISTEXT($L741),$L741,IF(SIGN(INDEX('Time Zones'!$D$12:$J$18,MATCH($H741,ZoneA,0),MATCH($M741,ZoneB,0)))=(-1),INDEX('Time Zones'!$D$12:$J$18,MATCH($H741,ZoneA,0),MATCH($M741,ZoneB,0))+$L741+5,INDEX('Time Zones'!$D$12:$J$18,MATCH($H741,ZoneA,0),MATCH($M741,ZoneB,0))+$L741)))),"Select Time Zones")</f>
        <v/>
      </c>
      <c r="O741" s="162" t="str">
        <f t="shared" ca="1" si="85"/>
        <v/>
      </c>
      <c r="P741" s="25">
        <f t="shared" si="81"/>
        <v>0</v>
      </c>
      <c r="Q741" s="25">
        <f t="shared" si="82"/>
        <v>0</v>
      </c>
      <c r="R741" s="25">
        <f t="shared" si="83"/>
        <v>0</v>
      </c>
      <c r="S741" s="25" t="str">
        <f t="shared" ca="1" si="86"/>
        <v/>
      </c>
      <c r="T741" s="20" t="str">
        <f t="shared" ca="1" si="87"/>
        <v/>
      </c>
      <c r="U741" s="26" t="str">
        <f t="shared" ca="1" si="84"/>
        <v/>
      </c>
      <c r="V741" s="22"/>
      <c r="W741" s="22"/>
      <c r="X741" s="22"/>
      <c r="Y741" s="22"/>
      <c r="Z741" s="156"/>
      <c r="AA741" s="156"/>
      <c r="AB741" s="156"/>
      <c r="AC741" s="22">
        <v>20</v>
      </c>
    </row>
    <row r="742" spans="1:29">
      <c r="A742" s="17"/>
      <c r="B742" s="18"/>
      <c r="C742" s="18"/>
      <c r="D742" s="17"/>
      <c r="E742" s="17"/>
      <c r="F742" s="157"/>
      <c r="G742" s="136"/>
      <c r="H742" s="136" t="s">
        <v>131</v>
      </c>
      <c r="I742" s="137" t="str">
        <f>IFERROR(IF(ISBLANK($G742),"",IF(ISTEXT($G742),$G742,IF(SIGN(INDEX('Time Zones'!$D$12:$J$18,MATCH($H742,ZoneA,0),MATCH($J742,ZoneB,0)))=(-1),INDEX('Time Zones'!$D$12:$J$18,MATCH($H742,ZoneA,0),MATCH($J742,ZoneB,0))+$G742+5,INDEX('Time Zones'!$D$12:$J$18,MATCH($H742,ZoneA,0),MATCH($J742,ZoneB,0))+$G742))),"Select Time Zones")</f>
        <v/>
      </c>
      <c r="J742" s="19" t="s">
        <v>131</v>
      </c>
      <c r="K742" s="160"/>
      <c r="L742" s="134"/>
      <c r="M742" s="134" t="s">
        <v>131</v>
      </c>
      <c r="N742" s="135" t="str">
        <f>IFERROR(IF(ISBLANK($G742),"",IF(ISBLANK($L742),"",IF(ISTEXT($L742),$L742,IF(SIGN(INDEX('Time Zones'!$D$12:$J$18,MATCH($H742,ZoneA,0),MATCH($M742,ZoneB,0)))=(-1),INDEX('Time Zones'!$D$12:$J$18,MATCH($H742,ZoneA,0),MATCH($M742,ZoneB,0))+$L742+5,INDEX('Time Zones'!$D$12:$J$18,MATCH($H742,ZoneA,0),MATCH($M742,ZoneB,0))+$L742)))),"Select Time Zones")</f>
        <v/>
      </c>
      <c r="O742" s="162" t="str">
        <f t="shared" ca="1" si="85"/>
        <v/>
      </c>
      <c r="P742" s="25">
        <f t="shared" si="81"/>
        <v>0</v>
      </c>
      <c r="Q742" s="25">
        <f t="shared" si="82"/>
        <v>0</v>
      </c>
      <c r="R742" s="25">
        <f t="shared" si="83"/>
        <v>0</v>
      </c>
      <c r="S742" s="25" t="str">
        <f t="shared" ca="1" si="86"/>
        <v/>
      </c>
      <c r="T742" s="20" t="str">
        <f t="shared" ca="1" si="87"/>
        <v/>
      </c>
      <c r="U742" s="26" t="str">
        <f t="shared" ca="1" si="84"/>
        <v/>
      </c>
      <c r="V742" s="22"/>
      <c r="W742" s="22"/>
      <c r="X742" s="22"/>
      <c r="Y742" s="22"/>
      <c r="Z742" s="156"/>
      <c r="AA742" s="156"/>
      <c r="AB742" s="156"/>
      <c r="AC742" s="22">
        <v>20</v>
      </c>
    </row>
    <row r="743" spans="1:29">
      <c r="A743" s="17"/>
      <c r="B743" s="18"/>
      <c r="C743" s="18"/>
      <c r="D743" s="17"/>
      <c r="E743" s="17"/>
      <c r="F743" s="157"/>
      <c r="G743" s="136"/>
      <c r="H743" s="136" t="s">
        <v>131</v>
      </c>
      <c r="I743" s="137" t="str">
        <f>IFERROR(IF(ISBLANK($G743),"",IF(ISTEXT($G743),$G743,IF(SIGN(INDEX('Time Zones'!$D$12:$J$18,MATCH($H743,ZoneA,0),MATCH($J743,ZoneB,0)))=(-1),INDEX('Time Zones'!$D$12:$J$18,MATCH($H743,ZoneA,0),MATCH($J743,ZoneB,0))+$G743+5,INDEX('Time Zones'!$D$12:$J$18,MATCH($H743,ZoneA,0),MATCH($J743,ZoneB,0))+$G743))),"Select Time Zones")</f>
        <v/>
      </c>
      <c r="J743" s="19" t="s">
        <v>131</v>
      </c>
      <c r="K743" s="160"/>
      <c r="L743" s="134"/>
      <c r="M743" s="134" t="s">
        <v>131</v>
      </c>
      <c r="N743" s="135" t="str">
        <f>IFERROR(IF(ISBLANK($G743),"",IF(ISBLANK($L743),"",IF(ISTEXT($L743),$L743,IF(SIGN(INDEX('Time Zones'!$D$12:$J$18,MATCH($H743,ZoneA,0),MATCH($M743,ZoneB,0)))=(-1),INDEX('Time Zones'!$D$12:$J$18,MATCH($H743,ZoneA,0),MATCH($M743,ZoneB,0))+$L743+5,INDEX('Time Zones'!$D$12:$J$18,MATCH($H743,ZoneA,0),MATCH($M743,ZoneB,0))+$L743)))),"Select Time Zones")</f>
        <v/>
      </c>
      <c r="O743" s="162" t="str">
        <f t="shared" ca="1" si="85"/>
        <v/>
      </c>
      <c r="P743" s="25">
        <f t="shared" si="81"/>
        <v>0</v>
      </c>
      <c r="Q743" s="25">
        <f t="shared" si="82"/>
        <v>0</v>
      </c>
      <c r="R743" s="25">
        <f t="shared" si="83"/>
        <v>0</v>
      </c>
      <c r="S743" s="25" t="str">
        <f t="shared" ca="1" si="86"/>
        <v/>
      </c>
      <c r="T743" s="20" t="str">
        <f t="shared" ca="1" si="87"/>
        <v/>
      </c>
      <c r="U743" s="26" t="str">
        <f t="shared" ca="1" si="84"/>
        <v/>
      </c>
      <c r="V743" s="22"/>
      <c r="W743" s="22"/>
      <c r="X743" s="22"/>
      <c r="Y743" s="22"/>
      <c r="Z743" s="156"/>
      <c r="AA743" s="156"/>
      <c r="AB743" s="156"/>
      <c r="AC743" s="22">
        <v>20</v>
      </c>
    </row>
    <row r="744" spans="1:29">
      <c r="A744" s="17"/>
      <c r="B744" s="18"/>
      <c r="C744" s="18"/>
      <c r="D744" s="17"/>
      <c r="E744" s="17"/>
      <c r="F744" s="157"/>
      <c r="G744" s="136"/>
      <c r="H744" s="136" t="s">
        <v>131</v>
      </c>
      <c r="I744" s="137" t="str">
        <f>IFERROR(IF(ISBLANK($G744),"",IF(ISTEXT($G744),$G744,IF(SIGN(INDEX('Time Zones'!$D$12:$J$18,MATCH($H744,ZoneA,0),MATCH($J744,ZoneB,0)))=(-1),INDEX('Time Zones'!$D$12:$J$18,MATCH($H744,ZoneA,0),MATCH($J744,ZoneB,0))+$G744+5,INDEX('Time Zones'!$D$12:$J$18,MATCH($H744,ZoneA,0),MATCH($J744,ZoneB,0))+$G744))),"Select Time Zones")</f>
        <v/>
      </c>
      <c r="J744" s="19" t="s">
        <v>131</v>
      </c>
      <c r="K744" s="160"/>
      <c r="L744" s="134"/>
      <c r="M744" s="134" t="s">
        <v>131</v>
      </c>
      <c r="N744" s="135" t="str">
        <f>IFERROR(IF(ISBLANK($G744),"",IF(ISBLANK($L744),"",IF(ISTEXT($L744),$L744,IF(SIGN(INDEX('Time Zones'!$D$12:$J$18,MATCH($H744,ZoneA,0),MATCH($M744,ZoneB,0)))=(-1),INDEX('Time Zones'!$D$12:$J$18,MATCH($H744,ZoneA,0),MATCH($M744,ZoneB,0))+$L744+5,INDEX('Time Zones'!$D$12:$J$18,MATCH($H744,ZoneA,0),MATCH($M744,ZoneB,0))+$L744)))),"Select Time Zones")</f>
        <v/>
      </c>
      <c r="O744" s="162" t="str">
        <f t="shared" ca="1" si="85"/>
        <v/>
      </c>
      <c r="P744" s="25">
        <f t="shared" si="81"/>
        <v>0</v>
      </c>
      <c r="Q744" s="25">
        <f t="shared" si="82"/>
        <v>0</v>
      </c>
      <c r="R744" s="25">
        <f t="shared" si="83"/>
        <v>0</v>
      </c>
      <c r="S744" s="25" t="str">
        <f t="shared" ca="1" si="86"/>
        <v/>
      </c>
      <c r="T744" s="20" t="str">
        <f t="shared" ca="1" si="87"/>
        <v/>
      </c>
      <c r="U744" s="26" t="str">
        <f t="shared" ca="1" si="84"/>
        <v/>
      </c>
      <c r="V744" s="22"/>
      <c r="W744" s="22"/>
      <c r="X744" s="22"/>
      <c r="Y744" s="22"/>
      <c r="Z744" s="156"/>
      <c r="AA744" s="156"/>
      <c r="AB744" s="156"/>
      <c r="AC744" s="22">
        <v>20</v>
      </c>
    </row>
    <row r="745" spans="1:29">
      <c r="A745" s="17"/>
      <c r="B745" s="18"/>
      <c r="C745" s="18"/>
      <c r="D745" s="17"/>
      <c r="E745" s="17"/>
      <c r="F745" s="157"/>
      <c r="G745" s="136"/>
      <c r="H745" s="136" t="s">
        <v>131</v>
      </c>
      <c r="I745" s="137" t="str">
        <f>IFERROR(IF(ISBLANK($G745),"",IF(ISTEXT($G745),$G745,IF(SIGN(INDEX('Time Zones'!$D$12:$J$18,MATCH($H745,ZoneA,0),MATCH($J745,ZoneB,0)))=(-1),INDEX('Time Zones'!$D$12:$J$18,MATCH($H745,ZoneA,0),MATCH($J745,ZoneB,0))+$G745+5,INDEX('Time Zones'!$D$12:$J$18,MATCH($H745,ZoneA,0),MATCH($J745,ZoneB,0))+$G745))),"Select Time Zones")</f>
        <v/>
      </c>
      <c r="J745" s="19" t="s">
        <v>131</v>
      </c>
      <c r="K745" s="160"/>
      <c r="L745" s="134"/>
      <c r="M745" s="134" t="s">
        <v>131</v>
      </c>
      <c r="N745" s="135" t="str">
        <f>IFERROR(IF(ISBLANK($G745),"",IF(ISBLANK($L745),"",IF(ISTEXT($L745),$L745,IF(SIGN(INDEX('Time Zones'!$D$12:$J$18,MATCH($H745,ZoneA,0),MATCH($M745,ZoneB,0)))=(-1),INDEX('Time Zones'!$D$12:$J$18,MATCH($H745,ZoneA,0),MATCH($M745,ZoneB,0))+$L745+5,INDEX('Time Zones'!$D$12:$J$18,MATCH($H745,ZoneA,0),MATCH($M745,ZoneB,0))+$L745)))),"Select Time Zones")</f>
        <v/>
      </c>
      <c r="O745" s="162" t="str">
        <f t="shared" ca="1" si="85"/>
        <v/>
      </c>
      <c r="P745" s="25">
        <f t="shared" si="81"/>
        <v>0</v>
      </c>
      <c r="Q745" s="25">
        <f t="shared" si="82"/>
        <v>0</v>
      </c>
      <c r="R745" s="25">
        <f t="shared" si="83"/>
        <v>0</v>
      </c>
      <c r="S745" s="25" t="str">
        <f t="shared" ca="1" si="86"/>
        <v/>
      </c>
      <c r="T745" s="20" t="str">
        <f t="shared" ca="1" si="87"/>
        <v/>
      </c>
      <c r="U745" s="26" t="str">
        <f t="shared" ca="1" si="84"/>
        <v/>
      </c>
      <c r="V745" s="22"/>
      <c r="W745" s="22"/>
      <c r="X745" s="22"/>
      <c r="Y745" s="22"/>
      <c r="Z745" s="156"/>
      <c r="AA745" s="156"/>
      <c r="AB745" s="156"/>
      <c r="AC745" s="22">
        <v>20</v>
      </c>
    </row>
    <row r="746" spans="1:29">
      <c r="A746" s="17"/>
      <c r="B746" s="18"/>
      <c r="C746" s="18"/>
      <c r="D746" s="17"/>
      <c r="E746" s="17"/>
      <c r="F746" s="157"/>
      <c r="G746" s="136"/>
      <c r="H746" s="136" t="s">
        <v>131</v>
      </c>
      <c r="I746" s="137" t="str">
        <f>IFERROR(IF(ISBLANK($G746),"",IF(ISTEXT($G746),$G746,IF(SIGN(INDEX('Time Zones'!$D$12:$J$18,MATCH($H746,ZoneA,0),MATCH($J746,ZoneB,0)))=(-1),INDEX('Time Zones'!$D$12:$J$18,MATCH($H746,ZoneA,0),MATCH($J746,ZoneB,0))+$G746+5,INDEX('Time Zones'!$D$12:$J$18,MATCH($H746,ZoneA,0),MATCH($J746,ZoneB,0))+$G746))),"Select Time Zones")</f>
        <v/>
      </c>
      <c r="J746" s="19" t="s">
        <v>131</v>
      </c>
      <c r="K746" s="160"/>
      <c r="L746" s="134"/>
      <c r="M746" s="134" t="s">
        <v>131</v>
      </c>
      <c r="N746" s="135" t="str">
        <f>IFERROR(IF(ISBLANK($G746),"",IF(ISBLANK($L746),"",IF(ISTEXT($L746),$L746,IF(SIGN(INDEX('Time Zones'!$D$12:$J$18,MATCH($H746,ZoneA,0),MATCH($M746,ZoneB,0)))=(-1),INDEX('Time Zones'!$D$12:$J$18,MATCH($H746,ZoneA,0),MATCH($M746,ZoneB,0))+$L746+5,INDEX('Time Zones'!$D$12:$J$18,MATCH($H746,ZoneA,0),MATCH($M746,ZoneB,0))+$L746)))),"Select Time Zones")</f>
        <v/>
      </c>
      <c r="O746" s="162" t="str">
        <f t="shared" ca="1" si="85"/>
        <v/>
      </c>
      <c r="P746" s="25">
        <f t="shared" si="81"/>
        <v>0</v>
      </c>
      <c r="Q746" s="25">
        <f t="shared" si="82"/>
        <v>0</v>
      </c>
      <c r="R746" s="25">
        <f t="shared" si="83"/>
        <v>0</v>
      </c>
      <c r="S746" s="25" t="str">
        <f t="shared" ca="1" si="86"/>
        <v/>
      </c>
      <c r="T746" s="20" t="str">
        <f t="shared" ca="1" si="87"/>
        <v/>
      </c>
      <c r="U746" s="26" t="str">
        <f t="shared" ca="1" si="84"/>
        <v/>
      </c>
      <c r="V746" s="22"/>
      <c r="W746" s="22"/>
      <c r="X746" s="22"/>
      <c r="Y746" s="22"/>
      <c r="Z746" s="156"/>
      <c r="AA746" s="156"/>
      <c r="AB746" s="156"/>
      <c r="AC746" s="22">
        <v>20</v>
      </c>
    </row>
    <row r="747" spans="1:29">
      <c r="A747" s="17"/>
      <c r="B747" s="18"/>
      <c r="C747" s="18"/>
      <c r="D747" s="17"/>
      <c r="E747" s="17"/>
      <c r="F747" s="157"/>
      <c r="G747" s="136"/>
      <c r="H747" s="136" t="s">
        <v>131</v>
      </c>
      <c r="I747" s="137" t="str">
        <f>IFERROR(IF(ISBLANK($G747),"",IF(ISTEXT($G747),$G747,IF(SIGN(INDEX('Time Zones'!$D$12:$J$18,MATCH($H747,ZoneA,0),MATCH($J747,ZoneB,0)))=(-1),INDEX('Time Zones'!$D$12:$J$18,MATCH($H747,ZoneA,0),MATCH($J747,ZoneB,0))+$G747+5,INDEX('Time Zones'!$D$12:$J$18,MATCH($H747,ZoneA,0),MATCH($J747,ZoneB,0))+$G747))),"Select Time Zones")</f>
        <v/>
      </c>
      <c r="J747" s="19" t="s">
        <v>131</v>
      </c>
      <c r="K747" s="160"/>
      <c r="L747" s="134"/>
      <c r="M747" s="134" t="s">
        <v>131</v>
      </c>
      <c r="N747" s="135" t="str">
        <f>IFERROR(IF(ISBLANK($G747),"",IF(ISBLANK($L747),"",IF(ISTEXT($L747),$L747,IF(SIGN(INDEX('Time Zones'!$D$12:$J$18,MATCH($H747,ZoneA,0),MATCH($M747,ZoneB,0)))=(-1),INDEX('Time Zones'!$D$12:$J$18,MATCH($H747,ZoneA,0),MATCH($M747,ZoneB,0))+$L747+5,INDEX('Time Zones'!$D$12:$J$18,MATCH($H747,ZoneA,0),MATCH($M747,ZoneB,0))+$L747)))),"Select Time Zones")</f>
        <v/>
      </c>
      <c r="O747" s="162" t="str">
        <f t="shared" ca="1" si="85"/>
        <v/>
      </c>
      <c r="P747" s="25">
        <f t="shared" si="81"/>
        <v>0</v>
      </c>
      <c r="Q747" s="25">
        <f t="shared" si="82"/>
        <v>0</v>
      </c>
      <c r="R747" s="25">
        <f t="shared" si="83"/>
        <v>0</v>
      </c>
      <c r="S747" s="25" t="str">
        <f t="shared" ca="1" si="86"/>
        <v/>
      </c>
      <c r="T747" s="20" t="str">
        <f t="shared" ca="1" si="87"/>
        <v/>
      </c>
      <c r="U747" s="26" t="str">
        <f t="shared" ca="1" si="84"/>
        <v/>
      </c>
      <c r="V747" s="22"/>
      <c r="W747" s="22"/>
      <c r="X747" s="22"/>
      <c r="Y747" s="22"/>
      <c r="Z747" s="156"/>
      <c r="AA747" s="156"/>
      <c r="AB747" s="156"/>
      <c r="AC747" s="22">
        <v>20</v>
      </c>
    </row>
    <row r="748" spans="1:29">
      <c r="A748" s="17"/>
      <c r="B748" s="18"/>
      <c r="C748" s="18"/>
      <c r="D748" s="17"/>
      <c r="E748" s="17"/>
      <c r="F748" s="157"/>
      <c r="G748" s="136"/>
      <c r="H748" s="136" t="s">
        <v>131</v>
      </c>
      <c r="I748" s="137" t="str">
        <f>IFERROR(IF(ISBLANK($G748),"",IF(ISTEXT($G748),$G748,IF(SIGN(INDEX('Time Zones'!$D$12:$J$18,MATCH($H748,ZoneA,0),MATCH($J748,ZoneB,0)))=(-1),INDEX('Time Zones'!$D$12:$J$18,MATCH($H748,ZoneA,0),MATCH($J748,ZoneB,0))+$G748+5,INDEX('Time Zones'!$D$12:$J$18,MATCH($H748,ZoneA,0),MATCH($J748,ZoneB,0))+$G748))),"Select Time Zones")</f>
        <v/>
      </c>
      <c r="J748" s="19" t="s">
        <v>131</v>
      </c>
      <c r="K748" s="160"/>
      <c r="L748" s="134"/>
      <c r="M748" s="134" t="s">
        <v>131</v>
      </c>
      <c r="N748" s="135" t="str">
        <f>IFERROR(IF(ISBLANK($G748),"",IF(ISBLANK($L748),"",IF(ISTEXT($L748),$L748,IF(SIGN(INDEX('Time Zones'!$D$12:$J$18,MATCH($H748,ZoneA,0),MATCH($M748,ZoneB,0)))=(-1),INDEX('Time Zones'!$D$12:$J$18,MATCH($H748,ZoneA,0),MATCH($M748,ZoneB,0))+$L748+5,INDEX('Time Zones'!$D$12:$J$18,MATCH($H748,ZoneA,0),MATCH($M748,ZoneB,0))+$L748)))),"Select Time Zones")</f>
        <v/>
      </c>
      <c r="O748" s="162" t="str">
        <f t="shared" ca="1" si="85"/>
        <v/>
      </c>
      <c r="P748" s="25">
        <f t="shared" si="81"/>
        <v>0</v>
      </c>
      <c r="Q748" s="25">
        <f t="shared" si="82"/>
        <v>0</v>
      </c>
      <c r="R748" s="25">
        <f t="shared" si="83"/>
        <v>0</v>
      </c>
      <c r="S748" s="25" t="str">
        <f t="shared" ca="1" si="86"/>
        <v/>
      </c>
      <c r="T748" s="20" t="str">
        <f t="shared" ca="1" si="87"/>
        <v/>
      </c>
      <c r="U748" s="26" t="str">
        <f t="shared" ca="1" si="84"/>
        <v/>
      </c>
      <c r="V748" s="22"/>
      <c r="W748" s="22"/>
      <c r="X748" s="22"/>
      <c r="Y748" s="22"/>
      <c r="Z748" s="156"/>
      <c r="AA748" s="156"/>
      <c r="AB748" s="156"/>
      <c r="AC748" s="22">
        <v>20</v>
      </c>
    </row>
    <row r="749" spans="1:29">
      <c r="A749" s="17"/>
      <c r="B749" s="18"/>
      <c r="C749" s="18"/>
      <c r="D749" s="17"/>
      <c r="E749" s="17"/>
      <c r="F749" s="157"/>
      <c r="G749" s="136"/>
      <c r="H749" s="136" t="s">
        <v>131</v>
      </c>
      <c r="I749" s="137" t="str">
        <f>IFERROR(IF(ISBLANK($G749),"",IF(ISTEXT($G749),$G749,IF(SIGN(INDEX('Time Zones'!$D$12:$J$18,MATCH($H749,ZoneA,0),MATCH($J749,ZoneB,0)))=(-1),INDEX('Time Zones'!$D$12:$J$18,MATCH($H749,ZoneA,0),MATCH($J749,ZoneB,0))+$G749+5,INDEX('Time Zones'!$D$12:$J$18,MATCH($H749,ZoneA,0),MATCH($J749,ZoneB,0))+$G749))),"Select Time Zones")</f>
        <v/>
      </c>
      <c r="J749" s="19" t="s">
        <v>131</v>
      </c>
      <c r="K749" s="160"/>
      <c r="L749" s="134"/>
      <c r="M749" s="134" t="s">
        <v>131</v>
      </c>
      <c r="N749" s="135" t="str">
        <f>IFERROR(IF(ISBLANK($G749),"",IF(ISBLANK($L749),"",IF(ISTEXT($L749),$L749,IF(SIGN(INDEX('Time Zones'!$D$12:$J$18,MATCH($H749,ZoneA,0),MATCH($M749,ZoneB,0)))=(-1),INDEX('Time Zones'!$D$12:$J$18,MATCH($H749,ZoneA,0),MATCH($M749,ZoneB,0))+$L749+5,INDEX('Time Zones'!$D$12:$J$18,MATCH($H749,ZoneA,0),MATCH($M749,ZoneB,0))+$L749)))),"Select Time Zones")</f>
        <v/>
      </c>
      <c r="O749" s="162" t="str">
        <f t="shared" ca="1" si="85"/>
        <v/>
      </c>
      <c r="P749" s="25">
        <f t="shared" si="81"/>
        <v>0</v>
      </c>
      <c r="Q749" s="25">
        <f t="shared" si="82"/>
        <v>0</v>
      </c>
      <c r="R749" s="25">
        <f t="shared" si="83"/>
        <v>0</v>
      </c>
      <c r="S749" s="25" t="str">
        <f t="shared" ca="1" si="86"/>
        <v/>
      </c>
      <c r="T749" s="20" t="str">
        <f t="shared" ca="1" si="87"/>
        <v/>
      </c>
      <c r="U749" s="26" t="str">
        <f t="shared" ca="1" si="84"/>
        <v/>
      </c>
      <c r="V749" s="22"/>
      <c r="W749" s="22"/>
      <c r="X749" s="22"/>
      <c r="Y749" s="22"/>
      <c r="Z749" s="156"/>
      <c r="AA749" s="156"/>
      <c r="AB749" s="156"/>
      <c r="AC749" s="22">
        <v>20</v>
      </c>
    </row>
    <row r="750" spans="1:29">
      <c r="A750" s="17"/>
      <c r="B750" s="18"/>
      <c r="C750" s="18"/>
      <c r="D750" s="17"/>
      <c r="E750" s="17"/>
      <c r="F750" s="157"/>
      <c r="G750" s="136"/>
      <c r="H750" s="136" t="s">
        <v>131</v>
      </c>
      <c r="I750" s="137" t="str">
        <f>IFERROR(IF(ISBLANK($G750),"",IF(ISTEXT($G750),$G750,IF(SIGN(INDEX('Time Zones'!$D$12:$J$18,MATCH($H750,ZoneA,0),MATCH($J750,ZoneB,0)))=(-1),INDEX('Time Zones'!$D$12:$J$18,MATCH($H750,ZoneA,0),MATCH($J750,ZoneB,0))+$G750+5,INDEX('Time Zones'!$D$12:$J$18,MATCH($H750,ZoneA,0),MATCH($J750,ZoneB,0))+$G750))),"Select Time Zones")</f>
        <v/>
      </c>
      <c r="J750" s="19" t="s">
        <v>131</v>
      </c>
      <c r="K750" s="160"/>
      <c r="L750" s="134"/>
      <c r="M750" s="134" t="s">
        <v>131</v>
      </c>
      <c r="N750" s="135" t="str">
        <f>IFERROR(IF(ISBLANK($G750),"",IF(ISBLANK($L750),"",IF(ISTEXT($L750),$L750,IF(SIGN(INDEX('Time Zones'!$D$12:$J$18,MATCH($H750,ZoneA,0),MATCH($M750,ZoneB,0)))=(-1),INDEX('Time Zones'!$D$12:$J$18,MATCH($H750,ZoneA,0),MATCH($M750,ZoneB,0))+$L750+5,INDEX('Time Zones'!$D$12:$J$18,MATCH($H750,ZoneA,0),MATCH($M750,ZoneB,0))+$L750)))),"Select Time Zones")</f>
        <v/>
      </c>
      <c r="O750" s="162" t="str">
        <f t="shared" ca="1" si="85"/>
        <v/>
      </c>
      <c r="P750" s="25">
        <f t="shared" si="81"/>
        <v>0</v>
      </c>
      <c r="Q750" s="25">
        <f t="shared" si="82"/>
        <v>0</v>
      </c>
      <c r="R750" s="25">
        <f t="shared" si="83"/>
        <v>0</v>
      </c>
      <c r="S750" s="25" t="str">
        <f t="shared" ca="1" si="86"/>
        <v/>
      </c>
      <c r="T750" s="20" t="str">
        <f t="shared" ca="1" si="87"/>
        <v/>
      </c>
      <c r="U750" s="26" t="str">
        <f t="shared" ca="1" si="84"/>
        <v/>
      </c>
      <c r="V750" s="22"/>
      <c r="W750" s="22"/>
      <c r="X750" s="22"/>
      <c r="Y750" s="22"/>
      <c r="Z750" s="156"/>
      <c r="AA750" s="156"/>
      <c r="AB750" s="156"/>
      <c r="AC750" s="22">
        <v>20</v>
      </c>
    </row>
    <row r="751" spans="1:29">
      <c r="A751" s="17"/>
      <c r="B751" s="18"/>
      <c r="C751" s="18"/>
      <c r="D751" s="17"/>
      <c r="E751" s="17"/>
      <c r="F751" s="157"/>
      <c r="G751" s="136"/>
      <c r="H751" s="136" t="s">
        <v>131</v>
      </c>
      <c r="I751" s="137" t="str">
        <f>IFERROR(IF(ISBLANK($G751),"",IF(ISTEXT($G751),$G751,IF(SIGN(INDEX('Time Zones'!$D$12:$J$18,MATCH($H751,ZoneA,0),MATCH($J751,ZoneB,0)))=(-1),INDEX('Time Zones'!$D$12:$J$18,MATCH($H751,ZoneA,0),MATCH($J751,ZoneB,0))+$G751+5,INDEX('Time Zones'!$D$12:$J$18,MATCH($H751,ZoneA,0),MATCH($J751,ZoneB,0))+$G751))),"Select Time Zones")</f>
        <v/>
      </c>
      <c r="J751" s="19" t="s">
        <v>131</v>
      </c>
      <c r="K751" s="160"/>
      <c r="L751" s="134"/>
      <c r="M751" s="134" t="s">
        <v>131</v>
      </c>
      <c r="N751" s="135" t="str">
        <f>IFERROR(IF(ISBLANK($G751),"",IF(ISBLANK($L751),"",IF(ISTEXT($L751),$L751,IF(SIGN(INDEX('Time Zones'!$D$12:$J$18,MATCH($H751,ZoneA,0),MATCH($M751,ZoneB,0)))=(-1),INDEX('Time Zones'!$D$12:$J$18,MATCH($H751,ZoneA,0),MATCH($M751,ZoneB,0))+$L751+5,INDEX('Time Zones'!$D$12:$J$18,MATCH($H751,ZoneA,0),MATCH($M751,ZoneB,0))+$L751)))),"Select Time Zones")</f>
        <v/>
      </c>
      <c r="O751" s="162" t="str">
        <f t="shared" ca="1" si="85"/>
        <v/>
      </c>
      <c r="P751" s="25">
        <f t="shared" si="81"/>
        <v>0</v>
      </c>
      <c r="Q751" s="25">
        <f t="shared" si="82"/>
        <v>0</v>
      </c>
      <c r="R751" s="25">
        <f t="shared" si="83"/>
        <v>0</v>
      </c>
      <c r="S751" s="25" t="str">
        <f t="shared" ca="1" si="86"/>
        <v/>
      </c>
      <c r="T751" s="20" t="str">
        <f t="shared" ca="1" si="87"/>
        <v/>
      </c>
      <c r="U751" s="26" t="str">
        <f t="shared" ca="1" si="84"/>
        <v/>
      </c>
      <c r="V751" s="22"/>
      <c r="W751" s="22"/>
      <c r="X751" s="22"/>
      <c r="Y751" s="22"/>
      <c r="Z751" s="156"/>
      <c r="AA751" s="156"/>
      <c r="AB751" s="156"/>
      <c r="AC751" s="22">
        <v>20</v>
      </c>
    </row>
    <row r="752" spans="1:29">
      <c r="A752" s="17"/>
      <c r="B752" s="18"/>
      <c r="C752" s="18"/>
      <c r="D752" s="17"/>
      <c r="E752" s="17"/>
      <c r="F752" s="157"/>
      <c r="G752" s="136"/>
      <c r="H752" s="136" t="s">
        <v>131</v>
      </c>
      <c r="I752" s="137" t="str">
        <f>IFERROR(IF(ISBLANK($G752),"",IF(ISTEXT($G752),$G752,IF(SIGN(INDEX('Time Zones'!$D$12:$J$18,MATCH($H752,ZoneA,0),MATCH($J752,ZoneB,0)))=(-1),INDEX('Time Zones'!$D$12:$J$18,MATCH($H752,ZoneA,0),MATCH($J752,ZoneB,0))+$G752+5,INDEX('Time Zones'!$D$12:$J$18,MATCH($H752,ZoneA,0),MATCH($J752,ZoneB,0))+$G752))),"Select Time Zones")</f>
        <v/>
      </c>
      <c r="J752" s="19" t="s">
        <v>131</v>
      </c>
      <c r="K752" s="160"/>
      <c r="L752" s="134"/>
      <c r="M752" s="134" t="s">
        <v>131</v>
      </c>
      <c r="N752" s="135" t="str">
        <f>IFERROR(IF(ISBLANK($G752),"",IF(ISBLANK($L752),"",IF(ISTEXT($L752),$L752,IF(SIGN(INDEX('Time Zones'!$D$12:$J$18,MATCH($H752,ZoneA,0),MATCH($M752,ZoneB,0)))=(-1),INDEX('Time Zones'!$D$12:$J$18,MATCH($H752,ZoneA,0),MATCH($M752,ZoneB,0))+$L752+5,INDEX('Time Zones'!$D$12:$J$18,MATCH($H752,ZoneA,0),MATCH($M752,ZoneB,0))+$L752)))),"Select Time Zones")</f>
        <v/>
      </c>
      <c r="O752" s="162" t="str">
        <f t="shared" ca="1" si="85"/>
        <v/>
      </c>
      <c r="P752" s="25">
        <f t="shared" si="81"/>
        <v>0</v>
      </c>
      <c r="Q752" s="25">
        <f t="shared" si="82"/>
        <v>0</v>
      </c>
      <c r="R752" s="25">
        <f t="shared" si="83"/>
        <v>0</v>
      </c>
      <c r="S752" s="25" t="str">
        <f t="shared" ca="1" si="86"/>
        <v/>
      </c>
      <c r="T752" s="20" t="str">
        <f t="shared" ca="1" si="87"/>
        <v/>
      </c>
      <c r="U752" s="26" t="str">
        <f t="shared" ca="1" si="84"/>
        <v/>
      </c>
      <c r="V752" s="22"/>
      <c r="W752" s="22"/>
      <c r="X752" s="22"/>
      <c r="Y752" s="22"/>
      <c r="Z752" s="156"/>
      <c r="AA752" s="156"/>
      <c r="AB752" s="156"/>
      <c r="AC752" s="22">
        <v>20</v>
      </c>
    </row>
    <row r="753" spans="1:29">
      <c r="A753" s="17"/>
      <c r="B753" s="18"/>
      <c r="C753" s="18"/>
      <c r="D753" s="17"/>
      <c r="E753" s="17"/>
      <c r="F753" s="157"/>
      <c r="G753" s="136"/>
      <c r="H753" s="136" t="s">
        <v>131</v>
      </c>
      <c r="I753" s="137" t="str">
        <f>IFERROR(IF(ISBLANK($G753),"",IF(ISTEXT($G753),$G753,IF(SIGN(INDEX('Time Zones'!$D$12:$J$18,MATCH($H753,ZoneA,0),MATCH($J753,ZoneB,0)))=(-1),INDEX('Time Zones'!$D$12:$J$18,MATCH($H753,ZoneA,0),MATCH($J753,ZoneB,0))+$G753+5,INDEX('Time Zones'!$D$12:$J$18,MATCH($H753,ZoneA,0),MATCH($J753,ZoneB,0))+$G753))),"Select Time Zones")</f>
        <v/>
      </c>
      <c r="J753" s="19" t="s">
        <v>131</v>
      </c>
      <c r="K753" s="160"/>
      <c r="L753" s="134"/>
      <c r="M753" s="134" t="s">
        <v>131</v>
      </c>
      <c r="N753" s="135" t="str">
        <f>IFERROR(IF(ISBLANK($G753),"",IF(ISBLANK($L753),"",IF(ISTEXT($L753),$L753,IF(SIGN(INDEX('Time Zones'!$D$12:$J$18,MATCH($H753,ZoneA,0),MATCH($M753,ZoneB,0)))=(-1),INDEX('Time Zones'!$D$12:$J$18,MATCH($H753,ZoneA,0),MATCH($M753,ZoneB,0))+$L753+5,INDEX('Time Zones'!$D$12:$J$18,MATCH($H753,ZoneA,0),MATCH($M753,ZoneB,0))+$L753)))),"Select Time Zones")</f>
        <v/>
      </c>
      <c r="O753" s="162" t="str">
        <f t="shared" ca="1" si="85"/>
        <v/>
      </c>
      <c r="P753" s="25">
        <f t="shared" si="81"/>
        <v>0</v>
      </c>
      <c r="Q753" s="25">
        <f t="shared" si="82"/>
        <v>0</v>
      </c>
      <c r="R753" s="25">
        <f t="shared" si="83"/>
        <v>0</v>
      </c>
      <c r="S753" s="25" t="str">
        <f t="shared" ca="1" si="86"/>
        <v/>
      </c>
      <c r="T753" s="20" t="str">
        <f t="shared" ca="1" si="87"/>
        <v/>
      </c>
      <c r="U753" s="26" t="str">
        <f t="shared" ca="1" si="84"/>
        <v/>
      </c>
      <c r="V753" s="22"/>
      <c r="W753" s="22"/>
      <c r="X753" s="22"/>
      <c r="Y753" s="22"/>
      <c r="Z753" s="156"/>
      <c r="AA753" s="156"/>
      <c r="AB753" s="156"/>
      <c r="AC753" s="22">
        <v>20</v>
      </c>
    </row>
    <row r="754" spans="1:29">
      <c r="A754" s="17"/>
      <c r="B754" s="18"/>
      <c r="C754" s="18"/>
      <c r="D754" s="17"/>
      <c r="E754" s="17"/>
      <c r="F754" s="157"/>
      <c r="G754" s="136"/>
      <c r="H754" s="136" t="s">
        <v>131</v>
      </c>
      <c r="I754" s="137" t="str">
        <f>IFERROR(IF(ISBLANK($G754),"",IF(ISTEXT($G754),$G754,IF(SIGN(INDEX('Time Zones'!$D$12:$J$18,MATCH($H754,ZoneA,0),MATCH($J754,ZoneB,0)))=(-1),INDEX('Time Zones'!$D$12:$J$18,MATCH($H754,ZoneA,0),MATCH($J754,ZoneB,0))+$G754+5,INDEX('Time Zones'!$D$12:$J$18,MATCH($H754,ZoneA,0),MATCH($J754,ZoneB,0))+$G754))),"Select Time Zones")</f>
        <v/>
      </c>
      <c r="J754" s="19" t="s">
        <v>131</v>
      </c>
      <c r="K754" s="160"/>
      <c r="L754" s="134"/>
      <c r="M754" s="134" t="s">
        <v>131</v>
      </c>
      <c r="N754" s="135" t="str">
        <f>IFERROR(IF(ISBLANK($G754),"",IF(ISBLANK($L754),"",IF(ISTEXT($L754),$L754,IF(SIGN(INDEX('Time Zones'!$D$12:$J$18,MATCH($H754,ZoneA,0),MATCH($M754,ZoneB,0)))=(-1),INDEX('Time Zones'!$D$12:$J$18,MATCH($H754,ZoneA,0),MATCH($M754,ZoneB,0))+$L754+5,INDEX('Time Zones'!$D$12:$J$18,MATCH($H754,ZoneA,0),MATCH($M754,ZoneB,0))+$L754)))),"Select Time Zones")</f>
        <v/>
      </c>
      <c r="O754" s="162" t="str">
        <f t="shared" ca="1" si="85"/>
        <v/>
      </c>
      <c r="P754" s="25">
        <f t="shared" si="81"/>
        <v>0</v>
      </c>
      <c r="Q754" s="25">
        <f t="shared" si="82"/>
        <v>0</v>
      </c>
      <c r="R754" s="25">
        <f t="shared" si="83"/>
        <v>0</v>
      </c>
      <c r="S754" s="25" t="str">
        <f t="shared" ca="1" si="86"/>
        <v/>
      </c>
      <c r="T754" s="20" t="str">
        <f t="shared" ca="1" si="87"/>
        <v/>
      </c>
      <c r="U754" s="26" t="str">
        <f t="shared" ca="1" si="84"/>
        <v/>
      </c>
      <c r="V754" s="22"/>
      <c r="W754" s="22"/>
      <c r="X754" s="22"/>
      <c r="Y754" s="22"/>
      <c r="Z754" s="156"/>
      <c r="AA754" s="156"/>
      <c r="AB754" s="156"/>
      <c r="AC754" s="22">
        <v>20</v>
      </c>
    </row>
    <row r="755" spans="1:29">
      <c r="A755" s="17"/>
      <c r="B755" s="18"/>
      <c r="C755" s="18"/>
      <c r="D755" s="17"/>
      <c r="E755" s="17"/>
      <c r="F755" s="157"/>
      <c r="G755" s="136"/>
      <c r="H755" s="136" t="s">
        <v>131</v>
      </c>
      <c r="I755" s="137" t="str">
        <f>IFERROR(IF(ISBLANK($G755),"",IF(ISTEXT($G755),$G755,IF(SIGN(INDEX('Time Zones'!$D$12:$J$18,MATCH($H755,ZoneA,0),MATCH($J755,ZoneB,0)))=(-1),INDEX('Time Zones'!$D$12:$J$18,MATCH($H755,ZoneA,0),MATCH($J755,ZoneB,0))+$G755+5,INDEX('Time Zones'!$D$12:$J$18,MATCH($H755,ZoneA,0),MATCH($J755,ZoneB,0))+$G755))),"Select Time Zones")</f>
        <v/>
      </c>
      <c r="J755" s="19" t="s">
        <v>131</v>
      </c>
      <c r="K755" s="160"/>
      <c r="L755" s="134"/>
      <c r="M755" s="134" t="s">
        <v>131</v>
      </c>
      <c r="N755" s="135" t="str">
        <f>IFERROR(IF(ISBLANK($G755),"",IF(ISBLANK($L755),"",IF(ISTEXT($L755),$L755,IF(SIGN(INDEX('Time Zones'!$D$12:$J$18,MATCH($H755,ZoneA,0),MATCH($M755,ZoneB,0)))=(-1),INDEX('Time Zones'!$D$12:$J$18,MATCH($H755,ZoneA,0),MATCH($M755,ZoneB,0))+$L755+5,INDEX('Time Zones'!$D$12:$J$18,MATCH($H755,ZoneA,0),MATCH($M755,ZoneB,0))+$L755)))),"Select Time Zones")</f>
        <v/>
      </c>
      <c r="O755" s="162" t="str">
        <f t="shared" ca="1" si="85"/>
        <v/>
      </c>
      <c r="P755" s="25">
        <f t="shared" si="81"/>
        <v>0</v>
      </c>
      <c r="Q755" s="25">
        <f t="shared" si="82"/>
        <v>0</v>
      </c>
      <c r="R755" s="25">
        <f t="shared" si="83"/>
        <v>0</v>
      </c>
      <c r="S755" s="25" t="str">
        <f t="shared" ca="1" si="86"/>
        <v/>
      </c>
      <c r="T755" s="20" t="str">
        <f t="shared" ca="1" si="87"/>
        <v/>
      </c>
      <c r="U755" s="26" t="str">
        <f t="shared" ca="1" si="84"/>
        <v/>
      </c>
      <c r="V755" s="22"/>
      <c r="W755" s="22"/>
      <c r="X755" s="22"/>
      <c r="Y755" s="22"/>
      <c r="Z755" s="156"/>
      <c r="AA755" s="156"/>
      <c r="AB755" s="156"/>
      <c r="AC755" s="22">
        <v>20</v>
      </c>
    </row>
    <row r="756" spans="1:29">
      <c r="A756" s="17"/>
      <c r="B756" s="18"/>
      <c r="C756" s="18"/>
      <c r="D756" s="17"/>
      <c r="E756" s="17"/>
      <c r="F756" s="157"/>
      <c r="G756" s="136"/>
      <c r="H756" s="136" t="s">
        <v>131</v>
      </c>
      <c r="I756" s="137" t="str">
        <f>IFERROR(IF(ISBLANK($G756),"",IF(ISTEXT($G756),$G756,IF(SIGN(INDEX('Time Zones'!$D$12:$J$18,MATCH($H756,ZoneA,0),MATCH($J756,ZoneB,0)))=(-1),INDEX('Time Zones'!$D$12:$J$18,MATCH($H756,ZoneA,0),MATCH($J756,ZoneB,0))+$G756+5,INDEX('Time Zones'!$D$12:$J$18,MATCH($H756,ZoneA,0),MATCH($J756,ZoneB,0))+$G756))),"Select Time Zones")</f>
        <v/>
      </c>
      <c r="J756" s="19" t="s">
        <v>131</v>
      </c>
      <c r="K756" s="160"/>
      <c r="L756" s="134"/>
      <c r="M756" s="134" t="s">
        <v>131</v>
      </c>
      <c r="N756" s="135" t="str">
        <f>IFERROR(IF(ISBLANK($G756),"",IF(ISBLANK($L756),"",IF(ISTEXT($L756),$L756,IF(SIGN(INDEX('Time Zones'!$D$12:$J$18,MATCH($H756,ZoneA,0),MATCH($M756,ZoneB,0)))=(-1),INDEX('Time Zones'!$D$12:$J$18,MATCH($H756,ZoneA,0),MATCH($M756,ZoneB,0))+$L756+5,INDEX('Time Zones'!$D$12:$J$18,MATCH($H756,ZoneA,0),MATCH($M756,ZoneB,0))+$L756)))),"Select Time Zones")</f>
        <v/>
      </c>
      <c r="O756" s="162" t="str">
        <f t="shared" ca="1" si="85"/>
        <v/>
      </c>
      <c r="P756" s="25">
        <f t="shared" si="81"/>
        <v>0</v>
      </c>
      <c r="Q756" s="25">
        <f t="shared" si="82"/>
        <v>0</v>
      </c>
      <c r="R756" s="25">
        <f t="shared" si="83"/>
        <v>0</v>
      </c>
      <c r="S756" s="25" t="str">
        <f t="shared" ca="1" si="86"/>
        <v/>
      </c>
      <c r="T756" s="20" t="str">
        <f t="shared" ca="1" si="87"/>
        <v/>
      </c>
      <c r="U756" s="26" t="str">
        <f t="shared" ca="1" si="84"/>
        <v/>
      </c>
      <c r="V756" s="22"/>
      <c r="W756" s="22"/>
      <c r="X756" s="22"/>
      <c r="Y756" s="22"/>
      <c r="Z756" s="156"/>
      <c r="AA756" s="156"/>
      <c r="AB756" s="156"/>
      <c r="AC756" s="22">
        <v>20</v>
      </c>
    </row>
    <row r="757" spans="1:29">
      <c r="A757" s="17"/>
      <c r="B757" s="18"/>
      <c r="C757" s="18"/>
      <c r="D757" s="17"/>
      <c r="E757" s="17"/>
      <c r="F757" s="157"/>
      <c r="G757" s="136"/>
      <c r="H757" s="136" t="s">
        <v>131</v>
      </c>
      <c r="I757" s="137" t="str">
        <f>IFERROR(IF(ISBLANK($G757),"",IF(ISTEXT($G757),$G757,IF(SIGN(INDEX('Time Zones'!$D$12:$J$18,MATCH($H757,ZoneA,0),MATCH($J757,ZoneB,0)))=(-1),INDEX('Time Zones'!$D$12:$J$18,MATCH($H757,ZoneA,0),MATCH($J757,ZoneB,0))+$G757+5,INDEX('Time Zones'!$D$12:$J$18,MATCH($H757,ZoneA,0),MATCH($J757,ZoneB,0))+$G757))),"Select Time Zones")</f>
        <v/>
      </c>
      <c r="J757" s="19" t="s">
        <v>131</v>
      </c>
      <c r="K757" s="160"/>
      <c r="L757" s="134"/>
      <c r="M757" s="134" t="s">
        <v>131</v>
      </c>
      <c r="N757" s="135" t="str">
        <f>IFERROR(IF(ISBLANK($G757),"",IF(ISBLANK($L757),"",IF(ISTEXT($L757),$L757,IF(SIGN(INDEX('Time Zones'!$D$12:$J$18,MATCH($H757,ZoneA,0),MATCH($M757,ZoneB,0)))=(-1),INDEX('Time Zones'!$D$12:$J$18,MATCH($H757,ZoneA,0),MATCH($M757,ZoneB,0))+$L757+5,INDEX('Time Zones'!$D$12:$J$18,MATCH($H757,ZoneA,0),MATCH($M757,ZoneB,0))+$L757)))),"Select Time Zones")</f>
        <v/>
      </c>
      <c r="O757" s="162" t="str">
        <f t="shared" ca="1" si="85"/>
        <v/>
      </c>
      <c r="P757" s="25">
        <f t="shared" si="81"/>
        <v>0</v>
      </c>
      <c r="Q757" s="25">
        <f t="shared" si="82"/>
        <v>0</v>
      </c>
      <c r="R757" s="25">
        <f t="shared" si="83"/>
        <v>0</v>
      </c>
      <c r="S757" s="25" t="str">
        <f t="shared" ca="1" si="86"/>
        <v/>
      </c>
      <c r="T757" s="20" t="str">
        <f t="shared" ca="1" si="87"/>
        <v/>
      </c>
      <c r="U757" s="26" t="str">
        <f t="shared" ca="1" si="84"/>
        <v/>
      </c>
      <c r="V757" s="22"/>
      <c r="W757" s="22"/>
      <c r="X757" s="22"/>
      <c r="Y757" s="22"/>
      <c r="Z757" s="156"/>
      <c r="AA757" s="156"/>
      <c r="AB757" s="156"/>
      <c r="AC757" s="22">
        <v>20</v>
      </c>
    </row>
    <row r="758" spans="1:29">
      <c r="A758" s="17"/>
      <c r="B758" s="18"/>
      <c r="C758" s="18"/>
      <c r="D758" s="17"/>
      <c r="E758" s="17"/>
      <c r="F758" s="157"/>
      <c r="G758" s="136"/>
      <c r="H758" s="136" t="s">
        <v>131</v>
      </c>
      <c r="I758" s="137" t="str">
        <f>IFERROR(IF(ISBLANK($G758),"",IF(ISTEXT($G758),$G758,IF(SIGN(INDEX('Time Zones'!$D$12:$J$18,MATCH($H758,ZoneA,0),MATCH($J758,ZoneB,0)))=(-1),INDEX('Time Zones'!$D$12:$J$18,MATCH($H758,ZoneA,0),MATCH($J758,ZoneB,0))+$G758+5,INDEX('Time Zones'!$D$12:$J$18,MATCH($H758,ZoneA,0),MATCH($J758,ZoneB,0))+$G758))),"Select Time Zones")</f>
        <v/>
      </c>
      <c r="J758" s="19" t="s">
        <v>131</v>
      </c>
      <c r="K758" s="160"/>
      <c r="L758" s="134"/>
      <c r="M758" s="134" t="s">
        <v>131</v>
      </c>
      <c r="N758" s="135" t="str">
        <f>IFERROR(IF(ISBLANK($G758),"",IF(ISBLANK($L758),"",IF(ISTEXT($L758),$L758,IF(SIGN(INDEX('Time Zones'!$D$12:$J$18,MATCH($H758,ZoneA,0),MATCH($M758,ZoneB,0)))=(-1),INDEX('Time Zones'!$D$12:$J$18,MATCH($H758,ZoneA,0),MATCH($M758,ZoneB,0))+$L758+5,INDEX('Time Zones'!$D$12:$J$18,MATCH($H758,ZoneA,0),MATCH($M758,ZoneB,0))+$L758)))),"Select Time Zones")</f>
        <v/>
      </c>
      <c r="O758" s="162" t="str">
        <f t="shared" ca="1" si="85"/>
        <v/>
      </c>
      <c r="P758" s="25">
        <f t="shared" si="81"/>
        <v>0</v>
      </c>
      <c r="Q758" s="25">
        <f t="shared" si="82"/>
        <v>0</v>
      </c>
      <c r="R758" s="25">
        <f t="shared" si="83"/>
        <v>0</v>
      </c>
      <c r="S758" s="25" t="str">
        <f t="shared" ca="1" si="86"/>
        <v/>
      </c>
      <c r="T758" s="20" t="str">
        <f t="shared" ca="1" si="87"/>
        <v/>
      </c>
      <c r="U758" s="26" t="str">
        <f t="shared" ca="1" si="84"/>
        <v/>
      </c>
      <c r="V758" s="22"/>
      <c r="W758" s="22"/>
      <c r="X758" s="22"/>
      <c r="Y758" s="22"/>
      <c r="Z758" s="156"/>
      <c r="AA758" s="156"/>
      <c r="AB758" s="156"/>
      <c r="AC758" s="22">
        <v>20</v>
      </c>
    </row>
    <row r="759" spans="1:29">
      <c r="A759" s="17"/>
      <c r="B759" s="18"/>
      <c r="C759" s="18"/>
      <c r="D759" s="17"/>
      <c r="E759" s="17"/>
      <c r="F759" s="157"/>
      <c r="G759" s="136"/>
      <c r="H759" s="136" t="s">
        <v>131</v>
      </c>
      <c r="I759" s="137" t="str">
        <f>IFERROR(IF(ISBLANK($G759),"",IF(ISTEXT($G759),$G759,IF(SIGN(INDEX('Time Zones'!$D$12:$J$18,MATCH($H759,ZoneA,0),MATCH($J759,ZoneB,0)))=(-1),INDEX('Time Zones'!$D$12:$J$18,MATCH($H759,ZoneA,0),MATCH($J759,ZoneB,0))+$G759+5,INDEX('Time Zones'!$D$12:$J$18,MATCH($H759,ZoneA,0),MATCH($J759,ZoneB,0))+$G759))),"Select Time Zones")</f>
        <v/>
      </c>
      <c r="J759" s="19" t="s">
        <v>131</v>
      </c>
      <c r="K759" s="160"/>
      <c r="L759" s="134"/>
      <c r="M759" s="134" t="s">
        <v>131</v>
      </c>
      <c r="N759" s="135" t="str">
        <f>IFERROR(IF(ISBLANK($G759),"",IF(ISBLANK($L759),"",IF(ISTEXT($L759),$L759,IF(SIGN(INDEX('Time Zones'!$D$12:$J$18,MATCH($H759,ZoneA,0),MATCH($M759,ZoneB,0)))=(-1),INDEX('Time Zones'!$D$12:$J$18,MATCH($H759,ZoneA,0),MATCH($M759,ZoneB,0))+$L759+5,INDEX('Time Zones'!$D$12:$J$18,MATCH($H759,ZoneA,0),MATCH($M759,ZoneB,0))+$L759)))),"Select Time Zones")</f>
        <v/>
      </c>
      <c r="O759" s="162" t="str">
        <f t="shared" ca="1" si="85"/>
        <v/>
      </c>
      <c r="P759" s="25">
        <f t="shared" si="81"/>
        <v>0</v>
      </c>
      <c r="Q759" s="25">
        <f t="shared" si="82"/>
        <v>0</v>
      </c>
      <c r="R759" s="25">
        <f t="shared" si="83"/>
        <v>0</v>
      </c>
      <c r="S759" s="25" t="str">
        <f t="shared" ca="1" si="86"/>
        <v/>
      </c>
      <c r="T759" s="20" t="str">
        <f t="shared" ca="1" si="87"/>
        <v/>
      </c>
      <c r="U759" s="26" t="str">
        <f t="shared" ca="1" si="84"/>
        <v/>
      </c>
      <c r="V759" s="22"/>
      <c r="W759" s="22"/>
      <c r="X759" s="22"/>
      <c r="Y759" s="22"/>
      <c r="Z759" s="156"/>
      <c r="AA759" s="156"/>
      <c r="AB759" s="156"/>
      <c r="AC759" s="22">
        <v>20</v>
      </c>
    </row>
    <row r="760" spans="1:29">
      <c r="A760" s="17"/>
      <c r="B760" s="18"/>
      <c r="C760" s="18"/>
      <c r="D760" s="17"/>
      <c r="E760" s="17"/>
      <c r="F760" s="157"/>
      <c r="G760" s="136"/>
      <c r="H760" s="136" t="s">
        <v>131</v>
      </c>
      <c r="I760" s="137" t="str">
        <f>IFERROR(IF(ISBLANK($G760),"",IF(ISTEXT($G760),$G760,IF(SIGN(INDEX('Time Zones'!$D$12:$J$18,MATCH($H760,ZoneA,0),MATCH($J760,ZoneB,0)))=(-1),INDEX('Time Zones'!$D$12:$J$18,MATCH($H760,ZoneA,0),MATCH($J760,ZoneB,0))+$G760+5,INDEX('Time Zones'!$D$12:$J$18,MATCH($H760,ZoneA,0),MATCH($J760,ZoneB,0))+$G760))),"Select Time Zones")</f>
        <v/>
      </c>
      <c r="J760" s="19" t="s">
        <v>131</v>
      </c>
      <c r="K760" s="160"/>
      <c r="L760" s="134"/>
      <c r="M760" s="134" t="s">
        <v>131</v>
      </c>
      <c r="N760" s="135" t="str">
        <f>IFERROR(IF(ISBLANK($G760),"",IF(ISBLANK($L760),"",IF(ISTEXT($L760),$L760,IF(SIGN(INDEX('Time Zones'!$D$12:$J$18,MATCH($H760,ZoneA,0),MATCH($M760,ZoneB,0)))=(-1),INDEX('Time Zones'!$D$12:$J$18,MATCH($H760,ZoneA,0),MATCH($M760,ZoneB,0))+$L760+5,INDEX('Time Zones'!$D$12:$J$18,MATCH($H760,ZoneA,0),MATCH($M760,ZoneB,0))+$L760)))),"Select Time Zones")</f>
        <v/>
      </c>
      <c r="O760" s="162" t="str">
        <f t="shared" ca="1" si="85"/>
        <v/>
      </c>
      <c r="P760" s="25">
        <f t="shared" si="81"/>
        <v>0</v>
      </c>
      <c r="Q760" s="25">
        <f t="shared" si="82"/>
        <v>0</v>
      </c>
      <c r="R760" s="25">
        <f t="shared" si="83"/>
        <v>0</v>
      </c>
      <c r="S760" s="25" t="str">
        <f t="shared" ca="1" si="86"/>
        <v/>
      </c>
      <c r="T760" s="20" t="str">
        <f t="shared" ca="1" si="87"/>
        <v/>
      </c>
      <c r="U760" s="26" t="str">
        <f t="shared" ca="1" si="84"/>
        <v/>
      </c>
      <c r="V760" s="22"/>
      <c r="W760" s="22"/>
      <c r="X760" s="22"/>
      <c r="Y760" s="22"/>
      <c r="Z760" s="156"/>
      <c r="AA760" s="156"/>
      <c r="AB760" s="156"/>
      <c r="AC760" s="22">
        <v>20</v>
      </c>
    </row>
    <row r="761" spans="1:29">
      <c r="A761" s="17"/>
      <c r="B761" s="18"/>
      <c r="C761" s="18"/>
      <c r="D761" s="17"/>
      <c r="E761" s="17"/>
      <c r="F761" s="157"/>
      <c r="G761" s="136"/>
      <c r="H761" s="136" t="s">
        <v>131</v>
      </c>
      <c r="I761" s="137" t="str">
        <f>IFERROR(IF(ISBLANK($G761),"",IF(ISTEXT($G761),$G761,IF(SIGN(INDEX('Time Zones'!$D$12:$J$18,MATCH($H761,ZoneA,0),MATCH($J761,ZoneB,0)))=(-1),INDEX('Time Zones'!$D$12:$J$18,MATCH($H761,ZoneA,0),MATCH($J761,ZoneB,0))+$G761+5,INDEX('Time Zones'!$D$12:$J$18,MATCH($H761,ZoneA,0),MATCH($J761,ZoneB,0))+$G761))),"Select Time Zones")</f>
        <v/>
      </c>
      <c r="J761" s="19" t="s">
        <v>131</v>
      </c>
      <c r="K761" s="160"/>
      <c r="L761" s="134"/>
      <c r="M761" s="134" t="s">
        <v>131</v>
      </c>
      <c r="N761" s="135" t="str">
        <f>IFERROR(IF(ISBLANK($G761),"",IF(ISBLANK($L761),"",IF(ISTEXT($L761),$L761,IF(SIGN(INDEX('Time Zones'!$D$12:$J$18,MATCH($H761,ZoneA,0),MATCH($M761,ZoneB,0)))=(-1),INDEX('Time Zones'!$D$12:$J$18,MATCH($H761,ZoneA,0),MATCH($M761,ZoneB,0))+$L761+5,INDEX('Time Zones'!$D$12:$J$18,MATCH($H761,ZoneA,0),MATCH($M761,ZoneB,0))+$L761)))),"Select Time Zones")</f>
        <v/>
      </c>
      <c r="O761" s="162" t="str">
        <f t="shared" ca="1" si="85"/>
        <v/>
      </c>
      <c r="P761" s="25">
        <f t="shared" si="81"/>
        <v>0</v>
      </c>
      <c r="Q761" s="25">
        <f t="shared" si="82"/>
        <v>0</v>
      </c>
      <c r="R761" s="25">
        <f t="shared" si="83"/>
        <v>0</v>
      </c>
      <c r="S761" s="25" t="str">
        <f t="shared" ca="1" si="86"/>
        <v/>
      </c>
      <c r="T761" s="20" t="str">
        <f t="shared" ca="1" si="87"/>
        <v/>
      </c>
      <c r="U761" s="26" t="str">
        <f t="shared" ca="1" si="84"/>
        <v/>
      </c>
      <c r="V761" s="22"/>
      <c r="W761" s="22"/>
      <c r="X761" s="22"/>
      <c r="Y761" s="22"/>
      <c r="Z761" s="156"/>
      <c r="AA761" s="156"/>
      <c r="AB761" s="156"/>
      <c r="AC761" s="22">
        <v>20</v>
      </c>
    </row>
    <row r="762" spans="1:29">
      <c r="A762" s="17"/>
      <c r="B762" s="18"/>
      <c r="C762" s="18"/>
      <c r="D762" s="17"/>
      <c r="E762" s="17"/>
      <c r="F762" s="157"/>
      <c r="G762" s="136"/>
      <c r="H762" s="136" t="s">
        <v>131</v>
      </c>
      <c r="I762" s="137" t="str">
        <f>IFERROR(IF(ISBLANK($G762),"",IF(ISTEXT($G762),$G762,IF(SIGN(INDEX('Time Zones'!$D$12:$J$18,MATCH($H762,ZoneA,0),MATCH($J762,ZoneB,0)))=(-1),INDEX('Time Zones'!$D$12:$J$18,MATCH($H762,ZoneA,0),MATCH($J762,ZoneB,0))+$G762+5,INDEX('Time Zones'!$D$12:$J$18,MATCH($H762,ZoneA,0),MATCH($J762,ZoneB,0))+$G762))),"Select Time Zones")</f>
        <v/>
      </c>
      <c r="J762" s="19" t="s">
        <v>131</v>
      </c>
      <c r="K762" s="160"/>
      <c r="L762" s="134"/>
      <c r="M762" s="134" t="s">
        <v>131</v>
      </c>
      <c r="N762" s="135" t="str">
        <f>IFERROR(IF(ISBLANK($G762),"",IF(ISBLANK($L762),"",IF(ISTEXT($L762),$L762,IF(SIGN(INDEX('Time Zones'!$D$12:$J$18,MATCH($H762,ZoneA,0),MATCH($M762,ZoneB,0)))=(-1),INDEX('Time Zones'!$D$12:$J$18,MATCH($H762,ZoneA,0),MATCH($M762,ZoneB,0))+$L762+5,INDEX('Time Zones'!$D$12:$J$18,MATCH($H762,ZoneA,0),MATCH($M762,ZoneB,0))+$L762)))),"Select Time Zones")</f>
        <v/>
      </c>
      <c r="O762" s="162" t="str">
        <f t="shared" ca="1" si="85"/>
        <v/>
      </c>
      <c r="P762" s="25">
        <f t="shared" si="81"/>
        <v>0</v>
      </c>
      <c r="Q762" s="25">
        <f t="shared" si="82"/>
        <v>0</v>
      </c>
      <c r="R762" s="25">
        <f t="shared" si="83"/>
        <v>0</v>
      </c>
      <c r="S762" s="25" t="str">
        <f t="shared" ca="1" si="86"/>
        <v/>
      </c>
      <c r="T762" s="20" t="str">
        <f t="shared" ca="1" si="87"/>
        <v/>
      </c>
      <c r="U762" s="26" t="str">
        <f t="shared" ca="1" si="84"/>
        <v/>
      </c>
      <c r="V762" s="22"/>
      <c r="W762" s="22"/>
      <c r="X762" s="22"/>
      <c r="Y762" s="22"/>
      <c r="Z762" s="156"/>
      <c r="AA762" s="156"/>
      <c r="AB762" s="156"/>
      <c r="AC762" s="22">
        <v>20</v>
      </c>
    </row>
    <row r="763" spans="1:29">
      <c r="A763" s="17"/>
      <c r="B763" s="18"/>
      <c r="C763" s="18"/>
      <c r="D763" s="17"/>
      <c r="E763" s="17"/>
      <c r="F763" s="157"/>
      <c r="G763" s="136"/>
      <c r="H763" s="136" t="s">
        <v>131</v>
      </c>
      <c r="I763" s="137" t="str">
        <f>IFERROR(IF(ISBLANK($G763),"",IF(ISTEXT($G763),$G763,IF(SIGN(INDEX('Time Zones'!$D$12:$J$18,MATCH($H763,ZoneA,0),MATCH($J763,ZoneB,0)))=(-1),INDEX('Time Zones'!$D$12:$J$18,MATCH($H763,ZoneA,0),MATCH($J763,ZoneB,0))+$G763+5,INDEX('Time Zones'!$D$12:$J$18,MATCH($H763,ZoneA,0),MATCH($J763,ZoneB,0))+$G763))),"Select Time Zones")</f>
        <v/>
      </c>
      <c r="J763" s="19" t="s">
        <v>131</v>
      </c>
      <c r="K763" s="160"/>
      <c r="L763" s="134"/>
      <c r="M763" s="134" t="s">
        <v>131</v>
      </c>
      <c r="N763" s="135" t="str">
        <f>IFERROR(IF(ISBLANK($G763),"",IF(ISBLANK($L763),"",IF(ISTEXT($L763),$L763,IF(SIGN(INDEX('Time Zones'!$D$12:$J$18,MATCH($H763,ZoneA,0),MATCH($M763,ZoneB,0)))=(-1),INDEX('Time Zones'!$D$12:$J$18,MATCH($H763,ZoneA,0),MATCH($M763,ZoneB,0))+$L763+5,INDEX('Time Zones'!$D$12:$J$18,MATCH($H763,ZoneA,0),MATCH($M763,ZoneB,0))+$L763)))),"Select Time Zones")</f>
        <v/>
      </c>
      <c r="O763" s="162" t="str">
        <f t="shared" ca="1" si="85"/>
        <v/>
      </c>
      <c r="P763" s="25">
        <f t="shared" si="81"/>
        <v>0</v>
      </c>
      <c r="Q763" s="25">
        <f t="shared" si="82"/>
        <v>0</v>
      </c>
      <c r="R763" s="25">
        <f t="shared" si="83"/>
        <v>0</v>
      </c>
      <c r="S763" s="25" t="str">
        <f t="shared" ca="1" si="86"/>
        <v/>
      </c>
      <c r="T763" s="20" t="str">
        <f t="shared" ca="1" si="87"/>
        <v/>
      </c>
      <c r="U763" s="26" t="str">
        <f t="shared" ca="1" si="84"/>
        <v/>
      </c>
      <c r="V763" s="22"/>
      <c r="W763" s="22"/>
      <c r="X763" s="22"/>
      <c r="Y763" s="22"/>
      <c r="Z763" s="156"/>
      <c r="AA763" s="156"/>
      <c r="AB763" s="156"/>
      <c r="AC763" s="22">
        <v>20</v>
      </c>
    </row>
    <row r="764" spans="1:29">
      <c r="A764" s="17"/>
      <c r="B764" s="18"/>
      <c r="C764" s="18"/>
      <c r="D764" s="17"/>
      <c r="E764" s="17"/>
      <c r="F764" s="157"/>
      <c r="G764" s="136"/>
      <c r="H764" s="136" t="s">
        <v>131</v>
      </c>
      <c r="I764" s="137" t="str">
        <f>IFERROR(IF(ISBLANK($G764),"",IF(ISTEXT($G764),$G764,IF(SIGN(INDEX('Time Zones'!$D$12:$J$18,MATCH($H764,ZoneA,0),MATCH($J764,ZoneB,0)))=(-1),INDEX('Time Zones'!$D$12:$J$18,MATCH($H764,ZoneA,0),MATCH($J764,ZoneB,0))+$G764+5,INDEX('Time Zones'!$D$12:$J$18,MATCH($H764,ZoneA,0),MATCH($J764,ZoneB,0))+$G764))),"Select Time Zones")</f>
        <v/>
      </c>
      <c r="J764" s="19" t="s">
        <v>131</v>
      </c>
      <c r="K764" s="160"/>
      <c r="L764" s="134"/>
      <c r="M764" s="134" t="s">
        <v>131</v>
      </c>
      <c r="N764" s="135" t="str">
        <f>IFERROR(IF(ISBLANK($G764),"",IF(ISBLANK($L764),"",IF(ISTEXT($L764),$L764,IF(SIGN(INDEX('Time Zones'!$D$12:$J$18,MATCH($H764,ZoneA,0),MATCH($M764,ZoneB,0)))=(-1),INDEX('Time Zones'!$D$12:$J$18,MATCH($H764,ZoneA,0),MATCH($M764,ZoneB,0))+$L764+5,INDEX('Time Zones'!$D$12:$J$18,MATCH($H764,ZoneA,0),MATCH($M764,ZoneB,0))+$L764)))),"Select Time Zones")</f>
        <v/>
      </c>
      <c r="O764" s="162" t="str">
        <f t="shared" ca="1" si="85"/>
        <v/>
      </c>
      <c r="P764" s="25">
        <f t="shared" si="81"/>
        <v>0</v>
      </c>
      <c r="Q764" s="25">
        <f t="shared" si="82"/>
        <v>0</v>
      </c>
      <c r="R764" s="25">
        <f t="shared" si="83"/>
        <v>0</v>
      </c>
      <c r="S764" s="25" t="str">
        <f t="shared" ca="1" si="86"/>
        <v/>
      </c>
      <c r="T764" s="20" t="str">
        <f t="shared" ca="1" si="87"/>
        <v/>
      </c>
      <c r="U764" s="26" t="str">
        <f t="shared" ca="1" si="84"/>
        <v/>
      </c>
      <c r="V764" s="22"/>
      <c r="W764" s="22"/>
      <c r="X764" s="22"/>
      <c r="Y764" s="22"/>
      <c r="Z764" s="156"/>
      <c r="AA764" s="156"/>
      <c r="AB764" s="156"/>
      <c r="AC764" s="22">
        <v>20</v>
      </c>
    </row>
    <row r="765" spans="1:29">
      <c r="A765" s="17"/>
      <c r="B765" s="18"/>
      <c r="C765" s="18"/>
      <c r="D765" s="17"/>
      <c r="E765" s="17"/>
      <c r="F765" s="157"/>
      <c r="G765" s="136"/>
      <c r="H765" s="136" t="s">
        <v>131</v>
      </c>
      <c r="I765" s="137" t="str">
        <f>IFERROR(IF(ISBLANK($G765),"",IF(ISTEXT($G765),$G765,IF(SIGN(INDEX('Time Zones'!$D$12:$J$18,MATCH($H765,ZoneA,0),MATCH($J765,ZoneB,0)))=(-1),INDEX('Time Zones'!$D$12:$J$18,MATCH($H765,ZoneA,0),MATCH($J765,ZoneB,0))+$G765+5,INDEX('Time Zones'!$D$12:$J$18,MATCH($H765,ZoneA,0),MATCH($J765,ZoneB,0))+$G765))),"Select Time Zones")</f>
        <v/>
      </c>
      <c r="J765" s="19" t="s">
        <v>131</v>
      </c>
      <c r="K765" s="160"/>
      <c r="L765" s="134"/>
      <c r="M765" s="134" t="s">
        <v>131</v>
      </c>
      <c r="N765" s="135" t="str">
        <f>IFERROR(IF(ISBLANK($G765),"",IF(ISBLANK($L765),"",IF(ISTEXT($L765),$L765,IF(SIGN(INDEX('Time Zones'!$D$12:$J$18,MATCH($H765,ZoneA,0),MATCH($M765,ZoneB,0)))=(-1),INDEX('Time Zones'!$D$12:$J$18,MATCH($H765,ZoneA,0),MATCH($M765,ZoneB,0))+$L765+5,INDEX('Time Zones'!$D$12:$J$18,MATCH($H765,ZoneA,0),MATCH($M765,ZoneB,0))+$L765)))),"Select Time Zones")</f>
        <v/>
      </c>
      <c r="O765" s="162" t="str">
        <f t="shared" ca="1" si="85"/>
        <v/>
      </c>
      <c r="P765" s="25">
        <f t="shared" si="81"/>
        <v>0</v>
      </c>
      <c r="Q765" s="25">
        <f t="shared" si="82"/>
        <v>0</v>
      </c>
      <c r="R765" s="25">
        <f t="shared" si="83"/>
        <v>0</v>
      </c>
      <c r="S765" s="25" t="str">
        <f t="shared" ca="1" si="86"/>
        <v/>
      </c>
      <c r="T765" s="20" t="str">
        <f t="shared" ca="1" si="87"/>
        <v/>
      </c>
      <c r="U765" s="26" t="str">
        <f t="shared" ca="1" si="84"/>
        <v/>
      </c>
      <c r="V765" s="22"/>
      <c r="W765" s="22"/>
      <c r="X765" s="22"/>
      <c r="Y765" s="22"/>
      <c r="Z765" s="156"/>
      <c r="AA765" s="156"/>
      <c r="AB765" s="156"/>
      <c r="AC765" s="22">
        <v>20</v>
      </c>
    </row>
    <row r="766" spans="1:29">
      <c r="A766" s="17"/>
      <c r="B766" s="18"/>
      <c r="C766" s="18"/>
      <c r="D766" s="17"/>
      <c r="E766" s="17"/>
      <c r="F766" s="157"/>
      <c r="G766" s="136"/>
      <c r="H766" s="136" t="s">
        <v>131</v>
      </c>
      <c r="I766" s="137" t="str">
        <f>IFERROR(IF(ISBLANK($G766),"",IF(ISTEXT($G766),$G766,IF(SIGN(INDEX('Time Zones'!$D$12:$J$18,MATCH($H766,ZoneA,0),MATCH($J766,ZoneB,0)))=(-1),INDEX('Time Zones'!$D$12:$J$18,MATCH($H766,ZoneA,0),MATCH($J766,ZoneB,0))+$G766+5,INDEX('Time Zones'!$D$12:$J$18,MATCH($H766,ZoneA,0),MATCH($J766,ZoneB,0))+$G766))),"Select Time Zones")</f>
        <v/>
      </c>
      <c r="J766" s="19" t="s">
        <v>131</v>
      </c>
      <c r="K766" s="160"/>
      <c r="L766" s="134"/>
      <c r="M766" s="134" t="s">
        <v>131</v>
      </c>
      <c r="N766" s="135" t="str">
        <f>IFERROR(IF(ISBLANK($G766),"",IF(ISBLANK($L766),"",IF(ISTEXT($L766),$L766,IF(SIGN(INDEX('Time Zones'!$D$12:$J$18,MATCH($H766,ZoneA,0),MATCH($M766,ZoneB,0)))=(-1),INDEX('Time Zones'!$D$12:$J$18,MATCH($H766,ZoneA,0),MATCH($M766,ZoneB,0))+$L766+5,INDEX('Time Zones'!$D$12:$J$18,MATCH($H766,ZoneA,0),MATCH($M766,ZoneB,0))+$L766)))),"Select Time Zones")</f>
        <v/>
      </c>
      <c r="O766" s="162" t="str">
        <f t="shared" ca="1" si="85"/>
        <v/>
      </c>
      <c r="P766" s="25">
        <f t="shared" si="81"/>
        <v>0</v>
      </c>
      <c r="Q766" s="25">
        <f t="shared" si="82"/>
        <v>0</v>
      </c>
      <c r="R766" s="25">
        <f t="shared" si="83"/>
        <v>0</v>
      </c>
      <c r="S766" s="25" t="str">
        <f t="shared" ca="1" si="86"/>
        <v/>
      </c>
      <c r="T766" s="20" t="str">
        <f t="shared" ca="1" si="87"/>
        <v/>
      </c>
      <c r="U766" s="26" t="str">
        <f t="shared" ca="1" si="84"/>
        <v/>
      </c>
      <c r="V766" s="22"/>
      <c r="W766" s="22"/>
      <c r="X766" s="22"/>
      <c r="Y766" s="22"/>
      <c r="Z766" s="156"/>
      <c r="AA766" s="156"/>
      <c r="AB766" s="156"/>
      <c r="AC766" s="22">
        <v>20</v>
      </c>
    </row>
    <row r="767" spans="1:29">
      <c r="A767" s="17"/>
      <c r="B767" s="18"/>
      <c r="C767" s="18"/>
      <c r="D767" s="17"/>
      <c r="E767" s="17"/>
      <c r="F767" s="157"/>
      <c r="G767" s="136"/>
      <c r="H767" s="136" t="s">
        <v>131</v>
      </c>
      <c r="I767" s="137" t="str">
        <f>IFERROR(IF(ISBLANK($G767),"",IF(ISTEXT($G767),$G767,IF(SIGN(INDEX('Time Zones'!$D$12:$J$18,MATCH($H767,ZoneA,0),MATCH($J767,ZoneB,0)))=(-1),INDEX('Time Zones'!$D$12:$J$18,MATCH($H767,ZoneA,0),MATCH($J767,ZoneB,0))+$G767+5,INDEX('Time Zones'!$D$12:$J$18,MATCH($H767,ZoneA,0),MATCH($J767,ZoneB,0))+$G767))),"Select Time Zones")</f>
        <v/>
      </c>
      <c r="J767" s="19" t="s">
        <v>131</v>
      </c>
      <c r="K767" s="160"/>
      <c r="L767" s="134"/>
      <c r="M767" s="134" t="s">
        <v>131</v>
      </c>
      <c r="N767" s="135" t="str">
        <f>IFERROR(IF(ISBLANK($G767),"",IF(ISBLANK($L767),"",IF(ISTEXT($L767),$L767,IF(SIGN(INDEX('Time Zones'!$D$12:$J$18,MATCH($H767,ZoneA,0),MATCH($M767,ZoneB,0)))=(-1),INDEX('Time Zones'!$D$12:$J$18,MATCH($H767,ZoneA,0),MATCH($M767,ZoneB,0))+$L767+5,INDEX('Time Zones'!$D$12:$J$18,MATCH($H767,ZoneA,0),MATCH($M767,ZoneB,0))+$L767)))),"Select Time Zones")</f>
        <v/>
      </c>
      <c r="O767" s="162" t="str">
        <f t="shared" ca="1" si="85"/>
        <v/>
      </c>
      <c r="P767" s="25">
        <f t="shared" si="81"/>
        <v>0</v>
      </c>
      <c r="Q767" s="25">
        <f t="shared" si="82"/>
        <v>0</v>
      </c>
      <c r="R767" s="25">
        <f t="shared" si="83"/>
        <v>0</v>
      </c>
      <c r="S767" s="25" t="str">
        <f t="shared" ca="1" si="86"/>
        <v/>
      </c>
      <c r="T767" s="20" t="str">
        <f t="shared" ca="1" si="87"/>
        <v/>
      </c>
      <c r="U767" s="26" t="str">
        <f t="shared" ca="1" si="84"/>
        <v/>
      </c>
      <c r="V767" s="22"/>
      <c r="W767" s="22"/>
      <c r="X767" s="22"/>
      <c r="Y767" s="22"/>
      <c r="Z767" s="156"/>
      <c r="AA767" s="156"/>
      <c r="AB767" s="156"/>
      <c r="AC767" s="22">
        <v>20</v>
      </c>
    </row>
    <row r="768" spans="1:29">
      <c r="A768" s="17"/>
      <c r="B768" s="18"/>
      <c r="C768" s="18"/>
      <c r="D768" s="17"/>
      <c r="E768" s="17"/>
      <c r="F768" s="157"/>
      <c r="G768" s="136"/>
      <c r="H768" s="136" t="s">
        <v>131</v>
      </c>
      <c r="I768" s="137" t="str">
        <f>IFERROR(IF(ISBLANK($G768),"",IF(ISTEXT($G768),$G768,IF(SIGN(INDEX('Time Zones'!$D$12:$J$18,MATCH($H768,ZoneA,0),MATCH($J768,ZoneB,0)))=(-1),INDEX('Time Zones'!$D$12:$J$18,MATCH($H768,ZoneA,0),MATCH($J768,ZoneB,0))+$G768+5,INDEX('Time Zones'!$D$12:$J$18,MATCH($H768,ZoneA,0),MATCH($J768,ZoneB,0))+$G768))),"Select Time Zones")</f>
        <v/>
      </c>
      <c r="J768" s="19" t="s">
        <v>131</v>
      </c>
      <c r="K768" s="160"/>
      <c r="L768" s="134"/>
      <c r="M768" s="134" t="s">
        <v>131</v>
      </c>
      <c r="N768" s="135" t="str">
        <f>IFERROR(IF(ISBLANK($G768),"",IF(ISBLANK($L768),"",IF(ISTEXT($L768),$L768,IF(SIGN(INDEX('Time Zones'!$D$12:$J$18,MATCH($H768,ZoneA,0),MATCH($M768,ZoneB,0)))=(-1),INDEX('Time Zones'!$D$12:$J$18,MATCH($H768,ZoneA,0),MATCH($M768,ZoneB,0))+$L768+5,INDEX('Time Zones'!$D$12:$J$18,MATCH($H768,ZoneA,0),MATCH($M768,ZoneB,0))+$L768)))),"Select Time Zones")</f>
        <v/>
      </c>
      <c r="O768" s="162" t="str">
        <f t="shared" ca="1" si="85"/>
        <v/>
      </c>
      <c r="P768" s="25">
        <f t="shared" ref="P768:P831" si="88">IFERROR(HOUR(G768),"")</f>
        <v>0</v>
      </c>
      <c r="Q768" s="25">
        <f t="shared" ref="Q768:Q831" si="89">IFERROR(P768*60,"")</f>
        <v>0</v>
      </c>
      <c r="R768" s="25">
        <f t="shared" ref="R768:R831" si="90">IFERROR(MINUTE(G768),"")</f>
        <v>0</v>
      </c>
      <c r="S768" s="25" t="str">
        <f t="shared" ca="1" si="86"/>
        <v/>
      </c>
      <c r="T768" s="20" t="str">
        <f t="shared" ca="1" si="87"/>
        <v/>
      </c>
      <c r="U768" s="26" t="str">
        <f t="shared" ref="U768:U831" ca="1" si="91">IFERROR(SIGN(S768),"")</f>
        <v/>
      </c>
      <c r="V768" s="22"/>
      <c r="W768" s="22"/>
      <c r="X768" s="22"/>
      <c r="Y768" s="22"/>
      <c r="Z768" s="156"/>
      <c r="AA768" s="156"/>
      <c r="AB768" s="156"/>
      <c r="AC768" s="22">
        <v>20</v>
      </c>
    </row>
    <row r="769" spans="1:29">
      <c r="A769" s="17"/>
      <c r="B769" s="18"/>
      <c r="C769" s="18"/>
      <c r="D769" s="17"/>
      <c r="E769" s="17"/>
      <c r="F769" s="157"/>
      <c r="G769" s="136"/>
      <c r="H769" s="136" t="s">
        <v>131</v>
      </c>
      <c r="I769" s="137" t="str">
        <f>IFERROR(IF(ISBLANK($G769),"",IF(ISTEXT($G769),$G769,IF(SIGN(INDEX('Time Zones'!$D$12:$J$18,MATCH($H769,ZoneA,0),MATCH($J769,ZoneB,0)))=(-1),INDEX('Time Zones'!$D$12:$J$18,MATCH($H769,ZoneA,0),MATCH($J769,ZoneB,0))+$G769+5,INDEX('Time Zones'!$D$12:$J$18,MATCH($H769,ZoneA,0),MATCH($J769,ZoneB,0))+$G769))),"Select Time Zones")</f>
        <v/>
      </c>
      <c r="J769" s="19" t="s">
        <v>131</v>
      </c>
      <c r="K769" s="160"/>
      <c r="L769" s="134"/>
      <c r="M769" s="134" t="s">
        <v>131</v>
      </c>
      <c r="N769" s="135" t="str">
        <f>IFERROR(IF(ISBLANK($G769),"",IF(ISBLANK($L769),"",IF(ISTEXT($L769),$L769,IF(SIGN(INDEX('Time Zones'!$D$12:$J$18,MATCH($H769,ZoneA,0),MATCH($M769,ZoneB,0)))=(-1),INDEX('Time Zones'!$D$12:$J$18,MATCH($H769,ZoneA,0),MATCH($M769,ZoneB,0))+$L769+5,INDEX('Time Zones'!$D$12:$J$18,MATCH($H769,ZoneA,0),MATCH($M769,ZoneB,0))+$L769)))),"Select Time Zones")</f>
        <v/>
      </c>
      <c r="O769" s="162" t="str">
        <f t="shared" ca="1" si="85"/>
        <v/>
      </c>
      <c r="P769" s="25">
        <f t="shared" si="88"/>
        <v>0</v>
      </c>
      <c r="Q769" s="25">
        <f t="shared" si="89"/>
        <v>0</v>
      </c>
      <c r="R769" s="25">
        <f t="shared" si="90"/>
        <v>0</v>
      </c>
      <c r="S769" s="25" t="str">
        <f t="shared" ca="1" si="86"/>
        <v/>
      </c>
      <c r="T769" s="20" t="str">
        <f t="shared" ca="1" si="87"/>
        <v/>
      </c>
      <c r="U769" s="26" t="str">
        <f t="shared" ca="1" si="91"/>
        <v/>
      </c>
      <c r="V769" s="22"/>
      <c r="W769" s="22"/>
      <c r="X769" s="22"/>
      <c r="Y769" s="22"/>
      <c r="Z769" s="156"/>
      <c r="AA769" s="156"/>
      <c r="AB769" s="156"/>
      <c r="AC769" s="22">
        <v>20</v>
      </c>
    </row>
    <row r="770" spans="1:29">
      <c r="A770" s="17"/>
      <c r="B770" s="18"/>
      <c r="C770" s="18"/>
      <c r="D770" s="17"/>
      <c r="E770" s="17"/>
      <c r="F770" s="157"/>
      <c r="G770" s="136"/>
      <c r="H770" s="136" t="s">
        <v>131</v>
      </c>
      <c r="I770" s="137" t="str">
        <f>IFERROR(IF(ISBLANK($G770),"",IF(ISTEXT($G770),$G770,IF(SIGN(INDEX('Time Zones'!$D$12:$J$18,MATCH($H770,ZoneA,0),MATCH($J770,ZoneB,0)))=(-1),INDEX('Time Zones'!$D$12:$J$18,MATCH($H770,ZoneA,0),MATCH($J770,ZoneB,0))+$G770+5,INDEX('Time Zones'!$D$12:$J$18,MATCH($H770,ZoneA,0),MATCH($J770,ZoneB,0))+$G770))),"Select Time Zones")</f>
        <v/>
      </c>
      <c r="J770" s="19" t="s">
        <v>131</v>
      </c>
      <c r="K770" s="160"/>
      <c r="L770" s="134"/>
      <c r="M770" s="134" t="s">
        <v>131</v>
      </c>
      <c r="N770" s="135" t="str">
        <f>IFERROR(IF(ISBLANK($G770),"",IF(ISBLANK($L770),"",IF(ISTEXT($L770),$L770,IF(SIGN(INDEX('Time Zones'!$D$12:$J$18,MATCH($H770,ZoneA,0),MATCH($M770,ZoneB,0)))=(-1),INDEX('Time Zones'!$D$12:$J$18,MATCH($H770,ZoneA,0),MATCH($M770,ZoneB,0))+$L770+5,INDEX('Time Zones'!$D$12:$J$18,MATCH($H770,ZoneA,0),MATCH($M770,ZoneB,0))+$L770)))),"Select Time Zones")</f>
        <v/>
      </c>
      <c r="O770" s="162" t="str">
        <f t="shared" ca="1" si="85"/>
        <v/>
      </c>
      <c r="P770" s="25">
        <f t="shared" si="88"/>
        <v>0</v>
      </c>
      <c r="Q770" s="25">
        <f t="shared" si="89"/>
        <v>0</v>
      </c>
      <c r="R770" s="25">
        <f t="shared" si="90"/>
        <v>0</v>
      </c>
      <c r="S770" s="25" t="str">
        <f t="shared" ca="1" si="86"/>
        <v/>
      </c>
      <c r="T770" s="20" t="str">
        <f t="shared" ca="1" si="87"/>
        <v/>
      </c>
      <c r="U770" s="26" t="str">
        <f t="shared" ca="1" si="91"/>
        <v/>
      </c>
      <c r="V770" s="22"/>
      <c r="W770" s="22"/>
      <c r="X770" s="22"/>
      <c r="Y770" s="22"/>
      <c r="Z770" s="156"/>
      <c r="AA770" s="156"/>
      <c r="AB770" s="156"/>
      <c r="AC770" s="22">
        <v>20</v>
      </c>
    </row>
    <row r="771" spans="1:29">
      <c r="A771" s="17"/>
      <c r="B771" s="18"/>
      <c r="C771" s="18"/>
      <c r="D771" s="17"/>
      <c r="E771" s="17"/>
      <c r="F771" s="157"/>
      <c r="G771" s="136"/>
      <c r="H771" s="136" t="s">
        <v>131</v>
      </c>
      <c r="I771" s="137" t="str">
        <f>IFERROR(IF(ISBLANK($G771),"",IF(ISTEXT($G771),$G771,IF(SIGN(INDEX('Time Zones'!$D$12:$J$18,MATCH($H771,ZoneA,0),MATCH($J771,ZoneB,0)))=(-1),INDEX('Time Zones'!$D$12:$J$18,MATCH($H771,ZoneA,0),MATCH($J771,ZoneB,0))+$G771+5,INDEX('Time Zones'!$D$12:$J$18,MATCH($H771,ZoneA,0),MATCH($J771,ZoneB,0))+$G771))),"Select Time Zones")</f>
        <v/>
      </c>
      <c r="J771" s="19" t="s">
        <v>131</v>
      </c>
      <c r="K771" s="160"/>
      <c r="L771" s="134"/>
      <c r="M771" s="134" t="s">
        <v>131</v>
      </c>
      <c r="N771" s="135" t="str">
        <f>IFERROR(IF(ISBLANK($G771),"",IF(ISBLANK($L771),"",IF(ISTEXT($L771),$L771,IF(SIGN(INDEX('Time Zones'!$D$12:$J$18,MATCH($H771,ZoneA,0),MATCH($M771,ZoneB,0)))=(-1),INDEX('Time Zones'!$D$12:$J$18,MATCH($H771,ZoneA,0),MATCH($M771,ZoneB,0))+$L771+5,INDEX('Time Zones'!$D$12:$J$18,MATCH($H771,ZoneA,0),MATCH($M771,ZoneB,0))+$L771)))),"Select Time Zones")</f>
        <v/>
      </c>
      <c r="O771" s="162" t="str">
        <f t="shared" ca="1" si="85"/>
        <v/>
      </c>
      <c r="P771" s="25">
        <f t="shared" si="88"/>
        <v>0</v>
      </c>
      <c r="Q771" s="25">
        <f t="shared" si="89"/>
        <v>0</v>
      </c>
      <c r="R771" s="25">
        <f t="shared" si="90"/>
        <v>0</v>
      </c>
      <c r="S771" s="25" t="str">
        <f t="shared" ca="1" si="86"/>
        <v/>
      </c>
      <c r="T771" s="20" t="str">
        <f t="shared" ca="1" si="87"/>
        <v/>
      </c>
      <c r="U771" s="26" t="str">
        <f t="shared" ca="1" si="91"/>
        <v/>
      </c>
      <c r="V771" s="22"/>
      <c r="W771" s="22"/>
      <c r="X771" s="22"/>
      <c r="Y771" s="22"/>
      <c r="Z771" s="156"/>
      <c r="AA771" s="156"/>
      <c r="AB771" s="156"/>
      <c r="AC771" s="22">
        <v>20</v>
      </c>
    </row>
    <row r="772" spans="1:29">
      <c r="A772" s="17"/>
      <c r="B772" s="18"/>
      <c r="C772" s="18"/>
      <c r="D772" s="17"/>
      <c r="E772" s="17"/>
      <c r="F772" s="157"/>
      <c r="G772" s="136"/>
      <c r="H772" s="136" t="s">
        <v>131</v>
      </c>
      <c r="I772" s="137" t="str">
        <f>IFERROR(IF(ISBLANK($G772),"",IF(ISTEXT($G772),$G772,IF(SIGN(INDEX('Time Zones'!$D$12:$J$18,MATCH($H772,ZoneA,0),MATCH($J772,ZoneB,0)))=(-1),INDEX('Time Zones'!$D$12:$J$18,MATCH($H772,ZoneA,0),MATCH($J772,ZoneB,0))+$G772+5,INDEX('Time Zones'!$D$12:$J$18,MATCH($H772,ZoneA,0),MATCH($J772,ZoneB,0))+$G772))),"Select Time Zones")</f>
        <v/>
      </c>
      <c r="J772" s="19" t="s">
        <v>131</v>
      </c>
      <c r="K772" s="160"/>
      <c r="L772" s="134"/>
      <c r="M772" s="134" t="s">
        <v>131</v>
      </c>
      <c r="N772" s="135" t="str">
        <f>IFERROR(IF(ISBLANK($G772),"",IF(ISBLANK($L772),"",IF(ISTEXT($L772),$L772,IF(SIGN(INDEX('Time Zones'!$D$12:$J$18,MATCH($H772,ZoneA,0),MATCH($M772,ZoneB,0)))=(-1),INDEX('Time Zones'!$D$12:$J$18,MATCH($H772,ZoneA,0),MATCH($M772,ZoneB,0))+$L772+5,INDEX('Time Zones'!$D$12:$J$18,MATCH($H772,ZoneA,0),MATCH($M772,ZoneB,0))+$L772)))),"Select Time Zones")</f>
        <v/>
      </c>
      <c r="O772" s="162" t="str">
        <f t="shared" ref="O772:O835" ca="1" si="92">IFERROR(IF(AND(ISBLANK(F772),ISBLANK(G772)),"",IF(AND(F772&gt;TODAY(),OR(ISBLANK(K772),ISBLANK(L772))),"",IF(AND(F772=TODAY(),G772&gt;=NOW()-TODAY(),OR(ISBLANK(K772), ISBLANK(L772))),"Pending",IF(AND((F772=K772), G772&gt;=NOW()-TODAY(),ISBLANK(L772)),"Pending",IF(AND(F772=K772, ISBLANK(L772),G772&lt;(NOW()-TODAY())),"Deadline Elapsed",IF(AND(F772=TODAY(),G772&lt;(NOW()-TODAY()),AND(ISBLANK(K772), ISBLANK(L772))),"Deadline Elapsed",IF(AND(TODAY()&gt;F772,OR(ISBLANK(K772),ISBLANK(L772))),"Deadline Elapsed",IF(AND((F772=K772),(G772&lt;L772)),"Missed",IF(AND((F772&lt;K772),OR(G772&lt;=L772,G772&gt;=L772)),"Missed",IF(AND((F772=K772),(G772&gt;=L772)),"Achieved",IF(AND((F772&gt;K772),OR((G772&gt;=L772),(G772&lt;L772))),"Achieved",))))))))))),"")</f>
        <v/>
      </c>
      <c r="P772" s="25">
        <f t="shared" si="88"/>
        <v>0</v>
      </c>
      <c r="Q772" s="25">
        <f t="shared" si="89"/>
        <v>0</v>
      </c>
      <c r="R772" s="25">
        <f t="shared" si="90"/>
        <v>0</v>
      </c>
      <c r="S772" s="25" t="str">
        <f t="shared" ref="S772:S835" ca="1" si="93">IFERROR(IF(OR(ISBLANK(F772),ISBLANK(G772)),"",IF($F772&lt;TODAY(),-$S$1-(TODAY()-F772)*24*60+SUM(Q772:R772),IF($F772=TODAY(),SUM(Q772:R772)-$S$1,IF($F772=TODAY()+1,SUM(Q772:R772)+24*60-$S$1,"")))),"GS")</f>
        <v/>
      </c>
      <c r="T772" s="20" t="str">
        <f t="shared" ref="T772:T835" ca="1" si="94">IFERROR(IF($U772=1,IF($S772&lt;=$AC772,IF(OR(F772=TODAY()+1,$O772="Pending"),"Critical",""),""),""),"")</f>
        <v/>
      </c>
      <c r="U772" s="26" t="str">
        <f t="shared" ca="1" si="91"/>
        <v/>
      </c>
      <c r="V772" s="22"/>
      <c r="W772" s="22"/>
      <c r="X772" s="22"/>
      <c r="Y772" s="22"/>
      <c r="Z772" s="156"/>
      <c r="AA772" s="156"/>
      <c r="AB772" s="156"/>
      <c r="AC772" s="22">
        <v>20</v>
      </c>
    </row>
    <row r="773" spans="1:29">
      <c r="A773" s="17"/>
      <c r="B773" s="18"/>
      <c r="C773" s="18"/>
      <c r="D773" s="17"/>
      <c r="E773" s="17"/>
      <c r="F773" s="157"/>
      <c r="G773" s="136"/>
      <c r="H773" s="136" t="s">
        <v>131</v>
      </c>
      <c r="I773" s="137" t="str">
        <f>IFERROR(IF(ISBLANK($G773),"",IF(ISTEXT($G773),$G773,IF(SIGN(INDEX('Time Zones'!$D$12:$J$18,MATCH($H773,ZoneA,0),MATCH($J773,ZoneB,0)))=(-1),INDEX('Time Zones'!$D$12:$J$18,MATCH($H773,ZoneA,0),MATCH($J773,ZoneB,0))+$G773+5,INDEX('Time Zones'!$D$12:$J$18,MATCH($H773,ZoneA,0),MATCH($J773,ZoneB,0))+$G773))),"Select Time Zones")</f>
        <v/>
      </c>
      <c r="J773" s="19" t="s">
        <v>131</v>
      </c>
      <c r="K773" s="160"/>
      <c r="L773" s="134"/>
      <c r="M773" s="134" t="s">
        <v>131</v>
      </c>
      <c r="N773" s="135" t="str">
        <f>IFERROR(IF(ISBLANK($G773),"",IF(ISBLANK($L773),"",IF(ISTEXT($L773),$L773,IF(SIGN(INDEX('Time Zones'!$D$12:$J$18,MATCH($H773,ZoneA,0),MATCH($M773,ZoneB,0)))=(-1),INDEX('Time Zones'!$D$12:$J$18,MATCH($H773,ZoneA,0),MATCH($M773,ZoneB,0))+$L773+5,INDEX('Time Zones'!$D$12:$J$18,MATCH($H773,ZoneA,0),MATCH($M773,ZoneB,0))+$L773)))),"Select Time Zones")</f>
        <v/>
      </c>
      <c r="O773" s="162" t="str">
        <f t="shared" ca="1" si="92"/>
        <v/>
      </c>
      <c r="P773" s="25">
        <f t="shared" si="88"/>
        <v>0</v>
      </c>
      <c r="Q773" s="25">
        <f t="shared" si="89"/>
        <v>0</v>
      </c>
      <c r="R773" s="25">
        <f t="shared" si="90"/>
        <v>0</v>
      </c>
      <c r="S773" s="25" t="str">
        <f t="shared" ca="1" si="93"/>
        <v/>
      </c>
      <c r="T773" s="20" t="str">
        <f t="shared" ca="1" si="94"/>
        <v/>
      </c>
      <c r="U773" s="26" t="str">
        <f t="shared" ca="1" si="91"/>
        <v/>
      </c>
      <c r="V773" s="22"/>
      <c r="W773" s="22"/>
      <c r="X773" s="22"/>
      <c r="Y773" s="22"/>
      <c r="Z773" s="156"/>
      <c r="AA773" s="156"/>
      <c r="AB773" s="156"/>
      <c r="AC773" s="22">
        <v>20</v>
      </c>
    </row>
    <row r="774" spans="1:29">
      <c r="A774" s="17"/>
      <c r="B774" s="18"/>
      <c r="C774" s="18"/>
      <c r="D774" s="17"/>
      <c r="E774" s="17"/>
      <c r="F774" s="157"/>
      <c r="G774" s="136"/>
      <c r="H774" s="136" t="s">
        <v>131</v>
      </c>
      <c r="I774" s="137" t="str">
        <f>IFERROR(IF(ISBLANK($G774),"",IF(ISTEXT($G774),$G774,IF(SIGN(INDEX('Time Zones'!$D$12:$J$18,MATCH($H774,ZoneA,0),MATCH($J774,ZoneB,0)))=(-1),INDEX('Time Zones'!$D$12:$J$18,MATCH($H774,ZoneA,0),MATCH($J774,ZoneB,0))+$G774+5,INDEX('Time Zones'!$D$12:$J$18,MATCH($H774,ZoneA,0),MATCH($J774,ZoneB,0))+$G774))),"Select Time Zones")</f>
        <v/>
      </c>
      <c r="J774" s="19" t="s">
        <v>131</v>
      </c>
      <c r="K774" s="160"/>
      <c r="L774" s="134"/>
      <c r="M774" s="134" t="s">
        <v>131</v>
      </c>
      <c r="N774" s="135" t="str">
        <f>IFERROR(IF(ISBLANK($G774),"",IF(ISBLANK($L774),"",IF(ISTEXT($L774),$L774,IF(SIGN(INDEX('Time Zones'!$D$12:$J$18,MATCH($H774,ZoneA,0),MATCH($M774,ZoneB,0)))=(-1),INDEX('Time Zones'!$D$12:$J$18,MATCH($H774,ZoneA,0),MATCH($M774,ZoneB,0))+$L774+5,INDEX('Time Zones'!$D$12:$J$18,MATCH($H774,ZoneA,0),MATCH($M774,ZoneB,0))+$L774)))),"Select Time Zones")</f>
        <v/>
      </c>
      <c r="O774" s="162" t="str">
        <f t="shared" ca="1" si="92"/>
        <v/>
      </c>
      <c r="P774" s="25">
        <f t="shared" si="88"/>
        <v>0</v>
      </c>
      <c r="Q774" s="25">
        <f t="shared" si="89"/>
        <v>0</v>
      </c>
      <c r="R774" s="25">
        <f t="shared" si="90"/>
        <v>0</v>
      </c>
      <c r="S774" s="25" t="str">
        <f t="shared" ca="1" si="93"/>
        <v/>
      </c>
      <c r="T774" s="20" t="str">
        <f t="shared" ca="1" si="94"/>
        <v/>
      </c>
      <c r="U774" s="26" t="str">
        <f t="shared" ca="1" si="91"/>
        <v/>
      </c>
      <c r="V774" s="22"/>
      <c r="W774" s="22"/>
      <c r="X774" s="22"/>
      <c r="Y774" s="22"/>
      <c r="Z774" s="156"/>
      <c r="AA774" s="156"/>
      <c r="AB774" s="156"/>
      <c r="AC774" s="22">
        <v>20</v>
      </c>
    </row>
    <row r="775" spans="1:29">
      <c r="A775" s="17"/>
      <c r="B775" s="18"/>
      <c r="C775" s="18"/>
      <c r="D775" s="17"/>
      <c r="E775" s="17"/>
      <c r="F775" s="157"/>
      <c r="G775" s="136"/>
      <c r="H775" s="136" t="s">
        <v>131</v>
      </c>
      <c r="I775" s="137" t="str">
        <f>IFERROR(IF(ISBLANK($G775),"",IF(ISTEXT($G775),$G775,IF(SIGN(INDEX('Time Zones'!$D$12:$J$18,MATCH($H775,ZoneA,0),MATCH($J775,ZoneB,0)))=(-1),INDEX('Time Zones'!$D$12:$J$18,MATCH($H775,ZoneA,0),MATCH($J775,ZoneB,0))+$G775+5,INDEX('Time Zones'!$D$12:$J$18,MATCH($H775,ZoneA,0),MATCH($J775,ZoneB,0))+$G775))),"Select Time Zones")</f>
        <v/>
      </c>
      <c r="J775" s="19" t="s">
        <v>131</v>
      </c>
      <c r="K775" s="160"/>
      <c r="L775" s="134"/>
      <c r="M775" s="134" t="s">
        <v>131</v>
      </c>
      <c r="N775" s="135" t="str">
        <f>IFERROR(IF(ISBLANK($G775),"",IF(ISBLANK($L775),"",IF(ISTEXT($L775),$L775,IF(SIGN(INDEX('Time Zones'!$D$12:$J$18,MATCH($H775,ZoneA,0),MATCH($M775,ZoneB,0)))=(-1),INDEX('Time Zones'!$D$12:$J$18,MATCH($H775,ZoneA,0),MATCH($M775,ZoneB,0))+$L775+5,INDEX('Time Zones'!$D$12:$J$18,MATCH($H775,ZoneA,0),MATCH($M775,ZoneB,0))+$L775)))),"Select Time Zones")</f>
        <v/>
      </c>
      <c r="O775" s="162" t="str">
        <f t="shared" ca="1" si="92"/>
        <v/>
      </c>
      <c r="P775" s="25">
        <f t="shared" si="88"/>
        <v>0</v>
      </c>
      <c r="Q775" s="25">
        <f t="shared" si="89"/>
        <v>0</v>
      </c>
      <c r="R775" s="25">
        <f t="shared" si="90"/>
        <v>0</v>
      </c>
      <c r="S775" s="25" t="str">
        <f t="shared" ca="1" si="93"/>
        <v/>
      </c>
      <c r="T775" s="20" t="str">
        <f t="shared" ca="1" si="94"/>
        <v/>
      </c>
      <c r="U775" s="26" t="str">
        <f t="shared" ca="1" si="91"/>
        <v/>
      </c>
      <c r="V775" s="22"/>
      <c r="W775" s="22"/>
      <c r="X775" s="22"/>
      <c r="Y775" s="22"/>
      <c r="Z775" s="156"/>
      <c r="AA775" s="156"/>
      <c r="AB775" s="156"/>
      <c r="AC775" s="22">
        <v>20</v>
      </c>
    </row>
    <row r="776" spans="1:29">
      <c r="A776" s="17"/>
      <c r="B776" s="18"/>
      <c r="C776" s="18"/>
      <c r="D776" s="17"/>
      <c r="E776" s="17"/>
      <c r="F776" s="157"/>
      <c r="G776" s="136"/>
      <c r="H776" s="136" t="s">
        <v>131</v>
      </c>
      <c r="I776" s="137" t="str">
        <f>IFERROR(IF(ISBLANK($G776),"",IF(ISTEXT($G776),$G776,IF(SIGN(INDEX('Time Zones'!$D$12:$J$18,MATCH($H776,ZoneA,0),MATCH($J776,ZoneB,0)))=(-1),INDEX('Time Zones'!$D$12:$J$18,MATCH($H776,ZoneA,0),MATCH($J776,ZoneB,0))+$G776+5,INDEX('Time Zones'!$D$12:$J$18,MATCH($H776,ZoneA,0),MATCH($J776,ZoneB,0))+$G776))),"Select Time Zones")</f>
        <v/>
      </c>
      <c r="J776" s="19" t="s">
        <v>131</v>
      </c>
      <c r="K776" s="160"/>
      <c r="L776" s="134"/>
      <c r="M776" s="134" t="s">
        <v>131</v>
      </c>
      <c r="N776" s="135" t="str">
        <f>IFERROR(IF(ISBLANK($G776),"",IF(ISBLANK($L776),"",IF(ISTEXT($L776),$L776,IF(SIGN(INDEX('Time Zones'!$D$12:$J$18,MATCH($H776,ZoneA,0),MATCH($M776,ZoneB,0)))=(-1),INDEX('Time Zones'!$D$12:$J$18,MATCH($H776,ZoneA,0),MATCH($M776,ZoneB,0))+$L776+5,INDEX('Time Zones'!$D$12:$J$18,MATCH($H776,ZoneA,0),MATCH($M776,ZoneB,0))+$L776)))),"Select Time Zones")</f>
        <v/>
      </c>
      <c r="O776" s="162" t="str">
        <f t="shared" ca="1" si="92"/>
        <v/>
      </c>
      <c r="P776" s="25">
        <f t="shared" si="88"/>
        <v>0</v>
      </c>
      <c r="Q776" s="25">
        <f t="shared" si="89"/>
        <v>0</v>
      </c>
      <c r="R776" s="25">
        <f t="shared" si="90"/>
        <v>0</v>
      </c>
      <c r="S776" s="25" t="str">
        <f t="shared" ca="1" si="93"/>
        <v/>
      </c>
      <c r="T776" s="20" t="str">
        <f t="shared" ca="1" si="94"/>
        <v/>
      </c>
      <c r="U776" s="26" t="str">
        <f t="shared" ca="1" si="91"/>
        <v/>
      </c>
      <c r="V776" s="22"/>
      <c r="W776" s="22"/>
      <c r="X776" s="22"/>
      <c r="Y776" s="22"/>
      <c r="Z776" s="156"/>
      <c r="AA776" s="156"/>
      <c r="AB776" s="156"/>
      <c r="AC776" s="22">
        <v>20</v>
      </c>
    </row>
    <row r="777" spans="1:29">
      <c r="A777" s="17"/>
      <c r="B777" s="18"/>
      <c r="C777" s="18"/>
      <c r="D777" s="17"/>
      <c r="E777" s="17"/>
      <c r="F777" s="157"/>
      <c r="G777" s="136"/>
      <c r="H777" s="136" t="s">
        <v>131</v>
      </c>
      <c r="I777" s="137" t="str">
        <f>IFERROR(IF(ISBLANK($G777),"",IF(ISTEXT($G777),$G777,IF(SIGN(INDEX('Time Zones'!$D$12:$J$18,MATCH($H777,ZoneA,0),MATCH($J777,ZoneB,0)))=(-1),INDEX('Time Zones'!$D$12:$J$18,MATCH($H777,ZoneA,0),MATCH($J777,ZoneB,0))+$G777+5,INDEX('Time Zones'!$D$12:$J$18,MATCH($H777,ZoneA,0),MATCH($J777,ZoneB,0))+$G777))),"Select Time Zones")</f>
        <v/>
      </c>
      <c r="J777" s="19" t="s">
        <v>131</v>
      </c>
      <c r="K777" s="160"/>
      <c r="L777" s="134"/>
      <c r="M777" s="134" t="s">
        <v>131</v>
      </c>
      <c r="N777" s="135" t="str">
        <f>IFERROR(IF(ISBLANK($G777),"",IF(ISBLANK($L777),"",IF(ISTEXT($L777),$L777,IF(SIGN(INDEX('Time Zones'!$D$12:$J$18,MATCH($H777,ZoneA,0),MATCH($M777,ZoneB,0)))=(-1),INDEX('Time Zones'!$D$12:$J$18,MATCH($H777,ZoneA,0),MATCH($M777,ZoneB,0))+$L777+5,INDEX('Time Zones'!$D$12:$J$18,MATCH($H777,ZoneA,0),MATCH($M777,ZoneB,0))+$L777)))),"Select Time Zones")</f>
        <v/>
      </c>
      <c r="O777" s="162" t="str">
        <f t="shared" ca="1" si="92"/>
        <v/>
      </c>
      <c r="P777" s="25">
        <f t="shared" si="88"/>
        <v>0</v>
      </c>
      <c r="Q777" s="25">
        <f t="shared" si="89"/>
        <v>0</v>
      </c>
      <c r="R777" s="25">
        <f t="shared" si="90"/>
        <v>0</v>
      </c>
      <c r="S777" s="25" t="str">
        <f t="shared" ca="1" si="93"/>
        <v/>
      </c>
      <c r="T777" s="20" t="str">
        <f t="shared" ca="1" si="94"/>
        <v/>
      </c>
      <c r="U777" s="26" t="str">
        <f t="shared" ca="1" si="91"/>
        <v/>
      </c>
      <c r="V777" s="22"/>
      <c r="W777" s="22"/>
      <c r="X777" s="22"/>
      <c r="Y777" s="22"/>
      <c r="Z777" s="156"/>
      <c r="AA777" s="156"/>
      <c r="AB777" s="156"/>
      <c r="AC777" s="22">
        <v>20</v>
      </c>
    </row>
    <row r="778" spans="1:29">
      <c r="A778" s="17"/>
      <c r="B778" s="18"/>
      <c r="C778" s="18"/>
      <c r="D778" s="17"/>
      <c r="E778" s="17"/>
      <c r="F778" s="157"/>
      <c r="G778" s="136"/>
      <c r="H778" s="136" t="s">
        <v>131</v>
      </c>
      <c r="I778" s="137" t="str">
        <f>IFERROR(IF(ISBLANK($G778),"",IF(ISTEXT($G778),$G778,IF(SIGN(INDEX('Time Zones'!$D$12:$J$18,MATCH($H778,ZoneA,0),MATCH($J778,ZoneB,0)))=(-1),INDEX('Time Zones'!$D$12:$J$18,MATCH($H778,ZoneA,0),MATCH($J778,ZoneB,0))+$G778+5,INDEX('Time Zones'!$D$12:$J$18,MATCH($H778,ZoneA,0),MATCH($J778,ZoneB,0))+$G778))),"Select Time Zones")</f>
        <v/>
      </c>
      <c r="J778" s="19" t="s">
        <v>131</v>
      </c>
      <c r="K778" s="160"/>
      <c r="L778" s="134"/>
      <c r="M778" s="134" t="s">
        <v>131</v>
      </c>
      <c r="N778" s="135" t="str">
        <f>IFERROR(IF(ISBLANK($G778),"",IF(ISBLANK($L778),"",IF(ISTEXT($L778),$L778,IF(SIGN(INDEX('Time Zones'!$D$12:$J$18,MATCH($H778,ZoneA,0),MATCH($M778,ZoneB,0)))=(-1),INDEX('Time Zones'!$D$12:$J$18,MATCH($H778,ZoneA,0),MATCH($M778,ZoneB,0))+$L778+5,INDEX('Time Zones'!$D$12:$J$18,MATCH($H778,ZoneA,0),MATCH($M778,ZoneB,0))+$L778)))),"Select Time Zones")</f>
        <v/>
      </c>
      <c r="O778" s="162" t="str">
        <f t="shared" ca="1" si="92"/>
        <v/>
      </c>
      <c r="P778" s="25">
        <f t="shared" si="88"/>
        <v>0</v>
      </c>
      <c r="Q778" s="25">
        <f t="shared" si="89"/>
        <v>0</v>
      </c>
      <c r="R778" s="25">
        <f t="shared" si="90"/>
        <v>0</v>
      </c>
      <c r="S778" s="25" t="str">
        <f t="shared" ca="1" si="93"/>
        <v/>
      </c>
      <c r="T778" s="20" t="str">
        <f t="shared" ca="1" si="94"/>
        <v/>
      </c>
      <c r="U778" s="26" t="str">
        <f t="shared" ca="1" si="91"/>
        <v/>
      </c>
      <c r="V778" s="22"/>
      <c r="W778" s="22"/>
      <c r="X778" s="22"/>
      <c r="Y778" s="22"/>
      <c r="Z778" s="156"/>
      <c r="AA778" s="156"/>
      <c r="AB778" s="156"/>
      <c r="AC778" s="22">
        <v>20</v>
      </c>
    </row>
    <row r="779" spans="1:29">
      <c r="A779" s="17"/>
      <c r="B779" s="18"/>
      <c r="C779" s="18"/>
      <c r="D779" s="17"/>
      <c r="E779" s="17"/>
      <c r="F779" s="157"/>
      <c r="G779" s="136"/>
      <c r="H779" s="136" t="s">
        <v>131</v>
      </c>
      <c r="I779" s="137" t="str">
        <f>IFERROR(IF(ISBLANK($G779),"",IF(ISTEXT($G779),$G779,IF(SIGN(INDEX('Time Zones'!$D$12:$J$18,MATCH($H779,ZoneA,0),MATCH($J779,ZoneB,0)))=(-1),INDEX('Time Zones'!$D$12:$J$18,MATCH($H779,ZoneA,0),MATCH($J779,ZoneB,0))+$G779+5,INDEX('Time Zones'!$D$12:$J$18,MATCH($H779,ZoneA,0),MATCH($J779,ZoneB,0))+$G779))),"Select Time Zones")</f>
        <v/>
      </c>
      <c r="J779" s="19" t="s">
        <v>131</v>
      </c>
      <c r="K779" s="160"/>
      <c r="L779" s="134"/>
      <c r="M779" s="134" t="s">
        <v>131</v>
      </c>
      <c r="N779" s="135" t="str">
        <f>IFERROR(IF(ISBLANK($G779),"",IF(ISBLANK($L779),"",IF(ISTEXT($L779),$L779,IF(SIGN(INDEX('Time Zones'!$D$12:$J$18,MATCH($H779,ZoneA,0),MATCH($M779,ZoneB,0)))=(-1),INDEX('Time Zones'!$D$12:$J$18,MATCH($H779,ZoneA,0),MATCH($M779,ZoneB,0))+$L779+5,INDEX('Time Zones'!$D$12:$J$18,MATCH($H779,ZoneA,0),MATCH($M779,ZoneB,0))+$L779)))),"Select Time Zones")</f>
        <v/>
      </c>
      <c r="O779" s="162" t="str">
        <f t="shared" ca="1" si="92"/>
        <v/>
      </c>
      <c r="P779" s="25">
        <f t="shared" si="88"/>
        <v>0</v>
      </c>
      <c r="Q779" s="25">
        <f t="shared" si="89"/>
        <v>0</v>
      </c>
      <c r="R779" s="25">
        <f t="shared" si="90"/>
        <v>0</v>
      </c>
      <c r="S779" s="25" t="str">
        <f t="shared" ca="1" si="93"/>
        <v/>
      </c>
      <c r="T779" s="20" t="str">
        <f t="shared" ca="1" si="94"/>
        <v/>
      </c>
      <c r="U779" s="26" t="str">
        <f t="shared" ca="1" si="91"/>
        <v/>
      </c>
      <c r="V779" s="22"/>
      <c r="W779" s="22"/>
      <c r="X779" s="22"/>
      <c r="Y779" s="22"/>
      <c r="Z779" s="156"/>
      <c r="AA779" s="156"/>
      <c r="AB779" s="156"/>
      <c r="AC779" s="22">
        <v>20</v>
      </c>
    </row>
    <row r="780" spans="1:29">
      <c r="A780" s="17"/>
      <c r="B780" s="18"/>
      <c r="C780" s="18"/>
      <c r="D780" s="17"/>
      <c r="E780" s="17"/>
      <c r="F780" s="157"/>
      <c r="G780" s="136"/>
      <c r="H780" s="136" t="s">
        <v>131</v>
      </c>
      <c r="I780" s="137" t="str">
        <f>IFERROR(IF(ISBLANK($G780),"",IF(ISTEXT($G780),$G780,IF(SIGN(INDEX('Time Zones'!$D$12:$J$18,MATCH($H780,ZoneA,0),MATCH($J780,ZoneB,0)))=(-1),INDEX('Time Zones'!$D$12:$J$18,MATCH($H780,ZoneA,0),MATCH($J780,ZoneB,0))+$G780+5,INDEX('Time Zones'!$D$12:$J$18,MATCH($H780,ZoneA,0),MATCH($J780,ZoneB,0))+$G780))),"Select Time Zones")</f>
        <v/>
      </c>
      <c r="J780" s="19" t="s">
        <v>131</v>
      </c>
      <c r="K780" s="160"/>
      <c r="L780" s="134"/>
      <c r="M780" s="134" t="s">
        <v>131</v>
      </c>
      <c r="N780" s="135" t="str">
        <f>IFERROR(IF(ISBLANK($G780),"",IF(ISBLANK($L780),"",IF(ISTEXT($L780),$L780,IF(SIGN(INDEX('Time Zones'!$D$12:$J$18,MATCH($H780,ZoneA,0),MATCH($M780,ZoneB,0)))=(-1),INDEX('Time Zones'!$D$12:$J$18,MATCH($H780,ZoneA,0),MATCH($M780,ZoneB,0))+$L780+5,INDEX('Time Zones'!$D$12:$J$18,MATCH($H780,ZoneA,0),MATCH($M780,ZoneB,0))+$L780)))),"Select Time Zones")</f>
        <v/>
      </c>
      <c r="O780" s="162" t="str">
        <f t="shared" ca="1" si="92"/>
        <v/>
      </c>
      <c r="P780" s="25">
        <f t="shared" si="88"/>
        <v>0</v>
      </c>
      <c r="Q780" s="25">
        <f t="shared" si="89"/>
        <v>0</v>
      </c>
      <c r="R780" s="25">
        <f t="shared" si="90"/>
        <v>0</v>
      </c>
      <c r="S780" s="25" t="str">
        <f t="shared" ca="1" si="93"/>
        <v/>
      </c>
      <c r="T780" s="20" t="str">
        <f t="shared" ca="1" si="94"/>
        <v/>
      </c>
      <c r="U780" s="26" t="str">
        <f t="shared" ca="1" si="91"/>
        <v/>
      </c>
      <c r="V780" s="22"/>
      <c r="W780" s="22"/>
      <c r="X780" s="22"/>
      <c r="Y780" s="22"/>
      <c r="Z780" s="156"/>
      <c r="AA780" s="156"/>
      <c r="AB780" s="156"/>
      <c r="AC780" s="22">
        <v>20</v>
      </c>
    </row>
    <row r="781" spans="1:29">
      <c r="A781" s="17"/>
      <c r="B781" s="18"/>
      <c r="C781" s="18"/>
      <c r="D781" s="17"/>
      <c r="E781" s="17"/>
      <c r="F781" s="157"/>
      <c r="G781" s="136"/>
      <c r="H781" s="136" t="s">
        <v>131</v>
      </c>
      <c r="I781" s="137" t="str">
        <f>IFERROR(IF(ISBLANK($G781),"",IF(ISTEXT($G781),$G781,IF(SIGN(INDEX('Time Zones'!$D$12:$J$18,MATCH($H781,ZoneA,0),MATCH($J781,ZoneB,0)))=(-1),INDEX('Time Zones'!$D$12:$J$18,MATCH($H781,ZoneA,0),MATCH($J781,ZoneB,0))+$G781+5,INDEX('Time Zones'!$D$12:$J$18,MATCH($H781,ZoneA,0),MATCH($J781,ZoneB,0))+$G781))),"Select Time Zones")</f>
        <v/>
      </c>
      <c r="J781" s="19" t="s">
        <v>131</v>
      </c>
      <c r="K781" s="160"/>
      <c r="L781" s="134"/>
      <c r="M781" s="134" t="s">
        <v>131</v>
      </c>
      <c r="N781" s="135" t="str">
        <f>IFERROR(IF(ISBLANK($G781),"",IF(ISBLANK($L781),"",IF(ISTEXT($L781),$L781,IF(SIGN(INDEX('Time Zones'!$D$12:$J$18,MATCH($H781,ZoneA,0),MATCH($M781,ZoneB,0)))=(-1),INDEX('Time Zones'!$D$12:$J$18,MATCH($H781,ZoneA,0),MATCH($M781,ZoneB,0))+$L781+5,INDEX('Time Zones'!$D$12:$J$18,MATCH($H781,ZoneA,0),MATCH($M781,ZoneB,0))+$L781)))),"Select Time Zones")</f>
        <v/>
      </c>
      <c r="O781" s="162" t="str">
        <f t="shared" ca="1" si="92"/>
        <v/>
      </c>
      <c r="P781" s="25">
        <f t="shared" si="88"/>
        <v>0</v>
      </c>
      <c r="Q781" s="25">
        <f t="shared" si="89"/>
        <v>0</v>
      </c>
      <c r="R781" s="25">
        <f t="shared" si="90"/>
        <v>0</v>
      </c>
      <c r="S781" s="25" t="str">
        <f t="shared" ca="1" si="93"/>
        <v/>
      </c>
      <c r="T781" s="20" t="str">
        <f t="shared" ca="1" si="94"/>
        <v/>
      </c>
      <c r="U781" s="26" t="str">
        <f t="shared" ca="1" si="91"/>
        <v/>
      </c>
      <c r="V781" s="22"/>
      <c r="W781" s="22"/>
      <c r="X781" s="22"/>
      <c r="Y781" s="22"/>
      <c r="Z781" s="156"/>
      <c r="AA781" s="156"/>
      <c r="AB781" s="156"/>
      <c r="AC781" s="22">
        <v>20</v>
      </c>
    </row>
    <row r="782" spans="1:29">
      <c r="A782" s="17"/>
      <c r="B782" s="18"/>
      <c r="C782" s="18"/>
      <c r="D782" s="17"/>
      <c r="E782" s="17"/>
      <c r="F782" s="157"/>
      <c r="G782" s="136"/>
      <c r="H782" s="136" t="s">
        <v>131</v>
      </c>
      <c r="I782" s="137" t="str">
        <f>IFERROR(IF(ISBLANK($G782),"",IF(ISTEXT($G782),$G782,IF(SIGN(INDEX('Time Zones'!$D$12:$J$18,MATCH($H782,ZoneA,0),MATCH($J782,ZoneB,0)))=(-1),INDEX('Time Zones'!$D$12:$J$18,MATCH($H782,ZoneA,0),MATCH($J782,ZoneB,0))+$G782+5,INDEX('Time Zones'!$D$12:$J$18,MATCH($H782,ZoneA,0),MATCH($J782,ZoneB,0))+$G782))),"Select Time Zones")</f>
        <v/>
      </c>
      <c r="J782" s="19" t="s">
        <v>131</v>
      </c>
      <c r="K782" s="160"/>
      <c r="L782" s="134"/>
      <c r="M782" s="134" t="s">
        <v>131</v>
      </c>
      <c r="N782" s="135" t="str">
        <f>IFERROR(IF(ISBLANK($G782),"",IF(ISBLANK($L782),"",IF(ISTEXT($L782),$L782,IF(SIGN(INDEX('Time Zones'!$D$12:$J$18,MATCH($H782,ZoneA,0),MATCH($M782,ZoneB,0)))=(-1),INDEX('Time Zones'!$D$12:$J$18,MATCH($H782,ZoneA,0),MATCH($M782,ZoneB,0))+$L782+5,INDEX('Time Zones'!$D$12:$J$18,MATCH($H782,ZoneA,0),MATCH($M782,ZoneB,0))+$L782)))),"Select Time Zones")</f>
        <v/>
      </c>
      <c r="O782" s="162" t="str">
        <f t="shared" ca="1" si="92"/>
        <v/>
      </c>
      <c r="P782" s="25">
        <f t="shared" si="88"/>
        <v>0</v>
      </c>
      <c r="Q782" s="25">
        <f t="shared" si="89"/>
        <v>0</v>
      </c>
      <c r="R782" s="25">
        <f t="shared" si="90"/>
        <v>0</v>
      </c>
      <c r="S782" s="25" t="str">
        <f t="shared" ca="1" si="93"/>
        <v/>
      </c>
      <c r="T782" s="20" t="str">
        <f t="shared" ca="1" si="94"/>
        <v/>
      </c>
      <c r="U782" s="26" t="str">
        <f t="shared" ca="1" si="91"/>
        <v/>
      </c>
      <c r="V782" s="22"/>
      <c r="W782" s="22"/>
      <c r="X782" s="22"/>
      <c r="Y782" s="22"/>
      <c r="Z782" s="156"/>
      <c r="AA782" s="156"/>
      <c r="AB782" s="156"/>
      <c r="AC782" s="22">
        <v>20</v>
      </c>
    </row>
    <row r="783" spans="1:29">
      <c r="A783" s="17"/>
      <c r="B783" s="18"/>
      <c r="C783" s="18"/>
      <c r="D783" s="17"/>
      <c r="E783" s="17"/>
      <c r="F783" s="157"/>
      <c r="G783" s="136"/>
      <c r="H783" s="136" t="s">
        <v>131</v>
      </c>
      <c r="I783" s="137" t="str">
        <f>IFERROR(IF(ISBLANK($G783),"",IF(ISTEXT($G783),$G783,IF(SIGN(INDEX('Time Zones'!$D$12:$J$18,MATCH($H783,ZoneA,0),MATCH($J783,ZoneB,0)))=(-1),INDEX('Time Zones'!$D$12:$J$18,MATCH($H783,ZoneA,0),MATCH($J783,ZoneB,0))+$G783+5,INDEX('Time Zones'!$D$12:$J$18,MATCH($H783,ZoneA,0),MATCH($J783,ZoneB,0))+$G783))),"Select Time Zones")</f>
        <v/>
      </c>
      <c r="J783" s="19" t="s">
        <v>131</v>
      </c>
      <c r="K783" s="160"/>
      <c r="L783" s="134"/>
      <c r="M783" s="134" t="s">
        <v>131</v>
      </c>
      <c r="N783" s="135" t="str">
        <f>IFERROR(IF(ISBLANK($G783),"",IF(ISBLANK($L783),"",IF(ISTEXT($L783),$L783,IF(SIGN(INDEX('Time Zones'!$D$12:$J$18,MATCH($H783,ZoneA,0),MATCH($M783,ZoneB,0)))=(-1),INDEX('Time Zones'!$D$12:$J$18,MATCH($H783,ZoneA,0),MATCH($M783,ZoneB,0))+$L783+5,INDEX('Time Zones'!$D$12:$J$18,MATCH($H783,ZoneA,0),MATCH($M783,ZoneB,0))+$L783)))),"Select Time Zones")</f>
        <v/>
      </c>
      <c r="O783" s="162" t="str">
        <f t="shared" ca="1" si="92"/>
        <v/>
      </c>
      <c r="P783" s="25">
        <f t="shared" si="88"/>
        <v>0</v>
      </c>
      <c r="Q783" s="25">
        <f t="shared" si="89"/>
        <v>0</v>
      </c>
      <c r="R783" s="25">
        <f t="shared" si="90"/>
        <v>0</v>
      </c>
      <c r="S783" s="25" t="str">
        <f t="shared" ca="1" si="93"/>
        <v/>
      </c>
      <c r="T783" s="20" t="str">
        <f t="shared" ca="1" si="94"/>
        <v/>
      </c>
      <c r="U783" s="26" t="str">
        <f t="shared" ca="1" si="91"/>
        <v/>
      </c>
      <c r="V783" s="22"/>
      <c r="W783" s="22"/>
      <c r="X783" s="22"/>
      <c r="Y783" s="22"/>
      <c r="Z783" s="156"/>
      <c r="AA783" s="156"/>
      <c r="AB783" s="156"/>
      <c r="AC783" s="22">
        <v>20</v>
      </c>
    </row>
    <row r="784" spans="1:29">
      <c r="A784" s="17"/>
      <c r="B784" s="18"/>
      <c r="C784" s="18"/>
      <c r="D784" s="17"/>
      <c r="E784" s="17"/>
      <c r="F784" s="157"/>
      <c r="G784" s="136"/>
      <c r="H784" s="136" t="s">
        <v>131</v>
      </c>
      <c r="I784" s="137" t="str">
        <f>IFERROR(IF(ISBLANK($G784),"",IF(ISTEXT($G784),$G784,IF(SIGN(INDEX('Time Zones'!$D$12:$J$18,MATCH($H784,ZoneA,0),MATCH($J784,ZoneB,0)))=(-1),INDEX('Time Zones'!$D$12:$J$18,MATCH($H784,ZoneA,0),MATCH($J784,ZoneB,0))+$G784+5,INDEX('Time Zones'!$D$12:$J$18,MATCH($H784,ZoneA,0),MATCH($J784,ZoneB,0))+$G784))),"Select Time Zones")</f>
        <v/>
      </c>
      <c r="J784" s="19" t="s">
        <v>131</v>
      </c>
      <c r="K784" s="160"/>
      <c r="L784" s="134"/>
      <c r="M784" s="134" t="s">
        <v>131</v>
      </c>
      <c r="N784" s="135" t="str">
        <f>IFERROR(IF(ISBLANK($G784),"",IF(ISBLANK($L784),"",IF(ISTEXT($L784),$L784,IF(SIGN(INDEX('Time Zones'!$D$12:$J$18,MATCH($H784,ZoneA,0),MATCH($M784,ZoneB,0)))=(-1),INDEX('Time Zones'!$D$12:$J$18,MATCH($H784,ZoneA,0),MATCH($M784,ZoneB,0))+$L784+5,INDEX('Time Zones'!$D$12:$J$18,MATCH($H784,ZoneA,0),MATCH($M784,ZoneB,0))+$L784)))),"Select Time Zones")</f>
        <v/>
      </c>
      <c r="O784" s="162" t="str">
        <f t="shared" ca="1" si="92"/>
        <v/>
      </c>
      <c r="P784" s="25">
        <f t="shared" si="88"/>
        <v>0</v>
      </c>
      <c r="Q784" s="25">
        <f t="shared" si="89"/>
        <v>0</v>
      </c>
      <c r="R784" s="25">
        <f t="shared" si="90"/>
        <v>0</v>
      </c>
      <c r="S784" s="25" t="str">
        <f t="shared" ca="1" si="93"/>
        <v/>
      </c>
      <c r="T784" s="20" t="str">
        <f t="shared" ca="1" si="94"/>
        <v/>
      </c>
      <c r="U784" s="26" t="str">
        <f t="shared" ca="1" si="91"/>
        <v/>
      </c>
      <c r="V784" s="22"/>
      <c r="W784" s="22"/>
      <c r="X784" s="22"/>
      <c r="Y784" s="22"/>
      <c r="Z784" s="156"/>
      <c r="AA784" s="156"/>
      <c r="AB784" s="156"/>
      <c r="AC784" s="22">
        <v>20</v>
      </c>
    </row>
    <row r="785" spans="1:29">
      <c r="A785" s="17"/>
      <c r="B785" s="18"/>
      <c r="C785" s="18"/>
      <c r="D785" s="17"/>
      <c r="E785" s="17"/>
      <c r="F785" s="157"/>
      <c r="G785" s="136"/>
      <c r="H785" s="136" t="s">
        <v>131</v>
      </c>
      <c r="I785" s="137" t="str">
        <f>IFERROR(IF(ISBLANK($G785),"",IF(ISTEXT($G785),$G785,IF(SIGN(INDEX('Time Zones'!$D$12:$J$18,MATCH($H785,ZoneA,0),MATCH($J785,ZoneB,0)))=(-1),INDEX('Time Zones'!$D$12:$J$18,MATCH($H785,ZoneA,0),MATCH($J785,ZoneB,0))+$G785+5,INDEX('Time Zones'!$D$12:$J$18,MATCH($H785,ZoneA,0),MATCH($J785,ZoneB,0))+$G785))),"Select Time Zones")</f>
        <v/>
      </c>
      <c r="J785" s="19" t="s">
        <v>131</v>
      </c>
      <c r="K785" s="160"/>
      <c r="L785" s="134"/>
      <c r="M785" s="134" t="s">
        <v>131</v>
      </c>
      <c r="N785" s="135" t="str">
        <f>IFERROR(IF(ISBLANK($G785),"",IF(ISBLANK($L785),"",IF(ISTEXT($L785),$L785,IF(SIGN(INDEX('Time Zones'!$D$12:$J$18,MATCH($H785,ZoneA,0),MATCH($M785,ZoneB,0)))=(-1),INDEX('Time Zones'!$D$12:$J$18,MATCH($H785,ZoneA,0),MATCH($M785,ZoneB,0))+$L785+5,INDEX('Time Zones'!$D$12:$J$18,MATCH($H785,ZoneA,0),MATCH($M785,ZoneB,0))+$L785)))),"Select Time Zones")</f>
        <v/>
      </c>
      <c r="O785" s="162" t="str">
        <f t="shared" ca="1" si="92"/>
        <v/>
      </c>
      <c r="P785" s="25">
        <f t="shared" si="88"/>
        <v>0</v>
      </c>
      <c r="Q785" s="25">
        <f t="shared" si="89"/>
        <v>0</v>
      </c>
      <c r="R785" s="25">
        <f t="shared" si="90"/>
        <v>0</v>
      </c>
      <c r="S785" s="25" t="str">
        <f t="shared" ca="1" si="93"/>
        <v/>
      </c>
      <c r="T785" s="20" t="str">
        <f t="shared" ca="1" si="94"/>
        <v/>
      </c>
      <c r="U785" s="26" t="str">
        <f t="shared" ca="1" si="91"/>
        <v/>
      </c>
      <c r="V785" s="22"/>
      <c r="W785" s="22"/>
      <c r="X785" s="22"/>
      <c r="Y785" s="22"/>
      <c r="Z785" s="156"/>
      <c r="AA785" s="156"/>
      <c r="AB785" s="156"/>
      <c r="AC785" s="22">
        <v>20</v>
      </c>
    </row>
    <row r="786" spans="1:29">
      <c r="A786" s="17"/>
      <c r="B786" s="18"/>
      <c r="C786" s="18"/>
      <c r="D786" s="17"/>
      <c r="E786" s="17"/>
      <c r="F786" s="157"/>
      <c r="G786" s="136"/>
      <c r="H786" s="136" t="s">
        <v>131</v>
      </c>
      <c r="I786" s="137" t="str">
        <f>IFERROR(IF(ISBLANK($G786),"",IF(ISTEXT($G786),$G786,IF(SIGN(INDEX('Time Zones'!$D$12:$J$18,MATCH($H786,ZoneA,0),MATCH($J786,ZoneB,0)))=(-1),INDEX('Time Zones'!$D$12:$J$18,MATCH($H786,ZoneA,0),MATCH($J786,ZoneB,0))+$G786+5,INDEX('Time Zones'!$D$12:$J$18,MATCH($H786,ZoneA,0),MATCH($J786,ZoneB,0))+$G786))),"Select Time Zones")</f>
        <v/>
      </c>
      <c r="J786" s="19" t="s">
        <v>131</v>
      </c>
      <c r="K786" s="160"/>
      <c r="L786" s="134"/>
      <c r="M786" s="134" t="s">
        <v>131</v>
      </c>
      <c r="N786" s="135" t="str">
        <f>IFERROR(IF(ISBLANK($G786),"",IF(ISBLANK($L786),"",IF(ISTEXT($L786),$L786,IF(SIGN(INDEX('Time Zones'!$D$12:$J$18,MATCH($H786,ZoneA,0),MATCH($M786,ZoneB,0)))=(-1),INDEX('Time Zones'!$D$12:$J$18,MATCH($H786,ZoneA,0),MATCH($M786,ZoneB,0))+$L786+5,INDEX('Time Zones'!$D$12:$J$18,MATCH($H786,ZoneA,0),MATCH($M786,ZoneB,0))+$L786)))),"Select Time Zones")</f>
        <v/>
      </c>
      <c r="O786" s="162" t="str">
        <f t="shared" ca="1" si="92"/>
        <v/>
      </c>
      <c r="P786" s="25">
        <f t="shared" si="88"/>
        <v>0</v>
      </c>
      <c r="Q786" s="25">
        <f t="shared" si="89"/>
        <v>0</v>
      </c>
      <c r="R786" s="25">
        <f t="shared" si="90"/>
        <v>0</v>
      </c>
      <c r="S786" s="25" t="str">
        <f t="shared" ca="1" si="93"/>
        <v/>
      </c>
      <c r="T786" s="20" t="str">
        <f t="shared" ca="1" si="94"/>
        <v/>
      </c>
      <c r="U786" s="26" t="str">
        <f t="shared" ca="1" si="91"/>
        <v/>
      </c>
      <c r="V786" s="22"/>
      <c r="W786" s="22"/>
      <c r="X786" s="22"/>
      <c r="Y786" s="22"/>
      <c r="Z786" s="156"/>
      <c r="AA786" s="156"/>
      <c r="AB786" s="156"/>
      <c r="AC786" s="22">
        <v>20</v>
      </c>
    </row>
    <row r="787" spans="1:29">
      <c r="A787" s="17"/>
      <c r="B787" s="18"/>
      <c r="C787" s="18"/>
      <c r="D787" s="17"/>
      <c r="E787" s="17"/>
      <c r="F787" s="157"/>
      <c r="G787" s="136"/>
      <c r="H787" s="136" t="s">
        <v>131</v>
      </c>
      <c r="I787" s="137" t="str">
        <f>IFERROR(IF(ISBLANK($G787),"",IF(ISTEXT($G787),$G787,IF(SIGN(INDEX('Time Zones'!$D$12:$J$18,MATCH($H787,ZoneA,0),MATCH($J787,ZoneB,0)))=(-1),INDEX('Time Zones'!$D$12:$J$18,MATCH($H787,ZoneA,0),MATCH($J787,ZoneB,0))+$G787+5,INDEX('Time Zones'!$D$12:$J$18,MATCH($H787,ZoneA,0),MATCH($J787,ZoneB,0))+$G787))),"Select Time Zones")</f>
        <v/>
      </c>
      <c r="J787" s="19" t="s">
        <v>131</v>
      </c>
      <c r="K787" s="160"/>
      <c r="L787" s="134"/>
      <c r="M787" s="134" t="s">
        <v>131</v>
      </c>
      <c r="N787" s="135" t="str">
        <f>IFERROR(IF(ISBLANK($G787),"",IF(ISBLANK($L787),"",IF(ISTEXT($L787),$L787,IF(SIGN(INDEX('Time Zones'!$D$12:$J$18,MATCH($H787,ZoneA,0),MATCH($M787,ZoneB,0)))=(-1),INDEX('Time Zones'!$D$12:$J$18,MATCH($H787,ZoneA,0),MATCH($M787,ZoneB,0))+$L787+5,INDEX('Time Zones'!$D$12:$J$18,MATCH($H787,ZoneA,0),MATCH($M787,ZoneB,0))+$L787)))),"Select Time Zones")</f>
        <v/>
      </c>
      <c r="O787" s="162" t="str">
        <f t="shared" ca="1" si="92"/>
        <v/>
      </c>
      <c r="P787" s="25">
        <f t="shared" si="88"/>
        <v>0</v>
      </c>
      <c r="Q787" s="25">
        <f t="shared" si="89"/>
        <v>0</v>
      </c>
      <c r="R787" s="25">
        <f t="shared" si="90"/>
        <v>0</v>
      </c>
      <c r="S787" s="25" t="str">
        <f t="shared" ca="1" si="93"/>
        <v/>
      </c>
      <c r="T787" s="20" t="str">
        <f t="shared" ca="1" si="94"/>
        <v/>
      </c>
      <c r="U787" s="26" t="str">
        <f t="shared" ca="1" si="91"/>
        <v/>
      </c>
      <c r="V787" s="22"/>
      <c r="W787" s="22"/>
      <c r="X787" s="22"/>
      <c r="Y787" s="22"/>
      <c r="Z787" s="156"/>
      <c r="AA787" s="156"/>
      <c r="AB787" s="156"/>
      <c r="AC787" s="22">
        <v>20</v>
      </c>
    </row>
    <row r="788" spans="1:29">
      <c r="A788" s="17"/>
      <c r="B788" s="18"/>
      <c r="C788" s="18"/>
      <c r="D788" s="17"/>
      <c r="E788" s="17"/>
      <c r="F788" s="157"/>
      <c r="G788" s="136"/>
      <c r="H788" s="136" t="s">
        <v>131</v>
      </c>
      <c r="I788" s="137" t="str">
        <f>IFERROR(IF(ISBLANK($G788),"",IF(ISTEXT($G788),$G788,IF(SIGN(INDEX('Time Zones'!$D$12:$J$18,MATCH($H788,ZoneA,0),MATCH($J788,ZoneB,0)))=(-1),INDEX('Time Zones'!$D$12:$J$18,MATCH($H788,ZoneA,0),MATCH($J788,ZoneB,0))+$G788+5,INDEX('Time Zones'!$D$12:$J$18,MATCH($H788,ZoneA,0),MATCH($J788,ZoneB,0))+$G788))),"Select Time Zones")</f>
        <v/>
      </c>
      <c r="J788" s="19" t="s">
        <v>131</v>
      </c>
      <c r="K788" s="160"/>
      <c r="L788" s="134"/>
      <c r="M788" s="134" t="s">
        <v>131</v>
      </c>
      <c r="N788" s="135" t="str">
        <f>IFERROR(IF(ISBLANK($G788),"",IF(ISBLANK($L788),"",IF(ISTEXT($L788),$L788,IF(SIGN(INDEX('Time Zones'!$D$12:$J$18,MATCH($H788,ZoneA,0),MATCH($M788,ZoneB,0)))=(-1),INDEX('Time Zones'!$D$12:$J$18,MATCH($H788,ZoneA,0),MATCH($M788,ZoneB,0))+$L788+5,INDEX('Time Zones'!$D$12:$J$18,MATCH($H788,ZoneA,0),MATCH($M788,ZoneB,0))+$L788)))),"Select Time Zones")</f>
        <v/>
      </c>
      <c r="O788" s="162" t="str">
        <f t="shared" ca="1" si="92"/>
        <v/>
      </c>
      <c r="P788" s="25">
        <f t="shared" si="88"/>
        <v>0</v>
      </c>
      <c r="Q788" s="25">
        <f t="shared" si="89"/>
        <v>0</v>
      </c>
      <c r="R788" s="25">
        <f t="shared" si="90"/>
        <v>0</v>
      </c>
      <c r="S788" s="25" t="str">
        <f t="shared" ca="1" si="93"/>
        <v/>
      </c>
      <c r="T788" s="20" t="str">
        <f t="shared" ca="1" si="94"/>
        <v/>
      </c>
      <c r="U788" s="26" t="str">
        <f t="shared" ca="1" si="91"/>
        <v/>
      </c>
      <c r="V788" s="22"/>
      <c r="W788" s="22"/>
      <c r="X788" s="22"/>
      <c r="Y788" s="22"/>
      <c r="Z788" s="156"/>
      <c r="AA788" s="156"/>
      <c r="AB788" s="156"/>
      <c r="AC788" s="22">
        <v>20</v>
      </c>
    </row>
    <row r="789" spans="1:29">
      <c r="A789" s="17"/>
      <c r="B789" s="18"/>
      <c r="C789" s="18"/>
      <c r="D789" s="17"/>
      <c r="E789" s="17"/>
      <c r="F789" s="157"/>
      <c r="G789" s="136"/>
      <c r="H789" s="136" t="s">
        <v>131</v>
      </c>
      <c r="I789" s="137" t="str">
        <f>IFERROR(IF(ISBLANK($G789),"",IF(ISTEXT($G789),$G789,IF(SIGN(INDEX('Time Zones'!$D$12:$J$18,MATCH($H789,ZoneA,0),MATCH($J789,ZoneB,0)))=(-1),INDEX('Time Zones'!$D$12:$J$18,MATCH($H789,ZoneA,0),MATCH($J789,ZoneB,0))+$G789+5,INDEX('Time Zones'!$D$12:$J$18,MATCH($H789,ZoneA,0),MATCH($J789,ZoneB,0))+$G789))),"Select Time Zones")</f>
        <v/>
      </c>
      <c r="J789" s="19" t="s">
        <v>131</v>
      </c>
      <c r="K789" s="160"/>
      <c r="L789" s="134"/>
      <c r="M789" s="134" t="s">
        <v>131</v>
      </c>
      <c r="N789" s="135" t="str">
        <f>IFERROR(IF(ISBLANK($G789),"",IF(ISBLANK($L789),"",IF(ISTEXT($L789),$L789,IF(SIGN(INDEX('Time Zones'!$D$12:$J$18,MATCH($H789,ZoneA,0),MATCH($M789,ZoneB,0)))=(-1),INDEX('Time Zones'!$D$12:$J$18,MATCH($H789,ZoneA,0),MATCH($M789,ZoneB,0))+$L789+5,INDEX('Time Zones'!$D$12:$J$18,MATCH($H789,ZoneA,0),MATCH($M789,ZoneB,0))+$L789)))),"Select Time Zones")</f>
        <v/>
      </c>
      <c r="O789" s="162" t="str">
        <f t="shared" ca="1" si="92"/>
        <v/>
      </c>
      <c r="P789" s="25">
        <f t="shared" si="88"/>
        <v>0</v>
      </c>
      <c r="Q789" s="25">
        <f t="shared" si="89"/>
        <v>0</v>
      </c>
      <c r="R789" s="25">
        <f t="shared" si="90"/>
        <v>0</v>
      </c>
      <c r="S789" s="25" t="str">
        <f t="shared" ca="1" si="93"/>
        <v/>
      </c>
      <c r="T789" s="20" t="str">
        <f t="shared" ca="1" si="94"/>
        <v/>
      </c>
      <c r="U789" s="26" t="str">
        <f t="shared" ca="1" si="91"/>
        <v/>
      </c>
      <c r="V789" s="22"/>
      <c r="W789" s="22"/>
      <c r="X789" s="22"/>
      <c r="Y789" s="22"/>
      <c r="Z789" s="156"/>
      <c r="AA789" s="156"/>
      <c r="AB789" s="156"/>
      <c r="AC789" s="22">
        <v>20</v>
      </c>
    </row>
    <row r="790" spans="1:29">
      <c r="A790" s="17"/>
      <c r="B790" s="18"/>
      <c r="C790" s="18"/>
      <c r="D790" s="17"/>
      <c r="E790" s="17"/>
      <c r="F790" s="157"/>
      <c r="G790" s="136"/>
      <c r="H790" s="136" t="s">
        <v>131</v>
      </c>
      <c r="I790" s="137" t="str">
        <f>IFERROR(IF(ISBLANK($G790),"",IF(ISTEXT($G790),$G790,IF(SIGN(INDEX('Time Zones'!$D$12:$J$18,MATCH($H790,ZoneA,0),MATCH($J790,ZoneB,0)))=(-1),INDEX('Time Zones'!$D$12:$J$18,MATCH($H790,ZoneA,0),MATCH($J790,ZoneB,0))+$G790+5,INDEX('Time Zones'!$D$12:$J$18,MATCH($H790,ZoneA,0),MATCH($J790,ZoneB,0))+$G790))),"Select Time Zones")</f>
        <v/>
      </c>
      <c r="J790" s="19" t="s">
        <v>131</v>
      </c>
      <c r="K790" s="160"/>
      <c r="L790" s="134"/>
      <c r="M790" s="134" t="s">
        <v>131</v>
      </c>
      <c r="N790" s="135" t="str">
        <f>IFERROR(IF(ISBLANK($G790),"",IF(ISBLANK($L790),"",IF(ISTEXT($L790),$L790,IF(SIGN(INDEX('Time Zones'!$D$12:$J$18,MATCH($H790,ZoneA,0),MATCH($M790,ZoneB,0)))=(-1),INDEX('Time Zones'!$D$12:$J$18,MATCH($H790,ZoneA,0),MATCH($M790,ZoneB,0))+$L790+5,INDEX('Time Zones'!$D$12:$J$18,MATCH($H790,ZoneA,0),MATCH($M790,ZoneB,0))+$L790)))),"Select Time Zones")</f>
        <v/>
      </c>
      <c r="O790" s="162" t="str">
        <f t="shared" ca="1" si="92"/>
        <v/>
      </c>
      <c r="P790" s="25">
        <f t="shared" si="88"/>
        <v>0</v>
      </c>
      <c r="Q790" s="25">
        <f t="shared" si="89"/>
        <v>0</v>
      </c>
      <c r="R790" s="25">
        <f t="shared" si="90"/>
        <v>0</v>
      </c>
      <c r="S790" s="25" t="str">
        <f t="shared" ca="1" si="93"/>
        <v/>
      </c>
      <c r="T790" s="20" t="str">
        <f t="shared" ca="1" si="94"/>
        <v/>
      </c>
      <c r="U790" s="26" t="str">
        <f t="shared" ca="1" si="91"/>
        <v/>
      </c>
      <c r="V790" s="22"/>
      <c r="W790" s="22"/>
      <c r="X790" s="22"/>
      <c r="Y790" s="22"/>
      <c r="Z790" s="156"/>
      <c r="AA790" s="156"/>
      <c r="AB790" s="156"/>
      <c r="AC790" s="22">
        <v>20</v>
      </c>
    </row>
    <row r="791" spans="1:29">
      <c r="A791" s="17"/>
      <c r="B791" s="18"/>
      <c r="C791" s="18"/>
      <c r="D791" s="17"/>
      <c r="E791" s="17"/>
      <c r="F791" s="157"/>
      <c r="G791" s="136"/>
      <c r="H791" s="136" t="s">
        <v>131</v>
      </c>
      <c r="I791" s="137" t="str">
        <f>IFERROR(IF(ISBLANK($G791),"",IF(ISTEXT($G791),$G791,IF(SIGN(INDEX('Time Zones'!$D$12:$J$18,MATCH($H791,ZoneA,0),MATCH($J791,ZoneB,0)))=(-1),INDEX('Time Zones'!$D$12:$J$18,MATCH($H791,ZoneA,0),MATCH($J791,ZoneB,0))+$G791+5,INDEX('Time Zones'!$D$12:$J$18,MATCH($H791,ZoneA,0),MATCH($J791,ZoneB,0))+$G791))),"Select Time Zones")</f>
        <v/>
      </c>
      <c r="J791" s="19" t="s">
        <v>131</v>
      </c>
      <c r="K791" s="160"/>
      <c r="L791" s="134"/>
      <c r="M791" s="134" t="s">
        <v>131</v>
      </c>
      <c r="N791" s="135" t="str">
        <f>IFERROR(IF(ISBLANK($G791),"",IF(ISBLANK($L791),"",IF(ISTEXT($L791),$L791,IF(SIGN(INDEX('Time Zones'!$D$12:$J$18,MATCH($H791,ZoneA,0),MATCH($M791,ZoneB,0)))=(-1),INDEX('Time Zones'!$D$12:$J$18,MATCH($H791,ZoneA,0),MATCH($M791,ZoneB,0))+$L791+5,INDEX('Time Zones'!$D$12:$J$18,MATCH($H791,ZoneA,0),MATCH($M791,ZoneB,0))+$L791)))),"Select Time Zones")</f>
        <v/>
      </c>
      <c r="O791" s="162" t="str">
        <f t="shared" ca="1" si="92"/>
        <v/>
      </c>
      <c r="P791" s="25">
        <f t="shared" si="88"/>
        <v>0</v>
      </c>
      <c r="Q791" s="25">
        <f t="shared" si="89"/>
        <v>0</v>
      </c>
      <c r="R791" s="25">
        <f t="shared" si="90"/>
        <v>0</v>
      </c>
      <c r="S791" s="25" t="str">
        <f t="shared" ca="1" si="93"/>
        <v/>
      </c>
      <c r="T791" s="20" t="str">
        <f t="shared" ca="1" si="94"/>
        <v/>
      </c>
      <c r="U791" s="26" t="str">
        <f t="shared" ca="1" si="91"/>
        <v/>
      </c>
      <c r="V791" s="22"/>
      <c r="W791" s="22"/>
      <c r="X791" s="22"/>
      <c r="Y791" s="22"/>
      <c r="Z791" s="156"/>
      <c r="AA791" s="156"/>
      <c r="AB791" s="156"/>
      <c r="AC791" s="22">
        <v>20</v>
      </c>
    </row>
    <row r="792" spans="1:29">
      <c r="A792" s="17"/>
      <c r="B792" s="18"/>
      <c r="C792" s="18"/>
      <c r="D792" s="17"/>
      <c r="E792" s="17"/>
      <c r="F792" s="157"/>
      <c r="G792" s="136"/>
      <c r="H792" s="136" t="s">
        <v>131</v>
      </c>
      <c r="I792" s="137" t="str">
        <f>IFERROR(IF(ISBLANK($G792),"",IF(ISTEXT($G792),$G792,IF(SIGN(INDEX('Time Zones'!$D$12:$J$18,MATCH($H792,ZoneA,0),MATCH($J792,ZoneB,0)))=(-1),INDEX('Time Zones'!$D$12:$J$18,MATCH($H792,ZoneA,0),MATCH($J792,ZoneB,0))+$G792+5,INDEX('Time Zones'!$D$12:$J$18,MATCH($H792,ZoneA,0),MATCH($J792,ZoneB,0))+$G792))),"Select Time Zones")</f>
        <v/>
      </c>
      <c r="J792" s="19" t="s">
        <v>131</v>
      </c>
      <c r="K792" s="160"/>
      <c r="L792" s="134"/>
      <c r="M792" s="134" t="s">
        <v>131</v>
      </c>
      <c r="N792" s="135" t="str">
        <f>IFERROR(IF(ISBLANK($G792),"",IF(ISBLANK($L792),"",IF(ISTEXT($L792),$L792,IF(SIGN(INDEX('Time Zones'!$D$12:$J$18,MATCH($H792,ZoneA,0),MATCH($M792,ZoneB,0)))=(-1),INDEX('Time Zones'!$D$12:$J$18,MATCH($H792,ZoneA,0),MATCH($M792,ZoneB,0))+$L792+5,INDEX('Time Zones'!$D$12:$J$18,MATCH($H792,ZoneA,0),MATCH($M792,ZoneB,0))+$L792)))),"Select Time Zones")</f>
        <v/>
      </c>
      <c r="O792" s="162" t="str">
        <f t="shared" ca="1" si="92"/>
        <v/>
      </c>
      <c r="P792" s="25">
        <f t="shared" si="88"/>
        <v>0</v>
      </c>
      <c r="Q792" s="25">
        <f t="shared" si="89"/>
        <v>0</v>
      </c>
      <c r="R792" s="25">
        <f t="shared" si="90"/>
        <v>0</v>
      </c>
      <c r="S792" s="25" t="str">
        <f t="shared" ca="1" si="93"/>
        <v/>
      </c>
      <c r="T792" s="20" t="str">
        <f t="shared" ca="1" si="94"/>
        <v/>
      </c>
      <c r="U792" s="26" t="str">
        <f t="shared" ca="1" si="91"/>
        <v/>
      </c>
      <c r="V792" s="22"/>
      <c r="W792" s="22"/>
      <c r="X792" s="22"/>
      <c r="Y792" s="22"/>
      <c r="Z792" s="156"/>
      <c r="AA792" s="156"/>
      <c r="AB792" s="156"/>
      <c r="AC792" s="22">
        <v>20</v>
      </c>
    </row>
    <row r="793" spans="1:29">
      <c r="A793" s="17"/>
      <c r="B793" s="18"/>
      <c r="C793" s="18"/>
      <c r="D793" s="17"/>
      <c r="E793" s="17"/>
      <c r="F793" s="157"/>
      <c r="G793" s="136"/>
      <c r="H793" s="136" t="s">
        <v>131</v>
      </c>
      <c r="I793" s="137" t="str">
        <f>IFERROR(IF(ISBLANK($G793),"",IF(ISTEXT($G793),$G793,IF(SIGN(INDEX('Time Zones'!$D$12:$J$18,MATCH($H793,ZoneA,0),MATCH($J793,ZoneB,0)))=(-1),INDEX('Time Zones'!$D$12:$J$18,MATCH($H793,ZoneA,0),MATCH($J793,ZoneB,0))+$G793+5,INDEX('Time Zones'!$D$12:$J$18,MATCH($H793,ZoneA,0),MATCH($J793,ZoneB,0))+$G793))),"Select Time Zones")</f>
        <v/>
      </c>
      <c r="J793" s="19" t="s">
        <v>131</v>
      </c>
      <c r="K793" s="160"/>
      <c r="L793" s="134"/>
      <c r="M793" s="134" t="s">
        <v>131</v>
      </c>
      <c r="N793" s="135" t="str">
        <f>IFERROR(IF(ISBLANK($G793),"",IF(ISBLANK($L793),"",IF(ISTEXT($L793),$L793,IF(SIGN(INDEX('Time Zones'!$D$12:$J$18,MATCH($H793,ZoneA,0),MATCH($M793,ZoneB,0)))=(-1),INDEX('Time Zones'!$D$12:$J$18,MATCH($H793,ZoneA,0),MATCH($M793,ZoneB,0))+$L793+5,INDEX('Time Zones'!$D$12:$J$18,MATCH($H793,ZoneA,0),MATCH($M793,ZoneB,0))+$L793)))),"Select Time Zones")</f>
        <v/>
      </c>
      <c r="O793" s="162" t="str">
        <f t="shared" ca="1" si="92"/>
        <v/>
      </c>
      <c r="P793" s="25">
        <f t="shared" si="88"/>
        <v>0</v>
      </c>
      <c r="Q793" s="25">
        <f t="shared" si="89"/>
        <v>0</v>
      </c>
      <c r="R793" s="25">
        <f t="shared" si="90"/>
        <v>0</v>
      </c>
      <c r="S793" s="25" t="str">
        <f t="shared" ca="1" si="93"/>
        <v/>
      </c>
      <c r="T793" s="20" t="str">
        <f t="shared" ca="1" si="94"/>
        <v/>
      </c>
      <c r="U793" s="26" t="str">
        <f t="shared" ca="1" si="91"/>
        <v/>
      </c>
      <c r="V793" s="22"/>
      <c r="W793" s="22"/>
      <c r="X793" s="22"/>
      <c r="Y793" s="22"/>
      <c r="Z793" s="156"/>
      <c r="AA793" s="156"/>
      <c r="AB793" s="156"/>
      <c r="AC793" s="22">
        <v>20</v>
      </c>
    </row>
    <row r="794" spans="1:29">
      <c r="A794" s="17"/>
      <c r="B794" s="18"/>
      <c r="C794" s="18"/>
      <c r="D794" s="17"/>
      <c r="E794" s="17"/>
      <c r="F794" s="157"/>
      <c r="G794" s="136"/>
      <c r="H794" s="136" t="s">
        <v>131</v>
      </c>
      <c r="I794" s="137" t="str">
        <f>IFERROR(IF(ISBLANK($G794),"",IF(ISTEXT($G794),$G794,IF(SIGN(INDEX('Time Zones'!$D$12:$J$18,MATCH($H794,ZoneA,0),MATCH($J794,ZoneB,0)))=(-1),INDEX('Time Zones'!$D$12:$J$18,MATCH($H794,ZoneA,0),MATCH($J794,ZoneB,0))+$G794+5,INDEX('Time Zones'!$D$12:$J$18,MATCH($H794,ZoneA,0),MATCH($J794,ZoneB,0))+$G794))),"Select Time Zones")</f>
        <v/>
      </c>
      <c r="J794" s="19" t="s">
        <v>131</v>
      </c>
      <c r="K794" s="160"/>
      <c r="L794" s="134"/>
      <c r="M794" s="134" t="s">
        <v>131</v>
      </c>
      <c r="N794" s="135" t="str">
        <f>IFERROR(IF(ISBLANK($G794),"",IF(ISBLANK($L794),"",IF(ISTEXT($L794),$L794,IF(SIGN(INDEX('Time Zones'!$D$12:$J$18,MATCH($H794,ZoneA,0),MATCH($M794,ZoneB,0)))=(-1),INDEX('Time Zones'!$D$12:$J$18,MATCH($H794,ZoneA,0),MATCH($M794,ZoneB,0))+$L794+5,INDEX('Time Zones'!$D$12:$J$18,MATCH($H794,ZoneA,0),MATCH($M794,ZoneB,0))+$L794)))),"Select Time Zones")</f>
        <v/>
      </c>
      <c r="O794" s="162" t="str">
        <f t="shared" ca="1" si="92"/>
        <v/>
      </c>
      <c r="P794" s="25">
        <f t="shared" si="88"/>
        <v>0</v>
      </c>
      <c r="Q794" s="25">
        <f t="shared" si="89"/>
        <v>0</v>
      </c>
      <c r="R794" s="25">
        <f t="shared" si="90"/>
        <v>0</v>
      </c>
      <c r="S794" s="25" t="str">
        <f t="shared" ca="1" si="93"/>
        <v/>
      </c>
      <c r="T794" s="20" t="str">
        <f t="shared" ca="1" si="94"/>
        <v/>
      </c>
      <c r="U794" s="26" t="str">
        <f t="shared" ca="1" si="91"/>
        <v/>
      </c>
      <c r="V794" s="22"/>
      <c r="W794" s="22"/>
      <c r="X794" s="22"/>
      <c r="Y794" s="22"/>
      <c r="Z794" s="156"/>
      <c r="AA794" s="156"/>
      <c r="AB794" s="156"/>
      <c r="AC794" s="22">
        <v>20</v>
      </c>
    </row>
    <row r="795" spans="1:29">
      <c r="A795" s="17"/>
      <c r="B795" s="18"/>
      <c r="C795" s="18"/>
      <c r="D795" s="17"/>
      <c r="E795" s="17"/>
      <c r="F795" s="157"/>
      <c r="G795" s="136"/>
      <c r="H795" s="136" t="s">
        <v>131</v>
      </c>
      <c r="I795" s="137" t="str">
        <f>IFERROR(IF(ISBLANK($G795),"",IF(ISTEXT($G795),$G795,IF(SIGN(INDEX('Time Zones'!$D$12:$J$18,MATCH($H795,ZoneA,0),MATCH($J795,ZoneB,0)))=(-1),INDEX('Time Zones'!$D$12:$J$18,MATCH($H795,ZoneA,0),MATCH($J795,ZoneB,0))+$G795+5,INDEX('Time Zones'!$D$12:$J$18,MATCH($H795,ZoneA,0),MATCH($J795,ZoneB,0))+$G795))),"Select Time Zones")</f>
        <v/>
      </c>
      <c r="J795" s="19" t="s">
        <v>131</v>
      </c>
      <c r="K795" s="160"/>
      <c r="L795" s="134"/>
      <c r="M795" s="134" t="s">
        <v>131</v>
      </c>
      <c r="N795" s="135" t="str">
        <f>IFERROR(IF(ISBLANK($G795),"",IF(ISBLANK($L795),"",IF(ISTEXT($L795),$L795,IF(SIGN(INDEX('Time Zones'!$D$12:$J$18,MATCH($H795,ZoneA,0),MATCH($M795,ZoneB,0)))=(-1),INDEX('Time Zones'!$D$12:$J$18,MATCH($H795,ZoneA,0),MATCH($M795,ZoneB,0))+$L795+5,INDEX('Time Zones'!$D$12:$J$18,MATCH($H795,ZoneA,0),MATCH($M795,ZoneB,0))+$L795)))),"Select Time Zones")</f>
        <v/>
      </c>
      <c r="O795" s="162" t="str">
        <f t="shared" ca="1" si="92"/>
        <v/>
      </c>
      <c r="P795" s="25">
        <f t="shared" si="88"/>
        <v>0</v>
      </c>
      <c r="Q795" s="25">
        <f t="shared" si="89"/>
        <v>0</v>
      </c>
      <c r="R795" s="25">
        <f t="shared" si="90"/>
        <v>0</v>
      </c>
      <c r="S795" s="25" t="str">
        <f t="shared" ca="1" si="93"/>
        <v/>
      </c>
      <c r="T795" s="20" t="str">
        <f t="shared" ca="1" si="94"/>
        <v/>
      </c>
      <c r="U795" s="26" t="str">
        <f t="shared" ca="1" si="91"/>
        <v/>
      </c>
      <c r="V795" s="22"/>
      <c r="W795" s="22"/>
      <c r="X795" s="22"/>
      <c r="Y795" s="22"/>
      <c r="Z795" s="156"/>
      <c r="AA795" s="156"/>
      <c r="AB795" s="156"/>
      <c r="AC795" s="22">
        <v>20</v>
      </c>
    </row>
    <row r="796" spans="1:29">
      <c r="A796" s="17"/>
      <c r="B796" s="18"/>
      <c r="C796" s="18"/>
      <c r="D796" s="17"/>
      <c r="E796" s="17"/>
      <c r="F796" s="157"/>
      <c r="G796" s="136"/>
      <c r="H796" s="136" t="s">
        <v>131</v>
      </c>
      <c r="I796" s="137" t="str">
        <f>IFERROR(IF(ISBLANK($G796),"",IF(ISTEXT($G796),$G796,IF(SIGN(INDEX('Time Zones'!$D$12:$J$18,MATCH($H796,ZoneA,0),MATCH($J796,ZoneB,0)))=(-1),INDEX('Time Zones'!$D$12:$J$18,MATCH($H796,ZoneA,0),MATCH($J796,ZoneB,0))+$G796+5,INDEX('Time Zones'!$D$12:$J$18,MATCH($H796,ZoneA,0),MATCH($J796,ZoneB,0))+$G796))),"Select Time Zones")</f>
        <v/>
      </c>
      <c r="J796" s="19" t="s">
        <v>131</v>
      </c>
      <c r="K796" s="160"/>
      <c r="L796" s="134"/>
      <c r="M796" s="134" t="s">
        <v>131</v>
      </c>
      <c r="N796" s="135" t="str">
        <f>IFERROR(IF(ISBLANK($G796),"",IF(ISBLANK($L796),"",IF(ISTEXT($L796),$L796,IF(SIGN(INDEX('Time Zones'!$D$12:$J$18,MATCH($H796,ZoneA,0),MATCH($M796,ZoneB,0)))=(-1),INDEX('Time Zones'!$D$12:$J$18,MATCH($H796,ZoneA,0),MATCH($M796,ZoneB,0))+$L796+5,INDEX('Time Zones'!$D$12:$J$18,MATCH($H796,ZoneA,0),MATCH($M796,ZoneB,0))+$L796)))),"Select Time Zones")</f>
        <v/>
      </c>
      <c r="O796" s="162" t="str">
        <f t="shared" ca="1" si="92"/>
        <v/>
      </c>
      <c r="P796" s="25">
        <f t="shared" si="88"/>
        <v>0</v>
      </c>
      <c r="Q796" s="25">
        <f t="shared" si="89"/>
        <v>0</v>
      </c>
      <c r="R796" s="25">
        <f t="shared" si="90"/>
        <v>0</v>
      </c>
      <c r="S796" s="25" t="str">
        <f t="shared" ca="1" si="93"/>
        <v/>
      </c>
      <c r="T796" s="20" t="str">
        <f t="shared" ca="1" si="94"/>
        <v/>
      </c>
      <c r="U796" s="26" t="str">
        <f t="shared" ca="1" si="91"/>
        <v/>
      </c>
      <c r="V796" s="22"/>
      <c r="W796" s="22"/>
      <c r="X796" s="22"/>
      <c r="Y796" s="22"/>
      <c r="Z796" s="156"/>
      <c r="AA796" s="156"/>
      <c r="AB796" s="156"/>
      <c r="AC796" s="22">
        <v>20</v>
      </c>
    </row>
    <row r="797" spans="1:29">
      <c r="A797" s="17"/>
      <c r="B797" s="18"/>
      <c r="C797" s="18"/>
      <c r="D797" s="17"/>
      <c r="E797" s="17"/>
      <c r="F797" s="157"/>
      <c r="G797" s="136"/>
      <c r="H797" s="136" t="s">
        <v>131</v>
      </c>
      <c r="I797" s="137" t="str">
        <f>IFERROR(IF(ISBLANK($G797),"",IF(ISTEXT($G797),$G797,IF(SIGN(INDEX('Time Zones'!$D$12:$J$18,MATCH($H797,ZoneA,0),MATCH($J797,ZoneB,0)))=(-1),INDEX('Time Zones'!$D$12:$J$18,MATCH($H797,ZoneA,0),MATCH($J797,ZoneB,0))+$G797+5,INDEX('Time Zones'!$D$12:$J$18,MATCH($H797,ZoneA,0),MATCH($J797,ZoneB,0))+$G797))),"Select Time Zones")</f>
        <v/>
      </c>
      <c r="J797" s="19" t="s">
        <v>131</v>
      </c>
      <c r="K797" s="160"/>
      <c r="L797" s="134"/>
      <c r="M797" s="134" t="s">
        <v>131</v>
      </c>
      <c r="N797" s="135" t="str">
        <f>IFERROR(IF(ISBLANK($G797),"",IF(ISBLANK($L797),"",IF(ISTEXT($L797),$L797,IF(SIGN(INDEX('Time Zones'!$D$12:$J$18,MATCH($H797,ZoneA,0),MATCH($M797,ZoneB,0)))=(-1),INDEX('Time Zones'!$D$12:$J$18,MATCH($H797,ZoneA,0),MATCH($M797,ZoneB,0))+$L797+5,INDEX('Time Zones'!$D$12:$J$18,MATCH($H797,ZoneA,0),MATCH($M797,ZoneB,0))+$L797)))),"Select Time Zones")</f>
        <v/>
      </c>
      <c r="O797" s="162" t="str">
        <f t="shared" ca="1" si="92"/>
        <v/>
      </c>
      <c r="P797" s="25">
        <f t="shared" si="88"/>
        <v>0</v>
      </c>
      <c r="Q797" s="25">
        <f t="shared" si="89"/>
        <v>0</v>
      </c>
      <c r="R797" s="25">
        <f t="shared" si="90"/>
        <v>0</v>
      </c>
      <c r="S797" s="25" t="str">
        <f t="shared" ca="1" si="93"/>
        <v/>
      </c>
      <c r="T797" s="20" t="str">
        <f t="shared" ca="1" si="94"/>
        <v/>
      </c>
      <c r="U797" s="26" t="str">
        <f t="shared" ca="1" si="91"/>
        <v/>
      </c>
      <c r="V797" s="22"/>
      <c r="W797" s="22"/>
      <c r="X797" s="22"/>
      <c r="Y797" s="22"/>
      <c r="Z797" s="156"/>
      <c r="AA797" s="156"/>
      <c r="AB797" s="156"/>
      <c r="AC797" s="22">
        <v>20</v>
      </c>
    </row>
    <row r="798" spans="1:29">
      <c r="A798" s="17"/>
      <c r="B798" s="18"/>
      <c r="C798" s="18"/>
      <c r="D798" s="17"/>
      <c r="E798" s="17"/>
      <c r="F798" s="157"/>
      <c r="G798" s="136"/>
      <c r="H798" s="136" t="s">
        <v>131</v>
      </c>
      <c r="I798" s="137" t="str">
        <f>IFERROR(IF(ISBLANK($G798),"",IF(ISTEXT($G798),$G798,IF(SIGN(INDEX('Time Zones'!$D$12:$J$18,MATCH($H798,ZoneA,0),MATCH($J798,ZoneB,0)))=(-1),INDEX('Time Zones'!$D$12:$J$18,MATCH($H798,ZoneA,0),MATCH($J798,ZoneB,0))+$G798+5,INDEX('Time Zones'!$D$12:$J$18,MATCH($H798,ZoneA,0),MATCH($J798,ZoneB,0))+$G798))),"Select Time Zones")</f>
        <v/>
      </c>
      <c r="J798" s="19" t="s">
        <v>131</v>
      </c>
      <c r="K798" s="160"/>
      <c r="L798" s="134"/>
      <c r="M798" s="134" t="s">
        <v>131</v>
      </c>
      <c r="N798" s="135" t="str">
        <f>IFERROR(IF(ISBLANK($G798),"",IF(ISBLANK($L798),"",IF(ISTEXT($L798),$L798,IF(SIGN(INDEX('Time Zones'!$D$12:$J$18,MATCH($H798,ZoneA,0),MATCH($M798,ZoneB,0)))=(-1),INDEX('Time Zones'!$D$12:$J$18,MATCH($H798,ZoneA,0),MATCH($M798,ZoneB,0))+$L798+5,INDEX('Time Zones'!$D$12:$J$18,MATCH($H798,ZoneA,0),MATCH($M798,ZoneB,0))+$L798)))),"Select Time Zones")</f>
        <v/>
      </c>
      <c r="O798" s="162" t="str">
        <f t="shared" ca="1" si="92"/>
        <v/>
      </c>
      <c r="P798" s="25">
        <f t="shared" si="88"/>
        <v>0</v>
      </c>
      <c r="Q798" s="25">
        <f t="shared" si="89"/>
        <v>0</v>
      </c>
      <c r="R798" s="25">
        <f t="shared" si="90"/>
        <v>0</v>
      </c>
      <c r="S798" s="25" t="str">
        <f t="shared" ca="1" si="93"/>
        <v/>
      </c>
      <c r="T798" s="20" t="str">
        <f t="shared" ca="1" si="94"/>
        <v/>
      </c>
      <c r="U798" s="26" t="str">
        <f t="shared" ca="1" si="91"/>
        <v/>
      </c>
      <c r="V798" s="22"/>
      <c r="W798" s="22"/>
      <c r="X798" s="22"/>
      <c r="Y798" s="22"/>
      <c r="Z798" s="156"/>
      <c r="AA798" s="156"/>
      <c r="AB798" s="156"/>
      <c r="AC798" s="22">
        <v>20</v>
      </c>
    </row>
    <row r="799" spans="1:29">
      <c r="A799" s="17"/>
      <c r="B799" s="18"/>
      <c r="C799" s="18"/>
      <c r="D799" s="17"/>
      <c r="E799" s="17"/>
      <c r="F799" s="157"/>
      <c r="G799" s="136"/>
      <c r="H799" s="136" t="s">
        <v>131</v>
      </c>
      <c r="I799" s="137" t="str">
        <f>IFERROR(IF(ISBLANK($G799),"",IF(ISTEXT($G799),$G799,IF(SIGN(INDEX('Time Zones'!$D$12:$J$18,MATCH($H799,ZoneA,0),MATCH($J799,ZoneB,0)))=(-1),INDEX('Time Zones'!$D$12:$J$18,MATCH($H799,ZoneA,0),MATCH($J799,ZoneB,0))+$G799+5,INDEX('Time Zones'!$D$12:$J$18,MATCH($H799,ZoneA,0),MATCH($J799,ZoneB,0))+$G799))),"Select Time Zones")</f>
        <v/>
      </c>
      <c r="J799" s="19" t="s">
        <v>131</v>
      </c>
      <c r="K799" s="160"/>
      <c r="L799" s="134"/>
      <c r="M799" s="134" t="s">
        <v>131</v>
      </c>
      <c r="N799" s="135" t="str">
        <f>IFERROR(IF(ISBLANK($G799),"",IF(ISBLANK($L799),"",IF(ISTEXT($L799),$L799,IF(SIGN(INDEX('Time Zones'!$D$12:$J$18,MATCH($H799,ZoneA,0),MATCH($M799,ZoneB,0)))=(-1),INDEX('Time Zones'!$D$12:$J$18,MATCH($H799,ZoneA,0),MATCH($M799,ZoneB,0))+$L799+5,INDEX('Time Zones'!$D$12:$J$18,MATCH($H799,ZoneA,0),MATCH($M799,ZoneB,0))+$L799)))),"Select Time Zones")</f>
        <v/>
      </c>
      <c r="O799" s="162" t="str">
        <f t="shared" ca="1" si="92"/>
        <v/>
      </c>
      <c r="P799" s="25">
        <f t="shared" si="88"/>
        <v>0</v>
      </c>
      <c r="Q799" s="25">
        <f t="shared" si="89"/>
        <v>0</v>
      </c>
      <c r="R799" s="25">
        <f t="shared" si="90"/>
        <v>0</v>
      </c>
      <c r="S799" s="25" t="str">
        <f t="shared" ca="1" si="93"/>
        <v/>
      </c>
      <c r="T799" s="20" t="str">
        <f t="shared" ca="1" si="94"/>
        <v/>
      </c>
      <c r="U799" s="26" t="str">
        <f t="shared" ca="1" si="91"/>
        <v/>
      </c>
      <c r="V799" s="22"/>
      <c r="W799" s="22"/>
      <c r="X799" s="22"/>
      <c r="Y799" s="22"/>
      <c r="Z799" s="156"/>
      <c r="AA799" s="156"/>
      <c r="AB799" s="156"/>
      <c r="AC799" s="22">
        <v>20</v>
      </c>
    </row>
    <row r="800" spans="1:29">
      <c r="A800" s="17"/>
      <c r="B800" s="18"/>
      <c r="C800" s="18"/>
      <c r="D800" s="17"/>
      <c r="E800" s="17"/>
      <c r="F800" s="157"/>
      <c r="G800" s="136"/>
      <c r="H800" s="136" t="s">
        <v>131</v>
      </c>
      <c r="I800" s="137" t="str">
        <f>IFERROR(IF(ISBLANK($G800),"",IF(ISTEXT($G800),$G800,IF(SIGN(INDEX('Time Zones'!$D$12:$J$18,MATCH($H800,ZoneA,0),MATCH($J800,ZoneB,0)))=(-1),INDEX('Time Zones'!$D$12:$J$18,MATCH($H800,ZoneA,0),MATCH($J800,ZoneB,0))+$G800+5,INDEX('Time Zones'!$D$12:$J$18,MATCH($H800,ZoneA,0),MATCH($J800,ZoneB,0))+$G800))),"Select Time Zones")</f>
        <v/>
      </c>
      <c r="J800" s="19" t="s">
        <v>131</v>
      </c>
      <c r="K800" s="160"/>
      <c r="L800" s="134"/>
      <c r="M800" s="134" t="s">
        <v>131</v>
      </c>
      <c r="N800" s="135" t="str">
        <f>IFERROR(IF(ISBLANK($G800),"",IF(ISBLANK($L800),"",IF(ISTEXT($L800),$L800,IF(SIGN(INDEX('Time Zones'!$D$12:$J$18,MATCH($H800,ZoneA,0),MATCH($M800,ZoneB,0)))=(-1),INDEX('Time Zones'!$D$12:$J$18,MATCH($H800,ZoneA,0),MATCH($M800,ZoneB,0))+$L800+5,INDEX('Time Zones'!$D$12:$J$18,MATCH($H800,ZoneA,0),MATCH($M800,ZoneB,0))+$L800)))),"Select Time Zones")</f>
        <v/>
      </c>
      <c r="O800" s="162" t="str">
        <f t="shared" ca="1" si="92"/>
        <v/>
      </c>
      <c r="P800" s="25">
        <f t="shared" si="88"/>
        <v>0</v>
      </c>
      <c r="Q800" s="25">
        <f t="shared" si="89"/>
        <v>0</v>
      </c>
      <c r="R800" s="25">
        <f t="shared" si="90"/>
        <v>0</v>
      </c>
      <c r="S800" s="25" t="str">
        <f t="shared" ca="1" si="93"/>
        <v/>
      </c>
      <c r="T800" s="20" t="str">
        <f t="shared" ca="1" si="94"/>
        <v/>
      </c>
      <c r="U800" s="26" t="str">
        <f t="shared" ca="1" si="91"/>
        <v/>
      </c>
      <c r="V800" s="22"/>
      <c r="W800" s="22"/>
      <c r="X800" s="22"/>
      <c r="Y800" s="22"/>
      <c r="Z800" s="156"/>
      <c r="AA800" s="156"/>
      <c r="AB800" s="156"/>
      <c r="AC800" s="22">
        <v>20</v>
      </c>
    </row>
    <row r="801" spans="1:29">
      <c r="A801" s="17"/>
      <c r="B801" s="18"/>
      <c r="C801" s="18"/>
      <c r="D801" s="17"/>
      <c r="E801" s="17"/>
      <c r="F801" s="157"/>
      <c r="G801" s="136"/>
      <c r="H801" s="136" t="s">
        <v>131</v>
      </c>
      <c r="I801" s="137" t="str">
        <f>IFERROR(IF(ISBLANK($G801),"",IF(ISTEXT($G801),$G801,IF(SIGN(INDEX('Time Zones'!$D$12:$J$18,MATCH($H801,ZoneA,0),MATCH($J801,ZoneB,0)))=(-1),INDEX('Time Zones'!$D$12:$J$18,MATCH($H801,ZoneA,0),MATCH($J801,ZoneB,0))+$G801+5,INDEX('Time Zones'!$D$12:$J$18,MATCH($H801,ZoneA,0),MATCH($J801,ZoneB,0))+$G801))),"Select Time Zones")</f>
        <v/>
      </c>
      <c r="J801" s="19" t="s">
        <v>131</v>
      </c>
      <c r="K801" s="160"/>
      <c r="L801" s="134"/>
      <c r="M801" s="134" t="s">
        <v>131</v>
      </c>
      <c r="N801" s="135" t="str">
        <f>IFERROR(IF(ISBLANK($G801),"",IF(ISBLANK($L801),"",IF(ISTEXT($L801),$L801,IF(SIGN(INDEX('Time Zones'!$D$12:$J$18,MATCH($H801,ZoneA,0),MATCH($M801,ZoneB,0)))=(-1),INDEX('Time Zones'!$D$12:$J$18,MATCH($H801,ZoneA,0),MATCH($M801,ZoneB,0))+$L801+5,INDEX('Time Zones'!$D$12:$J$18,MATCH($H801,ZoneA,0),MATCH($M801,ZoneB,0))+$L801)))),"Select Time Zones")</f>
        <v/>
      </c>
      <c r="O801" s="162" t="str">
        <f t="shared" ca="1" si="92"/>
        <v/>
      </c>
      <c r="P801" s="25">
        <f t="shared" si="88"/>
        <v>0</v>
      </c>
      <c r="Q801" s="25">
        <f t="shared" si="89"/>
        <v>0</v>
      </c>
      <c r="R801" s="25">
        <f t="shared" si="90"/>
        <v>0</v>
      </c>
      <c r="S801" s="25" t="str">
        <f t="shared" ca="1" si="93"/>
        <v/>
      </c>
      <c r="T801" s="20" t="str">
        <f t="shared" ca="1" si="94"/>
        <v/>
      </c>
      <c r="U801" s="26" t="str">
        <f t="shared" ca="1" si="91"/>
        <v/>
      </c>
      <c r="V801" s="22"/>
      <c r="W801" s="22"/>
      <c r="X801" s="22"/>
      <c r="Y801" s="22"/>
      <c r="Z801" s="156"/>
      <c r="AA801" s="156"/>
      <c r="AB801" s="156"/>
      <c r="AC801" s="22">
        <v>20</v>
      </c>
    </row>
    <row r="802" spans="1:29">
      <c r="A802" s="17"/>
      <c r="B802" s="18"/>
      <c r="C802" s="18"/>
      <c r="D802" s="17"/>
      <c r="E802" s="17"/>
      <c r="F802" s="157"/>
      <c r="G802" s="136"/>
      <c r="H802" s="136" t="s">
        <v>131</v>
      </c>
      <c r="I802" s="137" t="str">
        <f>IFERROR(IF(ISBLANK($G802),"",IF(ISTEXT($G802),$G802,IF(SIGN(INDEX('Time Zones'!$D$12:$J$18,MATCH($H802,ZoneA,0),MATCH($J802,ZoneB,0)))=(-1),INDEX('Time Zones'!$D$12:$J$18,MATCH($H802,ZoneA,0),MATCH($J802,ZoneB,0))+$G802+5,INDEX('Time Zones'!$D$12:$J$18,MATCH($H802,ZoneA,0),MATCH($J802,ZoneB,0))+$G802))),"Select Time Zones")</f>
        <v/>
      </c>
      <c r="J802" s="19" t="s">
        <v>131</v>
      </c>
      <c r="K802" s="160"/>
      <c r="L802" s="134"/>
      <c r="M802" s="134" t="s">
        <v>131</v>
      </c>
      <c r="N802" s="135" t="str">
        <f>IFERROR(IF(ISBLANK($G802),"",IF(ISBLANK($L802),"",IF(ISTEXT($L802),$L802,IF(SIGN(INDEX('Time Zones'!$D$12:$J$18,MATCH($H802,ZoneA,0),MATCH($M802,ZoneB,0)))=(-1),INDEX('Time Zones'!$D$12:$J$18,MATCH($H802,ZoneA,0),MATCH($M802,ZoneB,0))+$L802+5,INDEX('Time Zones'!$D$12:$J$18,MATCH($H802,ZoneA,0),MATCH($M802,ZoneB,0))+$L802)))),"Select Time Zones")</f>
        <v/>
      </c>
      <c r="O802" s="162" t="str">
        <f t="shared" ca="1" si="92"/>
        <v/>
      </c>
      <c r="P802" s="25">
        <f t="shared" si="88"/>
        <v>0</v>
      </c>
      <c r="Q802" s="25">
        <f t="shared" si="89"/>
        <v>0</v>
      </c>
      <c r="R802" s="25">
        <f t="shared" si="90"/>
        <v>0</v>
      </c>
      <c r="S802" s="25" t="str">
        <f t="shared" ca="1" si="93"/>
        <v/>
      </c>
      <c r="T802" s="20" t="str">
        <f t="shared" ca="1" si="94"/>
        <v/>
      </c>
      <c r="U802" s="26" t="str">
        <f t="shared" ca="1" si="91"/>
        <v/>
      </c>
      <c r="V802" s="22"/>
      <c r="W802" s="22"/>
      <c r="X802" s="22"/>
      <c r="Y802" s="22"/>
      <c r="Z802" s="156"/>
      <c r="AA802" s="156"/>
      <c r="AB802" s="156"/>
      <c r="AC802" s="22">
        <v>20</v>
      </c>
    </row>
    <row r="803" spans="1:29">
      <c r="A803" s="17"/>
      <c r="B803" s="18"/>
      <c r="C803" s="18"/>
      <c r="D803" s="17"/>
      <c r="E803" s="17"/>
      <c r="F803" s="157"/>
      <c r="G803" s="136"/>
      <c r="H803" s="136" t="s">
        <v>131</v>
      </c>
      <c r="I803" s="137" t="str">
        <f>IFERROR(IF(ISBLANK($G803),"",IF(ISTEXT($G803),$G803,IF(SIGN(INDEX('Time Zones'!$D$12:$J$18,MATCH($H803,ZoneA,0),MATCH($J803,ZoneB,0)))=(-1),INDEX('Time Zones'!$D$12:$J$18,MATCH($H803,ZoneA,0),MATCH($J803,ZoneB,0))+$G803+5,INDEX('Time Zones'!$D$12:$J$18,MATCH($H803,ZoneA,0),MATCH($J803,ZoneB,0))+$G803))),"Select Time Zones")</f>
        <v/>
      </c>
      <c r="J803" s="19" t="s">
        <v>131</v>
      </c>
      <c r="K803" s="160"/>
      <c r="L803" s="134"/>
      <c r="M803" s="134" t="s">
        <v>131</v>
      </c>
      <c r="N803" s="135" t="str">
        <f>IFERROR(IF(ISBLANK($G803),"",IF(ISBLANK($L803),"",IF(ISTEXT($L803),$L803,IF(SIGN(INDEX('Time Zones'!$D$12:$J$18,MATCH($H803,ZoneA,0),MATCH($M803,ZoneB,0)))=(-1),INDEX('Time Zones'!$D$12:$J$18,MATCH($H803,ZoneA,0),MATCH($M803,ZoneB,0))+$L803+5,INDEX('Time Zones'!$D$12:$J$18,MATCH($H803,ZoneA,0),MATCH($M803,ZoneB,0))+$L803)))),"Select Time Zones")</f>
        <v/>
      </c>
      <c r="O803" s="162" t="str">
        <f t="shared" ca="1" si="92"/>
        <v/>
      </c>
      <c r="P803" s="25">
        <f t="shared" si="88"/>
        <v>0</v>
      </c>
      <c r="Q803" s="25">
        <f t="shared" si="89"/>
        <v>0</v>
      </c>
      <c r="R803" s="25">
        <f t="shared" si="90"/>
        <v>0</v>
      </c>
      <c r="S803" s="25" t="str">
        <f t="shared" ca="1" si="93"/>
        <v/>
      </c>
      <c r="T803" s="20" t="str">
        <f t="shared" ca="1" si="94"/>
        <v/>
      </c>
      <c r="U803" s="26" t="str">
        <f t="shared" ca="1" si="91"/>
        <v/>
      </c>
      <c r="V803" s="22"/>
      <c r="W803" s="22"/>
      <c r="X803" s="22"/>
      <c r="Y803" s="22"/>
      <c r="Z803" s="156"/>
      <c r="AA803" s="156"/>
      <c r="AB803" s="156"/>
      <c r="AC803" s="22">
        <v>20</v>
      </c>
    </row>
    <row r="804" spans="1:29">
      <c r="A804" s="17"/>
      <c r="B804" s="18"/>
      <c r="C804" s="18"/>
      <c r="D804" s="17"/>
      <c r="E804" s="17"/>
      <c r="F804" s="157"/>
      <c r="G804" s="136"/>
      <c r="H804" s="136" t="s">
        <v>131</v>
      </c>
      <c r="I804" s="137" t="str">
        <f>IFERROR(IF(ISBLANK($G804),"",IF(ISTEXT($G804),$G804,IF(SIGN(INDEX('Time Zones'!$D$12:$J$18,MATCH($H804,ZoneA,0),MATCH($J804,ZoneB,0)))=(-1),INDEX('Time Zones'!$D$12:$J$18,MATCH($H804,ZoneA,0),MATCH($J804,ZoneB,0))+$G804+5,INDEX('Time Zones'!$D$12:$J$18,MATCH($H804,ZoneA,0),MATCH($J804,ZoneB,0))+$G804))),"Select Time Zones")</f>
        <v/>
      </c>
      <c r="J804" s="19" t="s">
        <v>131</v>
      </c>
      <c r="K804" s="160"/>
      <c r="L804" s="134"/>
      <c r="M804" s="134" t="s">
        <v>131</v>
      </c>
      <c r="N804" s="135" t="str">
        <f>IFERROR(IF(ISBLANK($G804),"",IF(ISBLANK($L804),"",IF(ISTEXT($L804),$L804,IF(SIGN(INDEX('Time Zones'!$D$12:$J$18,MATCH($H804,ZoneA,0),MATCH($M804,ZoneB,0)))=(-1),INDEX('Time Zones'!$D$12:$J$18,MATCH($H804,ZoneA,0),MATCH($M804,ZoneB,0))+$L804+5,INDEX('Time Zones'!$D$12:$J$18,MATCH($H804,ZoneA,0),MATCH($M804,ZoneB,0))+$L804)))),"Select Time Zones")</f>
        <v/>
      </c>
      <c r="O804" s="162" t="str">
        <f t="shared" ca="1" si="92"/>
        <v/>
      </c>
      <c r="P804" s="25">
        <f t="shared" si="88"/>
        <v>0</v>
      </c>
      <c r="Q804" s="25">
        <f t="shared" si="89"/>
        <v>0</v>
      </c>
      <c r="R804" s="25">
        <f t="shared" si="90"/>
        <v>0</v>
      </c>
      <c r="S804" s="25" t="str">
        <f t="shared" ca="1" si="93"/>
        <v/>
      </c>
      <c r="T804" s="20" t="str">
        <f t="shared" ca="1" si="94"/>
        <v/>
      </c>
      <c r="U804" s="26" t="str">
        <f t="shared" ca="1" si="91"/>
        <v/>
      </c>
      <c r="V804" s="22"/>
      <c r="W804" s="22"/>
      <c r="X804" s="22"/>
      <c r="Y804" s="22"/>
      <c r="Z804" s="156"/>
      <c r="AA804" s="156"/>
      <c r="AB804" s="156"/>
      <c r="AC804" s="22">
        <v>20</v>
      </c>
    </row>
    <row r="805" spans="1:29">
      <c r="A805" s="17"/>
      <c r="B805" s="18"/>
      <c r="C805" s="18"/>
      <c r="D805" s="17"/>
      <c r="E805" s="17"/>
      <c r="F805" s="157"/>
      <c r="G805" s="136"/>
      <c r="H805" s="136" t="s">
        <v>131</v>
      </c>
      <c r="I805" s="137" t="str">
        <f>IFERROR(IF(ISBLANK($G805),"",IF(ISTEXT($G805),$G805,IF(SIGN(INDEX('Time Zones'!$D$12:$J$18,MATCH($H805,ZoneA,0),MATCH($J805,ZoneB,0)))=(-1),INDEX('Time Zones'!$D$12:$J$18,MATCH($H805,ZoneA,0),MATCH($J805,ZoneB,0))+$G805+5,INDEX('Time Zones'!$D$12:$J$18,MATCH($H805,ZoneA,0),MATCH($J805,ZoneB,0))+$G805))),"Select Time Zones")</f>
        <v/>
      </c>
      <c r="J805" s="19" t="s">
        <v>131</v>
      </c>
      <c r="K805" s="160"/>
      <c r="L805" s="134"/>
      <c r="M805" s="134" t="s">
        <v>131</v>
      </c>
      <c r="N805" s="135" t="str">
        <f>IFERROR(IF(ISBLANK($G805),"",IF(ISBLANK($L805),"",IF(ISTEXT($L805),$L805,IF(SIGN(INDEX('Time Zones'!$D$12:$J$18,MATCH($H805,ZoneA,0),MATCH($M805,ZoneB,0)))=(-1),INDEX('Time Zones'!$D$12:$J$18,MATCH($H805,ZoneA,0),MATCH($M805,ZoneB,0))+$L805+5,INDEX('Time Zones'!$D$12:$J$18,MATCH($H805,ZoneA,0),MATCH($M805,ZoneB,0))+$L805)))),"Select Time Zones")</f>
        <v/>
      </c>
      <c r="O805" s="162" t="str">
        <f t="shared" ca="1" si="92"/>
        <v/>
      </c>
      <c r="P805" s="25">
        <f t="shared" si="88"/>
        <v>0</v>
      </c>
      <c r="Q805" s="25">
        <f t="shared" si="89"/>
        <v>0</v>
      </c>
      <c r="R805" s="25">
        <f t="shared" si="90"/>
        <v>0</v>
      </c>
      <c r="S805" s="25" t="str">
        <f t="shared" ca="1" si="93"/>
        <v/>
      </c>
      <c r="T805" s="20" t="str">
        <f t="shared" ca="1" si="94"/>
        <v/>
      </c>
      <c r="U805" s="26" t="str">
        <f t="shared" ca="1" si="91"/>
        <v/>
      </c>
      <c r="V805" s="22"/>
      <c r="W805" s="22"/>
      <c r="X805" s="22"/>
      <c r="Y805" s="22"/>
      <c r="Z805" s="156"/>
      <c r="AA805" s="156"/>
      <c r="AB805" s="156"/>
      <c r="AC805" s="22">
        <v>20</v>
      </c>
    </row>
    <row r="806" spans="1:29">
      <c r="A806" s="17"/>
      <c r="B806" s="18"/>
      <c r="C806" s="18"/>
      <c r="D806" s="17"/>
      <c r="E806" s="17"/>
      <c r="F806" s="157"/>
      <c r="G806" s="136"/>
      <c r="H806" s="136" t="s">
        <v>131</v>
      </c>
      <c r="I806" s="137" t="str">
        <f>IFERROR(IF(ISBLANK($G806),"",IF(ISTEXT($G806),$G806,IF(SIGN(INDEX('Time Zones'!$D$12:$J$18,MATCH($H806,ZoneA,0),MATCH($J806,ZoneB,0)))=(-1),INDEX('Time Zones'!$D$12:$J$18,MATCH($H806,ZoneA,0),MATCH($J806,ZoneB,0))+$G806+5,INDEX('Time Zones'!$D$12:$J$18,MATCH($H806,ZoneA,0),MATCH($J806,ZoneB,0))+$G806))),"Select Time Zones")</f>
        <v/>
      </c>
      <c r="J806" s="19" t="s">
        <v>131</v>
      </c>
      <c r="K806" s="160"/>
      <c r="L806" s="134"/>
      <c r="M806" s="134" t="s">
        <v>131</v>
      </c>
      <c r="N806" s="135" t="str">
        <f>IFERROR(IF(ISBLANK($G806),"",IF(ISBLANK($L806),"",IF(ISTEXT($L806),$L806,IF(SIGN(INDEX('Time Zones'!$D$12:$J$18,MATCH($H806,ZoneA,0),MATCH($M806,ZoneB,0)))=(-1),INDEX('Time Zones'!$D$12:$J$18,MATCH($H806,ZoneA,0),MATCH($M806,ZoneB,0))+$L806+5,INDEX('Time Zones'!$D$12:$J$18,MATCH($H806,ZoneA,0),MATCH($M806,ZoneB,0))+$L806)))),"Select Time Zones")</f>
        <v/>
      </c>
      <c r="O806" s="162" t="str">
        <f t="shared" ca="1" si="92"/>
        <v/>
      </c>
      <c r="P806" s="25">
        <f t="shared" si="88"/>
        <v>0</v>
      </c>
      <c r="Q806" s="25">
        <f t="shared" si="89"/>
        <v>0</v>
      </c>
      <c r="R806" s="25">
        <f t="shared" si="90"/>
        <v>0</v>
      </c>
      <c r="S806" s="25" t="str">
        <f t="shared" ca="1" si="93"/>
        <v/>
      </c>
      <c r="T806" s="20" t="str">
        <f t="shared" ca="1" si="94"/>
        <v/>
      </c>
      <c r="U806" s="26" t="str">
        <f t="shared" ca="1" si="91"/>
        <v/>
      </c>
      <c r="V806" s="22"/>
      <c r="W806" s="22"/>
      <c r="X806" s="22"/>
      <c r="Y806" s="22"/>
      <c r="Z806" s="156"/>
      <c r="AA806" s="156"/>
      <c r="AB806" s="156"/>
      <c r="AC806" s="22">
        <v>20</v>
      </c>
    </row>
    <row r="807" spans="1:29">
      <c r="A807" s="17"/>
      <c r="B807" s="18"/>
      <c r="C807" s="18"/>
      <c r="D807" s="17"/>
      <c r="E807" s="17"/>
      <c r="F807" s="157"/>
      <c r="G807" s="136"/>
      <c r="H807" s="136" t="s">
        <v>131</v>
      </c>
      <c r="I807" s="137" t="str">
        <f>IFERROR(IF(ISBLANK($G807),"",IF(ISTEXT($G807),$G807,IF(SIGN(INDEX('Time Zones'!$D$12:$J$18,MATCH($H807,ZoneA,0),MATCH($J807,ZoneB,0)))=(-1),INDEX('Time Zones'!$D$12:$J$18,MATCH($H807,ZoneA,0),MATCH($J807,ZoneB,0))+$G807+5,INDEX('Time Zones'!$D$12:$J$18,MATCH($H807,ZoneA,0),MATCH($J807,ZoneB,0))+$G807))),"Select Time Zones")</f>
        <v/>
      </c>
      <c r="J807" s="19" t="s">
        <v>131</v>
      </c>
      <c r="K807" s="160"/>
      <c r="L807" s="134"/>
      <c r="M807" s="134" t="s">
        <v>131</v>
      </c>
      <c r="N807" s="135" t="str">
        <f>IFERROR(IF(ISBLANK($G807),"",IF(ISBLANK($L807),"",IF(ISTEXT($L807),$L807,IF(SIGN(INDEX('Time Zones'!$D$12:$J$18,MATCH($H807,ZoneA,0),MATCH($M807,ZoneB,0)))=(-1),INDEX('Time Zones'!$D$12:$J$18,MATCH($H807,ZoneA,0),MATCH($M807,ZoneB,0))+$L807+5,INDEX('Time Zones'!$D$12:$J$18,MATCH($H807,ZoneA,0),MATCH($M807,ZoneB,0))+$L807)))),"Select Time Zones")</f>
        <v/>
      </c>
      <c r="O807" s="162" t="str">
        <f t="shared" ca="1" si="92"/>
        <v/>
      </c>
      <c r="P807" s="25">
        <f t="shared" si="88"/>
        <v>0</v>
      </c>
      <c r="Q807" s="25">
        <f t="shared" si="89"/>
        <v>0</v>
      </c>
      <c r="R807" s="25">
        <f t="shared" si="90"/>
        <v>0</v>
      </c>
      <c r="S807" s="25" t="str">
        <f t="shared" ca="1" si="93"/>
        <v/>
      </c>
      <c r="T807" s="20" t="str">
        <f t="shared" ca="1" si="94"/>
        <v/>
      </c>
      <c r="U807" s="26" t="str">
        <f t="shared" ca="1" si="91"/>
        <v/>
      </c>
      <c r="V807" s="22"/>
      <c r="W807" s="22"/>
      <c r="X807" s="22"/>
      <c r="Y807" s="22"/>
      <c r="Z807" s="156"/>
      <c r="AA807" s="156"/>
      <c r="AB807" s="156"/>
      <c r="AC807" s="22">
        <v>20</v>
      </c>
    </row>
    <row r="808" spans="1:29">
      <c r="A808" s="17"/>
      <c r="B808" s="18"/>
      <c r="C808" s="18"/>
      <c r="D808" s="17"/>
      <c r="E808" s="17"/>
      <c r="F808" s="157"/>
      <c r="G808" s="136"/>
      <c r="H808" s="136" t="s">
        <v>131</v>
      </c>
      <c r="I808" s="137" t="str">
        <f>IFERROR(IF(ISBLANK($G808),"",IF(ISTEXT($G808),$G808,IF(SIGN(INDEX('Time Zones'!$D$12:$J$18,MATCH($H808,ZoneA,0),MATCH($J808,ZoneB,0)))=(-1),INDEX('Time Zones'!$D$12:$J$18,MATCH($H808,ZoneA,0),MATCH($J808,ZoneB,0))+$G808+5,INDEX('Time Zones'!$D$12:$J$18,MATCH($H808,ZoneA,0),MATCH($J808,ZoneB,0))+$G808))),"Select Time Zones")</f>
        <v/>
      </c>
      <c r="J808" s="19" t="s">
        <v>131</v>
      </c>
      <c r="K808" s="160"/>
      <c r="L808" s="134"/>
      <c r="M808" s="134" t="s">
        <v>131</v>
      </c>
      <c r="N808" s="135" t="str">
        <f>IFERROR(IF(ISBLANK($G808),"",IF(ISBLANK($L808),"",IF(ISTEXT($L808),$L808,IF(SIGN(INDEX('Time Zones'!$D$12:$J$18,MATCH($H808,ZoneA,0),MATCH($M808,ZoneB,0)))=(-1),INDEX('Time Zones'!$D$12:$J$18,MATCH($H808,ZoneA,0),MATCH($M808,ZoneB,0))+$L808+5,INDEX('Time Zones'!$D$12:$J$18,MATCH($H808,ZoneA,0),MATCH($M808,ZoneB,0))+$L808)))),"Select Time Zones")</f>
        <v/>
      </c>
      <c r="O808" s="162" t="str">
        <f t="shared" ca="1" si="92"/>
        <v/>
      </c>
      <c r="P808" s="25">
        <f t="shared" si="88"/>
        <v>0</v>
      </c>
      <c r="Q808" s="25">
        <f t="shared" si="89"/>
        <v>0</v>
      </c>
      <c r="R808" s="25">
        <f t="shared" si="90"/>
        <v>0</v>
      </c>
      <c r="S808" s="25" t="str">
        <f t="shared" ca="1" si="93"/>
        <v/>
      </c>
      <c r="T808" s="20" t="str">
        <f t="shared" ca="1" si="94"/>
        <v/>
      </c>
      <c r="U808" s="26" t="str">
        <f t="shared" ca="1" si="91"/>
        <v/>
      </c>
      <c r="V808" s="22"/>
      <c r="W808" s="22"/>
      <c r="X808" s="22"/>
      <c r="Y808" s="22"/>
      <c r="Z808" s="156"/>
      <c r="AA808" s="156"/>
      <c r="AB808" s="156"/>
      <c r="AC808" s="22">
        <v>20</v>
      </c>
    </row>
    <row r="809" spans="1:29">
      <c r="A809" s="17"/>
      <c r="B809" s="18"/>
      <c r="C809" s="18"/>
      <c r="D809" s="17"/>
      <c r="E809" s="17"/>
      <c r="F809" s="157"/>
      <c r="G809" s="136"/>
      <c r="H809" s="136" t="s">
        <v>131</v>
      </c>
      <c r="I809" s="137" t="str">
        <f>IFERROR(IF(ISBLANK($G809),"",IF(ISTEXT($G809),$G809,IF(SIGN(INDEX('Time Zones'!$D$12:$J$18,MATCH($H809,ZoneA,0),MATCH($J809,ZoneB,0)))=(-1),INDEX('Time Zones'!$D$12:$J$18,MATCH($H809,ZoneA,0),MATCH($J809,ZoneB,0))+$G809+5,INDEX('Time Zones'!$D$12:$J$18,MATCH($H809,ZoneA,0),MATCH($J809,ZoneB,0))+$G809))),"Select Time Zones")</f>
        <v/>
      </c>
      <c r="J809" s="19" t="s">
        <v>131</v>
      </c>
      <c r="K809" s="160"/>
      <c r="L809" s="134"/>
      <c r="M809" s="134" t="s">
        <v>131</v>
      </c>
      <c r="N809" s="135" t="str">
        <f>IFERROR(IF(ISBLANK($G809),"",IF(ISBLANK($L809),"",IF(ISTEXT($L809),$L809,IF(SIGN(INDEX('Time Zones'!$D$12:$J$18,MATCH($H809,ZoneA,0),MATCH($M809,ZoneB,0)))=(-1),INDEX('Time Zones'!$D$12:$J$18,MATCH($H809,ZoneA,0),MATCH($M809,ZoneB,0))+$L809+5,INDEX('Time Zones'!$D$12:$J$18,MATCH($H809,ZoneA,0),MATCH($M809,ZoneB,0))+$L809)))),"Select Time Zones")</f>
        <v/>
      </c>
      <c r="O809" s="162" t="str">
        <f t="shared" ca="1" si="92"/>
        <v/>
      </c>
      <c r="P809" s="25">
        <f t="shared" si="88"/>
        <v>0</v>
      </c>
      <c r="Q809" s="25">
        <f t="shared" si="89"/>
        <v>0</v>
      </c>
      <c r="R809" s="25">
        <f t="shared" si="90"/>
        <v>0</v>
      </c>
      <c r="S809" s="25" t="str">
        <f t="shared" ca="1" si="93"/>
        <v/>
      </c>
      <c r="T809" s="20" t="str">
        <f t="shared" ca="1" si="94"/>
        <v/>
      </c>
      <c r="U809" s="26" t="str">
        <f t="shared" ca="1" si="91"/>
        <v/>
      </c>
      <c r="V809" s="22"/>
      <c r="W809" s="22"/>
      <c r="X809" s="22"/>
      <c r="Y809" s="22"/>
      <c r="Z809" s="156"/>
      <c r="AA809" s="156"/>
      <c r="AB809" s="156"/>
      <c r="AC809" s="22">
        <v>20</v>
      </c>
    </row>
    <row r="810" spans="1:29">
      <c r="A810" s="17"/>
      <c r="B810" s="18"/>
      <c r="C810" s="18"/>
      <c r="D810" s="17"/>
      <c r="E810" s="17"/>
      <c r="F810" s="157"/>
      <c r="G810" s="136"/>
      <c r="H810" s="136" t="s">
        <v>131</v>
      </c>
      <c r="I810" s="137" t="str">
        <f>IFERROR(IF(ISBLANK($G810),"",IF(ISTEXT($G810),$G810,IF(SIGN(INDEX('Time Zones'!$D$12:$J$18,MATCH($H810,ZoneA,0),MATCH($J810,ZoneB,0)))=(-1),INDEX('Time Zones'!$D$12:$J$18,MATCH($H810,ZoneA,0),MATCH($J810,ZoneB,0))+$G810+5,INDEX('Time Zones'!$D$12:$J$18,MATCH($H810,ZoneA,0),MATCH($J810,ZoneB,0))+$G810))),"Select Time Zones")</f>
        <v/>
      </c>
      <c r="J810" s="19" t="s">
        <v>131</v>
      </c>
      <c r="K810" s="160"/>
      <c r="L810" s="134"/>
      <c r="M810" s="134" t="s">
        <v>131</v>
      </c>
      <c r="N810" s="135" t="str">
        <f>IFERROR(IF(ISBLANK($G810),"",IF(ISBLANK($L810),"",IF(ISTEXT($L810),$L810,IF(SIGN(INDEX('Time Zones'!$D$12:$J$18,MATCH($H810,ZoneA,0),MATCH($M810,ZoneB,0)))=(-1),INDEX('Time Zones'!$D$12:$J$18,MATCH($H810,ZoneA,0),MATCH($M810,ZoneB,0))+$L810+5,INDEX('Time Zones'!$D$12:$J$18,MATCH($H810,ZoneA,0),MATCH($M810,ZoneB,0))+$L810)))),"Select Time Zones")</f>
        <v/>
      </c>
      <c r="O810" s="162" t="str">
        <f t="shared" ca="1" si="92"/>
        <v/>
      </c>
      <c r="P810" s="25">
        <f t="shared" si="88"/>
        <v>0</v>
      </c>
      <c r="Q810" s="25">
        <f t="shared" si="89"/>
        <v>0</v>
      </c>
      <c r="R810" s="25">
        <f t="shared" si="90"/>
        <v>0</v>
      </c>
      <c r="S810" s="25" t="str">
        <f t="shared" ca="1" si="93"/>
        <v/>
      </c>
      <c r="T810" s="20" t="str">
        <f t="shared" ca="1" si="94"/>
        <v/>
      </c>
      <c r="U810" s="26" t="str">
        <f t="shared" ca="1" si="91"/>
        <v/>
      </c>
      <c r="V810" s="22"/>
      <c r="W810" s="22"/>
      <c r="X810" s="22"/>
      <c r="Y810" s="22"/>
      <c r="Z810" s="156"/>
      <c r="AA810" s="156"/>
      <c r="AB810" s="156"/>
      <c r="AC810" s="22">
        <v>20</v>
      </c>
    </row>
    <row r="811" spans="1:29">
      <c r="A811" s="17"/>
      <c r="B811" s="18"/>
      <c r="C811" s="18"/>
      <c r="D811" s="17"/>
      <c r="E811" s="17"/>
      <c r="F811" s="157"/>
      <c r="G811" s="136"/>
      <c r="H811" s="136" t="s">
        <v>131</v>
      </c>
      <c r="I811" s="137" t="str">
        <f>IFERROR(IF(ISBLANK($G811),"",IF(ISTEXT($G811),$G811,IF(SIGN(INDEX('Time Zones'!$D$12:$J$18,MATCH($H811,ZoneA,0),MATCH($J811,ZoneB,0)))=(-1),INDEX('Time Zones'!$D$12:$J$18,MATCH($H811,ZoneA,0),MATCH($J811,ZoneB,0))+$G811+5,INDEX('Time Zones'!$D$12:$J$18,MATCH($H811,ZoneA,0),MATCH($J811,ZoneB,0))+$G811))),"Select Time Zones")</f>
        <v/>
      </c>
      <c r="J811" s="19" t="s">
        <v>131</v>
      </c>
      <c r="K811" s="160"/>
      <c r="L811" s="134"/>
      <c r="M811" s="134" t="s">
        <v>131</v>
      </c>
      <c r="N811" s="135" t="str">
        <f>IFERROR(IF(ISBLANK($G811),"",IF(ISBLANK($L811),"",IF(ISTEXT($L811),$L811,IF(SIGN(INDEX('Time Zones'!$D$12:$J$18,MATCH($H811,ZoneA,0),MATCH($M811,ZoneB,0)))=(-1),INDEX('Time Zones'!$D$12:$J$18,MATCH($H811,ZoneA,0),MATCH($M811,ZoneB,0))+$L811+5,INDEX('Time Zones'!$D$12:$J$18,MATCH($H811,ZoneA,0),MATCH($M811,ZoneB,0))+$L811)))),"Select Time Zones")</f>
        <v/>
      </c>
      <c r="O811" s="162" t="str">
        <f t="shared" ca="1" si="92"/>
        <v/>
      </c>
      <c r="P811" s="25">
        <f t="shared" si="88"/>
        <v>0</v>
      </c>
      <c r="Q811" s="25">
        <f t="shared" si="89"/>
        <v>0</v>
      </c>
      <c r="R811" s="25">
        <f t="shared" si="90"/>
        <v>0</v>
      </c>
      <c r="S811" s="25" t="str">
        <f t="shared" ca="1" si="93"/>
        <v/>
      </c>
      <c r="T811" s="20" t="str">
        <f t="shared" ca="1" si="94"/>
        <v/>
      </c>
      <c r="U811" s="26" t="str">
        <f t="shared" ca="1" si="91"/>
        <v/>
      </c>
      <c r="V811" s="22"/>
      <c r="W811" s="22"/>
      <c r="X811" s="22"/>
      <c r="Y811" s="22"/>
      <c r="Z811" s="156"/>
      <c r="AA811" s="156"/>
      <c r="AB811" s="156"/>
      <c r="AC811" s="22">
        <v>20</v>
      </c>
    </row>
    <row r="812" spans="1:29">
      <c r="A812" s="17"/>
      <c r="B812" s="18"/>
      <c r="C812" s="18"/>
      <c r="D812" s="17"/>
      <c r="E812" s="17"/>
      <c r="F812" s="157"/>
      <c r="G812" s="136"/>
      <c r="H812" s="136" t="s">
        <v>131</v>
      </c>
      <c r="I812" s="137" t="str">
        <f>IFERROR(IF(ISBLANK($G812),"",IF(ISTEXT($G812),$G812,IF(SIGN(INDEX('Time Zones'!$D$12:$J$18,MATCH($H812,ZoneA,0),MATCH($J812,ZoneB,0)))=(-1),INDEX('Time Zones'!$D$12:$J$18,MATCH($H812,ZoneA,0),MATCH($J812,ZoneB,0))+$G812+5,INDEX('Time Zones'!$D$12:$J$18,MATCH($H812,ZoneA,0),MATCH($J812,ZoneB,0))+$G812))),"Select Time Zones")</f>
        <v/>
      </c>
      <c r="J812" s="19" t="s">
        <v>131</v>
      </c>
      <c r="K812" s="160"/>
      <c r="L812" s="134"/>
      <c r="M812" s="134" t="s">
        <v>131</v>
      </c>
      <c r="N812" s="135" t="str">
        <f>IFERROR(IF(ISBLANK($G812),"",IF(ISBLANK($L812),"",IF(ISTEXT($L812),$L812,IF(SIGN(INDEX('Time Zones'!$D$12:$J$18,MATCH($H812,ZoneA,0),MATCH($M812,ZoneB,0)))=(-1),INDEX('Time Zones'!$D$12:$J$18,MATCH($H812,ZoneA,0),MATCH($M812,ZoneB,0))+$L812+5,INDEX('Time Zones'!$D$12:$J$18,MATCH($H812,ZoneA,0),MATCH($M812,ZoneB,0))+$L812)))),"Select Time Zones")</f>
        <v/>
      </c>
      <c r="O812" s="162" t="str">
        <f t="shared" ca="1" si="92"/>
        <v/>
      </c>
      <c r="P812" s="25">
        <f t="shared" si="88"/>
        <v>0</v>
      </c>
      <c r="Q812" s="25">
        <f t="shared" si="89"/>
        <v>0</v>
      </c>
      <c r="R812" s="25">
        <f t="shared" si="90"/>
        <v>0</v>
      </c>
      <c r="S812" s="25" t="str">
        <f t="shared" ca="1" si="93"/>
        <v/>
      </c>
      <c r="T812" s="20" t="str">
        <f t="shared" ca="1" si="94"/>
        <v/>
      </c>
      <c r="U812" s="26" t="str">
        <f t="shared" ca="1" si="91"/>
        <v/>
      </c>
      <c r="V812" s="22"/>
      <c r="W812" s="22"/>
      <c r="X812" s="22"/>
      <c r="Y812" s="22"/>
      <c r="Z812" s="156"/>
      <c r="AA812" s="156"/>
      <c r="AB812" s="156"/>
      <c r="AC812" s="22">
        <v>20</v>
      </c>
    </row>
    <row r="813" spans="1:29">
      <c r="A813" s="17"/>
      <c r="B813" s="18"/>
      <c r="C813" s="18"/>
      <c r="D813" s="17"/>
      <c r="E813" s="17"/>
      <c r="F813" s="157"/>
      <c r="G813" s="136"/>
      <c r="H813" s="136" t="s">
        <v>131</v>
      </c>
      <c r="I813" s="137" t="str">
        <f>IFERROR(IF(ISBLANK($G813),"",IF(ISTEXT($G813),$G813,IF(SIGN(INDEX('Time Zones'!$D$12:$J$18,MATCH($H813,ZoneA,0),MATCH($J813,ZoneB,0)))=(-1),INDEX('Time Zones'!$D$12:$J$18,MATCH($H813,ZoneA,0),MATCH($J813,ZoneB,0))+$G813+5,INDEX('Time Zones'!$D$12:$J$18,MATCH($H813,ZoneA,0),MATCH($J813,ZoneB,0))+$G813))),"Select Time Zones")</f>
        <v/>
      </c>
      <c r="J813" s="19" t="s">
        <v>131</v>
      </c>
      <c r="K813" s="160"/>
      <c r="L813" s="134"/>
      <c r="M813" s="134" t="s">
        <v>131</v>
      </c>
      <c r="N813" s="135" t="str">
        <f>IFERROR(IF(ISBLANK($G813),"",IF(ISBLANK($L813),"",IF(ISTEXT($L813),$L813,IF(SIGN(INDEX('Time Zones'!$D$12:$J$18,MATCH($H813,ZoneA,0),MATCH($M813,ZoneB,0)))=(-1),INDEX('Time Zones'!$D$12:$J$18,MATCH($H813,ZoneA,0),MATCH($M813,ZoneB,0))+$L813+5,INDEX('Time Zones'!$D$12:$J$18,MATCH($H813,ZoneA,0),MATCH($M813,ZoneB,0))+$L813)))),"Select Time Zones")</f>
        <v/>
      </c>
      <c r="O813" s="162" t="str">
        <f t="shared" ca="1" si="92"/>
        <v/>
      </c>
      <c r="P813" s="25">
        <f t="shared" si="88"/>
        <v>0</v>
      </c>
      <c r="Q813" s="25">
        <f t="shared" si="89"/>
        <v>0</v>
      </c>
      <c r="R813" s="25">
        <f t="shared" si="90"/>
        <v>0</v>
      </c>
      <c r="S813" s="25" t="str">
        <f t="shared" ca="1" si="93"/>
        <v/>
      </c>
      <c r="T813" s="20" t="str">
        <f t="shared" ca="1" si="94"/>
        <v/>
      </c>
      <c r="U813" s="26" t="str">
        <f t="shared" ca="1" si="91"/>
        <v/>
      </c>
      <c r="V813" s="22"/>
      <c r="W813" s="22"/>
      <c r="X813" s="22"/>
      <c r="Y813" s="22"/>
      <c r="Z813" s="156"/>
      <c r="AA813" s="156"/>
      <c r="AB813" s="156"/>
      <c r="AC813" s="22">
        <v>20</v>
      </c>
    </row>
    <row r="814" spans="1:29">
      <c r="A814" s="17"/>
      <c r="B814" s="18"/>
      <c r="C814" s="18"/>
      <c r="D814" s="17"/>
      <c r="E814" s="17"/>
      <c r="F814" s="157"/>
      <c r="G814" s="136"/>
      <c r="H814" s="136" t="s">
        <v>131</v>
      </c>
      <c r="I814" s="137" t="str">
        <f>IFERROR(IF(ISBLANK($G814),"",IF(ISTEXT($G814),$G814,IF(SIGN(INDEX('Time Zones'!$D$12:$J$18,MATCH($H814,ZoneA,0),MATCH($J814,ZoneB,0)))=(-1),INDEX('Time Zones'!$D$12:$J$18,MATCH($H814,ZoneA,0),MATCH($J814,ZoneB,0))+$G814+5,INDEX('Time Zones'!$D$12:$J$18,MATCH($H814,ZoneA,0),MATCH($J814,ZoneB,0))+$G814))),"Select Time Zones")</f>
        <v/>
      </c>
      <c r="J814" s="19" t="s">
        <v>131</v>
      </c>
      <c r="K814" s="160"/>
      <c r="L814" s="134"/>
      <c r="M814" s="134" t="s">
        <v>131</v>
      </c>
      <c r="N814" s="135" t="str">
        <f>IFERROR(IF(ISBLANK($G814),"",IF(ISBLANK($L814),"",IF(ISTEXT($L814),$L814,IF(SIGN(INDEX('Time Zones'!$D$12:$J$18,MATCH($H814,ZoneA,0),MATCH($M814,ZoneB,0)))=(-1),INDEX('Time Zones'!$D$12:$J$18,MATCH($H814,ZoneA,0),MATCH($M814,ZoneB,0))+$L814+5,INDEX('Time Zones'!$D$12:$J$18,MATCH($H814,ZoneA,0),MATCH($M814,ZoneB,0))+$L814)))),"Select Time Zones")</f>
        <v/>
      </c>
      <c r="O814" s="162" t="str">
        <f t="shared" ca="1" si="92"/>
        <v/>
      </c>
      <c r="P814" s="25">
        <f t="shared" si="88"/>
        <v>0</v>
      </c>
      <c r="Q814" s="25">
        <f t="shared" si="89"/>
        <v>0</v>
      </c>
      <c r="R814" s="25">
        <f t="shared" si="90"/>
        <v>0</v>
      </c>
      <c r="S814" s="25" t="str">
        <f t="shared" ca="1" si="93"/>
        <v/>
      </c>
      <c r="T814" s="20" t="str">
        <f t="shared" ca="1" si="94"/>
        <v/>
      </c>
      <c r="U814" s="26" t="str">
        <f t="shared" ca="1" si="91"/>
        <v/>
      </c>
      <c r="V814" s="22"/>
      <c r="W814" s="22"/>
      <c r="X814" s="22"/>
      <c r="Y814" s="22"/>
      <c r="Z814" s="156"/>
      <c r="AA814" s="156"/>
      <c r="AB814" s="156"/>
      <c r="AC814" s="22">
        <v>20</v>
      </c>
    </row>
    <row r="815" spans="1:29">
      <c r="A815" s="17"/>
      <c r="B815" s="18"/>
      <c r="C815" s="18"/>
      <c r="D815" s="17"/>
      <c r="E815" s="17"/>
      <c r="F815" s="157"/>
      <c r="G815" s="136"/>
      <c r="H815" s="136" t="s">
        <v>131</v>
      </c>
      <c r="I815" s="137" t="str">
        <f>IFERROR(IF(ISBLANK($G815),"",IF(ISTEXT($G815),$G815,IF(SIGN(INDEX('Time Zones'!$D$12:$J$18,MATCH($H815,ZoneA,0),MATCH($J815,ZoneB,0)))=(-1),INDEX('Time Zones'!$D$12:$J$18,MATCH($H815,ZoneA,0),MATCH($J815,ZoneB,0))+$G815+5,INDEX('Time Zones'!$D$12:$J$18,MATCH($H815,ZoneA,0),MATCH($J815,ZoneB,0))+$G815))),"Select Time Zones")</f>
        <v/>
      </c>
      <c r="J815" s="19" t="s">
        <v>131</v>
      </c>
      <c r="K815" s="160"/>
      <c r="L815" s="134"/>
      <c r="M815" s="134" t="s">
        <v>131</v>
      </c>
      <c r="N815" s="135" t="str">
        <f>IFERROR(IF(ISBLANK($G815),"",IF(ISBLANK($L815),"",IF(ISTEXT($L815),$L815,IF(SIGN(INDEX('Time Zones'!$D$12:$J$18,MATCH($H815,ZoneA,0),MATCH($M815,ZoneB,0)))=(-1),INDEX('Time Zones'!$D$12:$J$18,MATCH($H815,ZoneA,0),MATCH($M815,ZoneB,0))+$L815+5,INDEX('Time Zones'!$D$12:$J$18,MATCH($H815,ZoneA,0),MATCH($M815,ZoneB,0))+$L815)))),"Select Time Zones")</f>
        <v/>
      </c>
      <c r="O815" s="162" t="str">
        <f t="shared" ca="1" si="92"/>
        <v/>
      </c>
      <c r="P815" s="25">
        <f t="shared" si="88"/>
        <v>0</v>
      </c>
      <c r="Q815" s="25">
        <f t="shared" si="89"/>
        <v>0</v>
      </c>
      <c r="R815" s="25">
        <f t="shared" si="90"/>
        <v>0</v>
      </c>
      <c r="S815" s="25" t="str">
        <f t="shared" ca="1" si="93"/>
        <v/>
      </c>
      <c r="T815" s="20" t="str">
        <f t="shared" ca="1" si="94"/>
        <v/>
      </c>
      <c r="U815" s="26" t="str">
        <f t="shared" ca="1" si="91"/>
        <v/>
      </c>
      <c r="V815" s="22"/>
      <c r="W815" s="22"/>
      <c r="X815" s="22"/>
      <c r="Y815" s="22"/>
      <c r="Z815" s="156"/>
      <c r="AA815" s="156"/>
      <c r="AB815" s="156"/>
      <c r="AC815" s="22">
        <v>20</v>
      </c>
    </row>
    <row r="816" spans="1:29">
      <c r="A816" s="17"/>
      <c r="B816" s="18"/>
      <c r="C816" s="18"/>
      <c r="D816" s="17"/>
      <c r="E816" s="17"/>
      <c r="F816" s="157"/>
      <c r="G816" s="136"/>
      <c r="H816" s="136" t="s">
        <v>131</v>
      </c>
      <c r="I816" s="137" t="str">
        <f>IFERROR(IF(ISBLANK($G816),"",IF(ISTEXT($G816),$G816,IF(SIGN(INDEX('Time Zones'!$D$12:$J$18,MATCH($H816,ZoneA,0),MATCH($J816,ZoneB,0)))=(-1),INDEX('Time Zones'!$D$12:$J$18,MATCH($H816,ZoneA,0),MATCH($J816,ZoneB,0))+$G816+5,INDEX('Time Zones'!$D$12:$J$18,MATCH($H816,ZoneA,0),MATCH($J816,ZoneB,0))+$G816))),"Select Time Zones")</f>
        <v/>
      </c>
      <c r="J816" s="19" t="s">
        <v>131</v>
      </c>
      <c r="K816" s="160"/>
      <c r="L816" s="134"/>
      <c r="M816" s="134" t="s">
        <v>131</v>
      </c>
      <c r="N816" s="135" t="str">
        <f>IFERROR(IF(ISBLANK($G816),"",IF(ISBLANK($L816),"",IF(ISTEXT($L816),$L816,IF(SIGN(INDEX('Time Zones'!$D$12:$J$18,MATCH($H816,ZoneA,0),MATCH($M816,ZoneB,0)))=(-1),INDEX('Time Zones'!$D$12:$J$18,MATCH($H816,ZoneA,0),MATCH($M816,ZoneB,0))+$L816+5,INDEX('Time Zones'!$D$12:$J$18,MATCH($H816,ZoneA,0),MATCH($M816,ZoneB,0))+$L816)))),"Select Time Zones")</f>
        <v/>
      </c>
      <c r="O816" s="162" t="str">
        <f t="shared" ca="1" si="92"/>
        <v/>
      </c>
      <c r="P816" s="25">
        <f t="shared" si="88"/>
        <v>0</v>
      </c>
      <c r="Q816" s="25">
        <f t="shared" si="89"/>
        <v>0</v>
      </c>
      <c r="R816" s="25">
        <f t="shared" si="90"/>
        <v>0</v>
      </c>
      <c r="S816" s="25" t="str">
        <f t="shared" ca="1" si="93"/>
        <v/>
      </c>
      <c r="T816" s="20" t="str">
        <f t="shared" ca="1" si="94"/>
        <v/>
      </c>
      <c r="U816" s="26" t="str">
        <f t="shared" ca="1" si="91"/>
        <v/>
      </c>
      <c r="V816" s="22"/>
      <c r="W816" s="22"/>
      <c r="X816" s="22"/>
      <c r="Y816" s="22"/>
      <c r="Z816" s="156"/>
      <c r="AA816" s="156"/>
      <c r="AB816" s="156"/>
      <c r="AC816" s="22">
        <v>20</v>
      </c>
    </row>
    <row r="817" spans="1:29">
      <c r="A817" s="17"/>
      <c r="B817" s="18"/>
      <c r="C817" s="18"/>
      <c r="D817" s="17"/>
      <c r="E817" s="17"/>
      <c r="F817" s="157"/>
      <c r="G817" s="136"/>
      <c r="H817" s="136" t="s">
        <v>131</v>
      </c>
      <c r="I817" s="137" t="str">
        <f>IFERROR(IF(ISBLANK($G817),"",IF(ISTEXT($G817),$G817,IF(SIGN(INDEX('Time Zones'!$D$12:$J$18,MATCH($H817,ZoneA,0),MATCH($J817,ZoneB,0)))=(-1),INDEX('Time Zones'!$D$12:$J$18,MATCH($H817,ZoneA,0),MATCH($J817,ZoneB,0))+$G817+5,INDEX('Time Zones'!$D$12:$J$18,MATCH($H817,ZoneA,0),MATCH($J817,ZoneB,0))+$G817))),"Select Time Zones")</f>
        <v/>
      </c>
      <c r="J817" s="19" t="s">
        <v>131</v>
      </c>
      <c r="K817" s="160"/>
      <c r="L817" s="134"/>
      <c r="M817" s="134" t="s">
        <v>131</v>
      </c>
      <c r="N817" s="135" t="str">
        <f>IFERROR(IF(ISBLANK($G817),"",IF(ISBLANK($L817),"",IF(ISTEXT($L817),$L817,IF(SIGN(INDEX('Time Zones'!$D$12:$J$18,MATCH($H817,ZoneA,0),MATCH($M817,ZoneB,0)))=(-1),INDEX('Time Zones'!$D$12:$J$18,MATCH($H817,ZoneA,0),MATCH($M817,ZoneB,0))+$L817+5,INDEX('Time Zones'!$D$12:$J$18,MATCH($H817,ZoneA,0),MATCH($M817,ZoneB,0))+$L817)))),"Select Time Zones")</f>
        <v/>
      </c>
      <c r="O817" s="162" t="str">
        <f t="shared" ca="1" si="92"/>
        <v/>
      </c>
      <c r="P817" s="25">
        <f t="shared" si="88"/>
        <v>0</v>
      </c>
      <c r="Q817" s="25">
        <f t="shared" si="89"/>
        <v>0</v>
      </c>
      <c r="R817" s="25">
        <f t="shared" si="90"/>
        <v>0</v>
      </c>
      <c r="S817" s="25" t="str">
        <f t="shared" ca="1" si="93"/>
        <v/>
      </c>
      <c r="T817" s="20" t="str">
        <f t="shared" ca="1" si="94"/>
        <v/>
      </c>
      <c r="U817" s="26" t="str">
        <f t="shared" ca="1" si="91"/>
        <v/>
      </c>
      <c r="V817" s="22"/>
      <c r="W817" s="22"/>
      <c r="X817" s="22"/>
      <c r="Y817" s="22"/>
      <c r="Z817" s="156"/>
      <c r="AA817" s="156"/>
      <c r="AB817" s="156"/>
      <c r="AC817" s="22">
        <v>20</v>
      </c>
    </row>
    <row r="818" spans="1:29">
      <c r="A818" s="17"/>
      <c r="B818" s="18"/>
      <c r="C818" s="18"/>
      <c r="D818" s="17"/>
      <c r="E818" s="17"/>
      <c r="F818" s="157"/>
      <c r="G818" s="136"/>
      <c r="H818" s="136" t="s">
        <v>131</v>
      </c>
      <c r="I818" s="137" t="str">
        <f>IFERROR(IF(ISBLANK($G818),"",IF(ISTEXT($G818),$G818,IF(SIGN(INDEX('Time Zones'!$D$12:$J$18,MATCH($H818,ZoneA,0),MATCH($J818,ZoneB,0)))=(-1),INDEX('Time Zones'!$D$12:$J$18,MATCH($H818,ZoneA,0),MATCH($J818,ZoneB,0))+$G818+5,INDEX('Time Zones'!$D$12:$J$18,MATCH($H818,ZoneA,0),MATCH($J818,ZoneB,0))+$G818))),"Select Time Zones")</f>
        <v/>
      </c>
      <c r="J818" s="19" t="s">
        <v>131</v>
      </c>
      <c r="K818" s="160"/>
      <c r="L818" s="134"/>
      <c r="M818" s="134" t="s">
        <v>131</v>
      </c>
      <c r="N818" s="135" t="str">
        <f>IFERROR(IF(ISBLANK($G818),"",IF(ISBLANK($L818),"",IF(ISTEXT($L818),$L818,IF(SIGN(INDEX('Time Zones'!$D$12:$J$18,MATCH($H818,ZoneA,0),MATCH($M818,ZoneB,0)))=(-1),INDEX('Time Zones'!$D$12:$J$18,MATCH($H818,ZoneA,0),MATCH($M818,ZoneB,0))+$L818+5,INDEX('Time Zones'!$D$12:$J$18,MATCH($H818,ZoneA,0),MATCH($M818,ZoneB,0))+$L818)))),"Select Time Zones")</f>
        <v/>
      </c>
      <c r="O818" s="162" t="str">
        <f t="shared" ca="1" si="92"/>
        <v/>
      </c>
      <c r="P818" s="25">
        <f t="shared" si="88"/>
        <v>0</v>
      </c>
      <c r="Q818" s="25">
        <f t="shared" si="89"/>
        <v>0</v>
      </c>
      <c r="R818" s="25">
        <f t="shared" si="90"/>
        <v>0</v>
      </c>
      <c r="S818" s="25" t="str">
        <f t="shared" ca="1" si="93"/>
        <v/>
      </c>
      <c r="T818" s="20" t="str">
        <f t="shared" ca="1" si="94"/>
        <v/>
      </c>
      <c r="U818" s="26" t="str">
        <f t="shared" ca="1" si="91"/>
        <v/>
      </c>
      <c r="V818" s="22"/>
      <c r="W818" s="22"/>
      <c r="X818" s="22"/>
      <c r="Y818" s="22"/>
      <c r="Z818" s="156"/>
      <c r="AA818" s="156"/>
      <c r="AB818" s="156"/>
      <c r="AC818" s="22">
        <v>20</v>
      </c>
    </row>
    <row r="819" spans="1:29">
      <c r="A819" s="17"/>
      <c r="B819" s="18"/>
      <c r="C819" s="18"/>
      <c r="D819" s="17"/>
      <c r="E819" s="17"/>
      <c r="F819" s="157"/>
      <c r="G819" s="136"/>
      <c r="H819" s="136" t="s">
        <v>131</v>
      </c>
      <c r="I819" s="137" t="str">
        <f>IFERROR(IF(ISBLANK($G819),"",IF(ISTEXT($G819),$G819,IF(SIGN(INDEX('Time Zones'!$D$12:$J$18,MATCH($H819,ZoneA,0),MATCH($J819,ZoneB,0)))=(-1),INDEX('Time Zones'!$D$12:$J$18,MATCH($H819,ZoneA,0),MATCH($J819,ZoneB,0))+$G819+5,INDEX('Time Zones'!$D$12:$J$18,MATCH($H819,ZoneA,0),MATCH($J819,ZoneB,0))+$G819))),"Select Time Zones")</f>
        <v/>
      </c>
      <c r="J819" s="19" t="s">
        <v>131</v>
      </c>
      <c r="K819" s="160"/>
      <c r="L819" s="134"/>
      <c r="M819" s="134" t="s">
        <v>131</v>
      </c>
      <c r="N819" s="135" t="str">
        <f>IFERROR(IF(ISBLANK($G819),"",IF(ISBLANK($L819),"",IF(ISTEXT($L819),$L819,IF(SIGN(INDEX('Time Zones'!$D$12:$J$18,MATCH($H819,ZoneA,0),MATCH($M819,ZoneB,0)))=(-1),INDEX('Time Zones'!$D$12:$J$18,MATCH($H819,ZoneA,0),MATCH($M819,ZoneB,0))+$L819+5,INDEX('Time Zones'!$D$12:$J$18,MATCH($H819,ZoneA,0),MATCH($M819,ZoneB,0))+$L819)))),"Select Time Zones")</f>
        <v/>
      </c>
      <c r="O819" s="162" t="str">
        <f t="shared" ca="1" si="92"/>
        <v/>
      </c>
      <c r="P819" s="25">
        <f t="shared" si="88"/>
        <v>0</v>
      </c>
      <c r="Q819" s="25">
        <f t="shared" si="89"/>
        <v>0</v>
      </c>
      <c r="R819" s="25">
        <f t="shared" si="90"/>
        <v>0</v>
      </c>
      <c r="S819" s="25" t="str">
        <f t="shared" ca="1" si="93"/>
        <v/>
      </c>
      <c r="T819" s="20" t="str">
        <f t="shared" ca="1" si="94"/>
        <v/>
      </c>
      <c r="U819" s="26" t="str">
        <f t="shared" ca="1" si="91"/>
        <v/>
      </c>
      <c r="V819" s="22"/>
      <c r="W819" s="22"/>
      <c r="X819" s="22"/>
      <c r="Y819" s="22"/>
      <c r="Z819" s="156"/>
      <c r="AA819" s="156"/>
      <c r="AB819" s="156"/>
      <c r="AC819" s="22">
        <v>20</v>
      </c>
    </row>
    <row r="820" spans="1:29">
      <c r="A820" s="17"/>
      <c r="B820" s="18"/>
      <c r="C820" s="18"/>
      <c r="D820" s="17"/>
      <c r="E820" s="17"/>
      <c r="F820" s="157"/>
      <c r="G820" s="136"/>
      <c r="H820" s="136" t="s">
        <v>131</v>
      </c>
      <c r="I820" s="137" t="str">
        <f>IFERROR(IF(ISBLANK($G820),"",IF(ISTEXT($G820),$G820,IF(SIGN(INDEX('Time Zones'!$D$12:$J$18,MATCH($H820,ZoneA,0),MATCH($J820,ZoneB,0)))=(-1),INDEX('Time Zones'!$D$12:$J$18,MATCH($H820,ZoneA,0),MATCH($J820,ZoneB,0))+$G820+5,INDEX('Time Zones'!$D$12:$J$18,MATCH($H820,ZoneA,0),MATCH($J820,ZoneB,0))+$G820))),"Select Time Zones")</f>
        <v/>
      </c>
      <c r="J820" s="19" t="s">
        <v>131</v>
      </c>
      <c r="K820" s="160"/>
      <c r="L820" s="134"/>
      <c r="M820" s="134" t="s">
        <v>131</v>
      </c>
      <c r="N820" s="135" t="str">
        <f>IFERROR(IF(ISBLANK($G820),"",IF(ISBLANK($L820),"",IF(ISTEXT($L820),$L820,IF(SIGN(INDEX('Time Zones'!$D$12:$J$18,MATCH($H820,ZoneA,0),MATCH($M820,ZoneB,0)))=(-1),INDEX('Time Zones'!$D$12:$J$18,MATCH($H820,ZoneA,0),MATCH($M820,ZoneB,0))+$L820+5,INDEX('Time Zones'!$D$12:$J$18,MATCH($H820,ZoneA,0),MATCH($M820,ZoneB,0))+$L820)))),"Select Time Zones")</f>
        <v/>
      </c>
      <c r="O820" s="162" t="str">
        <f t="shared" ca="1" si="92"/>
        <v/>
      </c>
      <c r="P820" s="25">
        <f t="shared" si="88"/>
        <v>0</v>
      </c>
      <c r="Q820" s="25">
        <f t="shared" si="89"/>
        <v>0</v>
      </c>
      <c r="R820" s="25">
        <f t="shared" si="90"/>
        <v>0</v>
      </c>
      <c r="S820" s="25" t="str">
        <f t="shared" ca="1" si="93"/>
        <v/>
      </c>
      <c r="T820" s="20" t="str">
        <f t="shared" ca="1" si="94"/>
        <v/>
      </c>
      <c r="U820" s="26" t="str">
        <f t="shared" ca="1" si="91"/>
        <v/>
      </c>
      <c r="V820" s="22"/>
      <c r="W820" s="22"/>
      <c r="X820" s="22"/>
      <c r="Y820" s="22"/>
      <c r="Z820" s="156"/>
      <c r="AA820" s="156"/>
      <c r="AB820" s="156"/>
      <c r="AC820" s="22">
        <v>20</v>
      </c>
    </row>
    <row r="821" spans="1:29">
      <c r="A821" s="17"/>
      <c r="B821" s="18"/>
      <c r="C821" s="18"/>
      <c r="D821" s="17"/>
      <c r="E821" s="17"/>
      <c r="F821" s="157"/>
      <c r="G821" s="136"/>
      <c r="H821" s="136" t="s">
        <v>131</v>
      </c>
      <c r="I821" s="137" t="str">
        <f>IFERROR(IF(ISBLANK($G821),"",IF(ISTEXT($G821),$G821,IF(SIGN(INDEX('Time Zones'!$D$12:$J$18,MATCH($H821,ZoneA,0),MATCH($J821,ZoneB,0)))=(-1),INDEX('Time Zones'!$D$12:$J$18,MATCH($H821,ZoneA,0),MATCH($J821,ZoneB,0))+$G821+5,INDEX('Time Zones'!$D$12:$J$18,MATCH($H821,ZoneA,0),MATCH($J821,ZoneB,0))+$G821))),"Select Time Zones")</f>
        <v/>
      </c>
      <c r="J821" s="19" t="s">
        <v>131</v>
      </c>
      <c r="K821" s="160"/>
      <c r="L821" s="134"/>
      <c r="M821" s="134" t="s">
        <v>131</v>
      </c>
      <c r="N821" s="135" t="str">
        <f>IFERROR(IF(ISBLANK($G821),"",IF(ISBLANK($L821),"",IF(ISTEXT($L821),$L821,IF(SIGN(INDEX('Time Zones'!$D$12:$J$18,MATCH($H821,ZoneA,0),MATCH($M821,ZoneB,0)))=(-1),INDEX('Time Zones'!$D$12:$J$18,MATCH($H821,ZoneA,0),MATCH($M821,ZoneB,0))+$L821+5,INDEX('Time Zones'!$D$12:$J$18,MATCH($H821,ZoneA,0),MATCH($M821,ZoneB,0))+$L821)))),"Select Time Zones")</f>
        <v/>
      </c>
      <c r="O821" s="162" t="str">
        <f t="shared" ca="1" si="92"/>
        <v/>
      </c>
      <c r="P821" s="25">
        <f t="shared" si="88"/>
        <v>0</v>
      </c>
      <c r="Q821" s="25">
        <f t="shared" si="89"/>
        <v>0</v>
      </c>
      <c r="R821" s="25">
        <f t="shared" si="90"/>
        <v>0</v>
      </c>
      <c r="S821" s="25" t="str">
        <f t="shared" ca="1" si="93"/>
        <v/>
      </c>
      <c r="T821" s="20" t="str">
        <f t="shared" ca="1" si="94"/>
        <v/>
      </c>
      <c r="U821" s="26" t="str">
        <f t="shared" ca="1" si="91"/>
        <v/>
      </c>
      <c r="V821" s="22"/>
      <c r="W821" s="22"/>
      <c r="X821" s="22"/>
      <c r="Y821" s="22"/>
      <c r="Z821" s="156"/>
      <c r="AA821" s="156"/>
      <c r="AB821" s="156"/>
      <c r="AC821" s="22">
        <v>20</v>
      </c>
    </row>
    <row r="822" spans="1:29">
      <c r="A822" s="17"/>
      <c r="B822" s="18"/>
      <c r="C822" s="18"/>
      <c r="D822" s="17"/>
      <c r="E822" s="17"/>
      <c r="F822" s="157"/>
      <c r="G822" s="136"/>
      <c r="H822" s="136" t="s">
        <v>131</v>
      </c>
      <c r="I822" s="137" t="str">
        <f>IFERROR(IF(ISBLANK($G822),"",IF(ISTEXT($G822),$G822,IF(SIGN(INDEX('Time Zones'!$D$12:$J$18,MATCH($H822,ZoneA,0),MATCH($J822,ZoneB,0)))=(-1),INDEX('Time Zones'!$D$12:$J$18,MATCH($H822,ZoneA,0),MATCH($J822,ZoneB,0))+$G822+5,INDEX('Time Zones'!$D$12:$J$18,MATCH($H822,ZoneA,0),MATCH($J822,ZoneB,0))+$G822))),"Select Time Zones")</f>
        <v/>
      </c>
      <c r="J822" s="19" t="s">
        <v>131</v>
      </c>
      <c r="K822" s="160"/>
      <c r="L822" s="134"/>
      <c r="M822" s="134" t="s">
        <v>131</v>
      </c>
      <c r="N822" s="135" t="str">
        <f>IFERROR(IF(ISBLANK($G822),"",IF(ISBLANK($L822),"",IF(ISTEXT($L822),$L822,IF(SIGN(INDEX('Time Zones'!$D$12:$J$18,MATCH($H822,ZoneA,0),MATCH($M822,ZoneB,0)))=(-1),INDEX('Time Zones'!$D$12:$J$18,MATCH($H822,ZoneA,0),MATCH($M822,ZoneB,0))+$L822+5,INDEX('Time Zones'!$D$12:$J$18,MATCH($H822,ZoneA,0),MATCH($M822,ZoneB,0))+$L822)))),"Select Time Zones")</f>
        <v/>
      </c>
      <c r="O822" s="162" t="str">
        <f t="shared" ca="1" si="92"/>
        <v/>
      </c>
      <c r="P822" s="25">
        <f t="shared" si="88"/>
        <v>0</v>
      </c>
      <c r="Q822" s="25">
        <f t="shared" si="89"/>
        <v>0</v>
      </c>
      <c r="R822" s="25">
        <f t="shared" si="90"/>
        <v>0</v>
      </c>
      <c r="S822" s="25" t="str">
        <f t="shared" ca="1" si="93"/>
        <v/>
      </c>
      <c r="T822" s="20" t="str">
        <f t="shared" ca="1" si="94"/>
        <v/>
      </c>
      <c r="U822" s="26" t="str">
        <f t="shared" ca="1" si="91"/>
        <v/>
      </c>
      <c r="V822" s="22"/>
      <c r="W822" s="22"/>
      <c r="X822" s="22"/>
      <c r="Y822" s="22"/>
      <c r="Z822" s="156"/>
      <c r="AA822" s="156"/>
      <c r="AB822" s="156"/>
      <c r="AC822" s="22">
        <v>20</v>
      </c>
    </row>
    <row r="823" spans="1:29">
      <c r="A823" s="17"/>
      <c r="B823" s="18"/>
      <c r="C823" s="18"/>
      <c r="D823" s="17"/>
      <c r="E823" s="17"/>
      <c r="F823" s="157"/>
      <c r="G823" s="136"/>
      <c r="H823" s="136" t="s">
        <v>131</v>
      </c>
      <c r="I823" s="137" t="str">
        <f>IFERROR(IF(ISBLANK($G823),"",IF(ISTEXT($G823),$G823,IF(SIGN(INDEX('Time Zones'!$D$12:$J$18,MATCH($H823,ZoneA,0),MATCH($J823,ZoneB,0)))=(-1),INDEX('Time Zones'!$D$12:$J$18,MATCH($H823,ZoneA,0),MATCH($J823,ZoneB,0))+$G823+5,INDEX('Time Zones'!$D$12:$J$18,MATCH($H823,ZoneA,0),MATCH($J823,ZoneB,0))+$G823))),"Select Time Zones")</f>
        <v/>
      </c>
      <c r="J823" s="19" t="s">
        <v>131</v>
      </c>
      <c r="K823" s="160"/>
      <c r="L823" s="134"/>
      <c r="M823" s="134" t="s">
        <v>131</v>
      </c>
      <c r="N823" s="135" t="str">
        <f>IFERROR(IF(ISBLANK($G823),"",IF(ISBLANK($L823),"",IF(ISTEXT($L823),$L823,IF(SIGN(INDEX('Time Zones'!$D$12:$J$18,MATCH($H823,ZoneA,0),MATCH($M823,ZoneB,0)))=(-1),INDEX('Time Zones'!$D$12:$J$18,MATCH($H823,ZoneA,0),MATCH($M823,ZoneB,0))+$L823+5,INDEX('Time Zones'!$D$12:$J$18,MATCH($H823,ZoneA,0),MATCH($M823,ZoneB,0))+$L823)))),"Select Time Zones")</f>
        <v/>
      </c>
      <c r="O823" s="162" t="str">
        <f t="shared" ca="1" si="92"/>
        <v/>
      </c>
      <c r="P823" s="25">
        <f t="shared" si="88"/>
        <v>0</v>
      </c>
      <c r="Q823" s="25">
        <f t="shared" si="89"/>
        <v>0</v>
      </c>
      <c r="R823" s="25">
        <f t="shared" si="90"/>
        <v>0</v>
      </c>
      <c r="S823" s="25" t="str">
        <f t="shared" ca="1" si="93"/>
        <v/>
      </c>
      <c r="T823" s="20" t="str">
        <f t="shared" ca="1" si="94"/>
        <v/>
      </c>
      <c r="U823" s="26" t="str">
        <f t="shared" ca="1" si="91"/>
        <v/>
      </c>
      <c r="V823" s="22"/>
      <c r="W823" s="22"/>
      <c r="X823" s="22"/>
      <c r="Y823" s="22"/>
      <c r="Z823" s="156"/>
      <c r="AA823" s="156"/>
      <c r="AB823" s="156"/>
      <c r="AC823" s="22">
        <v>20</v>
      </c>
    </row>
    <row r="824" spans="1:29">
      <c r="A824" s="17"/>
      <c r="B824" s="18"/>
      <c r="C824" s="18"/>
      <c r="D824" s="17"/>
      <c r="E824" s="17"/>
      <c r="F824" s="157"/>
      <c r="G824" s="136"/>
      <c r="H824" s="136" t="s">
        <v>131</v>
      </c>
      <c r="I824" s="137" t="str">
        <f>IFERROR(IF(ISBLANK($G824),"",IF(ISTEXT($G824),$G824,IF(SIGN(INDEX('Time Zones'!$D$12:$J$18,MATCH($H824,ZoneA,0),MATCH($J824,ZoneB,0)))=(-1),INDEX('Time Zones'!$D$12:$J$18,MATCH($H824,ZoneA,0),MATCH($J824,ZoneB,0))+$G824+5,INDEX('Time Zones'!$D$12:$J$18,MATCH($H824,ZoneA,0),MATCH($J824,ZoneB,0))+$G824))),"Select Time Zones")</f>
        <v/>
      </c>
      <c r="J824" s="19" t="s">
        <v>131</v>
      </c>
      <c r="K824" s="160"/>
      <c r="L824" s="134"/>
      <c r="M824" s="134" t="s">
        <v>131</v>
      </c>
      <c r="N824" s="135" t="str">
        <f>IFERROR(IF(ISBLANK($G824),"",IF(ISBLANK($L824),"",IF(ISTEXT($L824),$L824,IF(SIGN(INDEX('Time Zones'!$D$12:$J$18,MATCH($H824,ZoneA,0),MATCH($M824,ZoneB,0)))=(-1),INDEX('Time Zones'!$D$12:$J$18,MATCH($H824,ZoneA,0),MATCH($M824,ZoneB,0))+$L824+5,INDEX('Time Zones'!$D$12:$J$18,MATCH($H824,ZoneA,0),MATCH($M824,ZoneB,0))+$L824)))),"Select Time Zones")</f>
        <v/>
      </c>
      <c r="O824" s="162" t="str">
        <f t="shared" ca="1" si="92"/>
        <v/>
      </c>
      <c r="P824" s="25">
        <f t="shared" si="88"/>
        <v>0</v>
      </c>
      <c r="Q824" s="25">
        <f t="shared" si="89"/>
        <v>0</v>
      </c>
      <c r="R824" s="25">
        <f t="shared" si="90"/>
        <v>0</v>
      </c>
      <c r="S824" s="25" t="str">
        <f t="shared" ca="1" si="93"/>
        <v/>
      </c>
      <c r="T824" s="20" t="str">
        <f t="shared" ca="1" si="94"/>
        <v/>
      </c>
      <c r="U824" s="26" t="str">
        <f t="shared" ca="1" si="91"/>
        <v/>
      </c>
      <c r="V824" s="22"/>
      <c r="W824" s="22"/>
      <c r="X824" s="22"/>
      <c r="Y824" s="22"/>
      <c r="Z824" s="156"/>
      <c r="AA824" s="156"/>
      <c r="AB824" s="156"/>
      <c r="AC824" s="22">
        <v>20</v>
      </c>
    </row>
    <row r="825" spans="1:29">
      <c r="A825" s="17"/>
      <c r="B825" s="18"/>
      <c r="C825" s="18"/>
      <c r="D825" s="17"/>
      <c r="E825" s="17"/>
      <c r="F825" s="157"/>
      <c r="G825" s="136"/>
      <c r="H825" s="136" t="s">
        <v>131</v>
      </c>
      <c r="I825" s="137" t="str">
        <f>IFERROR(IF(ISBLANK($G825),"",IF(ISTEXT($G825),$G825,IF(SIGN(INDEX('Time Zones'!$D$12:$J$18,MATCH($H825,ZoneA,0),MATCH($J825,ZoneB,0)))=(-1),INDEX('Time Zones'!$D$12:$J$18,MATCH($H825,ZoneA,0),MATCH($J825,ZoneB,0))+$G825+5,INDEX('Time Zones'!$D$12:$J$18,MATCH($H825,ZoneA,0),MATCH($J825,ZoneB,0))+$G825))),"Select Time Zones")</f>
        <v/>
      </c>
      <c r="J825" s="19" t="s">
        <v>131</v>
      </c>
      <c r="K825" s="160"/>
      <c r="L825" s="134"/>
      <c r="M825" s="134" t="s">
        <v>131</v>
      </c>
      <c r="N825" s="135" t="str">
        <f>IFERROR(IF(ISBLANK($G825),"",IF(ISBLANK($L825),"",IF(ISTEXT($L825),$L825,IF(SIGN(INDEX('Time Zones'!$D$12:$J$18,MATCH($H825,ZoneA,0),MATCH($M825,ZoneB,0)))=(-1),INDEX('Time Zones'!$D$12:$J$18,MATCH($H825,ZoneA,0),MATCH($M825,ZoneB,0))+$L825+5,INDEX('Time Zones'!$D$12:$J$18,MATCH($H825,ZoneA,0),MATCH($M825,ZoneB,0))+$L825)))),"Select Time Zones")</f>
        <v/>
      </c>
      <c r="O825" s="162" t="str">
        <f t="shared" ca="1" si="92"/>
        <v/>
      </c>
      <c r="P825" s="25">
        <f t="shared" si="88"/>
        <v>0</v>
      </c>
      <c r="Q825" s="25">
        <f t="shared" si="89"/>
        <v>0</v>
      </c>
      <c r="R825" s="25">
        <f t="shared" si="90"/>
        <v>0</v>
      </c>
      <c r="S825" s="25" t="str">
        <f t="shared" ca="1" si="93"/>
        <v/>
      </c>
      <c r="T825" s="20" t="str">
        <f t="shared" ca="1" si="94"/>
        <v/>
      </c>
      <c r="U825" s="26" t="str">
        <f t="shared" ca="1" si="91"/>
        <v/>
      </c>
      <c r="V825" s="22"/>
      <c r="W825" s="22"/>
      <c r="X825" s="22"/>
      <c r="Y825" s="22"/>
      <c r="Z825" s="156"/>
      <c r="AA825" s="156"/>
      <c r="AB825" s="156"/>
      <c r="AC825" s="22">
        <v>20</v>
      </c>
    </row>
    <row r="826" spans="1:29">
      <c r="A826" s="17"/>
      <c r="B826" s="18"/>
      <c r="C826" s="18"/>
      <c r="D826" s="17"/>
      <c r="E826" s="17"/>
      <c r="F826" s="157"/>
      <c r="G826" s="136"/>
      <c r="H826" s="136" t="s">
        <v>131</v>
      </c>
      <c r="I826" s="137" t="str">
        <f>IFERROR(IF(ISBLANK($G826),"",IF(ISTEXT($G826),$G826,IF(SIGN(INDEX('Time Zones'!$D$12:$J$18,MATCH($H826,ZoneA,0),MATCH($J826,ZoneB,0)))=(-1),INDEX('Time Zones'!$D$12:$J$18,MATCH($H826,ZoneA,0),MATCH($J826,ZoneB,0))+$G826+5,INDEX('Time Zones'!$D$12:$J$18,MATCH($H826,ZoneA,0),MATCH($J826,ZoneB,0))+$G826))),"Select Time Zones")</f>
        <v/>
      </c>
      <c r="J826" s="19" t="s">
        <v>131</v>
      </c>
      <c r="K826" s="160"/>
      <c r="L826" s="134"/>
      <c r="M826" s="134" t="s">
        <v>131</v>
      </c>
      <c r="N826" s="135" t="str">
        <f>IFERROR(IF(ISBLANK($G826),"",IF(ISBLANK($L826),"",IF(ISTEXT($L826),$L826,IF(SIGN(INDEX('Time Zones'!$D$12:$J$18,MATCH($H826,ZoneA,0),MATCH($M826,ZoneB,0)))=(-1),INDEX('Time Zones'!$D$12:$J$18,MATCH($H826,ZoneA,0),MATCH($M826,ZoneB,0))+$L826+5,INDEX('Time Zones'!$D$12:$J$18,MATCH($H826,ZoneA,0),MATCH($M826,ZoneB,0))+$L826)))),"Select Time Zones")</f>
        <v/>
      </c>
      <c r="O826" s="162" t="str">
        <f t="shared" ca="1" si="92"/>
        <v/>
      </c>
      <c r="P826" s="25">
        <f t="shared" si="88"/>
        <v>0</v>
      </c>
      <c r="Q826" s="25">
        <f t="shared" si="89"/>
        <v>0</v>
      </c>
      <c r="R826" s="25">
        <f t="shared" si="90"/>
        <v>0</v>
      </c>
      <c r="S826" s="25" t="str">
        <f t="shared" ca="1" si="93"/>
        <v/>
      </c>
      <c r="T826" s="20" t="str">
        <f t="shared" ca="1" si="94"/>
        <v/>
      </c>
      <c r="U826" s="26" t="str">
        <f t="shared" ca="1" si="91"/>
        <v/>
      </c>
      <c r="V826" s="22"/>
      <c r="W826" s="22"/>
      <c r="X826" s="22"/>
      <c r="Y826" s="22"/>
      <c r="Z826" s="156"/>
      <c r="AA826" s="156"/>
      <c r="AB826" s="156"/>
      <c r="AC826" s="22">
        <v>20</v>
      </c>
    </row>
    <row r="827" spans="1:29">
      <c r="A827" s="17"/>
      <c r="B827" s="18"/>
      <c r="C827" s="18"/>
      <c r="D827" s="17"/>
      <c r="E827" s="17"/>
      <c r="F827" s="157"/>
      <c r="G827" s="136"/>
      <c r="H827" s="136" t="s">
        <v>131</v>
      </c>
      <c r="I827" s="137" t="str">
        <f>IFERROR(IF(ISBLANK($G827),"",IF(ISTEXT($G827),$G827,IF(SIGN(INDEX('Time Zones'!$D$12:$J$18,MATCH($H827,ZoneA,0),MATCH($J827,ZoneB,0)))=(-1),INDEX('Time Zones'!$D$12:$J$18,MATCH($H827,ZoneA,0),MATCH($J827,ZoneB,0))+$G827+5,INDEX('Time Zones'!$D$12:$J$18,MATCH($H827,ZoneA,0),MATCH($J827,ZoneB,0))+$G827))),"Select Time Zones")</f>
        <v/>
      </c>
      <c r="J827" s="19" t="s">
        <v>131</v>
      </c>
      <c r="K827" s="160"/>
      <c r="L827" s="134"/>
      <c r="M827" s="134" t="s">
        <v>131</v>
      </c>
      <c r="N827" s="135" t="str">
        <f>IFERROR(IF(ISBLANK($G827),"",IF(ISBLANK($L827),"",IF(ISTEXT($L827),$L827,IF(SIGN(INDEX('Time Zones'!$D$12:$J$18,MATCH($H827,ZoneA,0),MATCH($M827,ZoneB,0)))=(-1),INDEX('Time Zones'!$D$12:$J$18,MATCH($H827,ZoneA,0),MATCH($M827,ZoneB,0))+$L827+5,INDEX('Time Zones'!$D$12:$J$18,MATCH($H827,ZoneA,0),MATCH($M827,ZoneB,0))+$L827)))),"Select Time Zones")</f>
        <v/>
      </c>
      <c r="O827" s="162" t="str">
        <f t="shared" ca="1" si="92"/>
        <v/>
      </c>
      <c r="P827" s="25">
        <f t="shared" si="88"/>
        <v>0</v>
      </c>
      <c r="Q827" s="25">
        <f t="shared" si="89"/>
        <v>0</v>
      </c>
      <c r="R827" s="25">
        <f t="shared" si="90"/>
        <v>0</v>
      </c>
      <c r="S827" s="25" t="str">
        <f t="shared" ca="1" si="93"/>
        <v/>
      </c>
      <c r="T827" s="20" t="str">
        <f t="shared" ca="1" si="94"/>
        <v/>
      </c>
      <c r="U827" s="26" t="str">
        <f t="shared" ca="1" si="91"/>
        <v/>
      </c>
      <c r="V827" s="22"/>
      <c r="W827" s="22"/>
      <c r="X827" s="22"/>
      <c r="Y827" s="22"/>
      <c r="Z827" s="156"/>
      <c r="AA827" s="156"/>
      <c r="AB827" s="156"/>
      <c r="AC827" s="22">
        <v>20</v>
      </c>
    </row>
    <row r="828" spans="1:29">
      <c r="A828" s="17"/>
      <c r="B828" s="18"/>
      <c r="C828" s="18"/>
      <c r="D828" s="17"/>
      <c r="E828" s="17"/>
      <c r="F828" s="157"/>
      <c r="G828" s="136"/>
      <c r="H828" s="136" t="s">
        <v>131</v>
      </c>
      <c r="I828" s="137" t="str">
        <f>IFERROR(IF(ISBLANK($G828),"",IF(ISTEXT($G828),$G828,IF(SIGN(INDEX('Time Zones'!$D$12:$J$18,MATCH($H828,ZoneA,0),MATCH($J828,ZoneB,0)))=(-1),INDEX('Time Zones'!$D$12:$J$18,MATCH($H828,ZoneA,0),MATCH($J828,ZoneB,0))+$G828+5,INDEX('Time Zones'!$D$12:$J$18,MATCH($H828,ZoneA,0),MATCH($J828,ZoneB,0))+$G828))),"Select Time Zones")</f>
        <v/>
      </c>
      <c r="J828" s="19" t="s">
        <v>131</v>
      </c>
      <c r="K828" s="160"/>
      <c r="L828" s="134"/>
      <c r="M828" s="134" t="s">
        <v>131</v>
      </c>
      <c r="N828" s="135" t="str">
        <f>IFERROR(IF(ISBLANK($G828),"",IF(ISBLANK($L828),"",IF(ISTEXT($L828),$L828,IF(SIGN(INDEX('Time Zones'!$D$12:$J$18,MATCH($H828,ZoneA,0),MATCH($M828,ZoneB,0)))=(-1),INDEX('Time Zones'!$D$12:$J$18,MATCH($H828,ZoneA,0),MATCH($M828,ZoneB,0))+$L828+5,INDEX('Time Zones'!$D$12:$J$18,MATCH($H828,ZoneA,0),MATCH($M828,ZoneB,0))+$L828)))),"Select Time Zones")</f>
        <v/>
      </c>
      <c r="O828" s="162" t="str">
        <f t="shared" ca="1" si="92"/>
        <v/>
      </c>
      <c r="P828" s="25">
        <f t="shared" si="88"/>
        <v>0</v>
      </c>
      <c r="Q828" s="25">
        <f t="shared" si="89"/>
        <v>0</v>
      </c>
      <c r="R828" s="25">
        <f t="shared" si="90"/>
        <v>0</v>
      </c>
      <c r="S828" s="25" t="str">
        <f t="shared" ca="1" si="93"/>
        <v/>
      </c>
      <c r="T828" s="20" t="str">
        <f t="shared" ca="1" si="94"/>
        <v/>
      </c>
      <c r="U828" s="26" t="str">
        <f t="shared" ca="1" si="91"/>
        <v/>
      </c>
      <c r="V828" s="22"/>
      <c r="W828" s="22"/>
      <c r="X828" s="22"/>
      <c r="Y828" s="22"/>
      <c r="Z828" s="156"/>
      <c r="AA828" s="156"/>
      <c r="AB828" s="156"/>
      <c r="AC828" s="22">
        <v>20</v>
      </c>
    </row>
    <row r="829" spans="1:29">
      <c r="A829" s="17"/>
      <c r="B829" s="18"/>
      <c r="C829" s="18"/>
      <c r="D829" s="17"/>
      <c r="E829" s="17"/>
      <c r="F829" s="157"/>
      <c r="G829" s="136"/>
      <c r="H829" s="136" t="s">
        <v>131</v>
      </c>
      <c r="I829" s="137" t="str">
        <f>IFERROR(IF(ISBLANK($G829),"",IF(ISTEXT($G829),$G829,IF(SIGN(INDEX('Time Zones'!$D$12:$J$18,MATCH($H829,ZoneA,0),MATCH($J829,ZoneB,0)))=(-1),INDEX('Time Zones'!$D$12:$J$18,MATCH($H829,ZoneA,0),MATCH($J829,ZoneB,0))+$G829+5,INDEX('Time Zones'!$D$12:$J$18,MATCH($H829,ZoneA,0),MATCH($J829,ZoneB,0))+$G829))),"Select Time Zones")</f>
        <v/>
      </c>
      <c r="J829" s="19" t="s">
        <v>131</v>
      </c>
      <c r="K829" s="160"/>
      <c r="L829" s="134"/>
      <c r="M829" s="134" t="s">
        <v>131</v>
      </c>
      <c r="N829" s="135" t="str">
        <f>IFERROR(IF(ISBLANK($G829),"",IF(ISBLANK($L829),"",IF(ISTEXT($L829),$L829,IF(SIGN(INDEX('Time Zones'!$D$12:$J$18,MATCH($H829,ZoneA,0),MATCH($M829,ZoneB,0)))=(-1),INDEX('Time Zones'!$D$12:$J$18,MATCH($H829,ZoneA,0),MATCH($M829,ZoneB,0))+$L829+5,INDEX('Time Zones'!$D$12:$J$18,MATCH($H829,ZoneA,0),MATCH($M829,ZoneB,0))+$L829)))),"Select Time Zones")</f>
        <v/>
      </c>
      <c r="O829" s="162" t="str">
        <f t="shared" ca="1" si="92"/>
        <v/>
      </c>
      <c r="P829" s="25">
        <f t="shared" si="88"/>
        <v>0</v>
      </c>
      <c r="Q829" s="25">
        <f t="shared" si="89"/>
        <v>0</v>
      </c>
      <c r="R829" s="25">
        <f t="shared" si="90"/>
        <v>0</v>
      </c>
      <c r="S829" s="25" t="str">
        <f t="shared" ca="1" si="93"/>
        <v/>
      </c>
      <c r="T829" s="20" t="str">
        <f t="shared" ca="1" si="94"/>
        <v/>
      </c>
      <c r="U829" s="26" t="str">
        <f t="shared" ca="1" si="91"/>
        <v/>
      </c>
      <c r="V829" s="22"/>
      <c r="W829" s="22"/>
      <c r="X829" s="22"/>
      <c r="Y829" s="22"/>
      <c r="Z829" s="156"/>
      <c r="AA829" s="156"/>
      <c r="AB829" s="156"/>
      <c r="AC829" s="22">
        <v>20</v>
      </c>
    </row>
    <row r="830" spans="1:29">
      <c r="A830" s="17"/>
      <c r="B830" s="18"/>
      <c r="C830" s="18"/>
      <c r="D830" s="17"/>
      <c r="E830" s="17"/>
      <c r="F830" s="157"/>
      <c r="G830" s="136"/>
      <c r="H830" s="136" t="s">
        <v>131</v>
      </c>
      <c r="I830" s="137" t="str">
        <f>IFERROR(IF(ISBLANK($G830),"",IF(ISTEXT($G830),$G830,IF(SIGN(INDEX('Time Zones'!$D$12:$J$18,MATCH($H830,ZoneA,0),MATCH($J830,ZoneB,0)))=(-1),INDEX('Time Zones'!$D$12:$J$18,MATCH($H830,ZoneA,0),MATCH($J830,ZoneB,0))+$G830+5,INDEX('Time Zones'!$D$12:$J$18,MATCH($H830,ZoneA,0),MATCH($J830,ZoneB,0))+$G830))),"Select Time Zones")</f>
        <v/>
      </c>
      <c r="J830" s="19" t="s">
        <v>131</v>
      </c>
      <c r="K830" s="160"/>
      <c r="L830" s="134"/>
      <c r="M830" s="134" t="s">
        <v>131</v>
      </c>
      <c r="N830" s="135" t="str">
        <f>IFERROR(IF(ISBLANK($G830),"",IF(ISBLANK($L830),"",IF(ISTEXT($L830),$L830,IF(SIGN(INDEX('Time Zones'!$D$12:$J$18,MATCH($H830,ZoneA,0),MATCH($M830,ZoneB,0)))=(-1),INDEX('Time Zones'!$D$12:$J$18,MATCH($H830,ZoneA,0),MATCH($M830,ZoneB,0))+$L830+5,INDEX('Time Zones'!$D$12:$J$18,MATCH($H830,ZoneA,0),MATCH($M830,ZoneB,0))+$L830)))),"Select Time Zones")</f>
        <v/>
      </c>
      <c r="O830" s="162" t="str">
        <f t="shared" ca="1" si="92"/>
        <v/>
      </c>
      <c r="P830" s="25">
        <f t="shared" si="88"/>
        <v>0</v>
      </c>
      <c r="Q830" s="25">
        <f t="shared" si="89"/>
        <v>0</v>
      </c>
      <c r="R830" s="25">
        <f t="shared" si="90"/>
        <v>0</v>
      </c>
      <c r="S830" s="25" t="str">
        <f t="shared" ca="1" si="93"/>
        <v/>
      </c>
      <c r="T830" s="20" t="str">
        <f t="shared" ca="1" si="94"/>
        <v/>
      </c>
      <c r="U830" s="26" t="str">
        <f t="shared" ca="1" si="91"/>
        <v/>
      </c>
      <c r="V830" s="22"/>
      <c r="W830" s="22"/>
      <c r="X830" s="22"/>
      <c r="Y830" s="22"/>
      <c r="Z830" s="156"/>
      <c r="AA830" s="156"/>
      <c r="AB830" s="156"/>
      <c r="AC830" s="22">
        <v>20</v>
      </c>
    </row>
    <row r="831" spans="1:29">
      <c r="A831" s="17"/>
      <c r="B831" s="18"/>
      <c r="C831" s="18"/>
      <c r="D831" s="17"/>
      <c r="E831" s="17"/>
      <c r="F831" s="157"/>
      <c r="G831" s="136"/>
      <c r="H831" s="136" t="s">
        <v>131</v>
      </c>
      <c r="I831" s="137" t="str">
        <f>IFERROR(IF(ISBLANK($G831),"",IF(ISTEXT($G831),$G831,IF(SIGN(INDEX('Time Zones'!$D$12:$J$18,MATCH($H831,ZoneA,0),MATCH($J831,ZoneB,0)))=(-1),INDEX('Time Zones'!$D$12:$J$18,MATCH($H831,ZoneA,0),MATCH($J831,ZoneB,0))+$G831+5,INDEX('Time Zones'!$D$12:$J$18,MATCH($H831,ZoneA,0),MATCH($J831,ZoneB,0))+$G831))),"Select Time Zones")</f>
        <v/>
      </c>
      <c r="J831" s="19" t="s">
        <v>131</v>
      </c>
      <c r="K831" s="160"/>
      <c r="L831" s="134"/>
      <c r="M831" s="134" t="s">
        <v>131</v>
      </c>
      <c r="N831" s="135" t="str">
        <f>IFERROR(IF(ISBLANK($G831),"",IF(ISBLANK($L831),"",IF(ISTEXT($L831),$L831,IF(SIGN(INDEX('Time Zones'!$D$12:$J$18,MATCH($H831,ZoneA,0),MATCH($M831,ZoneB,0)))=(-1),INDEX('Time Zones'!$D$12:$J$18,MATCH($H831,ZoneA,0),MATCH($M831,ZoneB,0))+$L831+5,INDEX('Time Zones'!$D$12:$J$18,MATCH($H831,ZoneA,0),MATCH($M831,ZoneB,0))+$L831)))),"Select Time Zones")</f>
        <v/>
      </c>
      <c r="O831" s="162" t="str">
        <f t="shared" ca="1" si="92"/>
        <v/>
      </c>
      <c r="P831" s="25">
        <f t="shared" si="88"/>
        <v>0</v>
      </c>
      <c r="Q831" s="25">
        <f t="shared" si="89"/>
        <v>0</v>
      </c>
      <c r="R831" s="25">
        <f t="shared" si="90"/>
        <v>0</v>
      </c>
      <c r="S831" s="25" t="str">
        <f t="shared" ca="1" si="93"/>
        <v/>
      </c>
      <c r="T831" s="20" t="str">
        <f t="shared" ca="1" si="94"/>
        <v/>
      </c>
      <c r="U831" s="26" t="str">
        <f t="shared" ca="1" si="91"/>
        <v/>
      </c>
      <c r="V831" s="22"/>
      <c r="W831" s="22"/>
      <c r="X831" s="22"/>
      <c r="Y831" s="22"/>
      <c r="Z831" s="156"/>
      <c r="AA831" s="156"/>
      <c r="AB831" s="156"/>
      <c r="AC831" s="22">
        <v>20</v>
      </c>
    </row>
    <row r="832" spans="1:29">
      <c r="A832" s="17"/>
      <c r="B832" s="18"/>
      <c r="C832" s="18"/>
      <c r="D832" s="17"/>
      <c r="E832" s="17"/>
      <c r="F832" s="157"/>
      <c r="G832" s="136"/>
      <c r="H832" s="136" t="s">
        <v>131</v>
      </c>
      <c r="I832" s="137" t="str">
        <f>IFERROR(IF(ISBLANK($G832),"",IF(ISTEXT($G832),$G832,IF(SIGN(INDEX('Time Zones'!$D$12:$J$18,MATCH($H832,ZoneA,0),MATCH($J832,ZoneB,0)))=(-1),INDEX('Time Zones'!$D$12:$J$18,MATCH($H832,ZoneA,0),MATCH($J832,ZoneB,0))+$G832+5,INDEX('Time Zones'!$D$12:$J$18,MATCH($H832,ZoneA,0),MATCH($J832,ZoneB,0))+$G832))),"Select Time Zones")</f>
        <v/>
      </c>
      <c r="J832" s="19" t="s">
        <v>131</v>
      </c>
      <c r="K832" s="160"/>
      <c r="L832" s="134"/>
      <c r="M832" s="134" t="s">
        <v>131</v>
      </c>
      <c r="N832" s="135" t="str">
        <f>IFERROR(IF(ISBLANK($G832),"",IF(ISBLANK($L832),"",IF(ISTEXT($L832),$L832,IF(SIGN(INDEX('Time Zones'!$D$12:$J$18,MATCH($H832,ZoneA,0),MATCH($M832,ZoneB,0)))=(-1),INDEX('Time Zones'!$D$12:$J$18,MATCH($H832,ZoneA,0),MATCH($M832,ZoneB,0))+$L832+5,INDEX('Time Zones'!$D$12:$J$18,MATCH($H832,ZoneA,0),MATCH($M832,ZoneB,0))+$L832)))),"Select Time Zones")</f>
        <v/>
      </c>
      <c r="O832" s="162" t="str">
        <f t="shared" ca="1" si="92"/>
        <v/>
      </c>
      <c r="P832" s="25">
        <f t="shared" ref="P832:P895" si="95">IFERROR(HOUR(G832),"")</f>
        <v>0</v>
      </c>
      <c r="Q832" s="25">
        <f t="shared" ref="Q832:Q895" si="96">IFERROR(P832*60,"")</f>
        <v>0</v>
      </c>
      <c r="R832" s="25">
        <f t="shared" ref="R832:R895" si="97">IFERROR(MINUTE(G832),"")</f>
        <v>0</v>
      </c>
      <c r="S832" s="25" t="str">
        <f t="shared" ca="1" si="93"/>
        <v/>
      </c>
      <c r="T832" s="20" t="str">
        <f t="shared" ca="1" si="94"/>
        <v/>
      </c>
      <c r="U832" s="26" t="str">
        <f t="shared" ref="U832:U895" ca="1" si="98">IFERROR(SIGN(S832),"")</f>
        <v/>
      </c>
      <c r="V832" s="22"/>
      <c r="W832" s="22"/>
      <c r="X832" s="22"/>
      <c r="Y832" s="22"/>
      <c r="Z832" s="156"/>
      <c r="AA832" s="156"/>
      <c r="AB832" s="156"/>
      <c r="AC832" s="22">
        <v>20</v>
      </c>
    </row>
    <row r="833" spans="1:29">
      <c r="A833" s="17"/>
      <c r="B833" s="18"/>
      <c r="C833" s="18"/>
      <c r="D833" s="17"/>
      <c r="E833" s="17"/>
      <c r="F833" s="157"/>
      <c r="G833" s="136"/>
      <c r="H833" s="136" t="s">
        <v>131</v>
      </c>
      <c r="I833" s="137" t="str">
        <f>IFERROR(IF(ISBLANK($G833),"",IF(ISTEXT($G833),$G833,IF(SIGN(INDEX('Time Zones'!$D$12:$J$18,MATCH($H833,ZoneA,0),MATCH($J833,ZoneB,0)))=(-1),INDEX('Time Zones'!$D$12:$J$18,MATCH($H833,ZoneA,0),MATCH($J833,ZoneB,0))+$G833+5,INDEX('Time Zones'!$D$12:$J$18,MATCH($H833,ZoneA,0),MATCH($J833,ZoneB,0))+$G833))),"Select Time Zones")</f>
        <v/>
      </c>
      <c r="J833" s="19" t="s">
        <v>131</v>
      </c>
      <c r="K833" s="160"/>
      <c r="L833" s="134"/>
      <c r="M833" s="134" t="s">
        <v>131</v>
      </c>
      <c r="N833" s="135" t="str">
        <f>IFERROR(IF(ISBLANK($G833),"",IF(ISBLANK($L833),"",IF(ISTEXT($L833),$L833,IF(SIGN(INDEX('Time Zones'!$D$12:$J$18,MATCH($H833,ZoneA,0),MATCH($M833,ZoneB,0)))=(-1),INDEX('Time Zones'!$D$12:$J$18,MATCH($H833,ZoneA,0),MATCH($M833,ZoneB,0))+$L833+5,INDEX('Time Zones'!$D$12:$J$18,MATCH($H833,ZoneA,0),MATCH($M833,ZoneB,0))+$L833)))),"Select Time Zones")</f>
        <v/>
      </c>
      <c r="O833" s="162" t="str">
        <f t="shared" ca="1" si="92"/>
        <v/>
      </c>
      <c r="P833" s="25">
        <f t="shared" si="95"/>
        <v>0</v>
      </c>
      <c r="Q833" s="25">
        <f t="shared" si="96"/>
        <v>0</v>
      </c>
      <c r="R833" s="25">
        <f t="shared" si="97"/>
        <v>0</v>
      </c>
      <c r="S833" s="25" t="str">
        <f t="shared" ca="1" si="93"/>
        <v/>
      </c>
      <c r="T833" s="20" t="str">
        <f t="shared" ca="1" si="94"/>
        <v/>
      </c>
      <c r="U833" s="26" t="str">
        <f t="shared" ca="1" si="98"/>
        <v/>
      </c>
      <c r="V833" s="22"/>
      <c r="W833" s="22"/>
      <c r="X833" s="22"/>
      <c r="Y833" s="22"/>
      <c r="Z833" s="156"/>
      <c r="AA833" s="156"/>
      <c r="AB833" s="156"/>
      <c r="AC833" s="22">
        <v>20</v>
      </c>
    </row>
    <row r="834" spans="1:29">
      <c r="A834" s="17"/>
      <c r="B834" s="18"/>
      <c r="C834" s="18"/>
      <c r="D834" s="17"/>
      <c r="E834" s="17"/>
      <c r="F834" s="157"/>
      <c r="G834" s="136"/>
      <c r="H834" s="136" t="s">
        <v>131</v>
      </c>
      <c r="I834" s="137" t="str">
        <f>IFERROR(IF(ISBLANK($G834),"",IF(ISTEXT($G834),$G834,IF(SIGN(INDEX('Time Zones'!$D$12:$J$18,MATCH($H834,ZoneA,0),MATCH($J834,ZoneB,0)))=(-1),INDEX('Time Zones'!$D$12:$J$18,MATCH($H834,ZoneA,0),MATCH($J834,ZoneB,0))+$G834+5,INDEX('Time Zones'!$D$12:$J$18,MATCH($H834,ZoneA,0),MATCH($J834,ZoneB,0))+$G834))),"Select Time Zones")</f>
        <v/>
      </c>
      <c r="J834" s="19" t="s">
        <v>131</v>
      </c>
      <c r="K834" s="160"/>
      <c r="L834" s="134"/>
      <c r="M834" s="134" t="s">
        <v>131</v>
      </c>
      <c r="N834" s="135" t="str">
        <f>IFERROR(IF(ISBLANK($G834),"",IF(ISBLANK($L834),"",IF(ISTEXT($L834),$L834,IF(SIGN(INDEX('Time Zones'!$D$12:$J$18,MATCH($H834,ZoneA,0),MATCH($M834,ZoneB,0)))=(-1),INDEX('Time Zones'!$D$12:$J$18,MATCH($H834,ZoneA,0),MATCH($M834,ZoneB,0))+$L834+5,INDEX('Time Zones'!$D$12:$J$18,MATCH($H834,ZoneA,0),MATCH($M834,ZoneB,0))+$L834)))),"Select Time Zones")</f>
        <v/>
      </c>
      <c r="O834" s="162" t="str">
        <f t="shared" ca="1" si="92"/>
        <v/>
      </c>
      <c r="P834" s="25">
        <f t="shared" si="95"/>
        <v>0</v>
      </c>
      <c r="Q834" s="25">
        <f t="shared" si="96"/>
        <v>0</v>
      </c>
      <c r="R834" s="25">
        <f t="shared" si="97"/>
        <v>0</v>
      </c>
      <c r="S834" s="25" t="str">
        <f t="shared" ca="1" si="93"/>
        <v/>
      </c>
      <c r="T834" s="20" t="str">
        <f t="shared" ca="1" si="94"/>
        <v/>
      </c>
      <c r="U834" s="26" t="str">
        <f t="shared" ca="1" si="98"/>
        <v/>
      </c>
      <c r="V834" s="22"/>
      <c r="W834" s="22"/>
      <c r="X834" s="22"/>
      <c r="Y834" s="22"/>
      <c r="Z834" s="156"/>
      <c r="AA834" s="156"/>
      <c r="AB834" s="156"/>
      <c r="AC834" s="22">
        <v>20</v>
      </c>
    </row>
    <row r="835" spans="1:29">
      <c r="A835" s="17"/>
      <c r="B835" s="18"/>
      <c r="C835" s="18"/>
      <c r="D835" s="17"/>
      <c r="E835" s="17"/>
      <c r="F835" s="157"/>
      <c r="G835" s="136"/>
      <c r="H835" s="136" t="s">
        <v>131</v>
      </c>
      <c r="I835" s="137" t="str">
        <f>IFERROR(IF(ISBLANK($G835),"",IF(ISTEXT($G835),$G835,IF(SIGN(INDEX('Time Zones'!$D$12:$J$18,MATCH($H835,ZoneA,0),MATCH($J835,ZoneB,0)))=(-1),INDEX('Time Zones'!$D$12:$J$18,MATCH($H835,ZoneA,0),MATCH($J835,ZoneB,0))+$G835+5,INDEX('Time Zones'!$D$12:$J$18,MATCH($H835,ZoneA,0),MATCH($J835,ZoneB,0))+$G835))),"Select Time Zones")</f>
        <v/>
      </c>
      <c r="J835" s="19" t="s">
        <v>131</v>
      </c>
      <c r="K835" s="160"/>
      <c r="L835" s="134"/>
      <c r="M835" s="134" t="s">
        <v>131</v>
      </c>
      <c r="N835" s="135" t="str">
        <f>IFERROR(IF(ISBLANK($G835),"",IF(ISBLANK($L835),"",IF(ISTEXT($L835),$L835,IF(SIGN(INDEX('Time Zones'!$D$12:$J$18,MATCH($H835,ZoneA,0),MATCH($M835,ZoneB,0)))=(-1),INDEX('Time Zones'!$D$12:$J$18,MATCH($H835,ZoneA,0),MATCH($M835,ZoneB,0))+$L835+5,INDEX('Time Zones'!$D$12:$J$18,MATCH($H835,ZoneA,0),MATCH($M835,ZoneB,0))+$L835)))),"Select Time Zones")</f>
        <v/>
      </c>
      <c r="O835" s="162" t="str">
        <f t="shared" ca="1" si="92"/>
        <v/>
      </c>
      <c r="P835" s="25">
        <f t="shared" si="95"/>
        <v>0</v>
      </c>
      <c r="Q835" s="25">
        <f t="shared" si="96"/>
        <v>0</v>
      </c>
      <c r="R835" s="25">
        <f t="shared" si="97"/>
        <v>0</v>
      </c>
      <c r="S835" s="25" t="str">
        <f t="shared" ca="1" si="93"/>
        <v/>
      </c>
      <c r="T835" s="20" t="str">
        <f t="shared" ca="1" si="94"/>
        <v/>
      </c>
      <c r="U835" s="26" t="str">
        <f t="shared" ca="1" si="98"/>
        <v/>
      </c>
      <c r="V835" s="22"/>
      <c r="W835" s="22"/>
      <c r="X835" s="22"/>
      <c r="Y835" s="22"/>
      <c r="Z835" s="156"/>
      <c r="AA835" s="156"/>
      <c r="AB835" s="156"/>
      <c r="AC835" s="22">
        <v>20</v>
      </c>
    </row>
    <row r="836" spans="1:29">
      <c r="A836" s="17"/>
      <c r="B836" s="18"/>
      <c r="C836" s="18"/>
      <c r="D836" s="17"/>
      <c r="E836" s="17"/>
      <c r="F836" s="157"/>
      <c r="G836" s="136"/>
      <c r="H836" s="136" t="s">
        <v>131</v>
      </c>
      <c r="I836" s="137" t="str">
        <f>IFERROR(IF(ISBLANK($G836),"",IF(ISTEXT($G836),$G836,IF(SIGN(INDEX('Time Zones'!$D$12:$J$18,MATCH($H836,ZoneA,0),MATCH($J836,ZoneB,0)))=(-1),INDEX('Time Zones'!$D$12:$J$18,MATCH($H836,ZoneA,0),MATCH($J836,ZoneB,0))+$G836+5,INDEX('Time Zones'!$D$12:$J$18,MATCH($H836,ZoneA,0),MATCH($J836,ZoneB,0))+$G836))),"Select Time Zones")</f>
        <v/>
      </c>
      <c r="J836" s="19" t="s">
        <v>131</v>
      </c>
      <c r="K836" s="160"/>
      <c r="L836" s="134"/>
      <c r="M836" s="134" t="s">
        <v>131</v>
      </c>
      <c r="N836" s="135" t="str">
        <f>IFERROR(IF(ISBLANK($G836),"",IF(ISBLANK($L836),"",IF(ISTEXT($L836),$L836,IF(SIGN(INDEX('Time Zones'!$D$12:$J$18,MATCH($H836,ZoneA,0),MATCH($M836,ZoneB,0)))=(-1),INDEX('Time Zones'!$D$12:$J$18,MATCH($H836,ZoneA,0),MATCH($M836,ZoneB,0))+$L836+5,INDEX('Time Zones'!$D$12:$J$18,MATCH($H836,ZoneA,0),MATCH($M836,ZoneB,0))+$L836)))),"Select Time Zones")</f>
        <v/>
      </c>
      <c r="O836" s="162" t="str">
        <f t="shared" ref="O836:O899" ca="1" si="99">IFERROR(IF(AND(ISBLANK(F836),ISBLANK(G836)),"",IF(AND(F836&gt;TODAY(),OR(ISBLANK(K836),ISBLANK(L836))),"",IF(AND(F836=TODAY(),G836&gt;=NOW()-TODAY(),OR(ISBLANK(K836), ISBLANK(L836))),"Pending",IF(AND((F836=K836), G836&gt;=NOW()-TODAY(),ISBLANK(L836)),"Pending",IF(AND(F836=K836, ISBLANK(L836),G836&lt;(NOW()-TODAY())),"Deadline Elapsed",IF(AND(F836=TODAY(),G836&lt;(NOW()-TODAY()),AND(ISBLANK(K836), ISBLANK(L836))),"Deadline Elapsed",IF(AND(TODAY()&gt;F836,OR(ISBLANK(K836),ISBLANK(L836))),"Deadline Elapsed",IF(AND((F836=K836),(G836&lt;L836)),"Missed",IF(AND((F836&lt;K836),OR(G836&lt;=L836,G836&gt;=L836)),"Missed",IF(AND((F836=K836),(G836&gt;=L836)),"Achieved",IF(AND((F836&gt;K836),OR((G836&gt;=L836),(G836&lt;L836))),"Achieved",))))))))))),"")</f>
        <v/>
      </c>
      <c r="P836" s="25">
        <f t="shared" si="95"/>
        <v>0</v>
      </c>
      <c r="Q836" s="25">
        <f t="shared" si="96"/>
        <v>0</v>
      </c>
      <c r="R836" s="25">
        <f t="shared" si="97"/>
        <v>0</v>
      </c>
      <c r="S836" s="25" t="str">
        <f t="shared" ref="S836:S899" ca="1" si="100">IFERROR(IF(OR(ISBLANK(F836),ISBLANK(G836)),"",IF($F836&lt;TODAY(),-$S$1-(TODAY()-F836)*24*60+SUM(Q836:R836),IF($F836=TODAY(),SUM(Q836:R836)-$S$1,IF($F836=TODAY()+1,SUM(Q836:R836)+24*60-$S$1,"")))),"GS")</f>
        <v/>
      </c>
      <c r="T836" s="20" t="str">
        <f t="shared" ref="T836:T899" ca="1" si="101">IFERROR(IF($U836=1,IF($S836&lt;=$AC836,IF(OR(F836=TODAY()+1,$O836="Pending"),"Critical",""),""),""),"")</f>
        <v/>
      </c>
      <c r="U836" s="26" t="str">
        <f t="shared" ca="1" si="98"/>
        <v/>
      </c>
      <c r="V836" s="22"/>
      <c r="W836" s="22"/>
      <c r="X836" s="22"/>
      <c r="Y836" s="22"/>
      <c r="Z836" s="156"/>
      <c r="AA836" s="156"/>
      <c r="AB836" s="156"/>
      <c r="AC836" s="22">
        <v>20</v>
      </c>
    </row>
    <row r="837" spans="1:29">
      <c r="A837" s="17"/>
      <c r="B837" s="18"/>
      <c r="C837" s="18"/>
      <c r="D837" s="17"/>
      <c r="E837" s="17"/>
      <c r="F837" s="157"/>
      <c r="G837" s="136"/>
      <c r="H837" s="136" t="s">
        <v>131</v>
      </c>
      <c r="I837" s="137" t="str">
        <f>IFERROR(IF(ISBLANK($G837),"",IF(ISTEXT($G837),$G837,IF(SIGN(INDEX('Time Zones'!$D$12:$J$18,MATCH($H837,ZoneA,0),MATCH($J837,ZoneB,0)))=(-1),INDEX('Time Zones'!$D$12:$J$18,MATCH($H837,ZoneA,0),MATCH($J837,ZoneB,0))+$G837+5,INDEX('Time Zones'!$D$12:$J$18,MATCH($H837,ZoneA,0),MATCH($J837,ZoneB,0))+$G837))),"Select Time Zones")</f>
        <v/>
      </c>
      <c r="J837" s="19" t="s">
        <v>131</v>
      </c>
      <c r="K837" s="160"/>
      <c r="L837" s="134"/>
      <c r="M837" s="134" t="s">
        <v>131</v>
      </c>
      <c r="N837" s="135" t="str">
        <f>IFERROR(IF(ISBLANK($G837),"",IF(ISBLANK($L837),"",IF(ISTEXT($L837),$L837,IF(SIGN(INDEX('Time Zones'!$D$12:$J$18,MATCH($H837,ZoneA,0),MATCH($M837,ZoneB,0)))=(-1),INDEX('Time Zones'!$D$12:$J$18,MATCH($H837,ZoneA,0),MATCH($M837,ZoneB,0))+$L837+5,INDEX('Time Zones'!$D$12:$J$18,MATCH($H837,ZoneA,0),MATCH($M837,ZoneB,0))+$L837)))),"Select Time Zones")</f>
        <v/>
      </c>
      <c r="O837" s="162" t="str">
        <f t="shared" ca="1" si="99"/>
        <v/>
      </c>
      <c r="P837" s="25">
        <f t="shared" si="95"/>
        <v>0</v>
      </c>
      <c r="Q837" s="25">
        <f t="shared" si="96"/>
        <v>0</v>
      </c>
      <c r="R837" s="25">
        <f t="shared" si="97"/>
        <v>0</v>
      </c>
      <c r="S837" s="25" t="str">
        <f t="shared" ca="1" si="100"/>
        <v/>
      </c>
      <c r="T837" s="20" t="str">
        <f t="shared" ca="1" si="101"/>
        <v/>
      </c>
      <c r="U837" s="26" t="str">
        <f t="shared" ca="1" si="98"/>
        <v/>
      </c>
      <c r="V837" s="22"/>
      <c r="W837" s="22"/>
      <c r="X837" s="22"/>
      <c r="Y837" s="22"/>
      <c r="Z837" s="156"/>
      <c r="AA837" s="156"/>
      <c r="AB837" s="156"/>
      <c r="AC837" s="22">
        <v>20</v>
      </c>
    </row>
    <row r="838" spans="1:29">
      <c r="A838" s="17"/>
      <c r="B838" s="18"/>
      <c r="C838" s="18"/>
      <c r="D838" s="17"/>
      <c r="E838" s="17"/>
      <c r="F838" s="157"/>
      <c r="G838" s="136"/>
      <c r="H838" s="136" t="s">
        <v>131</v>
      </c>
      <c r="I838" s="137" t="str">
        <f>IFERROR(IF(ISBLANK($G838),"",IF(ISTEXT($G838),$G838,IF(SIGN(INDEX('Time Zones'!$D$12:$J$18,MATCH($H838,ZoneA,0),MATCH($J838,ZoneB,0)))=(-1),INDEX('Time Zones'!$D$12:$J$18,MATCH($H838,ZoneA,0),MATCH($J838,ZoneB,0))+$G838+5,INDEX('Time Zones'!$D$12:$J$18,MATCH($H838,ZoneA,0),MATCH($J838,ZoneB,0))+$G838))),"Select Time Zones")</f>
        <v/>
      </c>
      <c r="J838" s="19" t="s">
        <v>131</v>
      </c>
      <c r="K838" s="160"/>
      <c r="L838" s="134"/>
      <c r="M838" s="134" t="s">
        <v>131</v>
      </c>
      <c r="N838" s="135" t="str">
        <f>IFERROR(IF(ISBLANK($G838),"",IF(ISBLANK($L838),"",IF(ISTEXT($L838),$L838,IF(SIGN(INDEX('Time Zones'!$D$12:$J$18,MATCH($H838,ZoneA,0),MATCH($M838,ZoneB,0)))=(-1),INDEX('Time Zones'!$D$12:$J$18,MATCH($H838,ZoneA,0),MATCH($M838,ZoneB,0))+$L838+5,INDEX('Time Zones'!$D$12:$J$18,MATCH($H838,ZoneA,0),MATCH($M838,ZoneB,0))+$L838)))),"Select Time Zones")</f>
        <v/>
      </c>
      <c r="O838" s="162" t="str">
        <f t="shared" ca="1" si="99"/>
        <v/>
      </c>
      <c r="P838" s="25">
        <f t="shared" si="95"/>
        <v>0</v>
      </c>
      <c r="Q838" s="25">
        <f t="shared" si="96"/>
        <v>0</v>
      </c>
      <c r="R838" s="25">
        <f t="shared" si="97"/>
        <v>0</v>
      </c>
      <c r="S838" s="25" t="str">
        <f t="shared" ca="1" si="100"/>
        <v/>
      </c>
      <c r="T838" s="20" t="str">
        <f t="shared" ca="1" si="101"/>
        <v/>
      </c>
      <c r="U838" s="26" t="str">
        <f t="shared" ca="1" si="98"/>
        <v/>
      </c>
      <c r="V838" s="22"/>
      <c r="W838" s="22"/>
      <c r="X838" s="22"/>
      <c r="Y838" s="22"/>
      <c r="Z838" s="156"/>
      <c r="AA838" s="156"/>
      <c r="AB838" s="156"/>
      <c r="AC838" s="22">
        <v>20</v>
      </c>
    </row>
    <row r="839" spans="1:29">
      <c r="A839" s="17"/>
      <c r="B839" s="18"/>
      <c r="C839" s="18"/>
      <c r="D839" s="17"/>
      <c r="E839" s="17"/>
      <c r="F839" s="157"/>
      <c r="G839" s="136"/>
      <c r="H839" s="136" t="s">
        <v>131</v>
      </c>
      <c r="I839" s="137" t="str">
        <f>IFERROR(IF(ISBLANK($G839),"",IF(ISTEXT($G839),$G839,IF(SIGN(INDEX('Time Zones'!$D$12:$J$18,MATCH($H839,ZoneA,0),MATCH($J839,ZoneB,0)))=(-1),INDEX('Time Zones'!$D$12:$J$18,MATCH($H839,ZoneA,0),MATCH($J839,ZoneB,0))+$G839+5,INDEX('Time Zones'!$D$12:$J$18,MATCH($H839,ZoneA,0),MATCH($J839,ZoneB,0))+$G839))),"Select Time Zones")</f>
        <v/>
      </c>
      <c r="J839" s="19" t="s">
        <v>131</v>
      </c>
      <c r="K839" s="160"/>
      <c r="L839" s="134"/>
      <c r="M839" s="134" t="s">
        <v>131</v>
      </c>
      <c r="N839" s="135" t="str">
        <f>IFERROR(IF(ISBLANK($G839),"",IF(ISBLANK($L839),"",IF(ISTEXT($L839),$L839,IF(SIGN(INDEX('Time Zones'!$D$12:$J$18,MATCH($H839,ZoneA,0),MATCH($M839,ZoneB,0)))=(-1),INDEX('Time Zones'!$D$12:$J$18,MATCH($H839,ZoneA,0),MATCH($M839,ZoneB,0))+$L839+5,INDEX('Time Zones'!$D$12:$J$18,MATCH($H839,ZoneA,0),MATCH($M839,ZoneB,0))+$L839)))),"Select Time Zones")</f>
        <v/>
      </c>
      <c r="O839" s="162" t="str">
        <f t="shared" ca="1" si="99"/>
        <v/>
      </c>
      <c r="P839" s="25">
        <f t="shared" si="95"/>
        <v>0</v>
      </c>
      <c r="Q839" s="25">
        <f t="shared" si="96"/>
        <v>0</v>
      </c>
      <c r="R839" s="25">
        <f t="shared" si="97"/>
        <v>0</v>
      </c>
      <c r="S839" s="25" t="str">
        <f t="shared" ca="1" si="100"/>
        <v/>
      </c>
      <c r="T839" s="20" t="str">
        <f t="shared" ca="1" si="101"/>
        <v/>
      </c>
      <c r="U839" s="26" t="str">
        <f t="shared" ca="1" si="98"/>
        <v/>
      </c>
      <c r="V839" s="22"/>
      <c r="W839" s="22"/>
      <c r="X839" s="22"/>
      <c r="Y839" s="22"/>
      <c r="Z839" s="156"/>
      <c r="AA839" s="156"/>
      <c r="AB839" s="156"/>
      <c r="AC839" s="22">
        <v>20</v>
      </c>
    </row>
    <row r="840" spans="1:29">
      <c r="A840" s="17"/>
      <c r="B840" s="18"/>
      <c r="C840" s="18"/>
      <c r="D840" s="17"/>
      <c r="E840" s="17"/>
      <c r="F840" s="157"/>
      <c r="G840" s="136"/>
      <c r="H840" s="136" t="s">
        <v>131</v>
      </c>
      <c r="I840" s="137" t="str">
        <f>IFERROR(IF(ISBLANK($G840),"",IF(ISTEXT($G840),$G840,IF(SIGN(INDEX('Time Zones'!$D$12:$J$18,MATCH($H840,ZoneA,0),MATCH($J840,ZoneB,0)))=(-1),INDEX('Time Zones'!$D$12:$J$18,MATCH($H840,ZoneA,0),MATCH($J840,ZoneB,0))+$G840+5,INDEX('Time Zones'!$D$12:$J$18,MATCH($H840,ZoneA,0),MATCH($J840,ZoneB,0))+$G840))),"Select Time Zones")</f>
        <v/>
      </c>
      <c r="J840" s="19" t="s">
        <v>131</v>
      </c>
      <c r="K840" s="160"/>
      <c r="L840" s="134"/>
      <c r="M840" s="134" t="s">
        <v>131</v>
      </c>
      <c r="N840" s="135" t="str">
        <f>IFERROR(IF(ISBLANK($G840),"",IF(ISBLANK($L840),"",IF(ISTEXT($L840),$L840,IF(SIGN(INDEX('Time Zones'!$D$12:$J$18,MATCH($H840,ZoneA,0),MATCH($M840,ZoneB,0)))=(-1),INDEX('Time Zones'!$D$12:$J$18,MATCH($H840,ZoneA,0),MATCH($M840,ZoneB,0))+$L840+5,INDEX('Time Zones'!$D$12:$J$18,MATCH($H840,ZoneA,0),MATCH($M840,ZoneB,0))+$L840)))),"Select Time Zones")</f>
        <v/>
      </c>
      <c r="O840" s="162" t="str">
        <f t="shared" ca="1" si="99"/>
        <v/>
      </c>
      <c r="P840" s="25">
        <f t="shared" si="95"/>
        <v>0</v>
      </c>
      <c r="Q840" s="25">
        <f t="shared" si="96"/>
        <v>0</v>
      </c>
      <c r="R840" s="25">
        <f t="shared" si="97"/>
        <v>0</v>
      </c>
      <c r="S840" s="25" t="str">
        <f t="shared" ca="1" si="100"/>
        <v/>
      </c>
      <c r="T840" s="20" t="str">
        <f t="shared" ca="1" si="101"/>
        <v/>
      </c>
      <c r="U840" s="26" t="str">
        <f t="shared" ca="1" si="98"/>
        <v/>
      </c>
      <c r="V840" s="22"/>
      <c r="W840" s="22"/>
      <c r="X840" s="22"/>
      <c r="Y840" s="22"/>
      <c r="Z840" s="156"/>
      <c r="AA840" s="156"/>
      <c r="AB840" s="156"/>
      <c r="AC840" s="22">
        <v>20</v>
      </c>
    </row>
    <row r="841" spans="1:29">
      <c r="A841" s="17"/>
      <c r="B841" s="18"/>
      <c r="C841" s="18"/>
      <c r="D841" s="17"/>
      <c r="E841" s="17"/>
      <c r="F841" s="157"/>
      <c r="G841" s="136"/>
      <c r="H841" s="136" t="s">
        <v>131</v>
      </c>
      <c r="I841" s="137" t="str">
        <f>IFERROR(IF(ISBLANK($G841),"",IF(ISTEXT($G841),$G841,IF(SIGN(INDEX('Time Zones'!$D$12:$J$18,MATCH($H841,ZoneA,0),MATCH($J841,ZoneB,0)))=(-1),INDEX('Time Zones'!$D$12:$J$18,MATCH($H841,ZoneA,0),MATCH($J841,ZoneB,0))+$G841+5,INDEX('Time Zones'!$D$12:$J$18,MATCH($H841,ZoneA,0),MATCH($J841,ZoneB,0))+$G841))),"Select Time Zones")</f>
        <v/>
      </c>
      <c r="J841" s="19" t="s">
        <v>131</v>
      </c>
      <c r="K841" s="160"/>
      <c r="L841" s="134"/>
      <c r="M841" s="134" t="s">
        <v>131</v>
      </c>
      <c r="N841" s="135" t="str">
        <f>IFERROR(IF(ISBLANK($G841),"",IF(ISBLANK($L841),"",IF(ISTEXT($L841),$L841,IF(SIGN(INDEX('Time Zones'!$D$12:$J$18,MATCH($H841,ZoneA,0),MATCH($M841,ZoneB,0)))=(-1),INDEX('Time Zones'!$D$12:$J$18,MATCH($H841,ZoneA,0),MATCH($M841,ZoneB,0))+$L841+5,INDEX('Time Zones'!$D$12:$J$18,MATCH($H841,ZoneA,0),MATCH($M841,ZoneB,0))+$L841)))),"Select Time Zones")</f>
        <v/>
      </c>
      <c r="O841" s="162" t="str">
        <f t="shared" ca="1" si="99"/>
        <v/>
      </c>
      <c r="P841" s="25">
        <f t="shared" si="95"/>
        <v>0</v>
      </c>
      <c r="Q841" s="25">
        <f t="shared" si="96"/>
        <v>0</v>
      </c>
      <c r="R841" s="25">
        <f t="shared" si="97"/>
        <v>0</v>
      </c>
      <c r="S841" s="25" t="str">
        <f t="shared" ca="1" si="100"/>
        <v/>
      </c>
      <c r="T841" s="20" t="str">
        <f t="shared" ca="1" si="101"/>
        <v/>
      </c>
      <c r="U841" s="26" t="str">
        <f t="shared" ca="1" si="98"/>
        <v/>
      </c>
      <c r="V841" s="22"/>
      <c r="W841" s="22"/>
      <c r="X841" s="22"/>
      <c r="Y841" s="22"/>
      <c r="Z841" s="156"/>
      <c r="AA841" s="156"/>
      <c r="AB841" s="156"/>
      <c r="AC841" s="22">
        <v>20</v>
      </c>
    </row>
    <row r="842" spans="1:29">
      <c r="A842" s="17"/>
      <c r="B842" s="18"/>
      <c r="C842" s="18"/>
      <c r="D842" s="17"/>
      <c r="E842" s="17"/>
      <c r="F842" s="157"/>
      <c r="G842" s="136"/>
      <c r="H842" s="136" t="s">
        <v>131</v>
      </c>
      <c r="I842" s="137" t="str">
        <f>IFERROR(IF(ISBLANK($G842),"",IF(ISTEXT($G842),$G842,IF(SIGN(INDEX('Time Zones'!$D$12:$J$18,MATCH($H842,ZoneA,0),MATCH($J842,ZoneB,0)))=(-1),INDEX('Time Zones'!$D$12:$J$18,MATCH($H842,ZoneA,0),MATCH($J842,ZoneB,0))+$G842+5,INDEX('Time Zones'!$D$12:$J$18,MATCH($H842,ZoneA,0),MATCH($J842,ZoneB,0))+$G842))),"Select Time Zones")</f>
        <v/>
      </c>
      <c r="J842" s="19" t="s">
        <v>131</v>
      </c>
      <c r="K842" s="160"/>
      <c r="L842" s="134"/>
      <c r="M842" s="134" t="s">
        <v>131</v>
      </c>
      <c r="N842" s="135" t="str">
        <f>IFERROR(IF(ISBLANK($G842),"",IF(ISBLANK($L842),"",IF(ISTEXT($L842),$L842,IF(SIGN(INDEX('Time Zones'!$D$12:$J$18,MATCH($H842,ZoneA,0),MATCH($M842,ZoneB,0)))=(-1),INDEX('Time Zones'!$D$12:$J$18,MATCH($H842,ZoneA,0),MATCH($M842,ZoneB,0))+$L842+5,INDEX('Time Zones'!$D$12:$J$18,MATCH($H842,ZoneA,0),MATCH($M842,ZoneB,0))+$L842)))),"Select Time Zones")</f>
        <v/>
      </c>
      <c r="O842" s="162" t="str">
        <f t="shared" ca="1" si="99"/>
        <v/>
      </c>
      <c r="P842" s="25">
        <f t="shared" si="95"/>
        <v>0</v>
      </c>
      <c r="Q842" s="25">
        <f t="shared" si="96"/>
        <v>0</v>
      </c>
      <c r="R842" s="25">
        <f t="shared" si="97"/>
        <v>0</v>
      </c>
      <c r="S842" s="25" t="str">
        <f t="shared" ca="1" si="100"/>
        <v/>
      </c>
      <c r="T842" s="20" t="str">
        <f t="shared" ca="1" si="101"/>
        <v/>
      </c>
      <c r="U842" s="26" t="str">
        <f t="shared" ca="1" si="98"/>
        <v/>
      </c>
      <c r="V842" s="22"/>
      <c r="W842" s="22"/>
      <c r="X842" s="22"/>
      <c r="Y842" s="22"/>
      <c r="Z842" s="156"/>
      <c r="AA842" s="156"/>
      <c r="AB842" s="156"/>
      <c r="AC842" s="22">
        <v>20</v>
      </c>
    </row>
    <row r="843" spans="1:29">
      <c r="A843" s="17"/>
      <c r="B843" s="18"/>
      <c r="C843" s="18"/>
      <c r="D843" s="17"/>
      <c r="E843" s="17"/>
      <c r="F843" s="157"/>
      <c r="G843" s="136"/>
      <c r="H843" s="136" t="s">
        <v>131</v>
      </c>
      <c r="I843" s="137" t="str">
        <f>IFERROR(IF(ISBLANK($G843),"",IF(ISTEXT($G843),$G843,IF(SIGN(INDEX('Time Zones'!$D$12:$J$18,MATCH($H843,ZoneA,0),MATCH($J843,ZoneB,0)))=(-1),INDEX('Time Zones'!$D$12:$J$18,MATCH($H843,ZoneA,0),MATCH($J843,ZoneB,0))+$G843+5,INDEX('Time Zones'!$D$12:$J$18,MATCH($H843,ZoneA,0),MATCH($J843,ZoneB,0))+$G843))),"Select Time Zones")</f>
        <v/>
      </c>
      <c r="J843" s="19" t="s">
        <v>131</v>
      </c>
      <c r="K843" s="160"/>
      <c r="L843" s="134"/>
      <c r="M843" s="134" t="s">
        <v>131</v>
      </c>
      <c r="N843" s="135" t="str">
        <f>IFERROR(IF(ISBLANK($G843),"",IF(ISBLANK($L843),"",IF(ISTEXT($L843),$L843,IF(SIGN(INDEX('Time Zones'!$D$12:$J$18,MATCH($H843,ZoneA,0),MATCH($M843,ZoneB,0)))=(-1),INDEX('Time Zones'!$D$12:$J$18,MATCH($H843,ZoneA,0),MATCH($M843,ZoneB,0))+$L843+5,INDEX('Time Zones'!$D$12:$J$18,MATCH($H843,ZoneA,0),MATCH($M843,ZoneB,0))+$L843)))),"Select Time Zones")</f>
        <v/>
      </c>
      <c r="O843" s="162" t="str">
        <f t="shared" ca="1" si="99"/>
        <v/>
      </c>
      <c r="P843" s="25">
        <f t="shared" si="95"/>
        <v>0</v>
      </c>
      <c r="Q843" s="25">
        <f t="shared" si="96"/>
        <v>0</v>
      </c>
      <c r="R843" s="25">
        <f t="shared" si="97"/>
        <v>0</v>
      </c>
      <c r="S843" s="25" t="str">
        <f t="shared" ca="1" si="100"/>
        <v/>
      </c>
      <c r="T843" s="20" t="str">
        <f t="shared" ca="1" si="101"/>
        <v/>
      </c>
      <c r="U843" s="26" t="str">
        <f t="shared" ca="1" si="98"/>
        <v/>
      </c>
      <c r="V843" s="22"/>
      <c r="W843" s="22"/>
      <c r="X843" s="22"/>
      <c r="Y843" s="22"/>
      <c r="Z843" s="156"/>
      <c r="AA843" s="156"/>
      <c r="AB843" s="156"/>
      <c r="AC843" s="22">
        <v>20</v>
      </c>
    </row>
    <row r="844" spans="1:29">
      <c r="A844" s="17"/>
      <c r="B844" s="18"/>
      <c r="C844" s="18"/>
      <c r="D844" s="17"/>
      <c r="E844" s="17"/>
      <c r="F844" s="157"/>
      <c r="G844" s="136"/>
      <c r="H844" s="136" t="s">
        <v>131</v>
      </c>
      <c r="I844" s="137" t="str">
        <f>IFERROR(IF(ISBLANK($G844),"",IF(ISTEXT($G844),$G844,IF(SIGN(INDEX('Time Zones'!$D$12:$J$18,MATCH($H844,ZoneA,0),MATCH($J844,ZoneB,0)))=(-1),INDEX('Time Zones'!$D$12:$J$18,MATCH($H844,ZoneA,0),MATCH($J844,ZoneB,0))+$G844+5,INDEX('Time Zones'!$D$12:$J$18,MATCH($H844,ZoneA,0),MATCH($J844,ZoneB,0))+$G844))),"Select Time Zones")</f>
        <v/>
      </c>
      <c r="J844" s="19" t="s">
        <v>131</v>
      </c>
      <c r="K844" s="160"/>
      <c r="L844" s="134"/>
      <c r="M844" s="134" t="s">
        <v>131</v>
      </c>
      <c r="N844" s="135" t="str">
        <f>IFERROR(IF(ISBLANK($G844),"",IF(ISBLANK($L844),"",IF(ISTEXT($L844),$L844,IF(SIGN(INDEX('Time Zones'!$D$12:$J$18,MATCH($H844,ZoneA,0),MATCH($M844,ZoneB,0)))=(-1),INDEX('Time Zones'!$D$12:$J$18,MATCH($H844,ZoneA,0),MATCH($M844,ZoneB,0))+$L844+5,INDEX('Time Zones'!$D$12:$J$18,MATCH($H844,ZoneA,0),MATCH($M844,ZoneB,0))+$L844)))),"Select Time Zones")</f>
        <v/>
      </c>
      <c r="O844" s="162" t="str">
        <f t="shared" ca="1" si="99"/>
        <v/>
      </c>
      <c r="P844" s="25">
        <f t="shared" si="95"/>
        <v>0</v>
      </c>
      <c r="Q844" s="25">
        <f t="shared" si="96"/>
        <v>0</v>
      </c>
      <c r="R844" s="25">
        <f t="shared" si="97"/>
        <v>0</v>
      </c>
      <c r="S844" s="25" t="str">
        <f t="shared" ca="1" si="100"/>
        <v/>
      </c>
      <c r="T844" s="20" t="str">
        <f t="shared" ca="1" si="101"/>
        <v/>
      </c>
      <c r="U844" s="26" t="str">
        <f t="shared" ca="1" si="98"/>
        <v/>
      </c>
      <c r="V844" s="22"/>
      <c r="W844" s="22"/>
      <c r="X844" s="22"/>
      <c r="Y844" s="22"/>
      <c r="Z844" s="156"/>
      <c r="AA844" s="156"/>
      <c r="AB844" s="156"/>
      <c r="AC844" s="22">
        <v>20</v>
      </c>
    </row>
    <row r="845" spans="1:29">
      <c r="A845" s="17"/>
      <c r="B845" s="18"/>
      <c r="C845" s="18"/>
      <c r="D845" s="17"/>
      <c r="E845" s="17"/>
      <c r="F845" s="157"/>
      <c r="G845" s="136"/>
      <c r="H845" s="136" t="s">
        <v>131</v>
      </c>
      <c r="I845" s="137" t="str">
        <f>IFERROR(IF(ISBLANK($G845),"",IF(ISTEXT($G845),$G845,IF(SIGN(INDEX('Time Zones'!$D$12:$J$18,MATCH($H845,ZoneA,0),MATCH($J845,ZoneB,0)))=(-1),INDEX('Time Zones'!$D$12:$J$18,MATCH($H845,ZoneA,0),MATCH($J845,ZoneB,0))+$G845+5,INDEX('Time Zones'!$D$12:$J$18,MATCH($H845,ZoneA,0),MATCH($J845,ZoneB,0))+$G845))),"Select Time Zones")</f>
        <v/>
      </c>
      <c r="J845" s="19" t="s">
        <v>131</v>
      </c>
      <c r="K845" s="160"/>
      <c r="L845" s="134"/>
      <c r="M845" s="134" t="s">
        <v>131</v>
      </c>
      <c r="N845" s="135" t="str">
        <f>IFERROR(IF(ISBLANK($G845),"",IF(ISBLANK($L845),"",IF(ISTEXT($L845),$L845,IF(SIGN(INDEX('Time Zones'!$D$12:$J$18,MATCH($H845,ZoneA,0),MATCH($M845,ZoneB,0)))=(-1),INDEX('Time Zones'!$D$12:$J$18,MATCH($H845,ZoneA,0),MATCH($M845,ZoneB,0))+$L845+5,INDEX('Time Zones'!$D$12:$J$18,MATCH($H845,ZoneA,0),MATCH($M845,ZoneB,0))+$L845)))),"Select Time Zones")</f>
        <v/>
      </c>
      <c r="O845" s="162" t="str">
        <f t="shared" ca="1" si="99"/>
        <v/>
      </c>
      <c r="P845" s="25">
        <f t="shared" si="95"/>
        <v>0</v>
      </c>
      <c r="Q845" s="25">
        <f t="shared" si="96"/>
        <v>0</v>
      </c>
      <c r="R845" s="25">
        <f t="shared" si="97"/>
        <v>0</v>
      </c>
      <c r="S845" s="25" t="str">
        <f t="shared" ca="1" si="100"/>
        <v/>
      </c>
      <c r="T845" s="20" t="str">
        <f t="shared" ca="1" si="101"/>
        <v/>
      </c>
      <c r="U845" s="26" t="str">
        <f t="shared" ca="1" si="98"/>
        <v/>
      </c>
      <c r="V845" s="22"/>
      <c r="W845" s="22"/>
      <c r="X845" s="22"/>
      <c r="Y845" s="22"/>
      <c r="Z845" s="156"/>
      <c r="AA845" s="156"/>
      <c r="AB845" s="156"/>
      <c r="AC845" s="22">
        <v>20</v>
      </c>
    </row>
    <row r="846" spans="1:29">
      <c r="A846" s="17"/>
      <c r="B846" s="18"/>
      <c r="C846" s="18"/>
      <c r="D846" s="17"/>
      <c r="E846" s="17"/>
      <c r="F846" s="157"/>
      <c r="G846" s="136"/>
      <c r="H846" s="136" t="s">
        <v>131</v>
      </c>
      <c r="I846" s="137" t="str">
        <f>IFERROR(IF(ISBLANK($G846),"",IF(ISTEXT($G846),$G846,IF(SIGN(INDEX('Time Zones'!$D$12:$J$18,MATCH($H846,ZoneA,0),MATCH($J846,ZoneB,0)))=(-1),INDEX('Time Zones'!$D$12:$J$18,MATCH($H846,ZoneA,0),MATCH($J846,ZoneB,0))+$G846+5,INDEX('Time Zones'!$D$12:$J$18,MATCH($H846,ZoneA,0),MATCH($J846,ZoneB,0))+$G846))),"Select Time Zones")</f>
        <v/>
      </c>
      <c r="J846" s="19" t="s">
        <v>131</v>
      </c>
      <c r="K846" s="160"/>
      <c r="L846" s="134"/>
      <c r="M846" s="134" t="s">
        <v>131</v>
      </c>
      <c r="N846" s="135" t="str">
        <f>IFERROR(IF(ISBLANK($G846),"",IF(ISBLANK($L846),"",IF(ISTEXT($L846),$L846,IF(SIGN(INDEX('Time Zones'!$D$12:$J$18,MATCH($H846,ZoneA,0),MATCH($M846,ZoneB,0)))=(-1),INDEX('Time Zones'!$D$12:$J$18,MATCH($H846,ZoneA,0),MATCH($M846,ZoneB,0))+$L846+5,INDEX('Time Zones'!$D$12:$J$18,MATCH($H846,ZoneA,0),MATCH($M846,ZoneB,0))+$L846)))),"Select Time Zones")</f>
        <v/>
      </c>
      <c r="O846" s="162" t="str">
        <f t="shared" ca="1" si="99"/>
        <v/>
      </c>
      <c r="P846" s="25">
        <f t="shared" si="95"/>
        <v>0</v>
      </c>
      <c r="Q846" s="25">
        <f t="shared" si="96"/>
        <v>0</v>
      </c>
      <c r="R846" s="25">
        <f t="shared" si="97"/>
        <v>0</v>
      </c>
      <c r="S846" s="25" t="str">
        <f t="shared" ca="1" si="100"/>
        <v/>
      </c>
      <c r="T846" s="20" t="str">
        <f t="shared" ca="1" si="101"/>
        <v/>
      </c>
      <c r="U846" s="26" t="str">
        <f t="shared" ca="1" si="98"/>
        <v/>
      </c>
      <c r="V846" s="22"/>
      <c r="W846" s="22"/>
      <c r="X846" s="22"/>
      <c r="Y846" s="22"/>
      <c r="Z846" s="156"/>
      <c r="AA846" s="156"/>
      <c r="AB846" s="156"/>
      <c r="AC846" s="22">
        <v>20</v>
      </c>
    </row>
    <row r="847" spans="1:29">
      <c r="A847" s="17"/>
      <c r="B847" s="18"/>
      <c r="C847" s="18"/>
      <c r="D847" s="17"/>
      <c r="E847" s="17"/>
      <c r="F847" s="157"/>
      <c r="G847" s="136"/>
      <c r="H847" s="136" t="s">
        <v>131</v>
      </c>
      <c r="I847" s="137" t="str">
        <f>IFERROR(IF(ISBLANK($G847),"",IF(ISTEXT($G847),$G847,IF(SIGN(INDEX('Time Zones'!$D$12:$J$18,MATCH($H847,ZoneA,0),MATCH($J847,ZoneB,0)))=(-1),INDEX('Time Zones'!$D$12:$J$18,MATCH($H847,ZoneA,0),MATCH($J847,ZoneB,0))+$G847+5,INDEX('Time Zones'!$D$12:$J$18,MATCH($H847,ZoneA,0),MATCH($J847,ZoneB,0))+$G847))),"Select Time Zones")</f>
        <v/>
      </c>
      <c r="J847" s="19" t="s">
        <v>131</v>
      </c>
      <c r="K847" s="160"/>
      <c r="L847" s="134"/>
      <c r="M847" s="134" t="s">
        <v>131</v>
      </c>
      <c r="N847" s="135" t="str">
        <f>IFERROR(IF(ISBLANK($G847),"",IF(ISBLANK($L847),"",IF(ISTEXT($L847),$L847,IF(SIGN(INDEX('Time Zones'!$D$12:$J$18,MATCH($H847,ZoneA,0),MATCH($M847,ZoneB,0)))=(-1),INDEX('Time Zones'!$D$12:$J$18,MATCH($H847,ZoneA,0),MATCH($M847,ZoneB,0))+$L847+5,INDEX('Time Zones'!$D$12:$J$18,MATCH($H847,ZoneA,0),MATCH($M847,ZoneB,0))+$L847)))),"Select Time Zones")</f>
        <v/>
      </c>
      <c r="O847" s="162" t="str">
        <f t="shared" ca="1" si="99"/>
        <v/>
      </c>
      <c r="P847" s="25">
        <f t="shared" si="95"/>
        <v>0</v>
      </c>
      <c r="Q847" s="25">
        <f t="shared" si="96"/>
        <v>0</v>
      </c>
      <c r="R847" s="25">
        <f t="shared" si="97"/>
        <v>0</v>
      </c>
      <c r="S847" s="25" t="str">
        <f t="shared" ca="1" si="100"/>
        <v/>
      </c>
      <c r="T847" s="20" t="str">
        <f t="shared" ca="1" si="101"/>
        <v/>
      </c>
      <c r="U847" s="26" t="str">
        <f t="shared" ca="1" si="98"/>
        <v/>
      </c>
      <c r="V847" s="22"/>
      <c r="W847" s="22"/>
      <c r="X847" s="22"/>
      <c r="Y847" s="22"/>
      <c r="Z847" s="156"/>
      <c r="AA847" s="156"/>
      <c r="AB847" s="156"/>
      <c r="AC847" s="22">
        <v>20</v>
      </c>
    </row>
    <row r="848" spans="1:29">
      <c r="A848" s="17"/>
      <c r="B848" s="18"/>
      <c r="C848" s="18"/>
      <c r="D848" s="17"/>
      <c r="E848" s="17"/>
      <c r="F848" s="157"/>
      <c r="G848" s="136"/>
      <c r="H848" s="136" t="s">
        <v>131</v>
      </c>
      <c r="I848" s="137" t="str">
        <f>IFERROR(IF(ISBLANK($G848),"",IF(ISTEXT($G848),$G848,IF(SIGN(INDEX('Time Zones'!$D$12:$J$18,MATCH($H848,ZoneA,0),MATCH($J848,ZoneB,0)))=(-1),INDEX('Time Zones'!$D$12:$J$18,MATCH($H848,ZoneA,0),MATCH($J848,ZoneB,0))+$G848+5,INDEX('Time Zones'!$D$12:$J$18,MATCH($H848,ZoneA,0),MATCH($J848,ZoneB,0))+$G848))),"Select Time Zones")</f>
        <v/>
      </c>
      <c r="J848" s="19" t="s">
        <v>131</v>
      </c>
      <c r="K848" s="160"/>
      <c r="L848" s="134"/>
      <c r="M848" s="134" t="s">
        <v>131</v>
      </c>
      <c r="N848" s="135" t="str">
        <f>IFERROR(IF(ISBLANK($G848),"",IF(ISBLANK($L848),"",IF(ISTEXT($L848),$L848,IF(SIGN(INDEX('Time Zones'!$D$12:$J$18,MATCH($H848,ZoneA,0),MATCH($M848,ZoneB,0)))=(-1),INDEX('Time Zones'!$D$12:$J$18,MATCH($H848,ZoneA,0),MATCH($M848,ZoneB,0))+$L848+5,INDEX('Time Zones'!$D$12:$J$18,MATCH($H848,ZoneA,0),MATCH($M848,ZoneB,0))+$L848)))),"Select Time Zones")</f>
        <v/>
      </c>
      <c r="O848" s="162" t="str">
        <f t="shared" ca="1" si="99"/>
        <v/>
      </c>
      <c r="P848" s="25">
        <f t="shared" si="95"/>
        <v>0</v>
      </c>
      <c r="Q848" s="25">
        <f t="shared" si="96"/>
        <v>0</v>
      </c>
      <c r="R848" s="25">
        <f t="shared" si="97"/>
        <v>0</v>
      </c>
      <c r="S848" s="25" t="str">
        <f t="shared" ca="1" si="100"/>
        <v/>
      </c>
      <c r="T848" s="20" t="str">
        <f t="shared" ca="1" si="101"/>
        <v/>
      </c>
      <c r="U848" s="26" t="str">
        <f t="shared" ca="1" si="98"/>
        <v/>
      </c>
      <c r="V848" s="22"/>
      <c r="W848" s="22"/>
      <c r="X848" s="22"/>
      <c r="Y848" s="22"/>
      <c r="Z848" s="156"/>
      <c r="AA848" s="156"/>
      <c r="AB848" s="156"/>
      <c r="AC848" s="22">
        <v>20</v>
      </c>
    </row>
    <row r="849" spans="1:29">
      <c r="A849" s="17"/>
      <c r="B849" s="18"/>
      <c r="C849" s="18"/>
      <c r="D849" s="17"/>
      <c r="E849" s="17"/>
      <c r="F849" s="157"/>
      <c r="G849" s="136"/>
      <c r="H849" s="136" t="s">
        <v>131</v>
      </c>
      <c r="I849" s="137" t="str">
        <f>IFERROR(IF(ISBLANK($G849),"",IF(ISTEXT($G849),$G849,IF(SIGN(INDEX('Time Zones'!$D$12:$J$18,MATCH($H849,ZoneA,0),MATCH($J849,ZoneB,0)))=(-1),INDEX('Time Zones'!$D$12:$J$18,MATCH($H849,ZoneA,0),MATCH($J849,ZoneB,0))+$G849+5,INDEX('Time Zones'!$D$12:$J$18,MATCH($H849,ZoneA,0),MATCH($J849,ZoneB,0))+$G849))),"Select Time Zones")</f>
        <v/>
      </c>
      <c r="J849" s="19" t="s">
        <v>131</v>
      </c>
      <c r="K849" s="160"/>
      <c r="L849" s="134"/>
      <c r="M849" s="134" t="s">
        <v>131</v>
      </c>
      <c r="N849" s="135" t="str">
        <f>IFERROR(IF(ISBLANK($G849),"",IF(ISBLANK($L849),"",IF(ISTEXT($L849),$L849,IF(SIGN(INDEX('Time Zones'!$D$12:$J$18,MATCH($H849,ZoneA,0),MATCH($M849,ZoneB,0)))=(-1),INDEX('Time Zones'!$D$12:$J$18,MATCH($H849,ZoneA,0),MATCH($M849,ZoneB,0))+$L849+5,INDEX('Time Zones'!$D$12:$J$18,MATCH($H849,ZoneA,0),MATCH($M849,ZoneB,0))+$L849)))),"Select Time Zones")</f>
        <v/>
      </c>
      <c r="O849" s="162" t="str">
        <f t="shared" ca="1" si="99"/>
        <v/>
      </c>
      <c r="P849" s="25">
        <f t="shared" si="95"/>
        <v>0</v>
      </c>
      <c r="Q849" s="25">
        <f t="shared" si="96"/>
        <v>0</v>
      </c>
      <c r="R849" s="25">
        <f t="shared" si="97"/>
        <v>0</v>
      </c>
      <c r="S849" s="25" t="str">
        <f t="shared" ca="1" si="100"/>
        <v/>
      </c>
      <c r="T849" s="20" t="str">
        <f t="shared" ca="1" si="101"/>
        <v/>
      </c>
      <c r="U849" s="26" t="str">
        <f t="shared" ca="1" si="98"/>
        <v/>
      </c>
      <c r="V849" s="22"/>
      <c r="W849" s="22"/>
      <c r="X849" s="22"/>
      <c r="Y849" s="22"/>
      <c r="Z849" s="156"/>
      <c r="AA849" s="156"/>
      <c r="AB849" s="156"/>
      <c r="AC849" s="22">
        <v>20</v>
      </c>
    </row>
    <row r="850" spans="1:29">
      <c r="A850" s="17"/>
      <c r="B850" s="18"/>
      <c r="C850" s="18"/>
      <c r="D850" s="17"/>
      <c r="E850" s="17"/>
      <c r="F850" s="157"/>
      <c r="G850" s="136"/>
      <c r="H850" s="136" t="s">
        <v>131</v>
      </c>
      <c r="I850" s="137" t="str">
        <f>IFERROR(IF(ISBLANK($G850),"",IF(ISTEXT($G850),$G850,IF(SIGN(INDEX('Time Zones'!$D$12:$J$18,MATCH($H850,ZoneA,0),MATCH($J850,ZoneB,0)))=(-1),INDEX('Time Zones'!$D$12:$J$18,MATCH($H850,ZoneA,0),MATCH($J850,ZoneB,0))+$G850+5,INDEX('Time Zones'!$D$12:$J$18,MATCH($H850,ZoneA,0),MATCH($J850,ZoneB,0))+$G850))),"Select Time Zones")</f>
        <v/>
      </c>
      <c r="J850" s="19" t="s">
        <v>131</v>
      </c>
      <c r="K850" s="160"/>
      <c r="L850" s="134"/>
      <c r="M850" s="134" t="s">
        <v>131</v>
      </c>
      <c r="N850" s="135" t="str">
        <f>IFERROR(IF(ISBLANK($G850),"",IF(ISBLANK($L850),"",IF(ISTEXT($L850),$L850,IF(SIGN(INDEX('Time Zones'!$D$12:$J$18,MATCH($H850,ZoneA,0),MATCH($M850,ZoneB,0)))=(-1),INDEX('Time Zones'!$D$12:$J$18,MATCH($H850,ZoneA,0),MATCH($M850,ZoneB,0))+$L850+5,INDEX('Time Zones'!$D$12:$J$18,MATCH($H850,ZoneA,0),MATCH($M850,ZoneB,0))+$L850)))),"Select Time Zones")</f>
        <v/>
      </c>
      <c r="O850" s="162" t="str">
        <f t="shared" ca="1" si="99"/>
        <v/>
      </c>
      <c r="P850" s="25">
        <f t="shared" si="95"/>
        <v>0</v>
      </c>
      <c r="Q850" s="25">
        <f t="shared" si="96"/>
        <v>0</v>
      </c>
      <c r="R850" s="25">
        <f t="shared" si="97"/>
        <v>0</v>
      </c>
      <c r="S850" s="25" t="str">
        <f t="shared" ca="1" si="100"/>
        <v/>
      </c>
      <c r="T850" s="20" t="str">
        <f t="shared" ca="1" si="101"/>
        <v/>
      </c>
      <c r="U850" s="26" t="str">
        <f t="shared" ca="1" si="98"/>
        <v/>
      </c>
      <c r="V850" s="22"/>
      <c r="W850" s="22"/>
      <c r="X850" s="22"/>
      <c r="Y850" s="22"/>
      <c r="Z850" s="156"/>
      <c r="AA850" s="156"/>
      <c r="AB850" s="156"/>
      <c r="AC850" s="22">
        <v>20</v>
      </c>
    </row>
    <row r="851" spans="1:29">
      <c r="A851" s="17"/>
      <c r="B851" s="18"/>
      <c r="C851" s="18"/>
      <c r="D851" s="17"/>
      <c r="E851" s="17"/>
      <c r="F851" s="157"/>
      <c r="G851" s="136"/>
      <c r="H851" s="136" t="s">
        <v>131</v>
      </c>
      <c r="I851" s="137" t="str">
        <f>IFERROR(IF(ISBLANK($G851),"",IF(ISTEXT($G851),$G851,IF(SIGN(INDEX('Time Zones'!$D$12:$J$18,MATCH($H851,ZoneA,0),MATCH($J851,ZoneB,0)))=(-1),INDEX('Time Zones'!$D$12:$J$18,MATCH($H851,ZoneA,0),MATCH($J851,ZoneB,0))+$G851+5,INDEX('Time Zones'!$D$12:$J$18,MATCH($H851,ZoneA,0),MATCH($J851,ZoneB,0))+$G851))),"Select Time Zones")</f>
        <v/>
      </c>
      <c r="J851" s="19" t="s">
        <v>131</v>
      </c>
      <c r="K851" s="160"/>
      <c r="L851" s="134"/>
      <c r="M851" s="134" t="s">
        <v>131</v>
      </c>
      <c r="N851" s="135" t="str">
        <f>IFERROR(IF(ISBLANK($G851),"",IF(ISBLANK($L851),"",IF(ISTEXT($L851),$L851,IF(SIGN(INDEX('Time Zones'!$D$12:$J$18,MATCH($H851,ZoneA,0),MATCH($M851,ZoneB,0)))=(-1),INDEX('Time Zones'!$D$12:$J$18,MATCH($H851,ZoneA,0),MATCH($M851,ZoneB,0))+$L851+5,INDEX('Time Zones'!$D$12:$J$18,MATCH($H851,ZoneA,0),MATCH($M851,ZoneB,0))+$L851)))),"Select Time Zones")</f>
        <v/>
      </c>
      <c r="O851" s="162" t="str">
        <f t="shared" ca="1" si="99"/>
        <v/>
      </c>
      <c r="P851" s="25">
        <f t="shared" si="95"/>
        <v>0</v>
      </c>
      <c r="Q851" s="25">
        <f t="shared" si="96"/>
        <v>0</v>
      </c>
      <c r="R851" s="25">
        <f t="shared" si="97"/>
        <v>0</v>
      </c>
      <c r="S851" s="25" t="str">
        <f t="shared" ca="1" si="100"/>
        <v/>
      </c>
      <c r="T851" s="20" t="str">
        <f t="shared" ca="1" si="101"/>
        <v/>
      </c>
      <c r="U851" s="26" t="str">
        <f t="shared" ca="1" si="98"/>
        <v/>
      </c>
      <c r="V851" s="22"/>
      <c r="W851" s="22"/>
      <c r="X851" s="22"/>
      <c r="Y851" s="22"/>
      <c r="Z851" s="156"/>
      <c r="AA851" s="156"/>
      <c r="AB851" s="156"/>
      <c r="AC851" s="22">
        <v>20</v>
      </c>
    </row>
    <row r="852" spans="1:29">
      <c r="A852" s="17"/>
      <c r="B852" s="18"/>
      <c r="C852" s="18"/>
      <c r="D852" s="17"/>
      <c r="E852" s="17"/>
      <c r="F852" s="157"/>
      <c r="G852" s="136"/>
      <c r="H852" s="136" t="s">
        <v>131</v>
      </c>
      <c r="I852" s="137" t="str">
        <f>IFERROR(IF(ISBLANK($G852),"",IF(ISTEXT($G852),$G852,IF(SIGN(INDEX('Time Zones'!$D$12:$J$18,MATCH($H852,ZoneA,0),MATCH($J852,ZoneB,0)))=(-1),INDEX('Time Zones'!$D$12:$J$18,MATCH($H852,ZoneA,0),MATCH($J852,ZoneB,0))+$G852+5,INDEX('Time Zones'!$D$12:$J$18,MATCH($H852,ZoneA,0),MATCH($J852,ZoneB,0))+$G852))),"Select Time Zones")</f>
        <v/>
      </c>
      <c r="J852" s="19" t="s">
        <v>131</v>
      </c>
      <c r="K852" s="160"/>
      <c r="L852" s="134"/>
      <c r="M852" s="134" t="s">
        <v>131</v>
      </c>
      <c r="N852" s="135" t="str">
        <f>IFERROR(IF(ISBLANK($G852),"",IF(ISBLANK($L852),"",IF(ISTEXT($L852),$L852,IF(SIGN(INDEX('Time Zones'!$D$12:$J$18,MATCH($H852,ZoneA,0),MATCH($M852,ZoneB,0)))=(-1),INDEX('Time Zones'!$D$12:$J$18,MATCH($H852,ZoneA,0),MATCH($M852,ZoneB,0))+$L852+5,INDEX('Time Zones'!$D$12:$J$18,MATCH($H852,ZoneA,0),MATCH($M852,ZoneB,0))+$L852)))),"Select Time Zones")</f>
        <v/>
      </c>
      <c r="O852" s="162" t="str">
        <f t="shared" ca="1" si="99"/>
        <v/>
      </c>
      <c r="P852" s="25">
        <f t="shared" si="95"/>
        <v>0</v>
      </c>
      <c r="Q852" s="25">
        <f t="shared" si="96"/>
        <v>0</v>
      </c>
      <c r="R852" s="25">
        <f t="shared" si="97"/>
        <v>0</v>
      </c>
      <c r="S852" s="25" t="str">
        <f t="shared" ca="1" si="100"/>
        <v/>
      </c>
      <c r="T852" s="20" t="str">
        <f t="shared" ca="1" si="101"/>
        <v/>
      </c>
      <c r="U852" s="26" t="str">
        <f t="shared" ca="1" si="98"/>
        <v/>
      </c>
      <c r="V852" s="22"/>
      <c r="W852" s="22"/>
      <c r="X852" s="22"/>
      <c r="Y852" s="22"/>
      <c r="Z852" s="156"/>
      <c r="AA852" s="156"/>
      <c r="AB852" s="156"/>
      <c r="AC852" s="22">
        <v>20</v>
      </c>
    </row>
    <row r="853" spans="1:29">
      <c r="A853" s="17"/>
      <c r="B853" s="18"/>
      <c r="C853" s="18"/>
      <c r="D853" s="17"/>
      <c r="E853" s="17"/>
      <c r="F853" s="157"/>
      <c r="G853" s="136"/>
      <c r="H853" s="136" t="s">
        <v>131</v>
      </c>
      <c r="I853" s="137" t="str">
        <f>IFERROR(IF(ISBLANK($G853),"",IF(ISTEXT($G853),$G853,IF(SIGN(INDEX('Time Zones'!$D$12:$J$18,MATCH($H853,ZoneA,0),MATCH($J853,ZoneB,0)))=(-1),INDEX('Time Zones'!$D$12:$J$18,MATCH($H853,ZoneA,0),MATCH($J853,ZoneB,0))+$G853+5,INDEX('Time Zones'!$D$12:$J$18,MATCH($H853,ZoneA,0),MATCH($J853,ZoneB,0))+$G853))),"Select Time Zones")</f>
        <v/>
      </c>
      <c r="J853" s="19" t="s">
        <v>131</v>
      </c>
      <c r="K853" s="160"/>
      <c r="L853" s="134"/>
      <c r="M853" s="134" t="s">
        <v>131</v>
      </c>
      <c r="N853" s="135" t="str">
        <f>IFERROR(IF(ISBLANK($G853),"",IF(ISBLANK($L853),"",IF(ISTEXT($L853),$L853,IF(SIGN(INDEX('Time Zones'!$D$12:$J$18,MATCH($H853,ZoneA,0),MATCH($M853,ZoneB,0)))=(-1),INDEX('Time Zones'!$D$12:$J$18,MATCH($H853,ZoneA,0),MATCH($M853,ZoneB,0))+$L853+5,INDEX('Time Zones'!$D$12:$J$18,MATCH($H853,ZoneA,0),MATCH($M853,ZoneB,0))+$L853)))),"Select Time Zones")</f>
        <v/>
      </c>
      <c r="O853" s="162" t="str">
        <f t="shared" ca="1" si="99"/>
        <v/>
      </c>
      <c r="P853" s="25">
        <f t="shared" si="95"/>
        <v>0</v>
      </c>
      <c r="Q853" s="25">
        <f t="shared" si="96"/>
        <v>0</v>
      </c>
      <c r="R853" s="25">
        <f t="shared" si="97"/>
        <v>0</v>
      </c>
      <c r="S853" s="25" t="str">
        <f t="shared" ca="1" si="100"/>
        <v/>
      </c>
      <c r="T853" s="20" t="str">
        <f t="shared" ca="1" si="101"/>
        <v/>
      </c>
      <c r="U853" s="26" t="str">
        <f t="shared" ca="1" si="98"/>
        <v/>
      </c>
      <c r="V853" s="22"/>
      <c r="W853" s="22"/>
      <c r="X853" s="22"/>
      <c r="Y853" s="22"/>
      <c r="Z853" s="156"/>
      <c r="AA853" s="156"/>
      <c r="AB853" s="156"/>
      <c r="AC853" s="22">
        <v>20</v>
      </c>
    </row>
    <row r="854" spans="1:29">
      <c r="A854" s="17"/>
      <c r="B854" s="18"/>
      <c r="C854" s="18"/>
      <c r="D854" s="17"/>
      <c r="E854" s="17"/>
      <c r="F854" s="157"/>
      <c r="G854" s="136"/>
      <c r="H854" s="136" t="s">
        <v>131</v>
      </c>
      <c r="I854" s="137" t="str">
        <f>IFERROR(IF(ISBLANK($G854),"",IF(ISTEXT($G854),$G854,IF(SIGN(INDEX('Time Zones'!$D$12:$J$18,MATCH($H854,ZoneA,0),MATCH($J854,ZoneB,0)))=(-1),INDEX('Time Zones'!$D$12:$J$18,MATCH($H854,ZoneA,0),MATCH($J854,ZoneB,0))+$G854+5,INDEX('Time Zones'!$D$12:$J$18,MATCH($H854,ZoneA,0),MATCH($J854,ZoneB,0))+$G854))),"Select Time Zones")</f>
        <v/>
      </c>
      <c r="J854" s="19" t="s">
        <v>131</v>
      </c>
      <c r="K854" s="160"/>
      <c r="L854" s="134"/>
      <c r="M854" s="134" t="s">
        <v>131</v>
      </c>
      <c r="N854" s="135" t="str">
        <f>IFERROR(IF(ISBLANK($G854),"",IF(ISBLANK($L854),"",IF(ISTEXT($L854),$L854,IF(SIGN(INDEX('Time Zones'!$D$12:$J$18,MATCH($H854,ZoneA,0),MATCH($M854,ZoneB,0)))=(-1),INDEX('Time Zones'!$D$12:$J$18,MATCH($H854,ZoneA,0),MATCH($M854,ZoneB,0))+$L854+5,INDEX('Time Zones'!$D$12:$J$18,MATCH($H854,ZoneA,0),MATCH($M854,ZoneB,0))+$L854)))),"Select Time Zones")</f>
        <v/>
      </c>
      <c r="O854" s="162" t="str">
        <f t="shared" ca="1" si="99"/>
        <v/>
      </c>
      <c r="P854" s="25">
        <f t="shared" si="95"/>
        <v>0</v>
      </c>
      <c r="Q854" s="25">
        <f t="shared" si="96"/>
        <v>0</v>
      </c>
      <c r="R854" s="25">
        <f t="shared" si="97"/>
        <v>0</v>
      </c>
      <c r="S854" s="25" t="str">
        <f t="shared" ca="1" si="100"/>
        <v/>
      </c>
      <c r="T854" s="20" t="str">
        <f t="shared" ca="1" si="101"/>
        <v/>
      </c>
      <c r="U854" s="26" t="str">
        <f t="shared" ca="1" si="98"/>
        <v/>
      </c>
      <c r="V854" s="22"/>
      <c r="W854" s="22"/>
      <c r="X854" s="22"/>
      <c r="Y854" s="22"/>
      <c r="Z854" s="156"/>
      <c r="AA854" s="156"/>
      <c r="AB854" s="156"/>
      <c r="AC854" s="22">
        <v>20</v>
      </c>
    </row>
    <row r="855" spans="1:29">
      <c r="A855" s="17"/>
      <c r="B855" s="18"/>
      <c r="C855" s="18"/>
      <c r="D855" s="17"/>
      <c r="E855" s="17"/>
      <c r="F855" s="157"/>
      <c r="G855" s="136"/>
      <c r="H855" s="136" t="s">
        <v>131</v>
      </c>
      <c r="I855" s="137" t="str">
        <f>IFERROR(IF(ISBLANK($G855),"",IF(ISTEXT($G855),$G855,IF(SIGN(INDEX('Time Zones'!$D$12:$J$18,MATCH($H855,ZoneA,0),MATCH($J855,ZoneB,0)))=(-1),INDEX('Time Zones'!$D$12:$J$18,MATCH($H855,ZoneA,0),MATCH($J855,ZoneB,0))+$G855+5,INDEX('Time Zones'!$D$12:$J$18,MATCH($H855,ZoneA,0),MATCH($J855,ZoneB,0))+$G855))),"Select Time Zones")</f>
        <v/>
      </c>
      <c r="J855" s="19" t="s">
        <v>131</v>
      </c>
      <c r="K855" s="160"/>
      <c r="L855" s="134"/>
      <c r="M855" s="134" t="s">
        <v>131</v>
      </c>
      <c r="N855" s="135" t="str">
        <f>IFERROR(IF(ISBLANK($G855),"",IF(ISBLANK($L855),"",IF(ISTEXT($L855),$L855,IF(SIGN(INDEX('Time Zones'!$D$12:$J$18,MATCH($H855,ZoneA,0),MATCH($M855,ZoneB,0)))=(-1),INDEX('Time Zones'!$D$12:$J$18,MATCH($H855,ZoneA,0),MATCH($M855,ZoneB,0))+$L855+5,INDEX('Time Zones'!$D$12:$J$18,MATCH($H855,ZoneA,0),MATCH($M855,ZoneB,0))+$L855)))),"Select Time Zones")</f>
        <v/>
      </c>
      <c r="O855" s="162" t="str">
        <f t="shared" ca="1" si="99"/>
        <v/>
      </c>
      <c r="P855" s="25">
        <f t="shared" si="95"/>
        <v>0</v>
      </c>
      <c r="Q855" s="25">
        <f t="shared" si="96"/>
        <v>0</v>
      </c>
      <c r="R855" s="25">
        <f t="shared" si="97"/>
        <v>0</v>
      </c>
      <c r="S855" s="25" t="str">
        <f t="shared" ca="1" si="100"/>
        <v/>
      </c>
      <c r="T855" s="20" t="str">
        <f t="shared" ca="1" si="101"/>
        <v/>
      </c>
      <c r="U855" s="26" t="str">
        <f t="shared" ca="1" si="98"/>
        <v/>
      </c>
      <c r="V855" s="22"/>
      <c r="W855" s="22"/>
      <c r="X855" s="22"/>
      <c r="Y855" s="22"/>
      <c r="Z855" s="156"/>
      <c r="AA855" s="156"/>
      <c r="AB855" s="156"/>
      <c r="AC855" s="22">
        <v>20</v>
      </c>
    </row>
    <row r="856" spans="1:29">
      <c r="A856" s="17"/>
      <c r="B856" s="18"/>
      <c r="C856" s="18"/>
      <c r="D856" s="17"/>
      <c r="E856" s="17"/>
      <c r="F856" s="157"/>
      <c r="G856" s="136"/>
      <c r="H856" s="136" t="s">
        <v>131</v>
      </c>
      <c r="I856" s="137" t="str">
        <f>IFERROR(IF(ISBLANK($G856),"",IF(ISTEXT($G856),$G856,IF(SIGN(INDEX('Time Zones'!$D$12:$J$18,MATCH($H856,ZoneA,0),MATCH($J856,ZoneB,0)))=(-1),INDEX('Time Zones'!$D$12:$J$18,MATCH($H856,ZoneA,0),MATCH($J856,ZoneB,0))+$G856+5,INDEX('Time Zones'!$D$12:$J$18,MATCH($H856,ZoneA,0),MATCH($J856,ZoneB,0))+$G856))),"Select Time Zones")</f>
        <v/>
      </c>
      <c r="J856" s="19" t="s">
        <v>131</v>
      </c>
      <c r="K856" s="160"/>
      <c r="L856" s="134"/>
      <c r="M856" s="134" t="s">
        <v>131</v>
      </c>
      <c r="N856" s="135" t="str">
        <f>IFERROR(IF(ISBLANK($G856),"",IF(ISBLANK($L856),"",IF(ISTEXT($L856),$L856,IF(SIGN(INDEX('Time Zones'!$D$12:$J$18,MATCH($H856,ZoneA,0),MATCH($M856,ZoneB,0)))=(-1),INDEX('Time Zones'!$D$12:$J$18,MATCH($H856,ZoneA,0),MATCH($M856,ZoneB,0))+$L856+5,INDEX('Time Zones'!$D$12:$J$18,MATCH($H856,ZoneA,0),MATCH($M856,ZoneB,0))+$L856)))),"Select Time Zones")</f>
        <v/>
      </c>
      <c r="O856" s="162" t="str">
        <f t="shared" ca="1" si="99"/>
        <v/>
      </c>
      <c r="P856" s="25">
        <f t="shared" si="95"/>
        <v>0</v>
      </c>
      <c r="Q856" s="25">
        <f t="shared" si="96"/>
        <v>0</v>
      </c>
      <c r="R856" s="25">
        <f t="shared" si="97"/>
        <v>0</v>
      </c>
      <c r="S856" s="25" t="str">
        <f t="shared" ca="1" si="100"/>
        <v/>
      </c>
      <c r="T856" s="20" t="str">
        <f t="shared" ca="1" si="101"/>
        <v/>
      </c>
      <c r="U856" s="26" t="str">
        <f t="shared" ca="1" si="98"/>
        <v/>
      </c>
      <c r="V856" s="22"/>
      <c r="W856" s="22"/>
      <c r="X856" s="22"/>
      <c r="Y856" s="22"/>
      <c r="Z856" s="156"/>
      <c r="AA856" s="156"/>
      <c r="AB856" s="156"/>
      <c r="AC856" s="22">
        <v>20</v>
      </c>
    </row>
    <row r="857" spans="1:29">
      <c r="A857" s="17"/>
      <c r="B857" s="18"/>
      <c r="C857" s="18"/>
      <c r="D857" s="17"/>
      <c r="E857" s="17"/>
      <c r="F857" s="157"/>
      <c r="G857" s="136"/>
      <c r="H857" s="136" t="s">
        <v>131</v>
      </c>
      <c r="I857" s="137" t="str">
        <f>IFERROR(IF(ISBLANK($G857),"",IF(ISTEXT($G857),$G857,IF(SIGN(INDEX('Time Zones'!$D$12:$J$18,MATCH($H857,ZoneA,0),MATCH($J857,ZoneB,0)))=(-1),INDEX('Time Zones'!$D$12:$J$18,MATCH($H857,ZoneA,0),MATCH($J857,ZoneB,0))+$G857+5,INDEX('Time Zones'!$D$12:$J$18,MATCH($H857,ZoneA,0),MATCH($J857,ZoneB,0))+$G857))),"Select Time Zones")</f>
        <v/>
      </c>
      <c r="J857" s="19" t="s">
        <v>131</v>
      </c>
      <c r="K857" s="160"/>
      <c r="L857" s="134"/>
      <c r="M857" s="134" t="s">
        <v>131</v>
      </c>
      <c r="N857" s="135" t="str">
        <f>IFERROR(IF(ISBLANK($G857),"",IF(ISBLANK($L857),"",IF(ISTEXT($L857),$L857,IF(SIGN(INDEX('Time Zones'!$D$12:$J$18,MATCH($H857,ZoneA,0),MATCH($M857,ZoneB,0)))=(-1),INDEX('Time Zones'!$D$12:$J$18,MATCH($H857,ZoneA,0),MATCH($M857,ZoneB,0))+$L857+5,INDEX('Time Zones'!$D$12:$J$18,MATCH($H857,ZoneA,0),MATCH($M857,ZoneB,0))+$L857)))),"Select Time Zones")</f>
        <v/>
      </c>
      <c r="O857" s="162" t="str">
        <f t="shared" ca="1" si="99"/>
        <v/>
      </c>
      <c r="P857" s="25">
        <f t="shared" si="95"/>
        <v>0</v>
      </c>
      <c r="Q857" s="25">
        <f t="shared" si="96"/>
        <v>0</v>
      </c>
      <c r="R857" s="25">
        <f t="shared" si="97"/>
        <v>0</v>
      </c>
      <c r="S857" s="25" t="str">
        <f t="shared" ca="1" si="100"/>
        <v/>
      </c>
      <c r="T857" s="20" t="str">
        <f t="shared" ca="1" si="101"/>
        <v/>
      </c>
      <c r="U857" s="26" t="str">
        <f t="shared" ca="1" si="98"/>
        <v/>
      </c>
      <c r="V857" s="22"/>
      <c r="W857" s="22"/>
      <c r="X857" s="22"/>
      <c r="Y857" s="22"/>
      <c r="Z857" s="156"/>
      <c r="AA857" s="156"/>
      <c r="AB857" s="156"/>
      <c r="AC857" s="22">
        <v>20</v>
      </c>
    </row>
    <row r="858" spans="1:29">
      <c r="A858" s="17"/>
      <c r="B858" s="18"/>
      <c r="C858" s="18"/>
      <c r="D858" s="17"/>
      <c r="E858" s="17"/>
      <c r="F858" s="157"/>
      <c r="G858" s="136"/>
      <c r="H858" s="136" t="s">
        <v>131</v>
      </c>
      <c r="I858" s="137" t="str">
        <f>IFERROR(IF(ISBLANK($G858),"",IF(ISTEXT($G858),$G858,IF(SIGN(INDEX('Time Zones'!$D$12:$J$18,MATCH($H858,ZoneA,0),MATCH($J858,ZoneB,0)))=(-1),INDEX('Time Zones'!$D$12:$J$18,MATCH($H858,ZoneA,0),MATCH($J858,ZoneB,0))+$G858+5,INDEX('Time Zones'!$D$12:$J$18,MATCH($H858,ZoneA,0),MATCH($J858,ZoneB,0))+$G858))),"Select Time Zones")</f>
        <v/>
      </c>
      <c r="J858" s="19" t="s">
        <v>131</v>
      </c>
      <c r="K858" s="160"/>
      <c r="L858" s="134"/>
      <c r="M858" s="134" t="s">
        <v>131</v>
      </c>
      <c r="N858" s="135" t="str">
        <f>IFERROR(IF(ISBLANK($G858),"",IF(ISBLANK($L858),"",IF(ISTEXT($L858),$L858,IF(SIGN(INDEX('Time Zones'!$D$12:$J$18,MATCH($H858,ZoneA,0),MATCH($M858,ZoneB,0)))=(-1),INDEX('Time Zones'!$D$12:$J$18,MATCH($H858,ZoneA,0),MATCH($M858,ZoneB,0))+$L858+5,INDEX('Time Zones'!$D$12:$J$18,MATCH($H858,ZoneA,0),MATCH($M858,ZoneB,0))+$L858)))),"Select Time Zones")</f>
        <v/>
      </c>
      <c r="O858" s="162" t="str">
        <f t="shared" ca="1" si="99"/>
        <v/>
      </c>
      <c r="P858" s="25">
        <f t="shared" si="95"/>
        <v>0</v>
      </c>
      <c r="Q858" s="25">
        <f t="shared" si="96"/>
        <v>0</v>
      </c>
      <c r="R858" s="25">
        <f t="shared" si="97"/>
        <v>0</v>
      </c>
      <c r="S858" s="25" t="str">
        <f t="shared" ca="1" si="100"/>
        <v/>
      </c>
      <c r="T858" s="20" t="str">
        <f t="shared" ca="1" si="101"/>
        <v/>
      </c>
      <c r="U858" s="26" t="str">
        <f t="shared" ca="1" si="98"/>
        <v/>
      </c>
      <c r="V858" s="22"/>
      <c r="W858" s="22"/>
      <c r="X858" s="22"/>
      <c r="Y858" s="22"/>
      <c r="Z858" s="156"/>
      <c r="AA858" s="156"/>
      <c r="AB858" s="156"/>
      <c r="AC858" s="22">
        <v>20</v>
      </c>
    </row>
    <row r="859" spans="1:29">
      <c r="A859" s="17"/>
      <c r="B859" s="18"/>
      <c r="C859" s="18"/>
      <c r="D859" s="17"/>
      <c r="E859" s="17"/>
      <c r="F859" s="157"/>
      <c r="G859" s="136"/>
      <c r="H859" s="136" t="s">
        <v>131</v>
      </c>
      <c r="I859" s="137" t="str">
        <f>IFERROR(IF(ISBLANK($G859),"",IF(ISTEXT($G859),$G859,IF(SIGN(INDEX('Time Zones'!$D$12:$J$18,MATCH($H859,ZoneA,0),MATCH($J859,ZoneB,0)))=(-1),INDEX('Time Zones'!$D$12:$J$18,MATCH($H859,ZoneA,0),MATCH($J859,ZoneB,0))+$G859+5,INDEX('Time Zones'!$D$12:$J$18,MATCH($H859,ZoneA,0),MATCH($J859,ZoneB,0))+$G859))),"Select Time Zones")</f>
        <v/>
      </c>
      <c r="J859" s="19" t="s">
        <v>131</v>
      </c>
      <c r="K859" s="160"/>
      <c r="L859" s="134"/>
      <c r="M859" s="134" t="s">
        <v>131</v>
      </c>
      <c r="N859" s="135" t="str">
        <f>IFERROR(IF(ISBLANK($G859),"",IF(ISBLANK($L859),"",IF(ISTEXT($L859),$L859,IF(SIGN(INDEX('Time Zones'!$D$12:$J$18,MATCH($H859,ZoneA,0),MATCH($M859,ZoneB,0)))=(-1),INDEX('Time Zones'!$D$12:$J$18,MATCH($H859,ZoneA,0),MATCH($M859,ZoneB,0))+$L859+5,INDEX('Time Zones'!$D$12:$J$18,MATCH($H859,ZoneA,0),MATCH($M859,ZoneB,0))+$L859)))),"Select Time Zones")</f>
        <v/>
      </c>
      <c r="O859" s="162" t="str">
        <f t="shared" ca="1" si="99"/>
        <v/>
      </c>
      <c r="P859" s="25">
        <f t="shared" si="95"/>
        <v>0</v>
      </c>
      <c r="Q859" s="25">
        <f t="shared" si="96"/>
        <v>0</v>
      </c>
      <c r="R859" s="25">
        <f t="shared" si="97"/>
        <v>0</v>
      </c>
      <c r="S859" s="25" t="str">
        <f t="shared" ca="1" si="100"/>
        <v/>
      </c>
      <c r="T859" s="20" t="str">
        <f t="shared" ca="1" si="101"/>
        <v/>
      </c>
      <c r="U859" s="26" t="str">
        <f t="shared" ca="1" si="98"/>
        <v/>
      </c>
      <c r="V859" s="22"/>
      <c r="W859" s="22"/>
      <c r="X859" s="22"/>
      <c r="Y859" s="22"/>
      <c r="Z859" s="156"/>
      <c r="AA859" s="156"/>
      <c r="AB859" s="156"/>
      <c r="AC859" s="22">
        <v>20</v>
      </c>
    </row>
    <row r="860" spans="1:29">
      <c r="A860" s="17"/>
      <c r="B860" s="18"/>
      <c r="C860" s="18"/>
      <c r="D860" s="17"/>
      <c r="E860" s="17"/>
      <c r="F860" s="157"/>
      <c r="G860" s="136"/>
      <c r="H860" s="136" t="s">
        <v>131</v>
      </c>
      <c r="I860" s="137" t="str">
        <f>IFERROR(IF(ISBLANK($G860),"",IF(ISTEXT($G860),$G860,IF(SIGN(INDEX('Time Zones'!$D$12:$J$18,MATCH($H860,ZoneA,0),MATCH($J860,ZoneB,0)))=(-1),INDEX('Time Zones'!$D$12:$J$18,MATCH($H860,ZoneA,0),MATCH($J860,ZoneB,0))+$G860+5,INDEX('Time Zones'!$D$12:$J$18,MATCH($H860,ZoneA,0),MATCH($J860,ZoneB,0))+$G860))),"Select Time Zones")</f>
        <v/>
      </c>
      <c r="J860" s="19" t="s">
        <v>131</v>
      </c>
      <c r="K860" s="160"/>
      <c r="L860" s="134"/>
      <c r="M860" s="134" t="s">
        <v>131</v>
      </c>
      <c r="N860" s="135" t="str">
        <f>IFERROR(IF(ISBLANK($G860),"",IF(ISBLANK($L860),"",IF(ISTEXT($L860),$L860,IF(SIGN(INDEX('Time Zones'!$D$12:$J$18,MATCH($H860,ZoneA,0),MATCH($M860,ZoneB,0)))=(-1),INDEX('Time Zones'!$D$12:$J$18,MATCH($H860,ZoneA,0),MATCH($M860,ZoneB,0))+$L860+5,INDEX('Time Zones'!$D$12:$J$18,MATCH($H860,ZoneA,0),MATCH($M860,ZoneB,0))+$L860)))),"Select Time Zones")</f>
        <v/>
      </c>
      <c r="O860" s="162" t="str">
        <f t="shared" ca="1" si="99"/>
        <v/>
      </c>
      <c r="P860" s="25">
        <f t="shared" si="95"/>
        <v>0</v>
      </c>
      <c r="Q860" s="25">
        <f t="shared" si="96"/>
        <v>0</v>
      </c>
      <c r="R860" s="25">
        <f t="shared" si="97"/>
        <v>0</v>
      </c>
      <c r="S860" s="25" t="str">
        <f t="shared" ca="1" si="100"/>
        <v/>
      </c>
      <c r="T860" s="20" t="str">
        <f t="shared" ca="1" si="101"/>
        <v/>
      </c>
      <c r="U860" s="26" t="str">
        <f t="shared" ca="1" si="98"/>
        <v/>
      </c>
      <c r="V860" s="22"/>
      <c r="W860" s="22"/>
      <c r="X860" s="22"/>
      <c r="Y860" s="22"/>
      <c r="Z860" s="156"/>
      <c r="AA860" s="156"/>
      <c r="AB860" s="156"/>
      <c r="AC860" s="22">
        <v>20</v>
      </c>
    </row>
    <row r="861" spans="1:29">
      <c r="A861" s="17"/>
      <c r="B861" s="18"/>
      <c r="C861" s="18"/>
      <c r="D861" s="17"/>
      <c r="E861" s="17"/>
      <c r="F861" s="157"/>
      <c r="G861" s="136"/>
      <c r="H861" s="136" t="s">
        <v>131</v>
      </c>
      <c r="I861" s="137" t="str">
        <f>IFERROR(IF(ISBLANK($G861),"",IF(ISTEXT($G861),$G861,IF(SIGN(INDEX('Time Zones'!$D$12:$J$18,MATCH($H861,ZoneA,0),MATCH($J861,ZoneB,0)))=(-1),INDEX('Time Zones'!$D$12:$J$18,MATCH($H861,ZoneA,0),MATCH($J861,ZoneB,0))+$G861+5,INDEX('Time Zones'!$D$12:$J$18,MATCH($H861,ZoneA,0),MATCH($J861,ZoneB,0))+$G861))),"Select Time Zones")</f>
        <v/>
      </c>
      <c r="J861" s="19" t="s">
        <v>131</v>
      </c>
      <c r="K861" s="160"/>
      <c r="L861" s="134"/>
      <c r="M861" s="134" t="s">
        <v>131</v>
      </c>
      <c r="N861" s="135" t="str">
        <f>IFERROR(IF(ISBLANK($G861),"",IF(ISBLANK($L861),"",IF(ISTEXT($L861),$L861,IF(SIGN(INDEX('Time Zones'!$D$12:$J$18,MATCH($H861,ZoneA,0),MATCH($M861,ZoneB,0)))=(-1),INDEX('Time Zones'!$D$12:$J$18,MATCH($H861,ZoneA,0),MATCH($M861,ZoneB,0))+$L861+5,INDEX('Time Zones'!$D$12:$J$18,MATCH($H861,ZoneA,0),MATCH($M861,ZoneB,0))+$L861)))),"Select Time Zones")</f>
        <v/>
      </c>
      <c r="O861" s="162" t="str">
        <f t="shared" ca="1" si="99"/>
        <v/>
      </c>
      <c r="P861" s="25">
        <f t="shared" si="95"/>
        <v>0</v>
      </c>
      <c r="Q861" s="25">
        <f t="shared" si="96"/>
        <v>0</v>
      </c>
      <c r="R861" s="25">
        <f t="shared" si="97"/>
        <v>0</v>
      </c>
      <c r="S861" s="25" t="str">
        <f t="shared" ca="1" si="100"/>
        <v/>
      </c>
      <c r="T861" s="20" t="str">
        <f t="shared" ca="1" si="101"/>
        <v/>
      </c>
      <c r="U861" s="26" t="str">
        <f t="shared" ca="1" si="98"/>
        <v/>
      </c>
      <c r="V861" s="22"/>
      <c r="W861" s="22"/>
      <c r="X861" s="22"/>
      <c r="Y861" s="22"/>
      <c r="Z861" s="156"/>
      <c r="AA861" s="156"/>
      <c r="AB861" s="156"/>
      <c r="AC861" s="22">
        <v>20</v>
      </c>
    </row>
    <row r="862" spans="1:29">
      <c r="A862" s="17"/>
      <c r="B862" s="18"/>
      <c r="C862" s="18"/>
      <c r="D862" s="17"/>
      <c r="E862" s="17"/>
      <c r="F862" s="157"/>
      <c r="G862" s="136"/>
      <c r="H862" s="136" t="s">
        <v>131</v>
      </c>
      <c r="I862" s="137" t="str">
        <f>IFERROR(IF(ISBLANK($G862),"",IF(ISTEXT($G862),$G862,IF(SIGN(INDEX('Time Zones'!$D$12:$J$18,MATCH($H862,ZoneA,0),MATCH($J862,ZoneB,0)))=(-1),INDEX('Time Zones'!$D$12:$J$18,MATCH($H862,ZoneA,0),MATCH($J862,ZoneB,0))+$G862+5,INDEX('Time Zones'!$D$12:$J$18,MATCH($H862,ZoneA,0),MATCH($J862,ZoneB,0))+$G862))),"Select Time Zones")</f>
        <v/>
      </c>
      <c r="J862" s="19" t="s">
        <v>131</v>
      </c>
      <c r="K862" s="160"/>
      <c r="L862" s="134"/>
      <c r="M862" s="134" t="s">
        <v>131</v>
      </c>
      <c r="N862" s="135" t="str">
        <f>IFERROR(IF(ISBLANK($G862),"",IF(ISBLANK($L862),"",IF(ISTEXT($L862),$L862,IF(SIGN(INDEX('Time Zones'!$D$12:$J$18,MATCH($H862,ZoneA,0),MATCH($M862,ZoneB,0)))=(-1),INDEX('Time Zones'!$D$12:$J$18,MATCH($H862,ZoneA,0),MATCH($M862,ZoneB,0))+$L862+5,INDEX('Time Zones'!$D$12:$J$18,MATCH($H862,ZoneA,0),MATCH($M862,ZoneB,0))+$L862)))),"Select Time Zones")</f>
        <v/>
      </c>
      <c r="O862" s="162" t="str">
        <f t="shared" ca="1" si="99"/>
        <v/>
      </c>
      <c r="P862" s="25">
        <f t="shared" si="95"/>
        <v>0</v>
      </c>
      <c r="Q862" s="25">
        <f t="shared" si="96"/>
        <v>0</v>
      </c>
      <c r="R862" s="25">
        <f t="shared" si="97"/>
        <v>0</v>
      </c>
      <c r="S862" s="25" t="str">
        <f t="shared" ca="1" si="100"/>
        <v/>
      </c>
      <c r="T862" s="20" t="str">
        <f t="shared" ca="1" si="101"/>
        <v/>
      </c>
      <c r="U862" s="26" t="str">
        <f t="shared" ca="1" si="98"/>
        <v/>
      </c>
      <c r="V862" s="22"/>
      <c r="W862" s="22"/>
      <c r="X862" s="22"/>
      <c r="Y862" s="22"/>
      <c r="Z862" s="156"/>
      <c r="AA862" s="156"/>
      <c r="AB862" s="156"/>
      <c r="AC862" s="22">
        <v>20</v>
      </c>
    </row>
    <row r="863" spans="1:29">
      <c r="A863" s="17"/>
      <c r="B863" s="18"/>
      <c r="C863" s="18"/>
      <c r="D863" s="17"/>
      <c r="E863" s="17"/>
      <c r="F863" s="157"/>
      <c r="G863" s="136"/>
      <c r="H863" s="136" t="s">
        <v>131</v>
      </c>
      <c r="I863" s="137" t="str">
        <f>IFERROR(IF(ISBLANK($G863),"",IF(ISTEXT($G863),$G863,IF(SIGN(INDEX('Time Zones'!$D$12:$J$18,MATCH($H863,ZoneA,0),MATCH($J863,ZoneB,0)))=(-1),INDEX('Time Zones'!$D$12:$J$18,MATCH($H863,ZoneA,0),MATCH($J863,ZoneB,0))+$G863+5,INDEX('Time Zones'!$D$12:$J$18,MATCH($H863,ZoneA,0),MATCH($J863,ZoneB,0))+$G863))),"Select Time Zones")</f>
        <v/>
      </c>
      <c r="J863" s="19" t="s">
        <v>131</v>
      </c>
      <c r="K863" s="160"/>
      <c r="L863" s="134"/>
      <c r="M863" s="134" t="s">
        <v>131</v>
      </c>
      <c r="N863" s="135" t="str">
        <f>IFERROR(IF(ISBLANK($G863),"",IF(ISBLANK($L863),"",IF(ISTEXT($L863),$L863,IF(SIGN(INDEX('Time Zones'!$D$12:$J$18,MATCH($H863,ZoneA,0),MATCH($M863,ZoneB,0)))=(-1),INDEX('Time Zones'!$D$12:$J$18,MATCH($H863,ZoneA,0),MATCH($M863,ZoneB,0))+$L863+5,INDEX('Time Zones'!$D$12:$J$18,MATCH($H863,ZoneA,0),MATCH($M863,ZoneB,0))+$L863)))),"Select Time Zones")</f>
        <v/>
      </c>
      <c r="O863" s="162" t="str">
        <f t="shared" ca="1" si="99"/>
        <v/>
      </c>
      <c r="P863" s="25">
        <f t="shared" si="95"/>
        <v>0</v>
      </c>
      <c r="Q863" s="25">
        <f t="shared" si="96"/>
        <v>0</v>
      </c>
      <c r="R863" s="25">
        <f t="shared" si="97"/>
        <v>0</v>
      </c>
      <c r="S863" s="25" t="str">
        <f t="shared" ca="1" si="100"/>
        <v/>
      </c>
      <c r="T863" s="20" t="str">
        <f t="shared" ca="1" si="101"/>
        <v/>
      </c>
      <c r="U863" s="26" t="str">
        <f t="shared" ca="1" si="98"/>
        <v/>
      </c>
      <c r="V863" s="22"/>
      <c r="W863" s="22"/>
      <c r="X863" s="22"/>
      <c r="Y863" s="22"/>
      <c r="Z863" s="156"/>
      <c r="AA863" s="156"/>
      <c r="AB863" s="156"/>
      <c r="AC863" s="22">
        <v>20</v>
      </c>
    </row>
    <row r="864" spans="1:29">
      <c r="A864" s="17"/>
      <c r="B864" s="18"/>
      <c r="C864" s="18"/>
      <c r="D864" s="17"/>
      <c r="E864" s="17"/>
      <c r="F864" s="157"/>
      <c r="G864" s="136"/>
      <c r="H864" s="136" t="s">
        <v>131</v>
      </c>
      <c r="I864" s="137" t="str">
        <f>IFERROR(IF(ISBLANK($G864),"",IF(ISTEXT($G864),$G864,IF(SIGN(INDEX('Time Zones'!$D$12:$J$18,MATCH($H864,ZoneA,0),MATCH($J864,ZoneB,0)))=(-1),INDEX('Time Zones'!$D$12:$J$18,MATCH($H864,ZoneA,0),MATCH($J864,ZoneB,0))+$G864+5,INDEX('Time Zones'!$D$12:$J$18,MATCH($H864,ZoneA,0),MATCH($J864,ZoneB,0))+$G864))),"Select Time Zones")</f>
        <v/>
      </c>
      <c r="J864" s="19" t="s">
        <v>131</v>
      </c>
      <c r="K864" s="160"/>
      <c r="L864" s="134"/>
      <c r="M864" s="134" t="s">
        <v>131</v>
      </c>
      <c r="N864" s="135" t="str">
        <f>IFERROR(IF(ISBLANK($G864),"",IF(ISBLANK($L864),"",IF(ISTEXT($L864),$L864,IF(SIGN(INDEX('Time Zones'!$D$12:$J$18,MATCH($H864,ZoneA,0),MATCH($M864,ZoneB,0)))=(-1),INDEX('Time Zones'!$D$12:$J$18,MATCH($H864,ZoneA,0),MATCH($M864,ZoneB,0))+$L864+5,INDEX('Time Zones'!$D$12:$J$18,MATCH($H864,ZoneA,0),MATCH($M864,ZoneB,0))+$L864)))),"Select Time Zones")</f>
        <v/>
      </c>
      <c r="O864" s="162" t="str">
        <f t="shared" ca="1" si="99"/>
        <v/>
      </c>
      <c r="P864" s="25">
        <f t="shared" si="95"/>
        <v>0</v>
      </c>
      <c r="Q864" s="25">
        <f t="shared" si="96"/>
        <v>0</v>
      </c>
      <c r="R864" s="25">
        <f t="shared" si="97"/>
        <v>0</v>
      </c>
      <c r="S864" s="25" t="str">
        <f t="shared" ca="1" si="100"/>
        <v/>
      </c>
      <c r="T864" s="20" t="str">
        <f t="shared" ca="1" si="101"/>
        <v/>
      </c>
      <c r="U864" s="26" t="str">
        <f t="shared" ca="1" si="98"/>
        <v/>
      </c>
      <c r="V864" s="22"/>
      <c r="W864" s="22"/>
      <c r="X864" s="22"/>
      <c r="Y864" s="22"/>
      <c r="Z864" s="156"/>
      <c r="AA864" s="156"/>
      <c r="AB864" s="156"/>
      <c r="AC864" s="22">
        <v>20</v>
      </c>
    </row>
    <row r="865" spans="1:29">
      <c r="A865" s="17"/>
      <c r="B865" s="18"/>
      <c r="C865" s="18"/>
      <c r="D865" s="17"/>
      <c r="E865" s="17"/>
      <c r="F865" s="157"/>
      <c r="G865" s="136"/>
      <c r="H865" s="136" t="s">
        <v>131</v>
      </c>
      <c r="I865" s="137" t="str">
        <f>IFERROR(IF(ISBLANK($G865),"",IF(ISTEXT($G865),$G865,IF(SIGN(INDEX('Time Zones'!$D$12:$J$18,MATCH($H865,ZoneA,0),MATCH($J865,ZoneB,0)))=(-1),INDEX('Time Zones'!$D$12:$J$18,MATCH($H865,ZoneA,0),MATCH($J865,ZoneB,0))+$G865+5,INDEX('Time Zones'!$D$12:$J$18,MATCH($H865,ZoneA,0),MATCH($J865,ZoneB,0))+$G865))),"Select Time Zones")</f>
        <v/>
      </c>
      <c r="J865" s="19" t="s">
        <v>131</v>
      </c>
      <c r="K865" s="160"/>
      <c r="L865" s="134"/>
      <c r="M865" s="134" t="s">
        <v>131</v>
      </c>
      <c r="N865" s="135" t="str">
        <f>IFERROR(IF(ISBLANK($G865),"",IF(ISBLANK($L865),"",IF(ISTEXT($L865),$L865,IF(SIGN(INDEX('Time Zones'!$D$12:$J$18,MATCH($H865,ZoneA,0),MATCH($M865,ZoneB,0)))=(-1),INDEX('Time Zones'!$D$12:$J$18,MATCH($H865,ZoneA,0),MATCH($M865,ZoneB,0))+$L865+5,INDEX('Time Zones'!$D$12:$J$18,MATCH($H865,ZoneA,0),MATCH($M865,ZoneB,0))+$L865)))),"Select Time Zones")</f>
        <v/>
      </c>
      <c r="O865" s="162" t="str">
        <f t="shared" ca="1" si="99"/>
        <v/>
      </c>
      <c r="P865" s="25">
        <f t="shared" si="95"/>
        <v>0</v>
      </c>
      <c r="Q865" s="25">
        <f t="shared" si="96"/>
        <v>0</v>
      </c>
      <c r="R865" s="25">
        <f t="shared" si="97"/>
        <v>0</v>
      </c>
      <c r="S865" s="25" t="str">
        <f t="shared" ca="1" si="100"/>
        <v/>
      </c>
      <c r="T865" s="20" t="str">
        <f t="shared" ca="1" si="101"/>
        <v/>
      </c>
      <c r="U865" s="26" t="str">
        <f t="shared" ca="1" si="98"/>
        <v/>
      </c>
      <c r="V865" s="22"/>
      <c r="W865" s="22"/>
      <c r="X865" s="22"/>
      <c r="Y865" s="22"/>
      <c r="Z865" s="156"/>
      <c r="AA865" s="156"/>
      <c r="AB865" s="156"/>
      <c r="AC865" s="22">
        <v>20</v>
      </c>
    </row>
    <row r="866" spans="1:29">
      <c r="A866" s="17"/>
      <c r="B866" s="18"/>
      <c r="C866" s="18"/>
      <c r="D866" s="17"/>
      <c r="E866" s="17"/>
      <c r="F866" s="157"/>
      <c r="G866" s="136"/>
      <c r="H866" s="136" t="s">
        <v>131</v>
      </c>
      <c r="I866" s="137" t="str">
        <f>IFERROR(IF(ISBLANK($G866),"",IF(ISTEXT($G866),$G866,IF(SIGN(INDEX('Time Zones'!$D$12:$J$18,MATCH($H866,ZoneA,0),MATCH($J866,ZoneB,0)))=(-1),INDEX('Time Zones'!$D$12:$J$18,MATCH($H866,ZoneA,0),MATCH($J866,ZoneB,0))+$G866+5,INDEX('Time Zones'!$D$12:$J$18,MATCH($H866,ZoneA,0),MATCH($J866,ZoneB,0))+$G866))),"Select Time Zones")</f>
        <v/>
      </c>
      <c r="J866" s="19" t="s">
        <v>131</v>
      </c>
      <c r="K866" s="160"/>
      <c r="L866" s="134"/>
      <c r="M866" s="134" t="s">
        <v>131</v>
      </c>
      <c r="N866" s="135" t="str">
        <f>IFERROR(IF(ISBLANK($G866),"",IF(ISBLANK($L866),"",IF(ISTEXT($L866),$L866,IF(SIGN(INDEX('Time Zones'!$D$12:$J$18,MATCH($H866,ZoneA,0),MATCH($M866,ZoneB,0)))=(-1),INDEX('Time Zones'!$D$12:$J$18,MATCH($H866,ZoneA,0),MATCH($M866,ZoneB,0))+$L866+5,INDEX('Time Zones'!$D$12:$J$18,MATCH($H866,ZoneA,0),MATCH($M866,ZoneB,0))+$L866)))),"Select Time Zones")</f>
        <v/>
      </c>
      <c r="O866" s="162" t="str">
        <f t="shared" ca="1" si="99"/>
        <v/>
      </c>
      <c r="P866" s="25">
        <f t="shared" si="95"/>
        <v>0</v>
      </c>
      <c r="Q866" s="25">
        <f t="shared" si="96"/>
        <v>0</v>
      </c>
      <c r="R866" s="25">
        <f t="shared" si="97"/>
        <v>0</v>
      </c>
      <c r="S866" s="25" t="str">
        <f t="shared" ca="1" si="100"/>
        <v/>
      </c>
      <c r="T866" s="20" t="str">
        <f t="shared" ca="1" si="101"/>
        <v/>
      </c>
      <c r="U866" s="26" t="str">
        <f t="shared" ca="1" si="98"/>
        <v/>
      </c>
      <c r="V866" s="22"/>
      <c r="W866" s="22"/>
      <c r="X866" s="22"/>
      <c r="Y866" s="22"/>
      <c r="Z866" s="156"/>
      <c r="AA866" s="156"/>
      <c r="AB866" s="156"/>
      <c r="AC866" s="22">
        <v>20</v>
      </c>
    </row>
    <row r="867" spans="1:29">
      <c r="A867" s="17"/>
      <c r="B867" s="18"/>
      <c r="C867" s="18"/>
      <c r="D867" s="17"/>
      <c r="E867" s="17"/>
      <c r="F867" s="157"/>
      <c r="G867" s="136"/>
      <c r="H867" s="136" t="s">
        <v>131</v>
      </c>
      <c r="I867" s="137" t="str">
        <f>IFERROR(IF(ISBLANK($G867),"",IF(ISTEXT($G867),$G867,IF(SIGN(INDEX('Time Zones'!$D$12:$J$18,MATCH($H867,ZoneA,0),MATCH($J867,ZoneB,0)))=(-1),INDEX('Time Zones'!$D$12:$J$18,MATCH($H867,ZoneA,0),MATCH($J867,ZoneB,0))+$G867+5,INDEX('Time Zones'!$D$12:$J$18,MATCH($H867,ZoneA,0),MATCH($J867,ZoneB,0))+$G867))),"Select Time Zones")</f>
        <v/>
      </c>
      <c r="J867" s="19" t="s">
        <v>131</v>
      </c>
      <c r="K867" s="160"/>
      <c r="L867" s="134"/>
      <c r="M867" s="134" t="s">
        <v>131</v>
      </c>
      <c r="N867" s="135" t="str">
        <f>IFERROR(IF(ISBLANK($G867),"",IF(ISBLANK($L867),"",IF(ISTEXT($L867),$L867,IF(SIGN(INDEX('Time Zones'!$D$12:$J$18,MATCH($H867,ZoneA,0),MATCH($M867,ZoneB,0)))=(-1),INDEX('Time Zones'!$D$12:$J$18,MATCH($H867,ZoneA,0),MATCH($M867,ZoneB,0))+$L867+5,INDEX('Time Zones'!$D$12:$J$18,MATCH($H867,ZoneA,0),MATCH($M867,ZoneB,0))+$L867)))),"Select Time Zones")</f>
        <v/>
      </c>
      <c r="O867" s="162" t="str">
        <f t="shared" ca="1" si="99"/>
        <v/>
      </c>
      <c r="P867" s="25">
        <f t="shared" si="95"/>
        <v>0</v>
      </c>
      <c r="Q867" s="25">
        <f t="shared" si="96"/>
        <v>0</v>
      </c>
      <c r="R867" s="25">
        <f t="shared" si="97"/>
        <v>0</v>
      </c>
      <c r="S867" s="25" t="str">
        <f t="shared" ca="1" si="100"/>
        <v/>
      </c>
      <c r="T867" s="20" t="str">
        <f t="shared" ca="1" si="101"/>
        <v/>
      </c>
      <c r="U867" s="26" t="str">
        <f t="shared" ca="1" si="98"/>
        <v/>
      </c>
      <c r="V867" s="22"/>
      <c r="W867" s="22"/>
      <c r="X867" s="22"/>
      <c r="Y867" s="22"/>
      <c r="Z867" s="156"/>
      <c r="AA867" s="156"/>
      <c r="AB867" s="156"/>
      <c r="AC867" s="22">
        <v>20</v>
      </c>
    </row>
    <row r="868" spans="1:29">
      <c r="A868" s="17"/>
      <c r="B868" s="18"/>
      <c r="C868" s="18"/>
      <c r="D868" s="17"/>
      <c r="E868" s="17"/>
      <c r="F868" s="157"/>
      <c r="G868" s="136"/>
      <c r="H868" s="136" t="s">
        <v>131</v>
      </c>
      <c r="I868" s="137" t="str">
        <f>IFERROR(IF(ISBLANK($G868),"",IF(ISTEXT($G868),$G868,IF(SIGN(INDEX('Time Zones'!$D$12:$J$18,MATCH($H868,ZoneA,0),MATCH($J868,ZoneB,0)))=(-1),INDEX('Time Zones'!$D$12:$J$18,MATCH($H868,ZoneA,0),MATCH($J868,ZoneB,0))+$G868+5,INDEX('Time Zones'!$D$12:$J$18,MATCH($H868,ZoneA,0),MATCH($J868,ZoneB,0))+$G868))),"Select Time Zones")</f>
        <v/>
      </c>
      <c r="J868" s="19" t="s">
        <v>131</v>
      </c>
      <c r="K868" s="160"/>
      <c r="L868" s="134"/>
      <c r="M868" s="134" t="s">
        <v>131</v>
      </c>
      <c r="N868" s="135" t="str">
        <f>IFERROR(IF(ISBLANK($G868),"",IF(ISBLANK($L868),"",IF(ISTEXT($L868),$L868,IF(SIGN(INDEX('Time Zones'!$D$12:$J$18,MATCH($H868,ZoneA,0),MATCH($M868,ZoneB,0)))=(-1),INDEX('Time Zones'!$D$12:$J$18,MATCH($H868,ZoneA,0),MATCH($M868,ZoneB,0))+$L868+5,INDEX('Time Zones'!$D$12:$J$18,MATCH($H868,ZoneA,0),MATCH($M868,ZoneB,0))+$L868)))),"Select Time Zones")</f>
        <v/>
      </c>
      <c r="O868" s="162" t="str">
        <f t="shared" ca="1" si="99"/>
        <v/>
      </c>
      <c r="P868" s="25">
        <f t="shared" si="95"/>
        <v>0</v>
      </c>
      <c r="Q868" s="25">
        <f t="shared" si="96"/>
        <v>0</v>
      </c>
      <c r="R868" s="25">
        <f t="shared" si="97"/>
        <v>0</v>
      </c>
      <c r="S868" s="25" t="str">
        <f t="shared" ca="1" si="100"/>
        <v/>
      </c>
      <c r="T868" s="20" t="str">
        <f t="shared" ca="1" si="101"/>
        <v/>
      </c>
      <c r="U868" s="26" t="str">
        <f t="shared" ca="1" si="98"/>
        <v/>
      </c>
      <c r="V868" s="22"/>
      <c r="W868" s="22"/>
      <c r="X868" s="22"/>
      <c r="Y868" s="22"/>
      <c r="Z868" s="156"/>
      <c r="AA868" s="156"/>
      <c r="AB868" s="156"/>
      <c r="AC868" s="22">
        <v>20</v>
      </c>
    </row>
    <row r="869" spans="1:29">
      <c r="A869" s="17"/>
      <c r="B869" s="18"/>
      <c r="C869" s="18"/>
      <c r="D869" s="17"/>
      <c r="E869" s="17"/>
      <c r="F869" s="157"/>
      <c r="G869" s="136"/>
      <c r="H869" s="136" t="s">
        <v>131</v>
      </c>
      <c r="I869" s="137" t="str">
        <f>IFERROR(IF(ISBLANK($G869),"",IF(ISTEXT($G869),$G869,IF(SIGN(INDEX('Time Zones'!$D$12:$J$18,MATCH($H869,ZoneA,0),MATCH($J869,ZoneB,0)))=(-1),INDEX('Time Zones'!$D$12:$J$18,MATCH($H869,ZoneA,0),MATCH($J869,ZoneB,0))+$G869+5,INDEX('Time Zones'!$D$12:$J$18,MATCH($H869,ZoneA,0),MATCH($J869,ZoneB,0))+$G869))),"Select Time Zones")</f>
        <v/>
      </c>
      <c r="J869" s="19" t="s">
        <v>131</v>
      </c>
      <c r="K869" s="160"/>
      <c r="L869" s="134"/>
      <c r="M869" s="134" t="s">
        <v>131</v>
      </c>
      <c r="N869" s="135" t="str">
        <f>IFERROR(IF(ISBLANK($G869),"",IF(ISBLANK($L869),"",IF(ISTEXT($L869),$L869,IF(SIGN(INDEX('Time Zones'!$D$12:$J$18,MATCH($H869,ZoneA,0),MATCH($M869,ZoneB,0)))=(-1),INDEX('Time Zones'!$D$12:$J$18,MATCH($H869,ZoneA,0),MATCH($M869,ZoneB,0))+$L869+5,INDEX('Time Zones'!$D$12:$J$18,MATCH($H869,ZoneA,0),MATCH($M869,ZoneB,0))+$L869)))),"Select Time Zones")</f>
        <v/>
      </c>
      <c r="O869" s="162" t="str">
        <f t="shared" ca="1" si="99"/>
        <v/>
      </c>
      <c r="P869" s="25">
        <f t="shared" si="95"/>
        <v>0</v>
      </c>
      <c r="Q869" s="25">
        <f t="shared" si="96"/>
        <v>0</v>
      </c>
      <c r="R869" s="25">
        <f t="shared" si="97"/>
        <v>0</v>
      </c>
      <c r="S869" s="25" t="str">
        <f t="shared" ca="1" si="100"/>
        <v/>
      </c>
      <c r="T869" s="20" t="str">
        <f t="shared" ca="1" si="101"/>
        <v/>
      </c>
      <c r="U869" s="26" t="str">
        <f t="shared" ca="1" si="98"/>
        <v/>
      </c>
      <c r="V869" s="22"/>
      <c r="W869" s="22"/>
      <c r="X869" s="22"/>
      <c r="Y869" s="22"/>
      <c r="Z869" s="156"/>
      <c r="AA869" s="156"/>
      <c r="AB869" s="156"/>
      <c r="AC869" s="22">
        <v>20</v>
      </c>
    </row>
    <row r="870" spans="1:29">
      <c r="A870" s="17"/>
      <c r="B870" s="18"/>
      <c r="C870" s="18"/>
      <c r="D870" s="17"/>
      <c r="E870" s="17"/>
      <c r="F870" s="157"/>
      <c r="G870" s="136"/>
      <c r="H870" s="136" t="s">
        <v>131</v>
      </c>
      <c r="I870" s="137" t="str">
        <f>IFERROR(IF(ISBLANK($G870),"",IF(ISTEXT($G870),$G870,IF(SIGN(INDEX('Time Zones'!$D$12:$J$18,MATCH($H870,ZoneA,0),MATCH($J870,ZoneB,0)))=(-1),INDEX('Time Zones'!$D$12:$J$18,MATCH($H870,ZoneA,0),MATCH($J870,ZoneB,0))+$G870+5,INDEX('Time Zones'!$D$12:$J$18,MATCH($H870,ZoneA,0),MATCH($J870,ZoneB,0))+$G870))),"Select Time Zones")</f>
        <v/>
      </c>
      <c r="J870" s="19" t="s">
        <v>131</v>
      </c>
      <c r="K870" s="160"/>
      <c r="L870" s="134"/>
      <c r="M870" s="134" t="s">
        <v>131</v>
      </c>
      <c r="N870" s="135" t="str">
        <f>IFERROR(IF(ISBLANK($G870),"",IF(ISBLANK($L870),"",IF(ISTEXT($L870),$L870,IF(SIGN(INDEX('Time Zones'!$D$12:$J$18,MATCH($H870,ZoneA,0),MATCH($M870,ZoneB,0)))=(-1),INDEX('Time Zones'!$D$12:$J$18,MATCH($H870,ZoneA,0),MATCH($M870,ZoneB,0))+$L870+5,INDEX('Time Zones'!$D$12:$J$18,MATCH($H870,ZoneA,0),MATCH($M870,ZoneB,0))+$L870)))),"Select Time Zones")</f>
        <v/>
      </c>
      <c r="O870" s="162" t="str">
        <f t="shared" ca="1" si="99"/>
        <v/>
      </c>
      <c r="P870" s="25">
        <f t="shared" si="95"/>
        <v>0</v>
      </c>
      <c r="Q870" s="25">
        <f t="shared" si="96"/>
        <v>0</v>
      </c>
      <c r="R870" s="25">
        <f t="shared" si="97"/>
        <v>0</v>
      </c>
      <c r="S870" s="25" t="str">
        <f t="shared" ca="1" si="100"/>
        <v/>
      </c>
      <c r="T870" s="20" t="str">
        <f t="shared" ca="1" si="101"/>
        <v/>
      </c>
      <c r="U870" s="26" t="str">
        <f t="shared" ca="1" si="98"/>
        <v/>
      </c>
      <c r="V870" s="22"/>
      <c r="W870" s="22"/>
      <c r="X870" s="22"/>
      <c r="Y870" s="22"/>
      <c r="Z870" s="156"/>
      <c r="AA870" s="156"/>
      <c r="AB870" s="156"/>
      <c r="AC870" s="22">
        <v>20</v>
      </c>
    </row>
    <row r="871" spans="1:29">
      <c r="A871" s="17"/>
      <c r="B871" s="18"/>
      <c r="C871" s="18"/>
      <c r="D871" s="17"/>
      <c r="E871" s="17"/>
      <c r="F871" s="157"/>
      <c r="G871" s="136"/>
      <c r="H871" s="136" t="s">
        <v>131</v>
      </c>
      <c r="I871" s="137" t="str">
        <f>IFERROR(IF(ISBLANK($G871),"",IF(ISTEXT($G871),$G871,IF(SIGN(INDEX('Time Zones'!$D$12:$J$18,MATCH($H871,ZoneA,0),MATCH($J871,ZoneB,0)))=(-1),INDEX('Time Zones'!$D$12:$J$18,MATCH($H871,ZoneA,0),MATCH($J871,ZoneB,0))+$G871+5,INDEX('Time Zones'!$D$12:$J$18,MATCH($H871,ZoneA,0),MATCH($J871,ZoneB,0))+$G871))),"Select Time Zones")</f>
        <v/>
      </c>
      <c r="J871" s="19" t="s">
        <v>131</v>
      </c>
      <c r="K871" s="160"/>
      <c r="L871" s="134"/>
      <c r="M871" s="134" t="s">
        <v>131</v>
      </c>
      <c r="N871" s="135" t="str">
        <f>IFERROR(IF(ISBLANK($G871),"",IF(ISBLANK($L871),"",IF(ISTEXT($L871),$L871,IF(SIGN(INDEX('Time Zones'!$D$12:$J$18,MATCH($H871,ZoneA,0),MATCH($M871,ZoneB,0)))=(-1),INDEX('Time Zones'!$D$12:$J$18,MATCH($H871,ZoneA,0),MATCH($M871,ZoneB,0))+$L871+5,INDEX('Time Zones'!$D$12:$J$18,MATCH($H871,ZoneA,0),MATCH($M871,ZoneB,0))+$L871)))),"Select Time Zones")</f>
        <v/>
      </c>
      <c r="O871" s="162" t="str">
        <f t="shared" ca="1" si="99"/>
        <v/>
      </c>
      <c r="P871" s="25">
        <f t="shared" si="95"/>
        <v>0</v>
      </c>
      <c r="Q871" s="25">
        <f t="shared" si="96"/>
        <v>0</v>
      </c>
      <c r="R871" s="25">
        <f t="shared" si="97"/>
        <v>0</v>
      </c>
      <c r="S871" s="25" t="str">
        <f t="shared" ca="1" si="100"/>
        <v/>
      </c>
      <c r="T871" s="20" t="str">
        <f t="shared" ca="1" si="101"/>
        <v/>
      </c>
      <c r="U871" s="26" t="str">
        <f t="shared" ca="1" si="98"/>
        <v/>
      </c>
      <c r="V871" s="22"/>
      <c r="W871" s="22"/>
      <c r="X871" s="22"/>
      <c r="Y871" s="22"/>
      <c r="Z871" s="156"/>
      <c r="AA871" s="156"/>
      <c r="AB871" s="156"/>
      <c r="AC871" s="22">
        <v>20</v>
      </c>
    </row>
    <row r="872" spans="1:29">
      <c r="A872" s="17"/>
      <c r="B872" s="18"/>
      <c r="C872" s="18"/>
      <c r="D872" s="17"/>
      <c r="E872" s="17"/>
      <c r="F872" s="157"/>
      <c r="G872" s="136"/>
      <c r="H872" s="136" t="s">
        <v>131</v>
      </c>
      <c r="I872" s="137" t="str">
        <f>IFERROR(IF(ISBLANK($G872),"",IF(ISTEXT($G872),$G872,IF(SIGN(INDEX('Time Zones'!$D$12:$J$18,MATCH($H872,ZoneA,0),MATCH($J872,ZoneB,0)))=(-1),INDEX('Time Zones'!$D$12:$J$18,MATCH($H872,ZoneA,0),MATCH($J872,ZoneB,0))+$G872+5,INDEX('Time Zones'!$D$12:$J$18,MATCH($H872,ZoneA,0),MATCH($J872,ZoneB,0))+$G872))),"Select Time Zones")</f>
        <v/>
      </c>
      <c r="J872" s="19" t="s">
        <v>131</v>
      </c>
      <c r="K872" s="160"/>
      <c r="L872" s="134"/>
      <c r="M872" s="134" t="s">
        <v>131</v>
      </c>
      <c r="N872" s="135" t="str">
        <f>IFERROR(IF(ISBLANK($G872),"",IF(ISBLANK($L872),"",IF(ISTEXT($L872),$L872,IF(SIGN(INDEX('Time Zones'!$D$12:$J$18,MATCH($H872,ZoneA,0),MATCH($M872,ZoneB,0)))=(-1),INDEX('Time Zones'!$D$12:$J$18,MATCH($H872,ZoneA,0),MATCH($M872,ZoneB,0))+$L872+5,INDEX('Time Zones'!$D$12:$J$18,MATCH($H872,ZoneA,0),MATCH($M872,ZoneB,0))+$L872)))),"Select Time Zones")</f>
        <v/>
      </c>
      <c r="O872" s="162" t="str">
        <f t="shared" ca="1" si="99"/>
        <v/>
      </c>
      <c r="P872" s="25">
        <f t="shared" si="95"/>
        <v>0</v>
      </c>
      <c r="Q872" s="25">
        <f t="shared" si="96"/>
        <v>0</v>
      </c>
      <c r="R872" s="25">
        <f t="shared" si="97"/>
        <v>0</v>
      </c>
      <c r="S872" s="25" t="str">
        <f t="shared" ca="1" si="100"/>
        <v/>
      </c>
      <c r="T872" s="20" t="str">
        <f t="shared" ca="1" si="101"/>
        <v/>
      </c>
      <c r="U872" s="26" t="str">
        <f t="shared" ca="1" si="98"/>
        <v/>
      </c>
      <c r="V872" s="22"/>
      <c r="W872" s="22"/>
      <c r="X872" s="22"/>
      <c r="Y872" s="22"/>
      <c r="Z872" s="156"/>
      <c r="AA872" s="156"/>
      <c r="AB872" s="156"/>
      <c r="AC872" s="22">
        <v>20</v>
      </c>
    </row>
    <row r="873" spans="1:29">
      <c r="A873" s="17"/>
      <c r="B873" s="18"/>
      <c r="C873" s="18"/>
      <c r="D873" s="17"/>
      <c r="E873" s="17"/>
      <c r="F873" s="157"/>
      <c r="G873" s="136"/>
      <c r="H873" s="136" t="s">
        <v>131</v>
      </c>
      <c r="I873" s="137" t="str">
        <f>IFERROR(IF(ISBLANK($G873),"",IF(ISTEXT($G873),$G873,IF(SIGN(INDEX('Time Zones'!$D$12:$J$18,MATCH($H873,ZoneA,0),MATCH($J873,ZoneB,0)))=(-1),INDEX('Time Zones'!$D$12:$J$18,MATCH($H873,ZoneA,0),MATCH($J873,ZoneB,0))+$G873+5,INDEX('Time Zones'!$D$12:$J$18,MATCH($H873,ZoneA,0),MATCH($J873,ZoneB,0))+$G873))),"Select Time Zones")</f>
        <v/>
      </c>
      <c r="J873" s="19" t="s">
        <v>131</v>
      </c>
      <c r="K873" s="160"/>
      <c r="L873" s="134"/>
      <c r="M873" s="134" t="s">
        <v>131</v>
      </c>
      <c r="N873" s="135" t="str">
        <f>IFERROR(IF(ISBLANK($G873),"",IF(ISBLANK($L873),"",IF(ISTEXT($L873),$L873,IF(SIGN(INDEX('Time Zones'!$D$12:$J$18,MATCH($H873,ZoneA,0),MATCH($M873,ZoneB,0)))=(-1),INDEX('Time Zones'!$D$12:$J$18,MATCH($H873,ZoneA,0),MATCH($M873,ZoneB,0))+$L873+5,INDEX('Time Zones'!$D$12:$J$18,MATCH($H873,ZoneA,0),MATCH($M873,ZoneB,0))+$L873)))),"Select Time Zones")</f>
        <v/>
      </c>
      <c r="O873" s="162" t="str">
        <f t="shared" ca="1" si="99"/>
        <v/>
      </c>
      <c r="P873" s="25">
        <f t="shared" si="95"/>
        <v>0</v>
      </c>
      <c r="Q873" s="25">
        <f t="shared" si="96"/>
        <v>0</v>
      </c>
      <c r="R873" s="25">
        <f t="shared" si="97"/>
        <v>0</v>
      </c>
      <c r="S873" s="25" t="str">
        <f t="shared" ca="1" si="100"/>
        <v/>
      </c>
      <c r="T873" s="20" t="str">
        <f t="shared" ca="1" si="101"/>
        <v/>
      </c>
      <c r="U873" s="26" t="str">
        <f t="shared" ca="1" si="98"/>
        <v/>
      </c>
      <c r="V873" s="22"/>
      <c r="W873" s="22"/>
      <c r="X873" s="22"/>
      <c r="Y873" s="22"/>
      <c r="Z873" s="156"/>
      <c r="AA873" s="156"/>
      <c r="AB873" s="156"/>
      <c r="AC873" s="22">
        <v>20</v>
      </c>
    </row>
    <row r="874" spans="1:29">
      <c r="A874" s="17"/>
      <c r="B874" s="18"/>
      <c r="C874" s="18"/>
      <c r="D874" s="17"/>
      <c r="E874" s="17"/>
      <c r="F874" s="157"/>
      <c r="G874" s="136"/>
      <c r="H874" s="136" t="s">
        <v>131</v>
      </c>
      <c r="I874" s="137" t="str">
        <f>IFERROR(IF(ISBLANK($G874),"",IF(ISTEXT($G874),$G874,IF(SIGN(INDEX('Time Zones'!$D$12:$J$18,MATCH($H874,ZoneA,0),MATCH($J874,ZoneB,0)))=(-1),INDEX('Time Zones'!$D$12:$J$18,MATCH($H874,ZoneA,0),MATCH($J874,ZoneB,0))+$G874+5,INDEX('Time Zones'!$D$12:$J$18,MATCH($H874,ZoneA,0),MATCH($J874,ZoneB,0))+$G874))),"Select Time Zones")</f>
        <v/>
      </c>
      <c r="J874" s="19" t="s">
        <v>131</v>
      </c>
      <c r="K874" s="160"/>
      <c r="L874" s="134"/>
      <c r="M874" s="134" t="s">
        <v>131</v>
      </c>
      <c r="N874" s="135" t="str">
        <f>IFERROR(IF(ISBLANK($G874),"",IF(ISBLANK($L874),"",IF(ISTEXT($L874),$L874,IF(SIGN(INDEX('Time Zones'!$D$12:$J$18,MATCH($H874,ZoneA,0),MATCH($M874,ZoneB,0)))=(-1),INDEX('Time Zones'!$D$12:$J$18,MATCH($H874,ZoneA,0),MATCH($M874,ZoneB,0))+$L874+5,INDEX('Time Zones'!$D$12:$J$18,MATCH($H874,ZoneA,0),MATCH($M874,ZoneB,0))+$L874)))),"Select Time Zones")</f>
        <v/>
      </c>
      <c r="O874" s="162" t="str">
        <f t="shared" ca="1" si="99"/>
        <v/>
      </c>
      <c r="P874" s="25">
        <f t="shared" si="95"/>
        <v>0</v>
      </c>
      <c r="Q874" s="25">
        <f t="shared" si="96"/>
        <v>0</v>
      </c>
      <c r="R874" s="25">
        <f t="shared" si="97"/>
        <v>0</v>
      </c>
      <c r="S874" s="25" t="str">
        <f t="shared" ca="1" si="100"/>
        <v/>
      </c>
      <c r="T874" s="20" t="str">
        <f t="shared" ca="1" si="101"/>
        <v/>
      </c>
      <c r="U874" s="26" t="str">
        <f t="shared" ca="1" si="98"/>
        <v/>
      </c>
      <c r="V874" s="22"/>
      <c r="W874" s="22"/>
      <c r="X874" s="22"/>
      <c r="Y874" s="22"/>
      <c r="Z874" s="156"/>
      <c r="AA874" s="156"/>
      <c r="AB874" s="156"/>
      <c r="AC874" s="22">
        <v>20</v>
      </c>
    </row>
    <row r="875" spans="1:29">
      <c r="A875" s="17"/>
      <c r="B875" s="18"/>
      <c r="C875" s="18"/>
      <c r="D875" s="17"/>
      <c r="E875" s="17"/>
      <c r="F875" s="157"/>
      <c r="G875" s="136"/>
      <c r="H875" s="136" t="s">
        <v>131</v>
      </c>
      <c r="I875" s="137" t="str">
        <f>IFERROR(IF(ISBLANK($G875),"",IF(ISTEXT($G875),$G875,IF(SIGN(INDEX('Time Zones'!$D$12:$J$18,MATCH($H875,ZoneA,0),MATCH($J875,ZoneB,0)))=(-1),INDEX('Time Zones'!$D$12:$J$18,MATCH($H875,ZoneA,0),MATCH($J875,ZoneB,0))+$G875+5,INDEX('Time Zones'!$D$12:$J$18,MATCH($H875,ZoneA,0),MATCH($J875,ZoneB,0))+$G875))),"Select Time Zones")</f>
        <v/>
      </c>
      <c r="J875" s="19" t="s">
        <v>131</v>
      </c>
      <c r="K875" s="160"/>
      <c r="L875" s="134"/>
      <c r="M875" s="134" t="s">
        <v>131</v>
      </c>
      <c r="N875" s="135" t="str">
        <f>IFERROR(IF(ISBLANK($G875),"",IF(ISBLANK($L875),"",IF(ISTEXT($L875),$L875,IF(SIGN(INDEX('Time Zones'!$D$12:$J$18,MATCH($H875,ZoneA,0),MATCH($M875,ZoneB,0)))=(-1),INDEX('Time Zones'!$D$12:$J$18,MATCH($H875,ZoneA,0),MATCH($M875,ZoneB,0))+$L875+5,INDEX('Time Zones'!$D$12:$J$18,MATCH($H875,ZoneA,0),MATCH($M875,ZoneB,0))+$L875)))),"Select Time Zones")</f>
        <v/>
      </c>
      <c r="O875" s="162" t="str">
        <f t="shared" ca="1" si="99"/>
        <v/>
      </c>
      <c r="P875" s="25">
        <f t="shared" si="95"/>
        <v>0</v>
      </c>
      <c r="Q875" s="25">
        <f t="shared" si="96"/>
        <v>0</v>
      </c>
      <c r="R875" s="25">
        <f t="shared" si="97"/>
        <v>0</v>
      </c>
      <c r="S875" s="25" t="str">
        <f t="shared" ca="1" si="100"/>
        <v/>
      </c>
      <c r="T875" s="20" t="str">
        <f t="shared" ca="1" si="101"/>
        <v/>
      </c>
      <c r="U875" s="26" t="str">
        <f t="shared" ca="1" si="98"/>
        <v/>
      </c>
      <c r="V875" s="22"/>
      <c r="W875" s="22"/>
      <c r="X875" s="22"/>
      <c r="Y875" s="22"/>
      <c r="Z875" s="156"/>
      <c r="AA875" s="156"/>
      <c r="AB875" s="156"/>
      <c r="AC875" s="22">
        <v>20</v>
      </c>
    </row>
    <row r="876" spans="1:29">
      <c r="A876" s="17"/>
      <c r="B876" s="18"/>
      <c r="C876" s="18"/>
      <c r="D876" s="17"/>
      <c r="E876" s="17"/>
      <c r="F876" s="157"/>
      <c r="G876" s="136"/>
      <c r="H876" s="136" t="s">
        <v>131</v>
      </c>
      <c r="I876" s="137" t="str">
        <f>IFERROR(IF(ISBLANK($G876),"",IF(ISTEXT($G876),$G876,IF(SIGN(INDEX('Time Zones'!$D$12:$J$18,MATCH($H876,ZoneA,0),MATCH($J876,ZoneB,0)))=(-1),INDEX('Time Zones'!$D$12:$J$18,MATCH($H876,ZoneA,0),MATCH($J876,ZoneB,0))+$G876+5,INDEX('Time Zones'!$D$12:$J$18,MATCH($H876,ZoneA,0),MATCH($J876,ZoneB,0))+$G876))),"Select Time Zones")</f>
        <v/>
      </c>
      <c r="J876" s="19" t="s">
        <v>131</v>
      </c>
      <c r="K876" s="160"/>
      <c r="L876" s="134"/>
      <c r="M876" s="134" t="s">
        <v>131</v>
      </c>
      <c r="N876" s="135" t="str">
        <f>IFERROR(IF(ISBLANK($G876),"",IF(ISBLANK($L876),"",IF(ISTEXT($L876),$L876,IF(SIGN(INDEX('Time Zones'!$D$12:$J$18,MATCH($H876,ZoneA,0),MATCH($M876,ZoneB,0)))=(-1),INDEX('Time Zones'!$D$12:$J$18,MATCH($H876,ZoneA,0),MATCH($M876,ZoneB,0))+$L876+5,INDEX('Time Zones'!$D$12:$J$18,MATCH($H876,ZoneA,0),MATCH($M876,ZoneB,0))+$L876)))),"Select Time Zones")</f>
        <v/>
      </c>
      <c r="O876" s="162" t="str">
        <f t="shared" ca="1" si="99"/>
        <v/>
      </c>
      <c r="P876" s="25">
        <f t="shared" si="95"/>
        <v>0</v>
      </c>
      <c r="Q876" s="25">
        <f t="shared" si="96"/>
        <v>0</v>
      </c>
      <c r="R876" s="25">
        <f t="shared" si="97"/>
        <v>0</v>
      </c>
      <c r="S876" s="25" t="str">
        <f t="shared" ca="1" si="100"/>
        <v/>
      </c>
      <c r="T876" s="20" t="str">
        <f t="shared" ca="1" si="101"/>
        <v/>
      </c>
      <c r="U876" s="26" t="str">
        <f t="shared" ca="1" si="98"/>
        <v/>
      </c>
      <c r="V876" s="22"/>
      <c r="W876" s="22"/>
      <c r="X876" s="22"/>
      <c r="Y876" s="22"/>
      <c r="Z876" s="156"/>
      <c r="AA876" s="156"/>
      <c r="AB876" s="156"/>
      <c r="AC876" s="22">
        <v>20</v>
      </c>
    </row>
    <row r="877" spans="1:29">
      <c r="A877" s="17"/>
      <c r="B877" s="18"/>
      <c r="C877" s="18"/>
      <c r="D877" s="17"/>
      <c r="E877" s="17"/>
      <c r="F877" s="157"/>
      <c r="G877" s="136"/>
      <c r="H877" s="136" t="s">
        <v>131</v>
      </c>
      <c r="I877" s="137" t="str">
        <f>IFERROR(IF(ISBLANK($G877),"",IF(ISTEXT($G877),$G877,IF(SIGN(INDEX('Time Zones'!$D$12:$J$18,MATCH($H877,ZoneA,0),MATCH($J877,ZoneB,0)))=(-1),INDEX('Time Zones'!$D$12:$J$18,MATCH($H877,ZoneA,0),MATCH($J877,ZoneB,0))+$G877+5,INDEX('Time Zones'!$D$12:$J$18,MATCH($H877,ZoneA,0),MATCH($J877,ZoneB,0))+$G877))),"Select Time Zones")</f>
        <v/>
      </c>
      <c r="J877" s="19" t="s">
        <v>131</v>
      </c>
      <c r="K877" s="160"/>
      <c r="L877" s="134"/>
      <c r="M877" s="134" t="s">
        <v>131</v>
      </c>
      <c r="N877" s="135" t="str">
        <f>IFERROR(IF(ISBLANK($G877),"",IF(ISBLANK($L877),"",IF(ISTEXT($L877),$L877,IF(SIGN(INDEX('Time Zones'!$D$12:$J$18,MATCH($H877,ZoneA,0),MATCH($M877,ZoneB,0)))=(-1),INDEX('Time Zones'!$D$12:$J$18,MATCH($H877,ZoneA,0),MATCH($M877,ZoneB,0))+$L877+5,INDEX('Time Zones'!$D$12:$J$18,MATCH($H877,ZoneA,0),MATCH($M877,ZoneB,0))+$L877)))),"Select Time Zones")</f>
        <v/>
      </c>
      <c r="O877" s="162" t="str">
        <f t="shared" ca="1" si="99"/>
        <v/>
      </c>
      <c r="P877" s="25">
        <f t="shared" si="95"/>
        <v>0</v>
      </c>
      <c r="Q877" s="25">
        <f t="shared" si="96"/>
        <v>0</v>
      </c>
      <c r="R877" s="25">
        <f t="shared" si="97"/>
        <v>0</v>
      </c>
      <c r="S877" s="25" t="str">
        <f t="shared" ca="1" si="100"/>
        <v/>
      </c>
      <c r="T877" s="20" t="str">
        <f t="shared" ca="1" si="101"/>
        <v/>
      </c>
      <c r="U877" s="26" t="str">
        <f t="shared" ca="1" si="98"/>
        <v/>
      </c>
      <c r="V877" s="22"/>
      <c r="W877" s="22"/>
      <c r="X877" s="22"/>
      <c r="Y877" s="22"/>
      <c r="Z877" s="156"/>
      <c r="AA877" s="156"/>
      <c r="AB877" s="156"/>
      <c r="AC877" s="22">
        <v>20</v>
      </c>
    </row>
    <row r="878" spans="1:29">
      <c r="A878" s="17"/>
      <c r="B878" s="18"/>
      <c r="C878" s="18"/>
      <c r="D878" s="17"/>
      <c r="E878" s="17"/>
      <c r="F878" s="157"/>
      <c r="G878" s="136"/>
      <c r="H878" s="136" t="s">
        <v>131</v>
      </c>
      <c r="I878" s="137" t="str">
        <f>IFERROR(IF(ISBLANK($G878),"",IF(ISTEXT($G878),$G878,IF(SIGN(INDEX('Time Zones'!$D$12:$J$18,MATCH($H878,ZoneA,0),MATCH($J878,ZoneB,0)))=(-1),INDEX('Time Zones'!$D$12:$J$18,MATCH($H878,ZoneA,0),MATCH($J878,ZoneB,0))+$G878+5,INDEX('Time Zones'!$D$12:$J$18,MATCH($H878,ZoneA,0),MATCH($J878,ZoneB,0))+$G878))),"Select Time Zones")</f>
        <v/>
      </c>
      <c r="J878" s="19" t="s">
        <v>131</v>
      </c>
      <c r="K878" s="160"/>
      <c r="L878" s="134"/>
      <c r="M878" s="134" t="s">
        <v>131</v>
      </c>
      <c r="N878" s="135" t="str">
        <f>IFERROR(IF(ISBLANK($G878),"",IF(ISBLANK($L878),"",IF(ISTEXT($L878),$L878,IF(SIGN(INDEX('Time Zones'!$D$12:$J$18,MATCH($H878,ZoneA,0),MATCH($M878,ZoneB,0)))=(-1),INDEX('Time Zones'!$D$12:$J$18,MATCH($H878,ZoneA,0),MATCH($M878,ZoneB,0))+$L878+5,INDEX('Time Zones'!$D$12:$J$18,MATCH($H878,ZoneA,0),MATCH($M878,ZoneB,0))+$L878)))),"Select Time Zones")</f>
        <v/>
      </c>
      <c r="O878" s="162" t="str">
        <f t="shared" ca="1" si="99"/>
        <v/>
      </c>
      <c r="P878" s="25">
        <f t="shared" si="95"/>
        <v>0</v>
      </c>
      <c r="Q878" s="25">
        <f t="shared" si="96"/>
        <v>0</v>
      </c>
      <c r="R878" s="25">
        <f t="shared" si="97"/>
        <v>0</v>
      </c>
      <c r="S878" s="25" t="str">
        <f t="shared" ca="1" si="100"/>
        <v/>
      </c>
      <c r="T878" s="20" t="str">
        <f t="shared" ca="1" si="101"/>
        <v/>
      </c>
      <c r="U878" s="26" t="str">
        <f t="shared" ca="1" si="98"/>
        <v/>
      </c>
      <c r="V878" s="22"/>
      <c r="W878" s="22"/>
      <c r="X878" s="22"/>
      <c r="Y878" s="22"/>
      <c r="Z878" s="156"/>
      <c r="AA878" s="156"/>
      <c r="AB878" s="156"/>
      <c r="AC878" s="22">
        <v>20</v>
      </c>
    </row>
    <row r="879" spans="1:29">
      <c r="A879" s="17"/>
      <c r="B879" s="18"/>
      <c r="C879" s="18"/>
      <c r="D879" s="17"/>
      <c r="E879" s="17"/>
      <c r="F879" s="157"/>
      <c r="G879" s="136"/>
      <c r="H879" s="136" t="s">
        <v>131</v>
      </c>
      <c r="I879" s="137" t="str">
        <f>IFERROR(IF(ISBLANK($G879),"",IF(ISTEXT($G879),$G879,IF(SIGN(INDEX('Time Zones'!$D$12:$J$18,MATCH($H879,ZoneA,0),MATCH($J879,ZoneB,0)))=(-1),INDEX('Time Zones'!$D$12:$J$18,MATCH($H879,ZoneA,0),MATCH($J879,ZoneB,0))+$G879+5,INDEX('Time Zones'!$D$12:$J$18,MATCH($H879,ZoneA,0),MATCH($J879,ZoneB,0))+$G879))),"Select Time Zones")</f>
        <v/>
      </c>
      <c r="J879" s="19" t="s">
        <v>131</v>
      </c>
      <c r="K879" s="160"/>
      <c r="L879" s="134"/>
      <c r="M879" s="134" t="s">
        <v>131</v>
      </c>
      <c r="N879" s="135" t="str">
        <f>IFERROR(IF(ISBLANK($G879),"",IF(ISBLANK($L879),"",IF(ISTEXT($L879),$L879,IF(SIGN(INDEX('Time Zones'!$D$12:$J$18,MATCH($H879,ZoneA,0),MATCH($M879,ZoneB,0)))=(-1),INDEX('Time Zones'!$D$12:$J$18,MATCH($H879,ZoneA,0),MATCH($M879,ZoneB,0))+$L879+5,INDEX('Time Zones'!$D$12:$J$18,MATCH($H879,ZoneA,0),MATCH($M879,ZoneB,0))+$L879)))),"Select Time Zones")</f>
        <v/>
      </c>
      <c r="O879" s="162" t="str">
        <f t="shared" ca="1" si="99"/>
        <v/>
      </c>
      <c r="P879" s="25">
        <f t="shared" si="95"/>
        <v>0</v>
      </c>
      <c r="Q879" s="25">
        <f t="shared" si="96"/>
        <v>0</v>
      </c>
      <c r="R879" s="25">
        <f t="shared" si="97"/>
        <v>0</v>
      </c>
      <c r="S879" s="25" t="str">
        <f t="shared" ca="1" si="100"/>
        <v/>
      </c>
      <c r="T879" s="20" t="str">
        <f t="shared" ca="1" si="101"/>
        <v/>
      </c>
      <c r="U879" s="26" t="str">
        <f t="shared" ca="1" si="98"/>
        <v/>
      </c>
      <c r="V879" s="22"/>
      <c r="W879" s="22"/>
      <c r="X879" s="22"/>
      <c r="Y879" s="22"/>
      <c r="Z879" s="156"/>
      <c r="AA879" s="156"/>
      <c r="AB879" s="156"/>
      <c r="AC879" s="22">
        <v>20</v>
      </c>
    </row>
    <row r="880" spans="1:29">
      <c r="A880" s="17"/>
      <c r="B880" s="18"/>
      <c r="C880" s="18"/>
      <c r="D880" s="17"/>
      <c r="E880" s="17"/>
      <c r="F880" s="157"/>
      <c r="G880" s="136"/>
      <c r="H880" s="136" t="s">
        <v>131</v>
      </c>
      <c r="I880" s="137" t="str">
        <f>IFERROR(IF(ISBLANK($G880),"",IF(ISTEXT($G880),$G880,IF(SIGN(INDEX('Time Zones'!$D$12:$J$18,MATCH($H880,ZoneA,0),MATCH($J880,ZoneB,0)))=(-1),INDEX('Time Zones'!$D$12:$J$18,MATCH($H880,ZoneA,0),MATCH($J880,ZoneB,0))+$G880+5,INDEX('Time Zones'!$D$12:$J$18,MATCH($H880,ZoneA,0),MATCH($J880,ZoneB,0))+$G880))),"Select Time Zones")</f>
        <v/>
      </c>
      <c r="J880" s="19" t="s">
        <v>131</v>
      </c>
      <c r="K880" s="160"/>
      <c r="L880" s="134"/>
      <c r="M880" s="134" t="s">
        <v>131</v>
      </c>
      <c r="N880" s="135" t="str">
        <f>IFERROR(IF(ISBLANK($G880),"",IF(ISBLANK($L880),"",IF(ISTEXT($L880),$L880,IF(SIGN(INDEX('Time Zones'!$D$12:$J$18,MATCH($H880,ZoneA,0),MATCH($M880,ZoneB,0)))=(-1),INDEX('Time Zones'!$D$12:$J$18,MATCH($H880,ZoneA,0),MATCH($M880,ZoneB,0))+$L880+5,INDEX('Time Zones'!$D$12:$J$18,MATCH($H880,ZoneA,0),MATCH($M880,ZoneB,0))+$L880)))),"Select Time Zones")</f>
        <v/>
      </c>
      <c r="O880" s="162" t="str">
        <f t="shared" ca="1" si="99"/>
        <v/>
      </c>
      <c r="P880" s="25">
        <f t="shared" si="95"/>
        <v>0</v>
      </c>
      <c r="Q880" s="25">
        <f t="shared" si="96"/>
        <v>0</v>
      </c>
      <c r="R880" s="25">
        <f t="shared" si="97"/>
        <v>0</v>
      </c>
      <c r="S880" s="25" t="str">
        <f t="shared" ca="1" si="100"/>
        <v/>
      </c>
      <c r="T880" s="20" t="str">
        <f t="shared" ca="1" si="101"/>
        <v/>
      </c>
      <c r="U880" s="26" t="str">
        <f t="shared" ca="1" si="98"/>
        <v/>
      </c>
      <c r="V880" s="22"/>
      <c r="W880" s="22"/>
      <c r="X880" s="22"/>
      <c r="Y880" s="22"/>
      <c r="Z880" s="156"/>
      <c r="AA880" s="156"/>
      <c r="AB880" s="156"/>
      <c r="AC880" s="22">
        <v>20</v>
      </c>
    </row>
    <row r="881" spans="1:29">
      <c r="A881" s="17"/>
      <c r="B881" s="18"/>
      <c r="C881" s="18"/>
      <c r="D881" s="17"/>
      <c r="E881" s="17"/>
      <c r="F881" s="157"/>
      <c r="G881" s="136"/>
      <c r="H881" s="136" t="s">
        <v>131</v>
      </c>
      <c r="I881" s="137" t="str">
        <f>IFERROR(IF(ISBLANK($G881),"",IF(ISTEXT($G881),$G881,IF(SIGN(INDEX('Time Zones'!$D$12:$J$18,MATCH($H881,ZoneA,0),MATCH($J881,ZoneB,0)))=(-1),INDEX('Time Zones'!$D$12:$J$18,MATCH($H881,ZoneA,0),MATCH($J881,ZoneB,0))+$G881+5,INDEX('Time Zones'!$D$12:$J$18,MATCH($H881,ZoneA,0),MATCH($J881,ZoneB,0))+$G881))),"Select Time Zones")</f>
        <v/>
      </c>
      <c r="J881" s="19" t="s">
        <v>131</v>
      </c>
      <c r="K881" s="160"/>
      <c r="L881" s="134"/>
      <c r="M881" s="134" t="s">
        <v>131</v>
      </c>
      <c r="N881" s="135" t="str">
        <f>IFERROR(IF(ISBLANK($G881),"",IF(ISBLANK($L881),"",IF(ISTEXT($L881),$L881,IF(SIGN(INDEX('Time Zones'!$D$12:$J$18,MATCH($H881,ZoneA,0),MATCH($M881,ZoneB,0)))=(-1),INDEX('Time Zones'!$D$12:$J$18,MATCH($H881,ZoneA,0),MATCH($M881,ZoneB,0))+$L881+5,INDEX('Time Zones'!$D$12:$J$18,MATCH($H881,ZoneA,0),MATCH($M881,ZoneB,0))+$L881)))),"Select Time Zones")</f>
        <v/>
      </c>
      <c r="O881" s="162" t="str">
        <f t="shared" ca="1" si="99"/>
        <v/>
      </c>
      <c r="P881" s="25">
        <f t="shared" si="95"/>
        <v>0</v>
      </c>
      <c r="Q881" s="25">
        <f t="shared" si="96"/>
        <v>0</v>
      </c>
      <c r="R881" s="25">
        <f t="shared" si="97"/>
        <v>0</v>
      </c>
      <c r="S881" s="25" t="str">
        <f t="shared" ca="1" si="100"/>
        <v/>
      </c>
      <c r="T881" s="20" t="str">
        <f t="shared" ca="1" si="101"/>
        <v/>
      </c>
      <c r="U881" s="26" t="str">
        <f t="shared" ca="1" si="98"/>
        <v/>
      </c>
      <c r="V881" s="22"/>
      <c r="W881" s="22"/>
      <c r="X881" s="22"/>
      <c r="Y881" s="22"/>
      <c r="Z881" s="156"/>
      <c r="AA881" s="156"/>
      <c r="AB881" s="156"/>
      <c r="AC881" s="22">
        <v>20</v>
      </c>
    </row>
    <row r="882" spans="1:29">
      <c r="A882" s="17"/>
      <c r="B882" s="18"/>
      <c r="C882" s="18"/>
      <c r="D882" s="17"/>
      <c r="E882" s="17"/>
      <c r="F882" s="157"/>
      <c r="G882" s="136"/>
      <c r="H882" s="136" t="s">
        <v>131</v>
      </c>
      <c r="I882" s="137" t="str">
        <f>IFERROR(IF(ISBLANK($G882),"",IF(ISTEXT($G882),$G882,IF(SIGN(INDEX('Time Zones'!$D$12:$J$18,MATCH($H882,ZoneA,0),MATCH($J882,ZoneB,0)))=(-1),INDEX('Time Zones'!$D$12:$J$18,MATCH($H882,ZoneA,0),MATCH($J882,ZoneB,0))+$G882+5,INDEX('Time Zones'!$D$12:$J$18,MATCH($H882,ZoneA,0),MATCH($J882,ZoneB,0))+$G882))),"Select Time Zones")</f>
        <v/>
      </c>
      <c r="J882" s="19" t="s">
        <v>131</v>
      </c>
      <c r="K882" s="160"/>
      <c r="L882" s="134"/>
      <c r="M882" s="134" t="s">
        <v>131</v>
      </c>
      <c r="N882" s="135" t="str">
        <f>IFERROR(IF(ISBLANK($G882),"",IF(ISBLANK($L882),"",IF(ISTEXT($L882),$L882,IF(SIGN(INDEX('Time Zones'!$D$12:$J$18,MATCH($H882,ZoneA,0),MATCH($M882,ZoneB,0)))=(-1),INDEX('Time Zones'!$D$12:$J$18,MATCH($H882,ZoneA,0),MATCH($M882,ZoneB,0))+$L882+5,INDEX('Time Zones'!$D$12:$J$18,MATCH($H882,ZoneA,0),MATCH($M882,ZoneB,0))+$L882)))),"Select Time Zones")</f>
        <v/>
      </c>
      <c r="O882" s="162" t="str">
        <f t="shared" ca="1" si="99"/>
        <v/>
      </c>
      <c r="P882" s="25">
        <f t="shared" si="95"/>
        <v>0</v>
      </c>
      <c r="Q882" s="25">
        <f t="shared" si="96"/>
        <v>0</v>
      </c>
      <c r="R882" s="25">
        <f t="shared" si="97"/>
        <v>0</v>
      </c>
      <c r="S882" s="25" t="str">
        <f t="shared" ca="1" si="100"/>
        <v/>
      </c>
      <c r="T882" s="20" t="str">
        <f t="shared" ca="1" si="101"/>
        <v/>
      </c>
      <c r="U882" s="26" t="str">
        <f t="shared" ca="1" si="98"/>
        <v/>
      </c>
      <c r="V882" s="22"/>
      <c r="W882" s="22"/>
      <c r="X882" s="22"/>
      <c r="Y882" s="22"/>
      <c r="Z882" s="156"/>
      <c r="AA882" s="156"/>
      <c r="AB882" s="156"/>
      <c r="AC882" s="22">
        <v>20</v>
      </c>
    </row>
    <row r="883" spans="1:29">
      <c r="A883" s="17"/>
      <c r="B883" s="18"/>
      <c r="C883" s="18"/>
      <c r="D883" s="17"/>
      <c r="E883" s="17"/>
      <c r="F883" s="157"/>
      <c r="G883" s="136"/>
      <c r="H883" s="136" t="s">
        <v>131</v>
      </c>
      <c r="I883" s="137" t="str">
        <f>IFERROR(IF(ISBLANK($G883),"",IF(ISTEXT($G883),$G883,IF(SIGN(INDEX('Time Zones'!$D$12:$J$18,MATCH($H883,ZoneA,0),MATCH($J883,ZoneB,0)))=(-1),INDEX('Time Zones'!$D$12:$J$18,MATCH($H883,ZoneA,0),MATCH($J883,ZoneB,0))+$G883+5,INDEX('Time Zones'!$D$12:$J$18,MATCH($H883,ZoneA,0),MATCH($J883,ZoneB,0))+$G883))),"Select Time Zones")</f>
        <v/>
      </c>
      <c r="J883" s="19" t="s">
        <v>131</v>
      </c>
      <c r="K883" s="160"/>
      <c r="L883" s="134"/>
      <c r="M883" s="134" t="s">
        <v>131</v>
      </c>
      <c r="N883" s="135" t="str">
        <f>IFERROR(IF(ISBLANK($G883),"",IF(ISBLANK($L883),"",IF(ISTEXT($L883),$L883,IF(SIGN(INDEX('Time Zones'!$D$12:$J$18,MATCH($H883,ZoneA,0),MATCH($M883,ZoneB,0)))=(-1),INDEX('Time Zones'!$D$12:$J$18,MATCH($H883,ZoneA,0),MATCH($M883,ZoneB,0))+$L883+5,INDEX('Time Zones'!$D$12:$J$18,MATCH($H883,ZoneA,0),MATCH($M883,ZoneB,0))+$L883)))),"Select Time Zones")</f>
        <v/>
      </c>
      <c r="O883" s="162" t="str">
        <f t="shared" ca="1" si="99"/>
        <v/>
      </c>
      <c r="P883" s="25">
        <f t="shared" si="95"/>
        <v>0</v>
      </c>
      <c r="Q883" s="25">
        <f t="shared" si="96"/>
        <v>0</v>
      </c>
      <c r="R883" s="25">
        <f t="shared" si="97"/>
        <v>0</v>
      </c>
      <c r="S883" s="25" t="str">
        <f t="shared" ca="1" si="100"/>
        <v/>
      </c>
      <c r="T883" s="20" t="str">
        <f t="shared" ca="1" si="101"/>
        <v/>
      </c>
      <c r="U883" s="26" t="str">
        <f t="shared" ca="1" si="98"/>
        <v/>
      </c>
      <c r="V883" s="22"/>
      <c r="W883" s="22"/>
      <c r="X883" s="22"/>
      <c r="Y883" s="22"/>
      <c r="Z883" s="156"/>
      <c r="AA883" s="156"/>
      <c r="AB883" s="156"/>
      <c r="AC883" s="22">
        <v>20</v>
      </c>
    </row>
    <row r="884" spans="1:29">
      <c r="A884" s="17"/>
      <c r="B884" s="18"/>
      <c r="C884" s="18"/>
      <c r="D884" s="17"/>
      <c r="E884" s="17"/>
      <c r="F884" s="157"/>
      <c r="G884" s="136"/>
      <c r="H884" s="136" t="s">
        <v>131</v>
      </c>
      <c r="I884" s="137" t="str">
        <f>IFERROR(IF(ISBLANK($G884),"",IF(ISTEXT($G884),$G884,IF(SIGN(INDEX('Time Zones'!$D$12:$J$18,MATCH($H884,ZoneA,0),MATCH($J884,ZoneB,0)))=(-1),INDEX('Time Zones'!$D$12:$J$18,MATCH($H884,ZoneA,0),MATCH($J884,ZoneB,0))+$G884+5,INDEX('Time Zones'!$D$12:$J$18,MATCH($H884,ZoneA,0),MATCH($J884,ZoneB,0))+$G884))),"Select Time Zones")</f>
        <v/>
      </c>
      <c r="J884" s="19" t="s">
        <v>131</v>
      </c>
      <c r="K884" s="160"/>
      <c r="L884" s="134"/>
      <c r="M884" s="134" t="s">
        <v>131</v>
      </c>
      <c r="N884" s="135" t="str">
        <f>IFERROR(IF(ISBLANK($G884),"",IF(ISBLANK($L884),"",IF(ISTEXT($L884),$L884,IF(SIGN(INDEX('Time Zones'!$D$12:$J$18,MATCH($H884,ZoneA,0),MATCH($M884,ZoneB,0)))=(-1),INDEX('Time Zones'!$D$12:$J$18,MATCH($H884,ZoneA,0),MATCH($M884,ZoneB,0))+$L884+5,INDEX('Time Zones'!$D$12:$J$18,MATCH($H884,ZoneA,0),MATCH($M884,ZoneB,0))+$L884)))),"Select Time Zones")</f>
        <v/>
      </c>
      <c r="O884" s="162" t="str">
        <f t="shared" ca="1" si="99"/>
        <v/>
      </c>
      <c r="P884" s="25">
        <f t="shared" si="95"/>
        <v>0</v>
      </c>
      <c r="Q884" s="25">
        <f t="shared" si="96"/>
        <v>0</v>
      </c>
      <c r="R884" s="25">
        <f t="shared" si="97"/>
        <v>0</v>
      </c>
      <c r="S884" s="25" t="str">
        <f t="shared" ca="1" si="100"/>
        <v/>
      </c>
      <c r="T884" s="20" t="str">
        <f t="shared" ca="1" si="101"/>
        <v/>
      </c>
      <c r="U884" s="26" t="str">
        <f t="shared" ca="1" si="98"/>
        <v/>
      </c>
      <c r="V884" s="22"/>
      <c r="W884" s="22"/>
      <c r="X884" s="22"/>
      <c r="Y884" s="22"/>
      <c r="Z884" s="156"/>
      <c r="AA884" s="156"/>
      <c r="AB884" s="156"/>
      <c r="AC884" s="22">
        <v>20</v>
      </c>
    </row>
    <row r="885" spans="1:29">
      <c r="A885" s="17"/>
      <c r="B885" s="18"/>
      <c r="C885" s="18"/>
      <c r="D885" s="17"/>
      <c r="E885" s="17"/>
      <c r="F885" s="157"/>
      <c r="G885" s="136"/>
      <c r="H885" s="136" t="s">
        <v>131</v>
      </c>
      <c r="I885" s="137" t="str">
        <f>IFERROR(IF(ISBLANK($G885),"",IF(ISTEXT($G885),$G885,IF(SIGN(INDEX('Time Zones'!$D$12:$J$18,MATCH($H885,ZoneA,0),MATCH($J885,ZoneB,0)))=(-1),INDEX('Time Zones'!$D$12:$J$18,MATCH($H885,ZoneA,0),MATCH($J885,ZoneB,0))+$G885+5,INDEX('Time Zones'!$D$12:$J$18,MATCH($H885,ZoneA,0),MATCH($J885,ZoneB,0))+$G885))),"Select Time Zones")</f>
        <v/>
      </c>
      <c r="J885" s="19" t="s">
        <v>131</v>
      </c>
      <c r="K885" s="160"/>
      <c r="L885" s="134"/>
      <c r="M885" s="134" t="s">
        <v>131</v>
      </c>
      <c r="N885" s="135" t="str">
        <f>IFERROR(IF(ISBLANK($G885),"",IF(ISBLANK($L885),"",IF(ISTEXT($L885),$L885,IF(SIGN(INDEX('Time Zones'!$D$12:$J$18,MATCH($H885,ZoneA,0),MATCH($M885,ZoneB,0)))=(-1),INDEX('Time Zones'!$D$12:$J$18,MATCH($H885,ZoneA,0),MATCH($M885,ZoneB,0))+$L885+5,INDEX('Time Zones'!$D$12:$J$18,MATCH($H885,ZoneA,0),MATCH($M885,ZoneB,0))+$L885)))),"Select Time Zones")</f>
        <v/>
      </c>
      <c r="O885" s="162" t="str">
        <f t="shared" ca="1" si="99"/>
        <v/>
      </c>
      <c r="P885" s="25">
        <f t="shared" si="95"/>
        <v>0</v>
      </c>
      <c r="Q885" s="25">
        <f t="shared" si="96"/>
        <v>0</v>
      </c>
      <c r="R885" s="25">
        <f t="shared" si="97"/>
        <v>0</v>
      </c>
      <c r="S885" s="25" t="str">
        <f t="shared" ca="1" si="100"/>
        <v/>
      </c>
      <c r="T885" s="20" t="str">
        <f t="shared" ca="1" si="101"/>
        <v/>
      </c>
      <c r="U885" s="26" t="str">
        <f t="shared" ca="1" si="98"/>
        <v/>
      </c>
      <c r="V885" s="22"/>
      <c r="W885" s="22"/>
      <c r="X885" s="22"/>
      <c r="Y885" s="22"/>
      <c r="Z885" s="156"/>
      <c r="AA885" s="156"/>
      <c r="AB885" s="156"/>
      <c r="AC885" s="22">
        <v>20</v>
      </c>
    </row>
    <row r="886" spans="1:29">
      <c r="A886" s="17"/>
      <c r="B886" s="18"/>
      <c r="C886" s="18"/>
      <c r="D886" s="17"/>
      <c r="E886" s="17"/>
      <c r="F886" s="157"/>
      <c r="G886" s="136"/>
      <c r="H886" s="136" t="s">
        <v>131</v>
      </c>
      <c r="I886" s="137" t="str">
        <f>IFERROR(IF(ISBLANK($G886),"",IF(ISTEXT($G886),$G886,IF(SIGN(INDEX('Time Zones'!$D$12:$J$18,MATCH($H886,ZoneA,0),MATCH($J886,ZoneB,0)))=(-1),INDEX('Time Zones'!$D$12:$J$18,MATCH($H886,ZoneA,0),MATCH($J886,ZoneB,0))+$G886+5,INDEX('Time Zones'!$D$12:$J$18,MATCH($H886,ZoneA,0),MATCH($J886,ZoneB,0))+$G886))),"Select Time Zones")</f>
        <v/>
      </c>
      <c r="J886" s="19" t="s">
        <v>131</v>
      </c>
      <c r="K886" s="160"/>
      <c r="L886" s="134"/>
      <c r="M886" s="134" t="s">
        <v>131</v>
      </c>
      <c r="N886" s="135" t="str">
        <f>IFERROR(IF(ISBLANK($G886),"",IF(ISBLANK($L886),"",IF(ISTEXT($L886),$L886,IF(SIGN(INDEX('Time Zones'!$D$12:$J$18,MATCH($H886,ZoneA,0),MATCH($M886,ZoneB,0)))=(-1),INDEX('Time Zones'!$D$12:$J$18,MATCH($H886,ZoneA,0),MATCH($M886,ZoneB,0))+$L886+5,INDEX('Time Zones'!$D$12:$J$18,MATCH($H886,ZoneA,0),MATCH($M886,ZoneB,0))+$L886)))),"Select Time Zones")</f>
        <v/>
      </c>
      <c r="O886" s="162" t="str">
        <f t="shared" ca="1" si="99"/>
        <v/>
      </c>
      <c r="P886" s="25">
        <f t="shared" si="95"/>
        <v>0</v>
      </c>
      <c r="Q886" s="25">
        <f t="shared" si="96"/>
        <v>0</v>
      </c>
      <c r="R886" s="25">
        <f t="shared" si="97"/>
        <v>0</v>
      </c>
      <c r="S886" s="25" t="str">
        <f t="shared" ca="1" si="100"/>
        <v/>
      </c>
      <c r="T886" s="20" t="str">
        <f t="shared" ca="1" si="101"/>
        <v/>
      </c>
      <c r="U886" s="26" t="str">
        <f t="shared" ca="1" si="98"/>
        <v/>
      </c>
      <c r="V886" s="22"/>
      <c r="W886" s="22"/>
      <c r="X886" s="22"/>
      <c r="Y886" s="22"/>
      <c r="Z886" s="156"/>
      <c r="AA886" s="156"/>
      <c r="AB886" s="156"/>
      <c r="AC886" s="22">
        <v>20</v>
      </c>
    </row>
    <row r="887" spans="1:29">
      <c r="A887" s="17"/>
      <c r="B887" s="18"/>
      <c r="C887" s="18"/>
      <c r="D887" s="17"/>
      <c r="E887" s="17"/>
      <c r="F887" s="157"/>
      <c r="G887" s="136"/>
      <c r="H887" s="136" t="s">
        <v>131</v>
      </c>
      <c r="I887" s="137" t="str">
        <f>IFERROR(IF(ISBLANK($G887),"",IF(ISTEXT($G887),$G887,IF(SIGN(INDEX('Time Zones'!$D$12:$J$18,MATCH($H887,ZoneA,0),MATCH($J887,ZoneB,0)))=(-1),INDEX('Time Zones'!$D$12:$J$18,MATCH($H887,ZoneA,0),MATCH($J887,ZoneB,0))+$G887+5,INDEX('Time Zones'!$D$12:$J$18,MATCH($H887,ZoneA,0),MATCH($J887,ZoneB,0))+$G887))),"Select Time Zones")</f>
        <v/>
      </c>
      <c r="J887" s="19" t="s">
        <v>131</v>
      </c>
      <c r="K887" s="160"/>
      <c r="L887" s="134"/>
      <c r="M887" s="134" t="s">
        <v>131</v>
      </c>
      <c r="N887" s="135" t="str">
        <f>IFERROR(IF(ISBLANK($G887),"",IF(ISBLANK($L887),"",IF(ISTEXT($L887),$L887,IF(SIGN(INDEX('Time Zones'!$D$12:$J$18,MATCH($H887,ZoneA,0),MATCH($M887,ZoneB,0)))=(-1),INDEX('Time Zones'!$D$12:$J$18,MATCH($H887,ZoneA,0),MATCH($M887,ZoneB,0))+$L887+5,INDEX('Time Zones'!$D$12:$J$18,MATCH($H887,ZoneA,0),MATCH($M887,ZoneB,0))+$L887)))),"Select Time Zones")</f>
        <v/>
      </c>
      <c r="O887" s="162" t="str">
        <f t="shared" ca="1" si="99"/>
        <v/>
      </c>
      <c r="P887" s="25">
        <f t="shared" si="95"/>
        <v>0</v>
      </c>
      <c r="Q887" s="25">
        <f t="shared" si="96"/>
        <v>0</v>
      </c>
      <c r="R887" s="25">
        <f t="shared" si="97"/>
        <v>0</v>
      </c>
      <c r="S887" s="25" t="str">
        <f t="shared" ca="1" si="100"/>
        <v/>
      </c>
      <c r="T887" s="20" t="str">
        <f t="shared" ca="1" si="101"/>
        <v/>
      </c>
      <c r="U887" s="26" t="str">
        <f t="shared" ca="1" si="98"/>
        <v/>
      </c>
      <c r="V887" s="22"/>
      <c r="W887" s="22"/>
      <c r="X887" s="22"/>
      <c r="Y887" s="22"/>
      <c r="Z887" s="156"/>
      <c r="AA887" s="156"/>
      <c r="AB887" s="156"/>
      <c r="AC887" s="22">
        <v>20</v>
      </c>
    </row>
    <row r="888" spans="1:29">
      <c r="A888" s="17"/>
      <c r="B888" s="18"/>
      <c r="C888" s="18"/>
      <c r="D888" s="17"/>
      <c r="E888" s="17"/>
      <c r="F888" s="157"/>
      <c r="G888" s="136"/>
      <c r="H888" s="136" t="s">
        <v>131</v>
      </c>
      <c r="I888" s="137" t="str">
        <f>IFERROR(IF(ISBLANK($G888),"",IF(ISTEXT($G888),$G888,IF(SIGN(INDEX('Time Zones'!$D$12:$J$18,MATCH($H888,ZoneA,0),MATCH($J888,ZoneB,0)))=(-1),INDEX('Time Zones'!$D$12:$J$18,MATCH($H888,ZoneA,0),MATCH($J888,ZoneB,0))+$G888+5,INDEX('Time Zones'!$D$12:$J$18,MATCH($H888,ZoneA,0),MATCH($J888,ZoneB,0))+$G888))),"Select Time Zones")</f>
        <v/>
      </c>
      <c r="J888" s="19" t="s">
        <v>131</v>
      </c>
      <c r="K888" s="160"/>
      <c r="L888" s="134"/>
      <c r="M888" s="134" t="s">
        <v>131</v>
      </c>
      <c r="N888" s="135" t="str">
        <f>IFERROR(IF(ISBLANK($G888),"",IF(ISBLANK($L888),"",IF(ISTEXT($L888),$L888,IF(SIGN(INDEX('Time Zones'!$D$12:$J$18,MATCH($H888,ZoneA,0),MATCH($M888,ZoneB,0)))=(-1),INDEX('Time Zones'!$D$12:$J$18,MATCH($H888,ZoneA,0),MATCH($M888,ZoneB,0))+$L888+5,INDEX('Time Zones'!$D$12:$J$18,MATCH($H888,ZoneA,0),MATCH($M888,ZoneB,0))+$L888)))),"Select Time Zones")</f>
        <v/>
      </c>
      <c r="O888" s="162" t="str">
        <f t="shared" ca="1" si="99"/>
        <v/>
      </c>
      <c r="P888" s="25">
        <f t="shared" si="95"/>
        <v>0</v>
      </c>
      <c r="Q888" s="25">
        <f t="shared" si="96"/>
        <v>0</v>
      </c>
      <c r="R888" s="25">
        <f t="shared" si="97"/>
        <v>0</v>
      </c>
      <c r="S888" s="25" t="str">
        <f t="shared" ca="1" si="100"/>
        <v/>
      </c>
      <c r="T888" s="20" t="str">
        <f t="shared" ca="1" si="101"/>
        <v/>
      </c>
      <c r="U888" s="26" t="str">
        <f t="shared" ca="1" si="98"/>
        <v/>
      </c>
      <c r="V888" s="22"/>
      <c r="W888" s="22"/>
      <c r="X888" s="22"/>
      <c r="Y888" s="22"/>
      <c r="Z888" s="156"/>
      <c r="AA888" s="156"/>
      <c r="AB888" s="156"/>
      <c r="AC888" s="22">
        <v>20</v>
      </c>
    </row>
    <row r="889" spans="1:29">
      <c r="A889" s="17"/>
      <c r="B889" s="18"/>
      <c r="C889" s="18"/>
      <c r="D889" s="17"/>
      <c r="E889" s="17"/>
      <c r="F889" s="157"/>
      <c r="G889" s="136"/>
      <c r="H889" s="136" t="s">
        <v>131</v>
      </c>
      <c r="I889" s="137" t="str">
        <f>IFERROR(IF(ISBLANK($G889),"",IF(ISTEXT($G889),$G889,IF(SIGN(INDEX('Time Zones'!$D$12:$J$18,MATCH($H889,ZoneA,0),MATCH($J889,ZoneB,0)))=(-1),INDEX('Time Zones'!$D$12:$J$18,MATCH($H889,ZoneA,0),MATCH($J889,ZoneB,0))+$G889+5,INDEX('Time Zones'!$D$12:$J$18,MATCH($H889,ZoneA,0),MATCH($J889,ZoneB,0))+$G889))),"Select Time Zones")</f>
        <v/>
      </c>
      <c r="J889" s="19" t="s">
        <v>131</v>
      </c>
      <c r="K889" s="160"/>
      <c r="L889" s="134"/>
      <c r="M889" s="134" t="s">
        <v>131</v>
      </c>
      <c r="N889" s="135" t="str">
        <f>IFERROR(IF(ISBLANK($G889),"",IF(ISBLANK($L889),"",IF(ISTEXT($L889),$L889,IF(SIGN(INDEX('Time Zones'!$D$12:$J$18,MATCH($H889,ZoneA,0),MATCH($M889,ZoneB,0)))=(-1),INDEX('Time Zones'!$D$12:$J$18,MATCH($H889,ZoneA,0),MATCH($M889,ZoneB,0))+$L889+5,INDEX('Time Zones'!$D$12:$J$18,MATCH($H889,ZoneA,0),MATCH($M889,ZoneB,0))+$L889)))),"Select Time Zones")</f>
        <v/>
      </c>
      <c r="O889" s="162" t="str">
        <f t="shared" ca="1" si="99"/>
        <v/>
      </c>
      <c r="P889" s="25">
        <f t="shared" si="95"/>
        <v>0</v>
      </c>
      <c r="Q889" s="25">
        <f t="shared" si="96"/>
        <v>0</v>
      </c>
      <c r="R889" s="25">
        <f t="shared" si="97"/>
        <v>0</v>
      </c>
      <c r="S889" s="25" t="str">
        <f t="shared" ca="1" si="100"/>
        <v/>
      </c>
      <c r="T889" s="20" t="str">
        <f t="shared" ca="1" si="101"/>
        <v/>
      </c>
      <c r="U889" s="26" t="str">
        <f t="shared" ca="1" si="98"/>
        <v/>
      </c>
      <c r="V889" s="22"/>
      <c r="W889" s="22"/>
      <c r="X889" s="22"/>
      <c r="Y889" s="22"/>
      <c r="Z889" s="156"/>
      <c r="AA889" s="156"/>
      <c r="AB889" s="156"/>
      <c r="AC889" s="22">
        <v>20</v>
      </c>
    </row>
    <row r="890" spans="1:29">
      <c r="A890" s="17"/>
      <c r="B890" s="18"/>
      <c r="C890" s="18"/>
      <c r="D890" s="17"/>
      <c r="E890" s="17"/>
      <c r="F890" s="157"/>
      <c r="G890" s="136"/>
      <c r="H890" s="136" t="s">
        <v>131</v>
      </c>
      <c r="I890" s="137" t="str">
        <f>IFERROR(IF(ISBLANK($G890),"",IF(ISTEXT($G890),$G890,IF(SIGN(INDEX('Time Zones'!$D$12:$J$18,MATCH($H890,ZoneA,0),MATCH($J890,ZoneB,0)))=(-1),INDEX('Time Zones'!$D$12:$J$18,MATCH($H890,ZoneA,0),MATCH($J890,ZoneB,0))+$G890+5,INDEX('Time Zones'!$D$12:$J$18,MATCH($H890,ZoneA,0),MATCH($J890,ZoneB,0))+$G890))),"Select Time Zones")</f>
        <v/>
      </c>
      <c r="J890" s="19" t="s">
        <v>131</v>
      </c>
      <c r="K890" s="160"/>
      <c r="L890" s="134"/>
      <c r="M890" s="134" t="s">
        <v>131</v>
      </c>
      <c r="N890" s="135" t="str">
        <f>IFERROR(IF(ISBLANK($G890),"",IF(ISBLANK($L890),"",IF(ISTEXT($L890),$L890,IF(SIGN(INDEX('Time Zones'!$D$12:$J$18,MATCH($H890,ZoneA,0),MATCH($M890,ZoneB,0)))=(-1),INDEX('Time Zones'!$D$12:$J$18,MATCH($H890,ZoneA,0),MATCH($M890,ZoneB,0))+$L890+5,INDEX('Time Zones'!$D$12:$J$18,MATCH($H890,ZoneA,0),MATCH($M890,ZoneB,0))+$L890)))),"Select Time Zones")</f>
        <v/>
      </c>
      <c r="O890" s="162" t="str">
        <f t="shared" ca="1" si="99"/>
        <v/>
      </c>
      <c r="P890" s="25">
        <f t="shared" si="95"/>
        <v>0</v>
      </c>
      <c r="Q890" s="25">
        <f t="shared" si="96"/>
        <v>0</v>
      </c>
      <c r="R890" s="25">
        <f t="shared" si="97"/>
        <v>0</v>
      </c>
      <c r="S890" s="25" t="str">
        <f t="shared" ca="1" si="100"/>
        <v/>
      </c>
      <c r="T890" s="20" t="str">
        <f t="shared" ca="1" si="101"/>
        <v/>
      </c>
      <c r="U890" s="26" t="str">
        <f t="shared" ca="1" si="98"/>
        <v/>
      </c>
      <c r="V890" s="22"/>
      <c r="W890" s="22"/>
      <c r="X890" s="22"/>
      <c r="Y890" s="22"/>
      <c r="Z890" s="156"/>
      <c r="AA890" s="156"/>
      <c r="AB890" s="156"/>
      <c r="AC890" s="22">
        <v>20</v>
      </c>
    </row>
    <row r="891" spans="1:29">
      <c r="A891" s="17"/>
      <c r="B891" s="18"/>
      <c r="C891" s="18"/>
      <c r="D891" s="17"/>
      <c r="E891" s="17"/>
      <c r="F891" s="157"/>
      <c r="G891" s="136"/>
      <c r="H891" s="136" t="s">
        <v>131</v>
      </c>
      <c r="I891" s="137" t="str">
        <f>IFERROR(IF(ISBLANK($G891),"",IF(ISTEXT($G891),$G891,IF(SIGN(INDEX('Time Zones'!$D$12:$J$18,MATCH($H891,ZoneA,0),MATCH($J891,ZoneB,0)))=(-1),INDEX('Time Zones'!$D$12:$J$18,MATCH($H891,ZoneA,0),MATCH($J891,ZoneB,0))+$G891+5,INDEX('Time Zones'!$D$12:$J$18,MATCH($H891,ZoneA,0),MATCH($J891,ZoneB,0))+$G891))),"Select Time Zones")</f>
        <v/>
      </c>
      <c r="J891" s="19" t="s">
        <v>131</v>
      </c>
      <c r="K891" s="160"/>
      <c r="L891" s="134"/>
      <c r="M891" s="134" t="s">
        <v>131</v>
      </c>
      <c r="N891" s="135" t="str">
        <f>IFERROR(IF(ISBLANK($G891),"",IF(ISBLANK($L891),"",IF(ISTEXT($L891),$L891,IF(SIGN(INDEX('Time Zones'!$D$12:$J$18,MATCH($H891,ZoneA,0),MATCH($M891,ZoneB,0)))=(-1),INDEX('Time Zones'!$D$12:$J$18,MATCH($H891,ZoneA,0),MATCH($M891,ZoneB,0))+$L891+5,INDEX('Time Zones'!$D$12:$J$18,MATCH($H891,ZoneA,0),MATCH($M891,ZoneB,0))+$L891)))),"Select Time Zones")</f>
        <v/>
      </c>
      <c r="O891" s="162" t="str">
        <f t="shared" ca="1" si="99"/>
        <v/>
      </c>
      <c r="P891" s="25">
        <f t="shared" si="95"/>
        <v>0</v>
      </c>
      <c r="Q891" s="25">
        <f t="shared" si="96"/>
        <v>0</v>
      </c>
      <c r="R891" s="25">
        <f t="shared" si="97"/>
        <v>0</v>
      </c>
      <c r="S891" s="25" t="str">
        <f t="shared" ca="1" si="100"/>
        <v/>
      </c>
      <c r="T891" s="20" t="str">
        <f t="shared" ca="1" si="101"/>
        <v/>
      </c>
      <c r="U891" s="26" t="str">
        <f t="shared" ca="1" si="98"/>
        <v/>
      </c>
      <c r="V891" s="22"/>
      <c r="W891" s="22"/>
      <c r="X891" s="22"/>
      <c r="Y891" s="22"/>
      <c r="Z891" s="156"/>
      <c r="AA891" s="156"/>
      <c r="AB891" s="156"/>
      <c r="AC891" s="22">
        <v>20</v>
      </c>
    </row>
    <row r="892" spans="1:29">
      <c r="A892" s="17"/>
      <c r="B892" s="18"/>
      <c r="C892" s="18"/>
      <c r="D892" s="17"/>
      <c r="E892" s="17"/>
      <c r="F892" s="157"/>
      <c r="G892" s="136"/>
      <c r="H892" s="136" t="s">
        <v>131</v>
      </c>
      <c r="I892" s="137" t="str">
        <f>IFERROR(IF(ISBLANK($G892),"",IF(ISTEXT($G892),$G892,IF(SIGN(INDEX('Time Zones'!$D$12:$J$18,MATCH($H892,ZoneA,0),MATCH($J892,ZoneB,0)))=(-1),INDEX('Time Zones'!$D$12:$J$18,MATCH($H892,ZoneA,0),MATCH($J892,ZoneB,0))+$G892+5,INDEX('Time Zones'!$D$12:$J$18,MATCH($H892,ZoneA,0),MATCH($J892,ZoneB,0))+$G892))),"Select Time Zones")</f>
        <v/>
      </c>
      <c r="J892" s="19" t="s">
        <v>131</v>
      </c>
      <c r="K892" s="160"/>
      <c r="L892" s="134"/>
      <c r="M892" s="134" t="s">
        <v>131</v>
      </c>
      <c r="N892" s="135" t="str">
        <f>IFERROR(IF(ISBLANK($G892),"",IF(ISBLANK($L892),"",IF(ISTEXT($L892),$L892,IF(SIGN(INDEX('Time Zones'!$D$12:$J$18,MATCH($H892,ZoneA,0),MATCH($M892,ZoneB,0)))=(-1),INDEX('Time Zones'!$D$12:$J$18,MATCH($H892,ZoneA,0),MATCH($M892,ZoneB,0))+$L892+5,INDEX('Time Zones'!$D$12:$J$18,MATCH($H892,ZoneA,0),MATCH($M892,ZoneB,0))+$L892)))),"Select Time Zones")</f>
        <v/>
      </c>
      <c r="O892" s="162" t="str">
        <f t="shared" ca="1" si="99"/>
        <v/>
      </c>
      <c r="P892" s="25">
        <f t="shared" si="95"/>
        <v>0</v>
      </c>
      <c r="Q892" s="25">
        <f t="shared" si="96"/>
        <v>0</v>
      </c>
      <c r="R892" s="25">
        <f t="shared" si="97"/>
        <v>0</v>
      </c>
      <c r="S892" s="25" t="str">
        <f t="shared" ca="1" si="100"/>
        <v/>
      </c>
      <c r="T892" s="20" t="str">
        <f t="shared" ca="1" si="101"/>
        <v/>
      </c>
      <c r="U892" s="26" t="str">
        <f t="shared" ca="1" si="98"/>
        <v/>
      </c>
      <c r="V892" s="22"/>
      <c r="W892" s="22"/>
      <c r="X892" s="22"/>
      <c r="Y892" s="22"/>
      <c r="Z892" s="156"/>
      <c r="AA892" s="156"/>
      <c r="AB892" s="156"/>
      <c r="AC892" s="22">
        <v>20</v>
      </c>
    </row>
    <row r="893" spans="1:29">
      <c r="A893" s="17"/>
      <c r="B893" s="18"/>
      <c r="C893" s="18"/>
      <c r="D893" s="17"/>
      <c r="E893" s="17"/>
      <c r="F893" s="157"/>
      <c r="G893" s="136"/>
      <c r="H893" s="136" t="s">
        <v>131</v>
      </c>
      <c r="I893" s="137" t="str">
        <f>IFERROR(IF(ISBLANK($G893),"",IF(ISTEXT($G893),$G893,IF(SIGN(INDEX('Time Zones'!$D$12:$J$18,MATCH($H893,ZoneA,0),MATCH($J893,ZoneB,0)))=(-1),INDEX('Time Zones'!$D$12:$J$18,MATCH($H893,ZoneA,0),MATCH($J893,ZoneB,0))+$G893+5,INDEX('Time Zones'!$D$12:$J$18,MATCH($H893,ZoneA,0),MATCH($J893,ZoneB,0))+$G893))),"Select Time Zones")</f>
        <v/>
      </c>
      <c r="J893" s="19" t="s">
        <v>131</v>
      </c>
      <c r="K893" s="160"/>
      <c r="L893" s="134"/>
      <c r="M893" s="134" t="s">
        <v>131</v>
      </c>
      <c r="N893" s="135" t="str">
        <f>IFERROR(IF(ISBLANK($G893),"",IF(ISBLANK($L893),"",IF(ISTEXT($L893),$L893,IF(SIGN(INDEX('Time Zones'!$D$12:$J$18,MATCH($H893,ZoneA,0),MATCH($M893,ZoneB,0)))=(-1),INDEX('Time Zones'!$D$12:$J$18,MATCH($H893,ZoneA,0),MATCH($M893,ZoneB,0))+$L893+5,INDEX('Time Zones'!$D$12:$J$18,MATCH($H893,ZoneA,0),MATCH($M893,ZoneB,0))+$L893)))),"Select Time Zones")</f>
        <v/>
      </c>
      <c r="O893" s="162" t="str">
        <f t="shared" ca="1" si="99"/>
        <v/>
      </c>
      <c r="P893" s="25">
        <f t="shared" si="95"/>
        <v>0</v>
      </c>
      <c r="Q893" s="25">
        <f t="shared" si="96"/>
        <v>0</v>
      </c>
      <c r="R893" s="25">
        <f t="shared" si="97"/>
        <v>0</v>
      </c>
      <c r="S893" s="25" t="str">
        <f t="shared" ca="1" si="100"/>
        <v/>
      </c>
      <c r="T893" s="20" t="str">
        <f t="shared" ca="1" si="101"/>
        <v/>
      </c>
      <c r="U893" s="26" t="str">
        <f t="shared" ca="1" si="98"/>
        <v/>
      </c>
      <c r="V893" s="22"/>
      <c r="W893" s="22"/>
      <c r="X893" s="22"/>
      <c r="Y893" s="22"/>
      <c r="Z893" s="156"/>
      <c r="AA893" s="156"/>
      <c r="AB893" s="156"/>
      <c r="AC893" s="22">
        <v>20</v>
      </c>
    </row>
    <row r="894" spans="1:29">
      <c r="A894" s="17"/>
      <c r="B894" s="18"/>
      <c r="C894" s="18"/>
      <c r="D894" s="17"/>
      <c r="E894" s="17"/>
      <c r="F894" s="157"/>
      <c r="G894" s="136"/>
      <c r="H894" s="136" t="s">
        <v>131</v>
      </c>
      <c r="I894" s="137" t="str">
        <f>IFERROR(IF(ISBLANK($G894),"",IF(ISTEXT($G894),$G894,IF(SIGN(INDEX('Time Zones'!$D$12:$J$18,MATCH($H894,ZoneA,0),MATCH($J894,ZoneB,0)))=(-1),INDEX('Time Zones'!$D$12:$J$18,MATCH($H894,ZoneA,0),MATCH($J894,ZoneB,0))+$G894+5,INDEX('Time Zones'!$D$12:$J$18,MATCH($H894,ZoneA,0),MATCH($J894,ZoneB,0))+$G894))),"Select Time Zones")</f>
        <v/>
      </c>
      <c r="J894" s="19" t="s">
        <v>131</v>
      </c>
      <c r="K894" s="160"/>
      <c r="L894" s="134"/>
      <c r="M894" s="134" t="s">
        <v>131</v>
      </c>
      <c r="N894" s="135" t="str">
        <f>IFERROR(IF(ISBLANK($G894),"",IF(ISBLANK($L894),"",IF(ISTEXT($L894),$L894,IF(SIGN(INDEX('Time Zones'!$D$12:$J$18,MATCH($H894,ZoneA,0),MATCH($M894,ZoneB,0)))=(-1),INDEX('Time Zones'!$D$12:$J$18,MATCH($H894,ZoneA,0),MATCH($M894,ZoneB,0))+$L894+5,INDEX('Time Zones'!$D$12:$J$18,MATCH($H894,ZoneA,0),MATCH($M894,ZoneB,0))+$L894)))),"Select Time Zones")</f>
        <v/>
      </c>
      <c r="O894" s="162" t="str">
        <f t="shared" ca="1" si="99"/>
        <v/>
      </c>
      <c r="P894" s="25">
        <f t="shared" si="95"/>
        <v>0</v>
      </c>
      <c r="Q894" s="25">
        <f t="shared" si="96"/>
        <v>0</v>
      </c>
      <c r="R894" s="25">
        <f t="shared" si="97"/>
        <v>0</v>
      </c>
      <c r="S894" s="25" t="str">
        <f t="shared" ca="1" si="100"/>
        <v/>
      </c>
      <c r="T894" s="20" t="str">
        <f t="shared" ca="1" si="101"/>
        <v/>
      </c>
      <c r="U894" s="26" t="str">
        <f t="shared" ca="1" si="98"/>
        <v/>
      </c>
      <c r="V894" s="22"/>
      <c r="W894" s="22"/>
      <c r="X894" s="22"/>
      <c r="Y894" s="22"/>
      <c r="Z894" s="156"/>
      <c r="AA894" s="156"/>
      <c r="AB894" s="156"/>
      <c r="AC894" s="22">
        <v>20</v>
      </c>
    </row>
    <row r="895" spans="1:29">
      <c r="A895" s="17"/>
      <c r="B895" s="18"/>
      <c r="C895" s="18"/>
      <c r="D895" s="17"/>
      <c r="E895" s="17"/>
      <c r="F895" s="157"/>
      <c r="G895" s="136"/>
      <c r="H895" s="136" t="s">
        <v>131</v>
      </c>
      <c r="I895" s="137" t="str">
        <f>IFERROR(IF(ISBLANK($G895),"",IF(ISTEXT($G895),$G895,IF(SIGN(INDEX('Time Zones'!$D$12:$J$18,MATCH($H895,ZoneA,0),MATCH($J895,ZoneB,0)))=(-1),INDEX('Time Zones'!$D$12:$J$18,MATCH($H895,ZoneA,0),MATCH($J895,ZoneB,0))+$G895+5,INDEX('Time Zones'!$D$12:$J$18,MATCH($H895,ZoneA,0),MATCH($J895,ZoneB,0))+$G895))),"Select Time Zones")</f>
        <v/>
      </c>
      <c r="J895" s="19" t="s">
        <v>131</v>
      </c>
      <c r="K895" s="160"/>
      <c r="L895" s="134"/>
      <c r="M895" s="134" t="s">
        <v>131</v>
      </c>
      <c r="N895" s="135" t="str">
        <f>IFERROR(IF(ISBLANK($G895),"",IF(ISBLANK($L895),"",IF(ISTEXT($L895),$L895,IF(SIGN(INDEX('Time Zones'!$D$12:$J$18,MATCH($H895,ZoneA,0),MATCH($M895,ZoneB,0)))=(-1),INDEX('Time Zones'!$D$12:$J$18,MATCH($H895,ZoneA,0),MATCH($M895,ZoneB,0))+$L895+5,INDEX('Time Zones'!$D$12:$J$18,MATCH($H895,ZoneA,0),MATCH($M895,ZoneB,0))+$L895)))),"Select Time Zones")</f>
        <v/>
      </c>
      <c r="O895" s="162" t="str">
        <f t="shared" ca="1" si="99"/>
        <v/>
      </c>
      <c r="P895" s="25">
        <f t="shared" si="95"/>
        <v>0</v>
      </c>
      <c r="Q895" s="25">
        <f t="shared" si="96"/>
        <v>0</v>
      </c>
      <c r="R895" s="25">
        <f t="shared" si="97"/>
        <v>0</v>
      </c>
      <c r="S895" s="25" t="str">
        <f t="shared" ca="1" si="100"/>
        <v/>
      </c>
      <c r="T895" s="20" t="str">
        <f t="shared" ca="1" si="101"/>
        <v/>
      </c>
      <c r="U895" s="26" t="str">
        <f t="shared" ca="1" si="98"/>
        <v/>
      </c>
      <c r="V895" s="22"/>
      <c r="W895" s="22"/>
      <c r="X895" s="22"/>
      <c r="Y895" s="22"/>
      <c r="Z895" s="156"/>
      <c r="AA895" s="156"/>
      <c r="AB895" s="156"/>
      <c r="AC895" s="22">
        <v>20</v>
      </c>
    </row>
    <row r="896" spans="1:29">
      <c r="A896" s="17"/>
      <c r="B896" s="18"/>
      <c r="C896" s="18"/>
      <c r="D896" s="17"/>
      <c r="E896" s="17"/>
      <c r="F896" s="157"/>
      <c r="G896" s="136"/>
      <c r="H896" s="136" t="s">
        <v>131</v>
      </c>
      <c r="I896" s="137" t="str">
        <f>IFERROR(IF(ISBLANK($G896),"",IF(ISTEXT($G896),$G896,IF(SIGN(INDEX('Time Zones'!$D$12:$J$18,MATCH($H896,ZoneA,0),MATCH($J896,ZoneB,0)))=(-1),INDEX('Time Zones'!$D$12:$J$18,MATCH($H896,ZoneA,0),MATCH($J896,ZoneB,0))+$G896+5,INDEX('Time Zones'!$D$12:$J$18,MATCH($H896,ZoneA,0),MATCH($J896,ZoneB,0))+$G896))),"Select Time Zones")</f>
        <v/>
      </c>
      <c r="J896" s="19" t="s">
        <v>131</v>
      </c>
      <c r="K896" s="160"/>
      <c r="L896" s="134"/>
      <c r="M896" s="134" t="s">
        <v>131</v>
      </c>
      <c r="N896" s="135" t="str">
        <f>IFERROR(IF(ISBLANK($G896),"",IF(ISBLANK($L896),"",IF(ISTEXT($L896),$L896,IF(SIGN(INDEX('Time Zones'!$D$12:$J$18,MATCH($H896,ZoneA,0),MATCH($M896,ZoneB,0)))=(-1),INDEX('Time Zones'!$D$12:$J$18,MATCH($H896,ZoneA,0),MATCH($M896,ZoneB,0))+$L896+5,INDEX('Time Zones'!$D$12:$J$18,MATCH($H896,ZoneA,0),MATCH($M896,ZoneB,0))+$L896)))),"Select Time Zones")</f>
        <v/>
      </c>
      <c r="O896" s="162" t="str">
        <f t="shared" ca="1" si="99"/>
        <v/>
      </c>
      <c r="P896" s="25">
        <f t="shared" ref="P896:P959" si="102">IFERROR(HOUR(G896),"")</f>
        <v>0</v>
      </c>
      <c r="Q896" s="25">
        <f t="shared" ref="Q896:Q959" si="103">IFERROR(P896*60,"")</f>
        <v>0</v>
      </c>
      <c r="R896" s="25">
        <f t="shared" ref="R896:R959" si="104">IFERROR(MINUTE(G896),"")</f>
        <v>0</v>
      </c>
      <c r="S896" s="25" t="str">
        <f t="shared" ca="1" si="100"/>
        <v/>
      </c>
      <c r="T896" s="20" t="str">
        <f t="shared" ca="1" si="101"/>
        <v/>
      </c>
      <c r="U896" s="26" t="str">
        <f t="shared" ref="U896:U959" ca="1" si="105">IFERROR(SIGN(S896),"")</f>
        <v/>
      </c>
      <c r="V896" s="22"/>
      <c r="W896" s="22"/>
      <c r="X896" s="22"/>
      <c r="Y896" s="22"/>
      <c r="Z896" s="156"/>
      <c r="AA896" s="156"/>
      <c r="AB896" s="156"/>
      <c r="AC896" s="22">
        <v>20</v>
      </c>
    </row>
    <row r="897" spans="1:29">
      <c r="A897" s="17"/>
      <c r="B897" s="18"/>
      <c r="C897" s="18"/>
      <c r="D897" s="17"/>
      <c r="E897" s="17"/>
      <c r="F897" s="157"/>
      <c r="G897" s="136"/>
      <c r="H897" s="136" t="s">
        <v>131</v>
      </c>
      <c r="I897" s="137" t="str">
        <f>IFERROR(IF(ISBLANK($G897),"",IF(ISTEXT($G897),$G897,IF(SIGN(INDEX('Time Zones'!$D$12:$J$18,MATCH($H897,ZoneA,0),MATCH($J897,ZoneB,0)))=(-1),INDEX('Time Zones'!$D$12:$J$18,MATCH($H897,ZoneA,0),MATCH($J897,ZoneB,0))+$G897+5,INDEX('Time Zones'!$D$12:$J$18,MATCH($H897,ZoneA,0),MATCH($J897,ZoneB,0))+$G897))),"Select Time Zones")</f>
        <v/>
      </c>
      <c r="J897" s="19" t="s">
        <v>131</v>
      </c>
      <c r="K897" s="160"/>
      <c r="L897" s="134"/>
      <c r="M897" s="134" t="s">
        <v>131</v>
      </c>
      <c r="N897" s="135" t="str">
        <f>IFERROR(IF(ISBLANK($G897),"",IF(ISBLANK($L897),"",IF(ISTEXT($L897),$L897,IF(SIGN(INDEX('Time Zones'!$D$12:$J$18,MATCH($H897,ZoneA,0),MATCH($M897,ZoneB,0)))=(-1),INDEX('Time Zones'!$D$12:$J$18,MATCH($H897,ZoneA,0),MATCH($M897,ZoneB,0))+$L897+5,INDEX('Time Zones'!$D$12:$J$18,MATCH($H897,ZoneA,0),MATCH($M897,ZoneB,0))+$L897)))),"Select Time Zones")</f>
        <v/>
      </c>
      <c r="O897" s="162" t="str">
        <f t="shared" ca="1" si="99"/>
        <v/>
      </c>
      <c r="P897" s="25">
        <f t="shared" si="102"/>
        <v>0</v>
      </c>
      <c r="Q897" s="25">
        <f t="shared" si="103"/>
        <v>0</v>
      </c>
      <c r="R897" s="25">
        <f t="shared" si="104"/>
        <v>0</v>
      </c>
      <c r="S897" s="25" t="str">
        <f t="shared" ca="1" si="100"/>
        <v/>
      </c>
      <c r="T897" s="20" t="str">
        <f t="shared" ca="1" si="101"/>
        <v/>
      </c>
      <c r="U897" s="26" t="str">
        <f t="shared" ca="1" si="105"/>
        <v/>
      </c>
      <c r="V897" s="22"/>
      <c r="W897" s="22"/>
      <c r="X897" s="22"/>
      <c r="Y897" s="22"/>
      <c r="Z897" s="156"/>
      <c r="AA897" s="156"/>
      <c r="AB897" s="156"/>
      <c r="AC897" s="22">
        <v>20</v>
      </c>
    </row>
    <row r="898" spans="1:29">
      <c r="A898" s="17"/>
      <c r="B898" s="18"/>
      <c r="C898" s="18"/>
      <c r="D898" s="17"/>
      <c r="E898" s="17"/>
      <c r="F898" s="157"/>
      <c r="G898" s="136"/>
      <c r="H898" s="136" t="s">
        <v>131</v>
      </c>
      <c r="I898" s="137" t="str">
        <f>IFERROR(IF(ISBLANK($G898),"",IF(ISTEXT($G898),$G898,IF(SIGN(INDEX('Time Zones'!$D$12:$J$18,MATCH($H898,ZoneA,0),MATCH($J898,ZoneB,0)))=(-1),INDEX('Time Zones'!$D$12:$J$18,MATCH($H898,ZoneA,0),MATCH($J898,ZoneB,0))+$G898+5,INDEX('Time Zones'!$D$12:$J$18,MATCH($H898,ZoneA,0),MATCH($J898,ZoneB,0))+$G898))),"Select Time Zones")</f>
        <v/>
      </c>
      <c r="J898" s="19" t="s">
        <v>131</v>
      </c>
      <c r="K898" s="160"/>
      <c r="L898" s="134"/>
      <c r="M898" s="134" t="s">
        <v>131</v>
      </c>
      <c r="N898" s="135" t="str">
        <f>IFERROR(IF(ISBLANK($G898),"",IF(ISBLANK($L898),"",IF(ISTEXT($L898),$L898,IF(SIGN(INDEX('Time Zones'!$D$12:$J$18,MATCH($H898,ZoneA,0),MATCH($M898,ZoneB,0)))=(-1),INDEX('Time Zones'!$D$12:$J$18,MATCH($H898,ZoneA,0),MATCH($M898,ZoneB,0))+$L898+5,INDEX('Time Zones'!$D$12:$J$18,MATCH($H898,ZoneA,0),MATCH($M898,ZoneB,0))+$L898)))),"Select Time Zones")</f>
        <v/>
      </c>
      <c r="O898" s="162" t="str">
        <f t="shared" ca="1" si="99"/>
        <v/>
      </c>
      <c r="P898" s="25">
        <f t="shared" si="102"/>
        <v>0</v>
      </c>
      <c r="Q898" s="25">
        <f t="shared" si="103"/>
        <v>0</v>
      </c>
      <c r="R898" s="25">
        <f t="shared" si="104"/>
        <v>0</v>
      </c>
      <c r="S898" s="25" t="str">
        <f t="shared" ca="1" si="100"/>
        <v/>
      </c>
      <c r="T898" s="20" t="str">
        <f t="shared" ca="1" si="101"/>
        <v/>
      </c>
      <c r="U898" s="26" t="str">
        <f t="shared" ca="1" si="105"/>
        <v/>
      </c>
      <c r="V898" s="22"/>
      <c r="W898" s="22"/>
      <c r="X898" s="22"/>
      <c r="Y898" s="22"/>
      <c r="Z898" s="156"/>
      <c r="AA898" s="156"/>
      <c r="AB898" s="156"/>
      <c r="AC898" s="22">
        <v>20</v>
      </c>
    </row>
    <row r="899" spans="1:29">
      <c r="A899" s="17"/>
      <c r="B899" s="18"/>
      <c r="C899" s="18"/>
      <c r="D899" s="17"/>
      <c r="E899" s="17"/>
      <c r="F899" s="157"/>
      <c r="G899" s="136"/>
      <c r="H899" s="136" t="s">
        <v>131</v>
      </c>
      <c r="I899" s="137" t="str">
        <f>IFERROR(IF(ISBLANK($G899),"",IF(ISTEXT($G899),$G899,IF(SIGN(INDEX('Time Zones'!$D$12:$J$18,MATCH($H899,ZoneA,0),MATCH($J899,ZoneB,0)))=(-1),INDEX('Time Zones'!$D$12:$J$18,MATCH($H899,ZoneA,0),MATCH($J899,ZoneB,0))+$G899+5,INDEX('Time Zones'!$D$12:$J$18,MATCH($H899,ZoneA,0),MATCH($J899,ZoneB,0))+$G899))),"Select Time Zones")</f>
        <v/>
      </c>
      <c r="J899" s="19" t="s">
        <v>131</v>
      </c>
      <c r="K899" s="160"/>
      <c r="L899" s="134"/>
      <c r="M899" s="134" t="s">
        <v>131</v>
      </c>
      <c r="N899" s="135" t="str">
        <f>IFERROR(IF(ISBLANK($G899),"",IF(ISBLANK($L899),"",IF(ISTEXT($L899),$L899,IF(SIGN(INDEX('Time Zones'!$D$12:$J$18,MATCH($H899,ZoneA,0),MATCH($M899,ZoneB,0)))=(-1),INDEX('Time Zones'!$D$12:$J$18,MATCH($H899,ZoneA,0),MATCH($M899,ZoneB,0))+$L899+5,INDEX('Time Zones'!$D$12:$J$18,MATCH($H899,ZoneA,0),MATCH($M899,ZoneB,0))+$L899)))),"Select Time Zones")</f>
        <v/>
      </c>
      <c r="O899" s="162" t="str">
        <f t="shared" ca="1" si="99"/>
        <v/>
      </c>
      <c r="P899" s="25">
        <f t="shared" si="102"/>
        <v>0</v>
      </c>
      <c r="Q899" s="25">
        <f t="shared" si="103"/>
        <v>0</v>
      </c>
      <c r="R899" s="25">
        <f t="shared" si="104"/>
        <v>0</v>
      </c>
      <c r="S899" s="25" t="str">
        <f t="shared" ca="1" si="100"/>
        <v/>
      </c>
      <c r="T899" s="20" t="str">
        <f t="shared" ca="1" si="101"/>
        <v/>
      </c>
      <c r="U899" s="26" t="str">
        <f t="shared" ca="1" si="105"/>
        <v/>
      </c>
      <c r="V899" s="22"/>
      <c r="W899" s="22"/>
      <c r="X899" s="22"/>
      <c r="Y899" s="22"/>
      <c r="Z899" s="156"/>
      <c r="AA899" s="156"/>
      <c r="AB899" s="156"/>
      <c r="AC899" s="22">
        <v>20</v>
      </c>
    </row>
    <row r="900" spans="1:29">
      <c r="A900" s="17"/>
      <c r="B900" s="18"/>
      <c r="C900" s="18"/>
      <c r="D900" s="17"/>
      <c r="E900" s="17"/>
      <c r="F900" s="157"/>
      <c r="G900" s="136"/>
      <c r="H900" s="136" t="s">
        <v>131</v>
      </c>
      <c r="I900" s="137" t="str">
        <f>IFERROR(IF(ISBLANK($G900),"",IF(ISTEXT($G900),$G900,IF(SIGN(INDEX('Time Zones'!$D$12:$J$18,MATCH($H900,ZoneA,0),MATCH($J900,ZoneB,0)))=(-1),INDEX('Time Zones'!$D$12:$J$18,MATCH($H900,ZoneA,0),MATCH($J900,ZoneB,0))+$G900+5,INDEX('Time Zones'!$D$12:$J$18,MATCH($H900,ZoneA,0),MATCH($J900,ZoneB,0))+$G900))),"Select Time Zones")</f>
        <v/>
      </c>
      <c r="J900" s="19" t="s">
        <v>131</v>
      </c>
      <c r="K900" s="160"/>
      <c r="L900" s="134"/>
      <c r="M900" s="134" t="s">
        <v>131</v>
      </c>
      <c r="N900" s="135" t="str">
        <f>IFERROR(IF(ISBLANK($G900),"",IF(ISBLANK($L900),"",IF(ISTEXT($L900),$L900,IF(SIGN(INDEX('Time Zones'!$D$12:$J$18,MATCH($H900,ZoneA,0),MATCH($M900,ZoneB,0)))=(-1),INDEX('Time Zones'!$D$12:$J$18,MATCH($H900,ZoneA,0),MATCH($M900,ZoneB,0))+$L900+5,INDEX('Time Zones'!$D$12:$J$18,MATCH($H900,ZoneA,0),MATCH($M900,ZoneB,0))+$L900)))),"Select Time Zones")</f>
        <v/>
      </c>
      <c r="O900" s="162" t="str">
        <f t="shared" ref="O900:O963" ca="1" si="106">IFERROR(IF(AND(ISBLANK(F900),ISBLANK(G900)),"",IF(AND(F900&gt;TODAY(),OR(ISBLANK(K900),ISBLANK(L900))),"",IF(AND(F900=TODAY(),G900&gt;=NOW()-TODAY(),OR(ISBLANK(K900), ISBLANK(L900))),"Pending",IF(AND((F900=K900), G900&gt;=NOW()-TODAY(),ISBLANK(L900)),"Pending",IF(AND(F900=K900, ISBLANK(L900),G900&lt;(NOW()-TODAY())),"Deadline Elapsed",IF(AND(F900=TODAY(),G900&lt;(NOW()-TODAY()),AND(ISBLANK(K900), ISBLANK(L900))),"Deadline Elapsed",IF(AND(TODAY()&gt;F900,OR(ISBLANK(K900),ISBLANK(L900))),"Deadline Elapsed",IF(AND((F900=K900),(G900&lt;L900)),"Missed",IF(AND((F900&lt;K900),OR(G900&lt;=L900,G900&gt;=L900)),"Missed",IF(AND((F900=K900),(G900&gt;=L900)),"Achieved",IF(AND((F900&gt;K900),OR((G900&gt;=L900),(G900&lt;L900))),"Achieved",))))))))))),"")</f>
        <v/>
      </c>
      <c r="P900" s="25">
        <f t="shared" si="102"/>
        <v>0</v>
      </c>
      <c r="Q900" s="25">
        <f t="shared" si="103"/>
        <v>0</v>
      </c>
      <c r="R900" s="25">
        <f t="shared" si="104"/>
        <v>0</v>
      </c>
      <c r="S900" s="25" t="str">
        <f t="shared" ref="S900:S963" ca="1" si="107">IFERROR(IF(OR(ISBLANK(F900),ISBLANK(G900)),"",IF($F900&lt;TODAY(),-$S$1-(TODAY()-F900)*24*60+SUM(Q900:R900),IF($F900=TODAY(),SUM(Q900:R900)-$S$1,IF($F900=TODAY()+1,SUM(Q900:R900)+24*60-$S$1,"")))),"GS")</f>
        <v/>
      </c>
      <c r="T900" s="20" t="str">
        <f t="shared" ref="T900:T963" ca="1" si="108">IFERROR(IF($U900=1,IF($S900&lt;=$AC900,IF(OR(F900=TODAY()+1,$O900="Pending"),"Critical",""),""),""),"")</f>
        <v/>
      </c>
      <c r="U900" s="26" t="str">
        <f t="shared" ca="1" si="105"/>
        <v/>
      </c>
      <c r="V900" s="22"/>
      <c r="W900" s="22"/>
      <c r="X900" s="22"/>
      <c r="Y900" s="22"/>
      <c r="Z900" s="156"/>
      <c r="AA900" s="156"/>
      <c r="AB900" s="156"/>
      <c r="AC900" s="22">
        <v>20</v>
      </c>
    </row>
    <row r="901" spans="1:29">
      <c r="A901" s="17"/>
      <c r="B901" s="18"/>
      <c r="C901" s="18"/>
      <c r="D901" s="17"/>
      <c r="E901" s="17"/>
      <c r="F901" s="157"/>
      <c r="G901" s="136"/>
      <c r="H901" s="136" t="s">
        <v>131</v>
      </c>
      <c r="I901" s="137" t="str">
        <f>IFERROR(IF(ISBLANK($G901),"",IF(ISTEXT($G901),$G901,IF(SIGN(INDEX('Time Zones'!$D$12:$J$18,MATCH($H901,ZoneA,0),MATCH($J901,ZoneB,0)))=(-1),INDEX('Time Zones'!$D$12:$J$18,MATCH($H901,ZoneA,0),MATCH($J901,ZoneB,0))+$G901+5,INDEX('Time Zones'!$D$12:$J$18,MATCH($H901,ZoneA,0),MATCH($J901,ZoneB,0))+$G901))),"Select Time Zones")</f>
        <v/>
      </c>
      <c r="J901" s="19" t="s">
        <v>131</v>
      </c>
      <c r="K901" s="160"/>
      <c r="L901" s="134"/>
      <c r="M901" s="134" t="s">
        <v>131</v>
      </c>
      <c r="N901" s="135" t="str">
        <f>IFERROR(IF(ISBLANK($G901),"",IF(ISBLANK($L901),"",IF(ISTEXT($L901),$L901,IF(SIGN(INDEX('Time Zones'!$D$12:$J$18,MATCH($H901,ZoneA,0),MATCH($M901,ZoneB,0)))=(-1),INDEX('Time Zones'!$D$12:$J$18,MATCH($H901,ZoneA,0),MATCH($M901,ZoneB,0))+$L901+5,INDEX('Time Zones'!$D$12:$J$18,MATCH($H901,ZoneA,0),MATCH($M901,ZoneB,0))+$L901)))),"Select Time Zones")</f>
        <v/>
      </c>
      <c r="O901" s="162" t="str">
        <f t="shared" ca="1" si="106"/>
        <v/>
      </c>
      <c r="P901" s="25">
        <f t="shared" si="102"/>
        <v>0</v>
      </c>
      <c r="Q901" s="25">
        <f t="shared" si="103"/>
        <v>0</v>
      </c>
      <c r="R901" s="25">
        <f t="shared" si="104"/>
        <v>0</v>
      </c>
      <c r="S901" s="25" t="str">
        <f t="shared" ca="1" si="107"/>
        <v/>
      </c>
      <c r="T901" s="20" t="str">
        <f t="shared" ca="1" si="108"/>
        <v/>
      </c>
      <c r="U901" s="26" t="str">
        <f t="shared" ca="1" si="105"/>
        <v/>
      </c>
      <c r="V901" s="22"/>
      <c r="W901" s="22"/>
      <c r="X901" s="22"/>
      <c r="Y901" s="22"/>
      <c r="Z901" s="156"/>
      <c r="AA901" s="156"/>
      <c r="AB901" s="156"/>
      <c r="AC901" s="22">
        <v>20</v>
      </c>
    </row>
    <row r="902" spans="1:29">
      <c r="A902" s="17"/>
      <c r="B902" s="18"/>
      <c r="C902" s="18"/>
      <c r="D902" s="17"/>
      <c r="E902" s="17"/>
      <c r="F902" s="157"/>
      <c r="G902" s="136"/>
      <c r="H902" s="136" t="s">
        <v>131</v>
      </c>
      <c r="I902" s="137" t="str">
        <f>IFERROR(IF(ISBLANK($G902),"",IF(ISTEXT($G902),$G902,IF(SIGN(INDEX('Time Zones'!$D$12:$J$18,MATCH($H902,ZoneA,0),MATCH($J902,ZoneB,0)))=(-1),INDEX('Time Zones'!$D$12:$J$18,MATCH($H902,ZoneA,0),MATCH($J902,ZoneB,0))+$G902+5,INDEX('Time Zones'!$D$12:$J$18,MATCH($H902,ZoneA,0),MATCH($J902,ZoneB,0))+$G902))),"Select Time Zones")</f>
        <v/>
      </c>
      <c r="J902" s="19" t="s">
        <v>131</v>
      </c>
      <c r="K902" s="160"/>
      <c r="L902" s="134"/>
      <c r="M902" s="134" t="s">
        <v>131</v>
      </c>
      <c r="N902" s="135" t="str">
        <f>IFERROR(IF(ISBLANK($G902),"",IF(ISBLANK($L902),"",IF(ISTEXT($L902),$L902,IF(SIGN(INDEX('Time Zones'!$D$12:$J$18,MATCH($H902,ZoneA,0),MATCH($M902,ZoneB,0)))=(-1),INDEX('Time Zones'!$D$12:$J$18,MATCH($H902,ZoneA,0),MATCH($M902,ZoneB,0))+$L902+5,INDEX('Time Zones'!$D$12:$J$18,MATCH($H902,ZoneA,0),MATCH($M902,ZoneB,0))+$L902)))),"Select Time Zones")</f>
        <v/>
      </c>
      <c r="O902" s="162" t="str">
        <f t="shared" ca="1" si="106"/>
        <v/>
      </c>
      <c r="P902" s="25">
        <f t="shared" si="102"/>
        <v>0</v>
      </c>
      <c r="Q902" s="25">
        <f t="shared" si="103"/>
        <v>0</v>
      </c>
      <c r="R902" s="25">
        <f t="shared" si="104"/>
        <v>0</v>
      </c>
      <c r="S902" s="25" t="str">
        <f t="shared" ca="1" si="107"/>
        <v/>
      </c>
      <c r="T902" s="20" t="str">
        <f t="shared" ca="1" si="108"/>
        <v/>
      </c>
      <c r="U902" s="26" t="str">
        <f t="shared" ca="1" si="105"/>
        <v/>
      </c>
      <c r="V902" s="22"/>
      <c r="W902" s="22"/>
      <c r="X902" s="22"/>
      <c r="Y902" s="22"/>
      <c r="Z902" s="156"/>
      <c r="AA902" s="156"/>
      <c r="AB902" s="156"/>
      <c r="AC902" s="22">
        <v>20</v>
      </c>
    </row>
    <row r="903" spans="1:29">
      <c r="A903" s="17"/>
      <c r="B903" s="18"/>
      <c r="C903" s="18"/>
      <c r="D903" s="17"/>
      <c r="E903" s="17"/>
      <c r="F903" s="157"/>
      <c r="G903" s="136"/>
      <c r="H903" s="136" t="s">
        <v>131</v>
      </c>
      <c r="I903" s="137" t="str">
        <f>IFERROR(IF(ISBLANK($G903),"",IF(ISTEXT($G903),$G903,IF(SIGN(INDEX('Time Zones'!$D$12:$J$18,MATCH($H903,ZoneA,0),MATCH($J903,ZoneB,0)))=(-1),INDEX('Time Zones'!$D$12:$J$18,MATCH($H903,ZoneA,0),MATCH($J903,ZoneB,0))+$G903+5,INDEX('Time Zones'!$D$12:$J$18,MATCH($H903,ZoneA,0),MATCH($J903,ZoneB,0))+$G903))),"Select Time Zones")</f>
        <v/>
      </c>
      <c r="J903" s="19" t="s">
        <v>131</v>
      </c>
      <c r="K903" s="160"/>
      <c r="L903" s="134"/>
      <c r="M903" s="134" t="s">
        <v>131</v>
      </c>
      <c r="N903" s="135" t="str">
        <f>IFERROR(IF(ISBLANK($G903),"",IF(ISBLANK($L903),"",IF(ISTEXT($L903),$L903,IF(SIGN(INDEX('Time Zones'!$D$12:$J$18,MATCH($H903,ZoneA,0),MATCH($M903,ZoneB,0)))=(-1),INDEX('Time Zones'!$D$12:$J$18,MATCH($H903,ZoneA,0),MATCH($M903,ZoneB,0))+$L903+5,INDEX('Time Zones'!$D$12:$J$18,MATCH($H903,ZoneA,0),MATCH($M903,ZoneB,0))+$L903)))),"Select Time Zones")</f>
        <v/>
      </c>
      <c r="O903" s="162" t="str">
        <f t="shared" ca="1" si="106"/>
        <v/>
      </c>
      <c r="P903" s="25">
        <f t="shared" si="102"/>
        <v>0</v>
      </c>
      <c r="Q903" s="25">
        <f t="shared" si="103"/>
        <v>0</v>
      </c>
      <c r="R903" s="25">
        <f t="shared" si="104"/>
        <v>0</v>
      </c>
      <c r="S903" s="25" t="str">
        <f t="shared" ca="1" si="107"/>
        <v/>
      </c>
      <c r="T903" s="20" t="str">
        <f t="shared" ca="1" si="108"/>
        <v/>
      </c>
      <c r="U903" s="26" t="str">
        <f t="shared" ca="1" si="105"/>
        <v/>
      </c>
      <c r="V903" s="22"/>
      <c r="W903" s="22"/>
      <c r="X903" s="22"/>
      <c r="Y903" s="22"/>
      <c r="Z903" s="156"/>
      <c r="AA903" s="156"/>
      <c r="AB903" s="156"/>
      <c r="AC903" s="22">
        <v>20</v>
      </c>
    </row>
    <row r="904" spans="1:29">
      <c r="A904" s="17"/>
      <c r="B904" s="18"/>
      <c r="C904" s="18"/>
      <c r="D904" s="17"/>
      <c r="E904" s="17"/>
      <c r="F904" s="157"/>
      <c r="G904" s="136"/>
      <c r="H904" s="136" t="s">
        <v>131</v>
      </c>
      <c r="I904" s="137" t="str">
        <f>IFERROR(IF(ISBLANK($G904),"",IF(ISTEXT($G904),$G904,IF(SIGN(INDEX('Time Zones'!$D$12:$J$18,MATCH($H904,ZoneA,0),MATCH($J904,ZoneB,0)))=(-1),INDEX('Time Zones'!$D$12:$J$18,MATCH($H904,ZoneA,0),MATCH($J904,ZoneB,0))+$G904+5,INDEX('Time Zones'!$D$12:$J$18,MATCH($H904,ZoneA,0),MATCH($J904,ZoneB,0))+$G904))),"Select Time Zones")</f>
        <v/>
      </c>
      <c r="J904" s="19" t="s">
        <v>131</v>
      </c>
      <c r="K904" s="160"/>
      <c r="L904" s="134"/>
      <c r="M904" s="134" t="s">
        <v>131</v>
      </c>
      <c r="N904" s="135" t="str">
        <f>IFERROR(IF(ISBLANK($G904),"",IF(ISBLANK($L904),"",IF(ISTEXT($L904),$L904,IF(SIGN(INDEX('Time Zones'!$D$12:$J$18,MATCH($H904,ZoneA,0),MATCH($M904,ZoneB,0)))=(-1),INDEX('Time Zones'!$D$12:$J$18,MATCH($H904,ZoneA,0),MATCH($M904,ZoneB,0))+$L904+5,INDEX('Time Zones'!$D$12:$J$18,MATCH($H904,ZoneA,0),MATCH($M904,ZoneB,0))+$L904)))),"Select Time Zones")</f>
        <v/>
      </c>
      <c r="O904" s="162" t="str">
        <f t="shared" ca="1" si="106"/>
        <v/>
      </c>
      <c r="P904" s="25">
        <f t="shared" si="102"/>
        <v>0</v>
      </c>
      <c r="Q904" s="25">
        <f t="shared" si="103"/>
        <v>0</v>
      </c>
      <c r="R904" s="25">
        <f t="shared" si="104"/>
        <v>0</v>
      </c>
      <c r="S904" s="25" t="str">
        <f t="shared" ca="1" si="107"/>
        <v/>
      </c>
      <c r="T904" s="20" t="str">
        <f t="shared" ca="1" si="108"/>
        <v/>
      </c>
      <c r="U904" s="26" t="str">
        <f t="shared" ca="1" si="105"/>
        <v/>
      </c>
      <c r="V904" s="22"/>
      <c r="W904" s="22"/>
      <c r="X904" s="22"/>
      <c r="Y904" s="22"/>
      <c r="Z904" s="156"/>
      <c r="AA904" s="156"/>
      <c r="AB904" s="156"/>
      <c r="AC904" s="22">
        <v>20</v>
      </c>
    </row>
    <row r="905" spans="1:29">
      <c r="A905" s="17"/>
      <c r="B905" s="18"/>
      <c r="C905" s="18"/>
      <c r="D905" s="17"/>
      <c r="E905" s="17"/>
      <c r="F905" s="157"/>
      <c r="G905" s="136"/>
      <c r="H905" s="136" t="s">
        <v>131</v>
      </c>
      <c r="I905" s="137" t="str">
        <f>IFERROR(IF(ISBLANK($G905),"",IF(ISTEXT($G905),$G905,IF(SIGN(INDEX('Time Zones'!$D$12:$J$18,MATCH($H905,ZoneA,0),MATCH($J905,ZoneB,0)))=(-1),INDEX('Time Zones'!$D$12:$J$18,MATCH($H905,ZoneA,0),MATCH($J905,ZoneB,0))+$G905+5,INDEX('Time Zones'!$D$12:$J$18,MATCH($H905,ZoneA,0),MATCH($J905,ZoneB,0))+$G905))),"Select Time Zones")</f>
        <v/>
      </c>
      <c r="J905" s="19" t="s">
        <v>131</v>
      </c>
      <c r="K905" s="160"/>
      <c r="L905" s="134"/>
      <c r="M905" s="134" t="s">
        <v>131</v>
      </c>
      <c r="N905" s="135" t="str">
        <f>IFERROR(IF(ISBLANK($G905),"",IF(ISBLANK($L905),"",IF(ISTEXT($L905),$L905,IF(SIGN(INDEX('Time Zones'!$D$12:$J$18,MATCH($H905,ZoneA,0),MATCH($M905,ZoneB,0)))=(-1),INDEX('Time Zones'!$D$12:$J$18,MATCH($H905,ZoneA,0),MATCH($M905,ZoneB,0))+$L905+5,INDEX('Time Zones'!$D$12:$J$18,MATCH($H905,ZoneA,0),MATCH($M905,ZoneB,0))+$L905)))),"Select Time Zones")</f>
        <v/>
      </c>
      <c r="O905" s="162" t="str">
        <f t="shared" ca="1" si="106"/>
        <v/>
      </c>
      <c r="P905" s="25">
        <f t="shared" si="102"/>
        <v>0</v>
      </c>
      <c r="Q905" s="25">
        <f t="shared" si="103"/>
        <v>0</v>
      </c>
      <c r="R905" s="25">
        <f t="shared" si="104"/>
        <v>0</v>
      </c>
      <c r="S905" s="25" t="str">
        <f t="shared" ca="1" si="107"/>
        <v/>
      </c>
      <c r="T905" s="20" t="str">
        <f t="shared" ca="1" si="108"/>
        <v/>
      </c>
      <c r="U905" s="26" t="str">
        <f t="shared" ca="1" si="105"/>
        <v/>
      </c>
      <c r="V905" s="22"/>
      <c r="W905" s="22"/>
      <c r="X905" s="22"/>
      <c r="Y905" s="22"/>
      <c r="Z905" s="156"/>
      <c r="AA905" s="156"/>
      <c r="AB905" s="156"/>
      <c r="AC905" s="22">
        <v>20</v>
      </c>
    </row>
    <row r="906" spans="1:29">
      <c r="A906" s="17"/>
      <c r="B906" s="18"/>
      <c r="C906" s="18"/>
      <c r="D906" s="17"/>
      <c r="E906" s="17"/>
      <c r="F906" s="157"/>
      <c r="G906" s="136"/>
      <c r="H906" s="136" t="s">
        <v>131</v>
      </c>
      <c r="I906" s="137" t="str">
        <f>IFERROR(IF(ISBLANK($G906),"",IF(ISTEXT($G906),$G906,IF(SIGN(INDEX('Time Zones'!$D$12:$J$18,MATCH($H906,ZoneA,0),MATCH($J906,ZoneB,0)))=(-1),INDEX('Time Zones'!$D$12:$J$18,MATCH($H906,ZoneA,0),MATCH($J906,ZoneB,0))+$G906+5,INDEX('Time Zones'!$D$12:$J$18,MATCH($H906,ZoneA,0),MATCH($J906,ZoneB,0))+$G906))),"Select Time Zones")</f>
        <v/>
      </c>
      <c r="J906" s="19" t="s">
        <v>131</v>
      </c>
      <c r="K906" s="160"/>
      <c r="L906" s="134"/>
      <c r="M906" s="134" t="s">
        <v>131</v>
      </c>
      <c r="N906" s="135" t="str">
        <f>IFERROR(IF(ISBLANK($G906),"",IF(ISBLANK($L906),"",IF(ISTEXT($L906),$L906,IF(SIGN(INDEX('Time Zones'!$D$12:$J$18,MATCH($H906,ZoneA,0),MATCH($M906,ZoneB,0)))=(-1),INDEX('Time Zones'!$D$12:$J$18,MATCH($H906,ZoneA,0),MATCH($M906,ZoneB,0))+$L906+5,INDEX('Time Zones'!$D$12:$J$18,MATCH($H906,ZoneA,0),MATCH($M906,ZoneB,0))+$L906)))),"Select Time Zones")</f>
        <v/>
      </c>
      <c r="O906" s="162" t="str">
        <f t="shared" ca="1" si="106"/>
        <v/>
      </c>
      <c r="P906" s="25">
        <f t="shared" si="102"/>
        <v>0</v>
      </c>
      <c r="Q906" s="25">
        <f t="shared" si="103"/>
        <v>0</v>
      </c>
      <c r="R906" s="25">
        <f t="shared" si="104"/>
        <v>0</v>
      </c>
      <c r="S906" s="25" t="str">
        <f t="shared" ca="1" si="107"/>
        <v/>
      </c>
      <c r="T906" s="20" t="str">
        <f t="shared" ca="1" si="108"/>
        <v/>
      </c>
      <c r="U906" s="26" t="str">
        <f t="shared" ca="1" si="105"/>
        <v/>
      </c>
      <c r="V906" s="22"/>
      <c r="W906" s="22"/>
      <c r="X906" s="22"/>
      <c r="Y906" s="22"/>
      <c r="Z906" s="156"/>
      <c r="AA906" s="156"/>
      <c r="AB906" s="156"/>
      <c r="AC906" s="22">
        <v>20</v>
      </c>
    </row>
    <row r="907" spans="1:29">
      <c r="A907" s="17"/>
      <c r="B907" s="18"/>
      <c r="C907" s="18"/>
      <c r="D907" s="17"/>
      <c r="E907" s="17"/>
      <c r="F907" s="157"/>
      <c r="G907" s="136"/>
      <c r="H907" s="136" t="s">
        <v>131</v>
      </c>
      <c r="I907" s="137" t="str">
        <f>IFERROR(IF(ISBLANK($G907),"",IF(ISTEXT($G907),$G907,IF(SIGN(INDEX('Time Zones'!$D$12:$J$18,MATCH($H907,ZoneA,0),MATCH($J907,ZoneB,0)))=(-1),INDEX('Time Zones'!$D$12:$J$18,MATCH($H907,ZoneA,0),MATCH($J907,ZoneB,0))+$G907+5,INDEX('Time Zones'!$D$12:$J$18,MATCH($H907,ZoneA,0),MATCH($J907,ZoneB,0))+$G907))),"Select Time Zones")</f>
        <v/>
      </c>
      <c r="J907" s="19" t="s">
        <v>131</v>
      </c>
      <c r="K907" s="160"/>
      <c r="L907" s="134"/>
      <c r="M907" s="134" t="s">
        <v>131</v>
      </c>
      <c r="N907" s="135" t="str">
        <f>IFERROR(IF(ISBLANK($G907),"",IF(ISBLANK($L907),"",IF(ISTEXT($L907),$L907,IF(SIGN(INDEX('Time Zones'!$D$12:$J$18,MATCH($H907,ZoneA,0),MATCH($M907,ZoneB,0)))=(-1),INDEX('Time Zones'!$D$12:$J$18,MATCH($H907,ZoneA,0),MATCH($M907,ZoneB,0))+$L907+5,INDEX('Time Zones'!$D$12:$J$18,MATCH($H907,ZoneA,0),MATCH($M907,ZoneB,0))+$L907)))),"Select Time Zones")</f>
        <v/>
      </c>
      <c r="O907" s="162" t="str">
        <f t="shared" ca="1" si="106"/>
        <v/>
      </c>
      <c r="P907" s="25">
        <f t="shared" si="102"/>
        <v>0</v>
      </c>
      <c r="Q907" s="25">
        <f t="shared" si="103"/>
        <v>0</v>
      </c>
      <c r="R907" s="25">
        <f t="shared" si="104"/>
        <v>0</v>
      </c>
      <c r="S907" s="25" t="str">
        <f t="shared" ca="1" si="107"/>
        <v/>
      </c>
      <c r="T907" s="20" t="str">
        <f t="shared" ca="1" si="108"/>
        <v/>
      </c>
      <c r="U907" s="26" t="str">
        <f t="shared" ca="1" si="105"/>
        <v/>
      </c>
      <c r="V907" s="22"/>
      <c r="W907" s="22"/>
      <c r="X907" s="22"/>
      <c r="Y907" s="22"/>
      <c r="Z907" s="156"/>
      <c r="AA907" s="156"/>
      <c r="AB907" s="156"/>
      <c r="AC907" s="22">
        <v>20</v>
      </c>
    </row>
    <row r="908" spans="1:29">
      <c r="A908" s="17"/>
      <c r="B908" s="18"/>
      <c r="C908" s="18"/>
      <c r="D908" s="17"/>
      <c r="E908" s="17"/>
      <c r="F908" s="157"/>
      <c r="G908" s="136"/>
      <c r="H908" s="136" t="s">
        <v>131</v>
      </c>
      <c r="I908" s="137" t="str">
        <f>IFERROR(IF(ISBLANK($G908),"",IF(ISTEXT($G908),$G908,IF(SIGN(INDEX('Time Zones'!$D$12:$J$18,MATCH($H908,ZoneA,0),MATCH($J908,ZoneB,0)))=(-1),INDEX('Time Zones'!$D$12:$J$18,MATCH($H908,ZoneA,0),MATCH($J908,ZoneB,0))+$G908+5,INDEX('Time Zones'!$D$12:$J$18,MATCH($H908,ZoneA,0),MATCH($J908,ZoneB,0))+$G908))),"Select Time Zones")</f>
        <v/>
      </c>
      <c r="J908" s="19" t="s">
        <v>131</v>
      </c>
      <c r="K908" s="160"/>
      <c r="L908" s="134"/>
      <c r="M908" s="134" t="s">
        <v>131</v>
      </c>
      <c r="N908" s="135" t="str">
        <f>IFERROR(IF(ISBLANK($G908),"",IF(ISBLANK($L908),"",IF(ISTEXT($L908),$L908,IF(SIGN(INDEX('Time Zones'!$D$12:$J$18,MATCH($H908,ZoneA,0),MATCH($M908,ZoneB,0)))=(-1),INDEX('Time Zones'!$D$12:$J$18,MATCH($H908,ZoneA,0),MATCH($M908,ZoneB,0))+$L908+5,INDEX('Time Zones'!$D$12:$J$18,MATCH($H908,ZoneA,0),MATCH($M908,ZoneB,0))+$L908)))),"Select Time Zones")</f>
        <v/>
      </c>
      <c r="O908" s="162" t="str">
        <f t="shared" ca="1" si="106"/>
        <v/>
      </c>
      <c r="P908" s="25">
        <f t="shared" si="102"/>
        <v>0</v>
      </c>
      <c r="Q908" s="25">
        <f t="shared" si="103"/>
        <v>0</v>
      </c>
      <c r="R908" s="25">
        <f t="shared" si="104"/>
        <v>0</v>
      </c>
      <c r="S908" s="25" t="str">
        <f t="shared" ca="1" si="107"/>
        <v/>
      </c>
      <c r="T908" s="20" t="str">
        <f t="shared" ca="1" si="108"/>
        <v/>
      </c>
      <c r="U908" s="26" t="str">
        <f t="shared" ca="1" si="105"/>
        <v/>
      </c>
      <c r="V908" s="22"/>
      <c r="W908" s="22"/>
      <c r="X908" s="22"/>
      <c r="Y908" s="22"/>
      <c r="Z908" s="156"/>
      <c r="AA908" s="156"/>
      <c r="AB908" s="156"/>
      <c r="AC908" s="22">
        <v>20</v>
      </c>
    </row>
    <row r="909" spans="1:29">
      <c r="A909" s="17"/>
      <c r="B909" s="18"/>
      <c r="C909" s="18"/>
      <c r="D909" s="17"/>
      <c r="E909" s="17"/>
      <c r="F909" s="157"/>
      <c r="G909" s="136"/>
      <c r="H909" s="136" t="s">
        <v>131</v>
      </c>
      <c r="I909" s="137" t="str">
        <f>IFERROR(IF(ISBLANK($G909),"",IF(ISTEXT($G909),$G909,IF(SIGN(INDEX('Time Zones'!$D$12:$J$18,MATCH($H909,ZoneA,0),MATCH($J909,ZoneB,0)))=(-1),INDEX('Time Zones'!$D$12:$J$18,MATCH($H909,ZoneA,0),MATCH($J909,ZoneB,0))+$G909+5,INDEX('Time Zones'!$D$12:$J$18,MATCH($H909,ZoneA,0),MATCH($J909,ZoneB,0))+$G909))),"Select Time Zones")</f>
        <v/>
      </c>
      <c r="J909" s="19" t="s">
        <v>131</v>
      </c>
      <c r="K909" s="160"/>
      <c r="L909" s="134"/>
      <c r="M909" s="134" t="s">
        <v>131</v>
      </c>
      <c r="N909" s="135" t="str">
        <f>IFERROR(IF(ISBLANK($G909),"",IF(ISBLANK($L909),"",IF(ISTEXT($L909),$L909,IF(SIGN(INDEX('Time Zones'!$D$12:$J$18,MATCH($H909,ZoneA,0),MATCH($M909,ZoneB,0)))=(-1),INDEX('Time Zones'!$D$12:$J$18,MATCH($H909,ZoneA,0),MATCH($M909,ZoneB,0))+$L909+5,INDEX('Time Zones'!$D$12:$J$18,MATCH($H909,ZoneA,0),MATCH($M909,ZoneB,0))+$L909)))),"Select Time Zones")</f>
        <v/>
      </c>
      <c r="O909" s="162" t="str">
        <f t="shared" ca="1" si="106"/>
        <v/>
      </c>
      <c r="P909" s="25">
        <f t="shared" si="102"/>
        <v>0</v>
      </c>
      <c r="Q909" s="25">
        <f t="shared" si="103"/>
        <v>0</v>
      </c>
      <c r="R909" s="25">
        <f t="shared" si="104"/>
        <v>0</v>
      </c>
      <c r="S909" s="25" t="str">
        <f t="shared" ca="1" si="107"/>
        <v/>
      </c>
      <c r="T909" s="20" t="str">
        <f t="shared" ca="1" si="108"/>
        <v/>
      </c>
      <c r="U909" s="26" t="str">
        <f t="shared" ca="1" si="105"/>
        <v/>
      </c>
      <c r="V909" s="22"/>
      <c r="W909" s="22"/>
      <c r="X909" s="22"/>
      <c r="Y909" s="22"/>
      <c r="Z909" s="156"/>
      <c r="AA909" s="156"/>
      <c r="AB909" s="156"/>
      <c r="AC909" s="22">
        <v>20</v>
      </c>
    </row>
    <row r="910" spans="1:29">
      <c r="A910" s="17"/>
      <c r="B910" s="18"/>
      <c r="C910" s="18"/>
      <c r="D910" s="17"/>
      <c r="E910" s="17"/>
      <c r="F910" s="157"/>
      <c r="G910" s="136"/>
      <c r="H910" s="136" t="s">
        <v>131</v>
      </c>
      <c r="I910" s="137" t="str">
        <f>IFERROR(IF(ISBLANK($G910),"",IF(ISTEXT($G910),$G910,IF(SIGN(INDEX('Time Zones'!$D$12:$J$18,MATCH($H910,ZoneA,0),MATCH($J910,ZoneB,0)))=(-1),INDEX('Time Zones'!$D$12:$J$18,MATCH($H910,ZoneA,0),MATCH($J910,ZoneB,0))+$G910+5,INDEX('Time Zones'!$D$12:$J$18,MATCH($H910,ZoneA,0),MATCH($J910,ZoneB,0))+$G910))),"Select Time Zones")</f>
        <v/>
      </c>
      <c r="J910" s="19" t="s">
        <v>131</v>
      </c>
      <c r="K910" s="160"/>
      <c r="L910" s="134"/>
      <c r="M910" s="134" t="s">
        <v>131</v>
      </c>
      <c r="N910" s="135" t="str">
        <f>IFERROR(IF(ISBLANK($G910),"",IF(ISBLANK($L910),"",IF(ISTEXT($L910),$L910,IF(SIGN(INDEX('Time Zones'!$D$12:$J$18,MATCH($H910,ZoneA,0),MATCH($M910,ZoneB,0)))=(-1),INDEX('Time Zones'!$D$12:$J$18,MATCH($H910,ZoneA,0),MATCH($M910,ZoneB,0))+$L910+5,INDEX('Time Zones'!$D$12:$J$18,MATCH($H910,ZoneA,0),MATCH($M910,ZoneB,0))+$L910)))),"Select Time Zones")</f>
        <v/>
      </c>
      <c r="O910" s="162" t="str">
        <f t="shared" ca="1" si="106"/>
        <v/>
      </c>
      <c r="P910" s="25">
        <f t="shared" si="102"/>
        <v>0</v>
      </c>
      <c r="Q910" s="25">
        <f t="shared" si="103"/>
        <v>0</v>
      </c>
      <c r="R910" s="25">
        <f t="shared" si="104"/>
        <v>0</v>
      </c>
      <c r="S910" s="25" t="str">
        <f t="shared" ca="1" si="107"/>
        <v/>
      </c>
      <c r="T910" s="20" t="str">
        <f t="shared" ca="1" si="108"/>
        <v/>
      </c>
      <c r="U910" s="26" t="str">
        <f t="shared" ca="1" si="105"/>
        <v/>
      </c>
      <c r="V910" s="22"/>
      <c r="W910" s="22"/>
      <c r="X910" s="22"/>
      <c r="Y910" s="22"/>
      <c r="Z910" s="156"/>
      <c r="AA910" s="156"/>
      <c r="AB910" s="156"/>
      <c r="AC910" s="22">
        <v>20</v>
      </c>
    </row>
    <row r="911" spans="1:29">
      <c r="A911" s="17"/>
      <c r="B911" s="18"/>
      <c r="C911" s="18"/>
      <c r="D911" s="17"/>
      <c r="E911" s="17"/>
      <c r="F911" s="157"/>
      <c r="G911" s="136"/>
      <c r="H911" s="136" t="s">
        <v>131</v>
      </c>
      <c r="I911" s="137" t="str">
        <f>IFERROR(IF(ISBLANK($G911),"",IF(ISTEXT($G911),$G911,IF(SIGN(INDEX('Time Zones'!$D$12:$J$18,MATCH($H911,ZoneA,0),MATCH($J911,ZoneB,0)))=(-1),INDEX('Time Zones'!$D$12:$J$18,MATCH($H911,ZoneA,0),MATCH($J911,ZoneB,0))+$G911+5,INDEX('Time Zones'!$D$12:$J$18,MATCH($H911,ZoneA,0),MATCH($J911,ZoneB,0))+$G911))),"Select Time Zones")</f>
        <v/>
      </c>
      <c r="J911" s="19" t="s">
        <v>131</v>
      </c>
      <c r="K911" s="160"/>
      <c r="L911" s="134"/>
      <c r="M911" s="134" t="s">
        <v>131</v>
      </c>
      <c r="N911" s="135" t="str">
        <f>IFERROR(IF(ISBLANK($G911),"",IF(ISBLANK($L911),"",IF(ISTEXT($L911),$L911,IF(SIGN(INDEX('Time Zones'!$D$12:$J$18,MATCH($H911,ZoneA,0),MATCH($M911,ZoneB,0)))=(-1),INDEX('Time Zones'!$D$12:$J$18,MATCH($H911,ZoneA,0),MATCH($M911,ZoneB,0))+$L911+5,INDEX('Time Zones'!$D$12:$J$18,MATCH($H911,ZoneA,0),MATCH($M911,ZoneB,0))+$L911)))),"Select Time Zones")</f>
        <v/>
      </c>
      <c r="O911" s="162" t="str">
        <f t="shared" ca="1" si="106"/>
        <v/>
      </c>
      <c r="P911" s="25">
        <f t="shared" si="102"/>
        <v>0</v>
      </c>
      <c r="Q911" s="25">
        <f t="shared" si="103"/>
        <v>0</v>
      </c>
      <c r="R911" s="25">
        <f t="shared" si="104"/>
        <v>0</v>
      </c>
      <c r="S911" s="25" t="str">
        <f t="shared" ca="1" si="107"/>
        <v/>
      </c>
      <c r="T911" s="20" t="str">
        <f t="shared" ca="1" si="108"/>
        <v/>
      </c>
      <c r="U911" s="26" t="str">
        <f t="shared" ca="1" si="105"/>
        <v/>
      </c>
      <c r="V911" s="22"/>
      <c r="W911" s="22"/>
      <c r="X911" s="22"/>
      <c r="Y911" s="22"/>
      <c r="Z911" s="156"/>
      <c r="AA911" s="156"/>
      <c r="AB911" s="156"/>
      <c r="AC911" s="22">
        <v>20</v>
      </c>
    </row>
    <row r="912" spans="1:29">
      <c r="A912" s="17"/>
      <c r="B912" s="18"/>
      <c r="C912" s="18"/>
      <c r="D912" s="17"/>
      <c r="E912" s="17"/>
      <c r="F912" s="157"/>
      <c r="G912" s="136"/>
      <c r="H912" s="136" t="s">
        <v>131</v>
      </c>
      <c r="I912" s="137" t="str">
        <f>IFERROR(IF(ISBLANK($G912),"",IF(ISTEXT($G912),$G912,IF(SIGN(INDEX('Time Zones'!$D$12:$J$18,MATCH($H912,ZoneA,0),MATCH($J912,ZoneB,0)))=(-1),INDEX('Time Zones'!$D$12:$J$18,MATCH($H912,ZoneA,0),MATCH($J912,ZoneB,0))+$G912+5,INDEX('Time Zones'!$D$12:$J$18,MATCH($H912,ZoneA,0),MATCH($J912,ZoneB,0))+$G912))),"Select Time Zones")</f>
        <v/>
      </c>
      <c r="J912" s="19" t="s">
        <v>131</v>
      </c>
      <c r="K912" s="160"/>
      <c r="L912" s="134"/>
      <c r="M912" s="134" t="s">
        <v>131</v>
      </c>
      <c r="N912" s="135" t="str">
        <f>IFERROR(IF(ISBLANK($G912),"",IF(ISBLANK($L912),"",IF(ISTEXT($L912),$L912,IF(SIGN(INDEX('Time Zones'!$D$12:$J$18,MATCH($H912,ZoneA,0),MATCH($M912,ZoneB,0)))=(-1),INDEX('Time Zones'!$D$12:$J$18,MATCH($H912,ZoneA,0),MATCH($M912,ZoneB,0))+$L912+5,INDEX('Time Zones'!$D$12:$J$18,MATCH($H912,ZoneA,0),MATCH($M912,ZoneB,0))+$L912)))),"Select Time Zones")</f>
        <v/>
      </c>
      <c r="O912" s="162" t="str">
        <f t="shared" ca="1" si="106"/>
        <v/>
      </c>
      <c r="P912" s="25">
        <f t="shared" si="102"/>
        <v>0</v>
      </c>
      <c r="Q912" s="25">
        <f t="shared" si="103"/>
        <v>0</v>
      </c>
      <c r="R912" s="25">
        <f t="shared" si="104"/>
        <v>0</v>
      </c>
      <c r="S912" s="25" t="str">
        <f t="shared" ca="1" si="107"/>
        <v/>
      </c>
      <c r="T912" s="20" t="str">
        <f t="shared" ca="1" si="108"/>
        <v/>
      </c>
      <c r="U912" s="26" t="str">
        <f t="shared" ca="1" si="105"/>
        <v/>
      </c>
      <c r="V912" s="22"/>
      <c r="W912" s="22"/>
      <c r="X912" s="22"/>
      <c r="Y912" s="22"/>
      <c r="Z912" s="156"/>
      <c r="AA912" s="156"/>
      <c r="AB912" s="156"/>
      <c r="AC912" s="22">
        <v>20</v>
      </c>
    </row>
    <row r="913" spans="1:29">
      <c r="A913" s="17"/>
      <c r="B913" s="18"/>
      <c r="C913" s="18"/>
      <c r="D913" s="17"/>
      <c r="E913" s="17"/>
      <c r="F913" s="157"/>
      <c r="G913" s="136"/>
      <c r="H913" s="136" t="s">
        <v>131</v>
      </c>
      <c r="I913" s="137" t="str">
        <f>IFERROR(IF(ISBLANK($G913),"",IF(ISTEXT($G913),$G913,IF(SIGN(INDEX('Time Zones'!$D$12:$J$18,MATCH($H913,ZoneA,0),MATCH($J913,ZoneB,0)))=(-1),INDEX('Time Zones'!$D$12:$J$18,MATCH($H913,ZoneA,0),MATCH($J913,ZoneB,0))+$G913+5,INDEX('Time Zones'!$D$12:$J$18,MATCH($H913,ZoneA,0),MATCH($J913,ZoneB,0))+$G913))),"Select Time Zones")</f>
        <v/>
      </c>
      <c r="J913" s="19" t="s">
        <v>131</v>
      </c>
      <c r="K913" s="160"/>
      <c r="L913" s="134"/>
      <c r="M913" s="134" t="s">
        <v>131</v>
      </c>
      <c r="N913" s="135" t="str">
        <f>IFERROR(IF(ISBLANK($G913),"",IF(ISBLANK($L913),"",IF(ISTEXT($L913),$L913,IF(SIGN(INDEX('Time Zones'!$D$12:$J$18,MATCH($H913,ZoneA,0),MATCH($M913,ZoneB,0)))=(-1),INDEX('Time Zones'!$D$12:$J$18,MATCH($H913,ZoneA,0),MATCH($M913,ZoneB,0))+$L913+5,INDEX('Time Zones'!$D$12:$J$18,MATCH($H913,ZoneA,0),MATCH($M913,ZoneB,0))+$L913)))),"Select Time Zones")</f>
        <v/>
      </c>
      <c r="O913" s="162" t="str">
        <f t="shared" ca="1" si="106"/>
        <v/>
      </c>
      <c r="P913" s="25">
        <f t="shared" si="102"/>
        <v>0</v>
      </c>
      <c r="Q913" s="25">
        <f t="shared" si="103"/>
        <v>0</v>
      </c>
      <c r="R913" s="25">
        <f t="shared" si="104"/>
        <v>0</v>
      </c>
      <c r="S913" s="25" t="str">
        <f t="shared" ca="1" si="107"/>
        <v/>
      </c>
      <c r="T913" s="20" t="str">
        <f t="shared" ca="1" si="108"/>
        <v/>
      </c>
      <c r="U913" s="26" t="str">
        <f t="shared" ca="1" si="105"/>
        <v/>
      </c>
      <c r="V913" s="22"/>
      <c r="W913" s="22"/>
      <c r="X913" s="22"/>
      <c r="Y913" s="22"/>
      <c r="Z913" s="156"/>
      <c r="AA913" s="156"/>
      <c r="AB913" s="156"/>
      <c r="AC913" s="22">
        <v>20</v>
      </c>
    </row>
    <row r="914" spans="1:29">
      <c r="A914" s="17"/>
      <c r="B914" s="18"/>
      <c r="C914" s="18"/>
      <c r="D914" s="17"/>
      <c r="E914" s="17"/>
      <c r="F914" s="157"/>
      <c r="G914" s="136"/>
      <c r="H914" s="136" t="s">
        <v>131</v>
      </c>
      <c r="I914" s="137" t="str">
        <f>IFERROR(IF(ISBLANK($G914),"",IF(ISTEXT($G914),$G914,IF(SIGN(INDEX('Time Zones'!$D$12:$J$18,MATCH($H914,ZoneA,0),MATCH($J914,ZoneB,0)))=(-1),INDEX('Time Zones'!$D$12:$J$18,MATCH($H914,ZoneA,0),MATCH($J914,ZoneB,0))+$G914+5,INDEX('Time Zones'!$D$12:$J$18,MATCH($H914,ZoneA,0),MATCH($J914,ZoneB,0))+$G914))),"Select Time Zones")</f>
        <v/>
      </c>
      <c r="J914" s="19" t="s">
        <v>131</v>
      </c>
      <c r="K914" s="160"/>
      <c r="L914" s="134"/>
      <c r="M914" s="134" t="s">
        <v>131</v>
      </c>
      <c r="N914" s="135" t="str">
        <f>IFERROR(IF(ISBLANK($G914),"",IF(ISBLANK($L914),"",IF(ISTEXT($L914),$L914,IF(SIGN(INDEX('Time Zones'!$D$12:$J$18,MATCH($H914,ZoneA,0),MATCH($M914,ZoneB,0)))=(-1),INDEX('Time Zones'!$D$12:$J$18,MATCH($H914,ZoneA,0),MATCH($M914,ZoneB,0))+$L914+5,INDEX('Time Zones'!$D$12:$J$18,MATCH($H914,ZoneA,0),MATCH($M914,ZoneB,0))+$L914)))),"Select Time Zones")</f>
        <v/>
      </c>
      <c r="O914" s="162" t="str">
        <f t="shared" ca="1" si="106"/>
        <v/>
      </c>
      <c r="P914" s="25">
        <f t="shared" si="102"/>
        <v>0</v>
      </c>
      <c r="Q914" s="25">
        <f t="shared" si="103"/>
        <v>0</v>
      </c>
      <c r="R914" s="25">
        <f t="shared" si="104"/>
        <v>0</v>
      </c>
      <c r="S914" s="25" t="str">
        <f t="shared" ca="1" si="107"/>
        <v/>
      </c>
      <c r="T914" s="20" t="str">
        <f t="shared" ca="1" si="108"/>
        <v/>
      </c>
      <c r="U914" s="26" t="str">
        <f t="shared" ca="1" si="105"/>
        <v/>
      </c>
      <c r="V914" s="22"/>
      <c r="W914" s="22"/>
      <c r="X914" s="22"/>
      <c r="Y914" s="22"/>
      <c r="Z914" s="156"/>
      <c r="AA914" s="156"/>
      <c r="AB914" s="156"/>
      <c r="AC914" s="22">
        <v>20</v>
      </c>
    </row>
    <row r="915" spans="1:29">
      <c r="A915" s="17"/>
      <c r="B915" s="18"/>
      <c r="C915" s="18"/>
      <c r="D915" s="17"/>
      <c r="E915" s="17"/>
      <c r="F915" s="157"/>
      <c r="G915" s="136"/>
      <c r="H915" s="136" t="s">
        <v>131</v>
      </c>
      <c r="I915" s="137" t="str">
        <f>IFERROR(IF(ISBLANK($G915),"",IF(ISTEXT($G915),$G915,IF(SIGN(INDEX('Time Zones'!$D$12:$J$18,MATCH($H915,ZoneA,0),MATCH($J915,ZoneB,0)))=(-1),INDEX('Time Zones'!$D$12:$J$18,MATCH($H915,ZoneA,0),MATCH($J915,ZoneB,0))+$G915+5,INDEX('Time Zones'!$D$12:$J$18,MATCH($H915,ZoneA,0),MATCH($J915,ZoneB,0))+$G915))),"Select Time Zones")</f>
        <v/>
      </c>
      <c r="J915" s="19" t="s">
        <v>131</v>
      </c>
      <c r="K915" s="160"/>
      <c r="L915" s="134"/>
      <c r="M915" s="134" t="s">
        <v>131</v>
      </c>
      <c r="N915" s="135" t="str">
        <f>IFERROR(IF(ISBLANK($G915),"",IF(ISBLANK($L915),"",IF(ISTEXT($L915),$L915,IF(SIGN(INDEX('Time Zones'!$D$12:$J$18,MATCH($H915,ZoneA,0),MATCH($M915,ZoneB,0)))=(-1),INDEX('Time Zones'!$D$12:$J$18,MATCH($H915,ZoneA,0),MATCH($M915,ZoneB,0))+$L915+5,INDEX('Time Zones'!$D$12:$J$18,MATCH($H915,ZoneA,0),MATCH($M915,ZoneB,0))+$L915)))),"Select Time Zones")</f>
        <v/>
      </c>
      <c r="O915" s="162" t="str">
        <f t="shared" ca="1" si="106"/>
        <v/>
      </c>
      <c r="P915" s="25">
        <f t="shared" si="102"/>
        <v>0</v>
      </c>
      <c r="Q915" s="25">
        <f t="shared" si="103"/>
        <v>0</v>
      </c>
      <c r="R915" s="25">
        <f t="shared" si="104"/>
        <v>0</v>
      </c>
      <c r="S915" s="25" t="str">
        <f t="shared" ca="1" si="107"/>
        <v/>
      </c>
      <c r="T915" s="20" t="str">
        <f t="shared" ca="1" si="108"/>
        <v/>
      </c>
      <c r="U915" s="26" t="str">
        <f t="shared" ca="1" si="105"/>
        <v/>
      </c>
      <c r="V915" s="22"/>
      <c r="W915" s="22"/>
      <c r="X915" s="22"/>
      <c r="Y915" s="22"/>
      <c r="Z915" s="156"/>
      <c r="AA915" s="156"/>
      <c r="AB915" s="156"/>
      <c r="AC915" s="22">
        <v>20</v>
      </c>
    </row>
    <row r="916" spans="1:29">
      <c r="A916" s="17"/>
      <c r="B916" s="18"/>
      <c r="C916" s="18"/>
      <c r="D916" s="17"/>
      <c r="E916" s="17"/>
      <c r="F916" s="157"/>
      <c r="G916" s="136"/>
      <c r="H916" s="136" t="s">
        <v>131</v>
      </c>
      <c r="I916" s="137" t="str">
        <f>IFERROR(IF(ISBLANK($G916),"",IF(ISTEXT($G916),$G916,IF(SIGN(INDEX('Time Zones'!$D$12:$J$18,MATCH($H916,ZoneA,0),MATCH($J916,ZoneB,0)))=(-1),INDEX('Time Zones'!$D$12:$J$18,MATCH($H916,ZoneA,0),MATCH($J916,ZoneB,0))+$G916+5,INDEX('Time Zones'!$D$12:$J$18,MATCH($H916,ZoneA,0),MATCH($J916,ZoneB,0))+$G916))),"Select Time Zones")</f>
        <v/>
      </c>
      <c r="J916" s="19" t="s">
        <v>131</v>
      </c>
      <c r="K916" s="160"/>
      <c r="L916" s="134"/>
      <c r="M916" s="134" t="s">
        <v>131</v>
      </c>
      <c r="N916" s="135" t="str">
        <f>IFERROR(IF(ISBLANK($G916),"",IF(ISBLANK($L916),"",IF(ISTEXT($L916),$L916,IF(SIGN(INDEX('Time Zones'!$D$12:$J$18,MATCH($H916,ZoneA,0),MATCH($M916,ZoneB,0)))=(-1),INDEX('Time Zones'!$D$12:$J$18,MATCH($H916,ZoneA,0),MATCH($M916,ZoneB,0))+$L916+5,INDEX('Time Zones'!$D$12:$J$18,MATCH($H916,ZoneA,0),MATCH($M916,ZoneB,0))+$L916)))),"Select Time Zones")</f>
        <v/>
      </c>
      <c r="O916" s="162" t="str">
        <f t="shared" ca="1" si="106"/>
        <v/>
      </c>
      <c r="P916" s="25">
        <f t="shared" si="102"/>
        <v>0</v>
      </c>
      <c r="Q916" s="25">
        <f t="shared" si="103"/>
        <v>0</v>
      </c>
      <c r="R916" s="25">
        <f t="shared" si="104"/>
        <v>0</v>
      </c>
      <c r="S916" s="25" t="str">
        <f t="shared" ca="1" si="107"/>
        <v/>
      </c>
      <c r="T916" s="20" t="str">
        <f t="shared" ca="1" si="108"/>
        <v/>
      </c>
      <c r="U916" s="26" t="str">
        <f t="shared" ca="1" si="105"/>
        <v/>
      </c>
      <c r="V916" s="22"/>
      <c r="W916" s="22"/>
      <c r="X916" s="22"/>
      <c r="Y916" s="22"/>
      <c r="Z916" s="156"/>
      <c r="AA916" s="156"/>
      <c r="AB916" s="156"/>
      <c r="AC916" s="22">
        <v>20</v>
      </c>
    </row>
    <row r="917" spans="1:29">
      <c r="A917" s="17"/>
      <c r="B917" s="18"/>
      <c r="C917" s="18"/>
      <c r="D917" s="17"/>
      <c r="E917" s="17"/>
      <c r="F917" s="157"/>
      <c r="G917" s="136"/>
      <c r="H917" s="136" t="s">
        <v>131</v>
      </c>
      <c r="I917" s="137" t="str">
        <f>IFERROR(IF(ISBLANK($G917),"",IF(ISTEXT($G917),$G917,IF(SIGN(INDEX('Time Zones'!$D$12:$J$18,MATCH($H917,ZoneA,0),MATCH($J917,ZoneB,0)))=(-1),INDEX('Time Zones'!$D$12:$J$18,MATCH($H917,ZoneA,0),MATCH($J917,ZoneB,0))+$G917+5,INDEX('Time Zones'!$D$12:$J$18,MATCH($H917,ZoneA,0),MATCH($J917,ZoneB,0))+$G917))),"Select Time Zones")</f>
        <v/>
      </c>
      <c r="J917" s="19" t="s">
        <v>131</v>
      </c>
      <c r="K917" s="160"/>
      <c r="L917" s="134"/>
      <c r="M917" s="134" t="s">
        <v>131</v>
      </c>
      <c r="N917" s="135" t="str">
        <f>IFERROR(IF(ISBLANK($G917),"",IF(ISBLANK($L917),"",IF(ISTEXT($L917),$L917,IF(SIGN(INDEX('Time Zones'!$D$12:$J$18,MATCH($H917,ZoneA,0),MATCH($M917,ZoneB,0)))=(-1),INDEX('Time Zones'!$D$12:$J$18,MATCH($H917,ZoneA,0),MATCH($M917,ZoneB,0))+$L917+5,INDEX('Time Zones'!$D$12:$J$18,MATCH($H917,ZoneA,0),MATCH($M917,ZoneB,0))+$L917)))),"Select Time Zones")</f>
        <v/>
      </c>
      <c r="O917" s="162" t="str">
        <f t="shared" ca="1" si="106"/>
        <v/>
      </c>
      <c r="P917" s="25">
        <f t="shared" si="102"/>
        <v>0</v>
      </c>
      <c r="Q917" s="25">
        <f t="shared" si="103"/>
        <v>0</v>
      </c>
      <c r="R917" s="25">
        <f t="shared" si="104"/>
        <v>0</v>
      </c>
      <c r="S917" s="25" t="str">
        <f t="shared" ca="1" si="107"/>
        <v/>
      </c>
      <c r="T917" s="20" t="str">
        <f t="shared" ca="1" si="108"/>
        <v/>
      </c>
      <c r="U917" s="26" t="str">
        <f t="shared" ca="1" si="105"/>
        <v/>
      </c>
      <c r="V917" s="22"/>
      <c r="W917" s="22"/>
      <c r="X917" s="22"/>
      <c r="Y917" s="22"/>
      <c r="Z917" s="156"/>
      <c r="AA917" s="156"/>
      <c r="AB917" s="156"/>
      <c r="AC917" s="22">
        <v>20</v>
      </c>
    </row>
    <row r="918" spans="1:29">
      <c r="A918" s="17"/>
      <c r="B918" s="18"/>
      <c r="C918" s="18"/>
      <c r="D918" s="17"/>
      <c r="E918" s="17"/>
      <c r="F918" s="157"/>
      <c r="G918" s="136"/>
      <c r="H918" s="136" t="s">
        <v>131</v>
      </c>
      <c r="I918" s="137" t="str">
        <f>IFERROR(IF(ISBLANK($G918),"",IF(ISTEXT($G918),$G918,IF(SIGN(INDEX('Time Zones'!$D$12:$J$18,MATCH($H918,ZoneA,0),MATCH($J918,ZoneB,0)))=(-1),INDEX('Time Zones'!$D$12:$J$18,MATCH($H918,ZoneA,0),MATCH($J918,ZoneB,0))+$G918+5,INDEX('Time Zones'!$D$12:$J$18,MATCH($H918,ZoneA,0),MATCH($J918,ZoneB,0))+$G918))),"Select Time Zones")</f>
        <v/>
      </c>
      <c r="J918" s="19" t="s">
        <v>131</v>
      </c>
      <c r="K918" s="160"/>
      <c r="L918" s="134"/>
      <c r="M918" s="134" t="s">
        <v>131</v>
      </c>
      <c r="N918" s="135" t="str">
        <f>IFERROR(IF(ISBLANK($G918),"",IF(ISBLANK($L918),"",IF(ISTEXT($L918),$L918,IF(SIGN(INDEX('Time Zones'!$D$12:$J$18,MATCH($H918,ZoneA,0),MATCH($M918,ZoneB,0)))=(-1),INDEX('Time Zones'!$D$12:$J$18,MATCH($H918,ZoneA,0),MATCH($M918,ZoneB,0))+$L918+5,INDEX('Time Zones'!$D$12:$J$18,MATCH($H918,ZoneA,0),MATCH($M918,ZoneB,0))+$L918)))),"Select Time Zones")</f>
        <v/>
      </c>
      <c r="O918" s="162" t="str">
        <f t="shared" ca="1" si="106"/>
        <v/>
      </c>
      <c r="P918" s="25">
        <f t="shared" si="102"/>
        <v>0</v>
      </c>
      <c r="Q918" s="25">
        <f t="shared" si="103"/>
        <v>0</v>
      </c>
      <c r="R918" s="25">
        <f t="shared" si="104"/>
        <v>0</v>
      </c>
      <c r="S918" s="25" t="str">
        <f t="shared" ca="1" si="107"/>
        <v/>
      </c>
      <c r="T918" s="20" t="str">
        <f t="shared" ca="1" si="108"/>
        <v/>
      </c>
      <c r="U918" s="26" t="str">
        <f t="shared" ca="1" si="105"/>
        <v/>
      </c>
      <c r="V918" s="22"/>
      <c r="W918" s="22"/>
      <c r="X918" s="22"/>
      <c r="Y918" s="22"/>
      <c r="Z918" s="156"/>
      <c r="AA918" s="156"/>
      <c r="AB918" s="156"/>
      <c r="AC918" s="22">
        <v>20</v>
      </c>
    </row>
    <row r="919" spans="1:29">
      <c r="A919" s="17"/>
      <c r="B919" s="18"/>
      <c r="C919" s="18"/>
      <c r="D919" s="17"/>
      <c r="E919" s="17"/>
      <c r="F919" s="157"/>
      <c r="G919" s="136"/>
      <c r="H919" s="136" t="s">
        <v>131</v>
      </c>
      <c r="I919" s="137" t="str">
        <f>IFERROR(IF(ISBLANK($G919),"",IF(ISTEXT($G919),$G919,IF(SIGN(INDEX('Time Zones'!$D$12:$J$18,MATCH($H919,ZoneA,0),MATCH($J919,ZoneB,0)))=(-1),INDEX('Time Zones'!$D$12:$J$18,MATCH($H919,ZoneA,0),MATCH($J919,ZoneB,0))+$G919+5,INDEX('Time Zones'!$D$12:$J$18,MATCH($H919,ZoneA,0),MATCH($J919,ZoneB,0))+$G919))),"Select Time Zones")</f>
        <v/>
      </c>
      <c r="J919" s="19" t="s">
        <v>131</v>
      </c>
      <c r="K919" s="160"/>
      <c r="L919" s="134"/>
      <c r="M919" s="134" t="s">
        <v>131</v>
      </c>
      <c r="N919" s="135" t="str">
        <f>IFERROR(IF(ISBLANK($G919),"",IF(ISBLANK($L919),"",IF(ISTEXT($L919),$L919,IF(SIGN(INDEX('Time Zones'!$D$12:$J$18,MATCH($H919,ZoneA,0),MATCH($M919,ZoneB,0)))=(-1),INDEX('Time Zones'!$D$12:$J$18,MATCH($H919,ZoneA,0),MATCH($M919,ZoneB,0))+$L919+5,INDEX('Time Zones'!$D$12:$J$18,MATCH($H919,ZoneA,0),MATCH($M919,ZoneB,0))+$L919)))),"Select Time Zones")</f>
        <v/>
      </c>
      <c r="O919" s="162" t="str">
        <f t="shared" ca="1" si="106"/>
        <v/>
      </c>
      <c r="P919" s="25">
        <f t="shared" si="102"/>
        <v>0</v>
      </c>
      <c r="Q919" s="25">
        <f t="shared" si="103"/>
        <v>0</v>
      </c>
      <c r="R919" s="25">
        <f t="shared" si="104"/>
        <v>0</v>
      </c>
      <c r="S919" s="25" t="str">
        <f t="shared" ca="1" si="107"/>
        <v/>
      </c>
      <c r="T919" s="20" t="str">
        <f t="shared" ca="1" si="108"/>
        <v/>
      </c>
      <c r="U919" s="26" t="str">
        <f t="shared" ca="1" si="105"/>
        <v/>
      </c>
      <c r="V919" s="22"/>
      <c r="W919" s="22"/>
      <c r="X919" s="22"/>
      <c r="Y919" s="22"/>
      <c r="Z919" s="156"/>
      <c r="AA919" s="156"/>
      <c r="AB919" s="156"/>
      <c r="AC919" s="22">
        <v>20</v>
      </c>
    </row>
    <row r="920" spans="1:29">
      <c r="A920" s="17"/>
      <c r="B920" s="18"/>
      <c r="C920" s="18"/>
      <c r="D920" s="17"/>
      <c r="E920" s="17"/>
      <c r="F920" s="157"/>
      <c r="G920" s="136"/>
      <c r="H920" s="136" t="s">
        <v>131</v>
      </c>
      <c r="I920" s="137" t="str">
        <f>IFERROR(IF(ISBLANK($G920),"",IF(ISTEXT($G920),$G920,IF(SIGN(INDEX('Time Zones'!$D$12:$J$18,MATCH($H920,ZoneA,0),MATCH($J920,ZoneB,0)))=(-1),INDEX('Time Zones'!$D$12:$J$18,MATCH($H920,ZoneA,0),MATCH($J920,ZoneB,0))+$G920+5,INDEX('Time Zones'!$D$12:$J$18,MATCH($H920,ZoneA,0),MATCH($J920,ZoneB,0))+$G920))),"Select Time Zones")</f>
        <v/>
      </c>
      <c r="J920" s="19" t="s">
        <v>131</v>
      </c>
      <c r="K920" s="160"/>
      <c r="L920" s="134"/>
      <c r="M920" s="134" t="s">
        <v>131</v>
      </c>
      <c r="N920" s="135" t="str">
        <f>IFERROR(IF(ISBLANK($G920),"",IF(ISBLANK($L920),"",IF(ISTEXT($L920),$L920,IF(SIGN(INDEX('Time Zones'!$D$12:$J$18,MATCH($H920,ZoneA,0),MATCH($M920,ZoneB,0)))=(-1),INDEX('Time Zones'!$D$12:$J$18,MATCH($H920,ZoneA,0),MATCH($M920,ZoneB,0))+$L920+5,INDEX('Time Zones'!$D$12:$J$18,MATCH($H920,ZoneA,0),MATCH($M920,ZoneB,0))+$L920)))),"Select Time Zones")</f>
        <v/>
      </c>
      <c r="O920" s="162" t="str">
        <f t="shared" ca="1" si="106"/>
        <v/>
      </c>
      <c r="P920" s="25">
        <f t="shared" si="102"/>
        <v>0</v>
      </c>
      <c r="Q920" s="25">
        <f t="shared" si="103"/>
        <v>0</v>
      </c>
      <c r="R920" s="25">
        <f t="shared" si="104"/>
        <v>0</v>
      </c>
      <c r="S920" s="25" t="str">
        <f t="shared" ca="1" si="107"/>
        <v/>
      </c>
      <c r="T920" s="20" t="str">
        <f t="shared" ca="1" si="108"/>
        <v/>
      </c>
      <c r="U920" s="26" t="str">
        <f t="shared" ca="1" si="105"/>
        <v/>
      </c>
      <c r="V920" s="22"/>
      <c r="W920" s="22"/>
      <c r="X920" s="22"/>
      <c r="Y920" s="22"/>
      <c r="Z920" s="156"/>
      <c r="AA920" s="156"/>
      <c r="AB920" s="156"/>
      <c r="AC920" s="22">
        <v>20</v>
      </c>
    </row>
    <row r="921" spans="1:29">
      <c r="A921" s="17"/>
      <c r="B921" s="18"/>
      <c r="C921" s="18"/>
      <c r="D921" s="17"/>
      <c r="E921" s="17"/>
      <c r="F921" s="157"/>
      <c r="G921" s="136"/>
      <c r="H921" s="136" t="s">
        <v>131</v>
      </c>
      <c r="I921" s="137" t="str">
        <f>IFERROR(IF(ISBLANK($G921),"",IF(ISTEXT($G921),$G921,IF(SIGN(INDEX('Time Zones'!$D$12:$J$18,MATCH($H921,ZoneA,0),MATCH($J921,ZoneB,0)))=(-1),INDEX('Time Zones'!$D$12:$J$18,MATCH($H921,ZoneA,0),MATCH($J921,ZoneB,0))+$G921+5,INDEX('Time Zones'!$D$12:$J$18,MATCH($H921,ZoneA,0),MATCH($J921,ZoneB,0))+$G921))),"Select Time Zones")</f>
        <v/>
      </c>
      <c r="J921" s="19" t="s">
        <v>131</v>
      </c>
      <c r="K921" s="160"/>
      <c r="L921" s="134"/>
      <c r="M921" s="134" t="s">
        <v>131</v>
      </c>
      <c r="N921" s="135" t="str">
        <f>IFERROR(IF(ISBLANK($G921),"",IF(ISBLANK($L921),"",IF(ISTEXT($L921),$L921,IF(SIGN(INDEX('Time Zones'!$D$12:$J$18,MATCH($H921,ZoneA,0),MATCH($M921,ZoneB,0)))=(-1),INDEX('Time Zones'!$D$12:$J$18,MATCH($H921,ZoneA,0),MATCH($M921,ZoneB,0))+$L921+5,INDEX('Time Zones'!$D$12:$J$18,MATCH($H921,ZoneA,0),MATCH($M921,ZoneB,0))+$L921)))),"Select Time Zones")</f>
        <v/>
      </c>
      <c r="O921" s="162" t="str">
        <f t="shared" ca="1" si="106"/>
        <v/>
      </c>
      <c r="P921" s="25">
        <f t="shared" si="102"/>
        <v>0</v>
      </c>
      <c r="Q921" s="25">
        <f t="shared" si="103"/>
        <v>0</v>
      </c>
      <c r="R921" s="25">
        <f t="shared" si="104"/>
        <v>0</v>
      </c>
      <c r="S921" s="25" t="str">
        <f t="shared" ca="1" si="107"/>
        <v/>
      </c>
      <c r="T921" s="20" t="str">
        <f t="shared" ca="1" si="108"/>
        <v/>
      </c>
      <c r="U921" s="26" t="str">
        <f t="shared" ca="1" si="105"/>
        <v/>
      </c>
      <c r="V921" s="22"/>
      <c r="W921" s="22"/>
      <c r="X921" s="22"/>
      <c r="Y921" s="22"/>
      <c r="Z921" s="156"/>
      <c r="AA921" s="156"/>
      <c r="AB921" s="156"/>
      <c r="AC921" s="22">
        <v>20</v>
      </c>
    </row>
    <row r="922" spans="1:29">
      <c r="A922" s="17"/>
      <c r="B922" s="18"/>
      <c r="C922" s="18"/>
      <c r="D922" s="17"/>
      <c r="E922" s="17"/>
      <c r="F922" s="157"/>
      <c r="G922" s="136"/>
      <c r="H922" s="136" t="s">
        <v>131</v>
      </c>
      <c r="I922" s="137" t="str">
        <f>IFERROR(IF(ISBLANK($G922),"",IF(ISTEXT($G922),$G922,IF(SIGN(INDEX('Time Zones'!$D$12:$J$18,MATCH($H922,ZoneA,0),MATCH($J922,ZoneB,0)))=(-1),INDEX('Time Zones'!$D$12:$J$18,MATCH($H922,ZoneA,0),MATCH($J922,ZoneB,0))+$G922+5,INDEX('Time Zones'!$D$12:$J$18,MATCH($H922,ZoneA,0),MATCH($J922,ZoneB,0))+$G922))),"Select Time Zones")</f>
        <v/>
      </c>
      <c r="J922" s="19" t="s">
        <v>131</v>
      </c>
      <c r="K922" s="160"/>
      <c r="L922" s="134"/>
      <c r="M922" s="134" t="s">
        <v>131</v>
      </c>
      <c r="N922" s="135" t="str">
        <f>IFERROR(IF(ISBLANK($G922),"",IF(ISBLANK($L922),"",IF(ISTEXT($L922),$L922,IF(SIGN(INDEX('Time Zones'!$D$12:$J$18,MATCH($H922,ZoneA,0),MATCH($M922,ZoneB,0)))=(-1),INDEX('Time Zones'!$D$12:$J$18,MATCH($H922,ZoneA,0),MATCH($M922,ZoneB,0))+$L922+5,INDEX('Time Zones'!$D$12:$J$18,MATCH($H922,ZoneA,0),MATCH($M922,ZoneB,0))+$L922)))),"Select Time Zones")</f>
        <v/>
      </c>
      <c r="O922" s="162" t="str">
        <f t="shared" ca="1" si="106"/>
        <v/>
      </c>
      <c r="P922" s="25">
        <f t="shared" si="102"/>
        <v>0</v>
      </c>
      <c r="Q922" s="25">
        <f t="shared" si="103"/>
        <v>0</v>
      </c>
      <c r="R922" s="25">
        <f t="shared" si="104"/>
        <v>0</v>
      </c>
      <c r="S922" s="25" t="str">
        <f t="shared" ca="1" si="107"/>
        <v/>
      </c>
      <c r="T922" s="20" t="str">
        <f t="shared" ca="1" si="108"/>
        <v/>
      </c>
      <c r="U922" s="26" t="str">
        <f t="shared" ca="1" si="105"/>
        <v/>
      </c>
      <c r="V922" s="22"/>
      <c r="W922" s="22"/>
      <c r="X922" s="22"/>
      <c r="Y922" s="22"/>
      <c r="Z922" s="156"/>
      <c r="AA922" s="156"/>
      <c r="AB922" s="156"/>
      <c r="AC922" s="22">
        <v>20</v>
      </c>
    </row>
    <row r="923" spans="1:29">
      <c r="A923" s="17"/>
      <c r="B923" s="18"/>
      <c r="C923" s="18"/>
      <c r="D923" s="17"/>
      <c r="E923" s="17"/>
      <c r="F923" s="157"/>
      <c r="G923" s="136"/>
      <c r="H923" s="136" t="s">
        <v>131</v>
      </c>
      <c r="I923" s="137" t="str">
        <f>IFERROR(IF(ISBLANK($G923),"",IF(ISTEXT($G923),$G923,IF(SIGN(INDEX('Time Zones'!$D$12:$J$18,MATCH($H923,ZoneA,0),MATCH($J923,ZoneB,0)))=(-1),INDEX('Time Zones'!$D$12:$J$18,MATCH($H923,ZoneA,0),MATCH($J923,ZoneB,0))+$G923+5,INDEX('Time Zones'!$D$12:$J$18,MATCH($H923,ZoneA,0),MATCH($J923,ZoneB,0))+$G923))),"Select Time Zones")</f>
        <v/>
      </c>
      <c r="J923" s="19" t="s">
        <v>131</v>
      </c>
      <c r="K923" s="160"/>
      <c r="L923" s="134"/>
      <c r="M923" s="134" t="s">
        <v>131</v>
      </c>
      <c r="N923" s="135" t="str">
        <f>IFERROR(IF(ISBLANK($G923),"",IF(ISBLANK($L923),"",IF(ISTEXT($L923),$L923,IF(SIGN(INDEX('Time Zones'!$D$12:$J$18,MATCH($H923,ZoneA,0),MATCH($M923,ZoneB,0)))=(-1),INDEX('Time Zones'!$D$12:$J$18,MATCH($H923,ZoneA,0),MATCH($M923,ZoneB,0))+$L923+5,INDEX('Time Zones'!$D$12:$J$18,MATCH($H923,ZoneA,0),MATCH($M923,ZoneB,0))+$L923)))),"Select Time Zones")</f>
        <v/>
      </c>
      <c r="O923" s="162" t="str">
        <f t="shared" ca="1" si="106"/>
        <v/>
      </c>
      <c r="P923" s="25">
        <f t="shared" si="102"/>
        <v>0</v>
      </c>
      <c r="Q923" s="25">
        <f t="shared" si="103"/>
        <v>0</v>
      </c>
      <c r="R923" s="25">
        <f t="shared" si="104"/>
        <v>0</v>
      </c>
      <c r="S923" s="25" t="str">
        <f t="shared" ca="1" si="107"/>
        <v/>
      </c>
      <c r="T923" s="20" t="str">
        <f t="shared" ca="1" si="108"/>
        <v/>
      </c>
      <c r="U923" s="26" t="str">
        <f t="shared" ca="1" si="105"/>
        <v/>
      </c>
      <c r="V923" s="22"/>
      <c r="W923" s="22"/>
      <c r="X923" s="22"/>
      <c r="Y923" s="22"/>
      <c r="Z923" s="156"/>
      <c r="AA923" s="156"/>
      <c r="AB923" s="156"/>
      <c r="AC923" s="22">
        <v>20</v>
      </c>
    </row>
    <row r="924" spans="1:29">
      <c r="A924" s="17"/>
      <c r="B924" s="18"/>
      <c r="C924" s="18"/>
      <c r="D924" s="17"/>
      <c r="E924" s="17"/>
      <c r="F924" s="157"/>
      <c r="G924" s="136"/>
      <c r="H924" s="136" t="s">
        <v>131</v>
      </c>
      <c r="I924" s="137" t="str">
        <f>IFERROR(IF(ISBLANK($G924),"",IF(ISTEXT($G924),$G924,IF(SIGN(INDEX('Time Zones'!$D$12:$J$18,MATCH($H924,ZoneA,0),MATCH($J924,ZoneB,0)))=(-1),INDEX('Time Zones'!$D$12:$J$18,MATCH($H924,ZoneA,0),MATCH($J924,ZoneB,0))+$G924+5,INDEX('Time Zones'!$D$12:$J$18,MATCH($H924,ZoneA,0),MATCH($J924,ZoneB,0))+$G924))),"Select Time Zones")</f>
        <v/>
      </c>
      <c r="J924" s="19" t="s">
        <v>131</v>
      </c>
      <c r="K924" s="160"/>
      <c r="L924" s="134"/>
      <c r="M924" s="134" t="s">
        <v>131</v>
      </c>
      <c r="N924" s="135" t="str">
        <f>IFERROR(IF(ISBLANK($G924),"",IF(ISBLANK($L924),"",IF(ISTEXT($L924),$L924,IF(SIGN(INDEX('Time Zones'!$D$12:$J$18,MATCH($H924,ZoneA,0),MATCH($M924,ZoneB,0)))=(-1),INDEX('Time Zones'!$D$12:$J$18,MATCH($H924,ZoneA,0),MATCH($M924,ZoneB,0))+$L924+5,INDEX('Time Zones'!$D$12:$J$18,MATCH($H924,ZoneA,0),MATCH($M924,ZoneB,0))+$L924)))),"Select Time Zones")</f>
        <v/>
      </c>
      <c r="O924" s="162" t="str">
        <f t="shared" ca="1" si="106"/>
        <v/>
      </c>
      <c r="P924" s="25">
        <f t="shared" si="102"/>
        <v>0</v>
      </c>
      <c r="Q924" s="25">
        <f t="shared" si="103"/>
        <v>0</v>
      </c>
      <c r="R924" s="25">
        <f t="shared" si="104"/>
        <v>0</v>
      </c>
      <c r="S924" s="25" t="str">
        <f t="shared" ca="1" si="107"/>
        <v/>
      </c>
      <c r="T924" s="20" t="str">
        <f t="shared" ca="1" si="108"/>
        <v/>
      </c>
      <c r="U924" s="26" t="str">
        <f t="shared" ca="1" si="105"/>
        <v/>
      </c>
      <c r="V924" s="22"/>
      <c r="W924" s="22"/>
      <c r="X924" s="22"/>
      <c r="Y924" s="22"/>
      <c r="Z924" s="156"/>
      <c r="AA924" s="156"/>
      <c r="AB924" s="156"/>
      <c r="AC924" s="22">
        <v>20</v>
      </c>
    </row>
    <row r="925" spans="1:29">
      <c r="A925" s="17"/>
      <c r="B925" s="18"/>
      <c r="C925" s="18"/>
      <c r="D925" s="17"/>
      <c r="E925" s="17"/>
      <c r="F925" s="157"/>
      <c r="G925" s="136"/>
      <c r="H925" s="136" t="s">
        <v>131</v>
      </c>
      <c r="I925" s="137" t="str">
        <f>IFERROR(IF(ISBLANK($G925),"",IF(ISTEXT($G925),$G925,IF(SIGN(INDEX('Time Zones'!$D$12:$J$18,MATCH($H925,ZoneA,0),MATCH($J925,ZoneB,0)))=(-1),INDEX('Time Zones'!$D$12:$J$18,MATCH($H925,ZoneA,0),MATCH($J925,ZoneB,0))+$G925+5,INDEX('Time Zones'!$D$12:$J$18,MATCH($H925,ZoneA,0),MATCH($J925,ZoneB,0))+$G925))),"Select Time Zones")</f>
        <v/>
      </c>
      <c r="J925" s="19" t="s">
        <v>131</v>
      </c>
      <c r="K925" s="160"/>
      <c r="L925" s="134"/>
      <c r="M925" s="134" t="s">
        <v>131</v>
      </c>
      <c r="N925" s="135" t="str">
        <f>IFERROR(IF(ISBLANK($G925),"",IF(ISBLANK($L925),"",IF(ISTEXT($L925),$L925,IF(SIGN(INDEX('Time Zones'!$D$12:$J$18,MATCH($H925,ZoneA,0),MATCH($M925,ZoneB,0)))=(-1),INDEX('Time Zones'!$D$12:$J$18,MATCH($H925,ZoneA,0),MATCH($M925,ZoneB,0))+$L925+5,INDEX('Time Zones'!$D$12:$J$18,MATCH($H925,ZoneA,0),MATCH($M925,ZoneB,0))+$L925)))),"Select Time Zones")</f>
        <v/>
      </c>
      <c r="O925" s="162" t="str">
        <f t="shared" ca="1" si="106"/>
        <v/>
      </c>
      <c r="P925" s="25">
        <f t="shared" si="102"/>
        <v>0</v>
      </c>
      <c r="Q925" s="25">
        <f t="shared" si="103"/>
        <v>0</v>
      </c>
      <c r="R925" s="25">
        <f t="shared" si="104"/>
        <v>0</v>
      </c>
      <c r="S925" s="25" t="str">
        <f t="shared" ca="1" si="107"/>
        <v/>
      </c>
      <c r="T925" s="20" t="str">
        <f t="shared" ca="1" si="108"/>
        <v/>
      </c>
      <c r="U925" s="26" t="str">
        <f t="shared" ca="1" si="105"/>
        <v/>
      </c>
      <c r="V925" s="22"/>
      <c r="W925" s="22"/>
      <c r="X925" s="22"/>
      <c r="Y925" s="22"/>
      <c r="Z925" s="156"/>
      <c r="AA925" s="156"/>
      <c r="AB925" s="156"/>
      <c r="AC925" s="22">
        <v>20</v>
      </c>
    </row>
    <row r="926" spans="1:29">
      <c r="A926" s="17"/>
      <c r="B926" s="18"/>
      <c r="C926" s="18"/>
      <c r="D926" s="17"/>
      <c r="E926" s="17"/>
      <c r="F926" s="157"/>
      <c r="G926" s="136"/>
      <c r="H926" s="136" t="s">
        <v>131</v>
      </c>
      <c r="I926" s="137" t="str">
        <f>IFERROR(IF(ISBLANK($G926),"",IF(ISTEXT($G926),$G926,IF(SIGN(INDEX('Time Zones'!$D$12:$J$18,MATCH($H926,ZoneA,0),MATCH($J926,ZoneB,0)))=(-1),INDEX('Time Zones'!$D$12:$J$18,MATCH($H926,ZoneA,0),MATCH($J926,ZoneB,0))+$G926+5,INDEX('Time Zones'!$D$12:$J$18,MATCH($H926,ZoneA,0),MATCH($J926,ZoneB,0))+$G926))),"Select Time Zones")</f>
        <v/>
      </c>
      <c r="J926" s="19" t="s">
        <v>131</v>
      </c>
      <c r="K926" s="160"/>
      <c r="L926" s="134"/>
      <c r="M926" s="134" t="s">
        <v>131</v>
      </c>
      <c r="N926" s="135" t="str">
        <f>IFERROR(IF(ISBLANK($G926),"",IF(ISBLANK($L926),"",IF(ISTEXT($L926),$L926,IF(SIGN(INDEX('Time Zones'!$D$12:$J$18,MATCH($H926,ZoneA,0),MATCH($M926,ZoneB,0)))=(-1),INDEX('Time Zones'!$D$12:$J$18,MATCH($H926,ZoneA,0),MATCH($M926,ZoneB,0))+$L926+5,INDEX('Time Zones'!$D$12:$J$18,MATCH($H926,ZoneA,0),MATCH($M926,ZoneB,0))+$L926)))),"Select Time Zones")</f>
        <v/>
      </c>
      <c r="O926" s="162" t="str">
        <f t="shared" ca="1" si="106"/>
        <v/>
      </c>
      <c r="P926" s="25">
        <f t="shared" si="102"/>
        <v>0</v>
      </c>
      <c r="Q926" s="25">
        <f t="shared" si="103"/>
        <v>0</v>
      </c>
      <c r="R926" s="25">
        <f t="shared" si="104"/>
        <v>0</v>
      </c>
      <c r="S926" s="25" t="str">
        <f t="shared" ca="1" si="107"/>
        <v/>
      </c>
      <c r="T926" s="20" t="str">
        <f t="shared" ca="1" si="108"/>
        <v/>
      </c>
      <c r="U926" s="26" t="str">
        <f t="shared" ca="1" si="105"/>
        <v/>
      </c>
      <c r="V926" s="22"/>
      <c r="W926" s="22"/>
      <c r="X926" s="22"/>
      <c r="Y926" s="22"/>
      <c r="Z926" s="156"/>
      <c r="AA926" s="156"/>
      <c r="AB926" s="156"/>
      <c r="AC926" s="22">
        <v>20</v>
      </c>
    </row>
    <row r="927" spans="1:29">
      <c r="A927" s="17"/>
      <c r="B927" s="18"/>
      <c r="C927" s="18"/>
      <c r="D927" s="17"/>
      <c r="E927" s="17"/>
      <c r="F927" s="157"/>
      <c r="G927" s="136"/>
      <c r="H927" s="136" t="s">
        <v>131</v>
      </c>
      <c r="I927" s="137" t="str">
        <f>IFERROR(IF(ISBLANK($G927),"",IF(ISTEXT($G927),$G927,IF(SIGN(INDEX('Time Zones'!$D$12:$J$18,MATCH($H927,ZoneA,0),MATCH($J927,ZoneB,0)))=(-1),INDEX('Time Zones'!$D$12:$J$18,MATCH($H927,ZoneA,0),MATCH($J927,ZoneB,0))+$G927+5,INDEX('Time Zones'!$D$12:$J$18,MATCH($H927,ZoneA,0),MATCH($J927,ZoneB,0))+$G927))),"Select Time Zones")</f>
        <v/>
      </c>
      <c r="J927" s="19" t="s">
        <v>131</v>
      </c>
      <c r="K927" s="160"/>
      <c r="L927" s="134"/>
      <c r="M927" s="134" t="s">
        <v>131</v>
      </c>
      <c r="N927" s="135" t="str">
        <f>IFERROR(IF(ISBLANK($G927),"",IF(ISBLANK($L927),"",IF(ISTEXT($L927),$L927,IF(SIGN(INDEX('Time Zones'!$D$12:$J$18,MATCH($H927,ZoneA,0),MATCH($M927,ZoneB,0)))=(-1),INDEX('Time Zones'!$D$12:$J$18,MATCH($H927,ZoneA,0),MATCH($M927,ZoneB,0))+$L927+5,INDEX('Time Zones'!$D$12:$J$18,MATCH($H927,ZoneA,0),MATCH($M927,ZoneB,0))+$L927)))),"Select Time Zones")</f>
        <v/>
      </c>
      <c r="O927" s="162" t="str">
        <f t="shared" ca="1" si="106"/>
        <v/>
      </c>
      <c r="P927" s="25">
        <f t="shared" si="102"/>
        <v>0</v>
      </c>
      <c r="Q927" s="25">
        <f t="shared" si="103"/>
        <v>0</v>
      </c>
      <c r="R927" s="25">
        <f t="shared" si="104"/>
        <v>0</v>
      </c>
      <c r="S927" s="25" t="str">
        <f t="shared" ca="1" si="107"/>
        <v/>
      </c>
      <c r="T927" s="20" t="str">
        <f t="shared" ca="1" si="108"/>
        <v/>
      </c>
      <c r="U927" s="26" t="str">
        <f t="shared" ca="1" si="105"/>
        <v/>
      </c>
      <c r="V927" s="22"/>
      <c r="W927" s="22"/>
      <c r="X927" s="22"/>
      <c r="Y927" s="22"/>
      <c r="Z927" s="156"/>
      <c r="AA927" s="156"/>
      <c r="AB927" s="156"/>
      <c r="AC927" s="22">
        <v>20</v>
      </c>
    </row>
    <row r="928" spans="1:29">
      <c r="A928" s="17"/>
      <c r="B928" s="18"/>
      <c r="C928" s="18"/>
      <c r="D928" s="17"/>
      <c r="E928" s="17"/>
      <c r="F928" s="157"/>
      <c r="G928" s="136"/>
      <c r="H928" s="136" t="s">
        <v>131</v>
      </c>
      <c r="I928" s="137" t="str">
        <f>IFERROR(IF(ISBLANK($G928),"",IF(ISTEXT($G928),$G928,IF(SIGN(INDEX('Time Zones'!$D$12:$J$18,MATCH($H928,ZoneA,0),MATCH($J928,ZoneB,0)))=(-1),INDEX('Time Zones'!$D$12:$J$18,MATCH($H928,ZoneA,0),MATCH($J928,ZoneB,0))+$G928+5,INDEX('Time Zones'!$D$12:$J$18,MATCH($H928,ZoneA,0),MATCH($J928,ZoneB,0))+$G928))),"Select Time Zones")</f>
        <v/>
      </c>
      <c r="J928" s="19" t="s">
        <v>131</v>
      </c>
      <c r="K928" s="160"/>
      <c r="L928" s="134"/>
      <c r="M928" s="134" t="s">
        <v>131</v>
      </c>
      <c r="N928" s="135" t="str">
        <f>IFERROR(IF(ISBLANK($G928),"",IF(ISBLANK($L928),"",IF(ISTEXT($L928),$L928,IF(SIGN(INDEX('Time Zones'!$D$12:$J$18,MATCH($H928,ZoneA,0),MATCH($M928,ZoneB,0)))=(-1),INDEX('Time Zones'!$D$12:$J$18,MATCH($H928,ZoneA,0),MATCH($M928,ZoneB,0))+$L928+5,INDEX('Time Zones'!$D$12:$J$18,MATCH($H928,ZoneA,0),MATCH($M928,ZoneB,0))+$L928)))),"Select Time Zones")</f>
        <v/>
      </c>
      <c r="O928" s="162" t="str">
        <f t="shared" ca="1" si="106"/>
        <v/>
      </c>
      <c r="P928" s="25">
        <f t="shared" si="102"/>
        <v>0</v>
      </c>
      <c r="Q928" s="25">
        <f t="shared" si="103"/>
        <v>0</v>
      </c>
      <c r="R928" s="25">
        <f t="shared" si="104"/>
        <v>0</v>
      </c>
      <c r="S928" s="25" t="str">
        <f t="shared" ca="1" si="107"/>
        <v/>
      </c>
      <c r="T928" s="20" t="str">
        <f t="shared" ca="1" si="108"/>
        <v/>
      </c>
      <c r="U928" s="26" t="str">
        <f t="shared" ca="1" si="105"/>
        <v/>
      </c>
      <c r="V928" s="22"/>
      <c r="W928" s="22"/>
      <c r="X928" s="22"/>
      <c r="Y928" s="22"/>
      <c r="Z928" s="156"/>
      <c r="AA928" s="156"/>
      <c r="AB928" s="156"/>
      <c r="AC928" s="22">
        <v>20</v>
      </c>
    </row>
    <row r="929" spans="1:29">
      <c r="A929" s="17"/>
      <c r="B929" s="18"/>
      <c r="C929" s="18"/>
      <c r="D929" s="17"/>
      <c r="E929" s="17"/>
      <c r="F929" s="157"/>
      <c r="G929" s="136"/>
      <c r="H929" s="136" t="s">
        <v>131</v>
      </c>
      <c r="I929" s="137" t="str">
        <f>IFERROR(IF(ISBLANK($G929),"",IF(ISTEXT($G929),$G929,IF(SIGN(INDEX('Time Zones'!$D$12:$J$18,MATCH($H929,ZoneA,0),MATCH($J929,ZoneB,0)))=(-1),INDEX('Time Zones'!$D$12:$J$18,MATCH($H929,ZoneA,0),MATCH($J929,ZoneB,0))+$G929+5,INDEX('Time Zones'!$D$12:$J$18,MATCH($H929,ZoneA,0),MATCH($J929,ZoneB,0))+$G929))),"Select Time Zones")</f>
        <v/>
      </c>
      <c r="J929" s="19" t="s">
        <v>131</v>
      </c>
      <c r="K929" s="160"/>
      <c r="L929" s="134"/>
      <c r="M929" s="134" t="s">
        <v>131</v>
      </c>
      <c r="N929" s="135" t="str">
        <f>IFERROR(IF(ISBLANK($G929),"",IF(ISBLANK($L929),"",IF(ISTEXT($L929),$L929,IF(SIGN(INDEX('Time Zones'!$D$12:$J$18,MATCH($H929,ZoneA,0),MATCH($M929,ZoneB,0)))=(-1),INDEX('Time Zones'!$D$12:$J$18,MATCH($H929,ZoneA,0),MATCH($M929,ZoneB,0))+$L929+5,INDEX('Time Zones'!$D$12:$J$18,MATCH($H929,ZoneA,0),MATCH($M929,ZoneB,0))+$L929)))),"Select Time Zones")</f>
        <v/>
      </c>
      <c r="O929" s="162" t="str">
        <f t="shared" ca="1" si="106"/>
        <v/>
      </c>
      <c r="P929" s="25">
        <f t="shared" si="102"/>
        <v>0</v>
      </c>
      <c r="Q929" s="25">
        <f t="shared" si="103"/>
        <v>0</v>
      </c>
      <c r="R929" s="25">
        <f t="shared" si="104"/>
        <v>0</v>
      </c>
      <c r="S929" s="25" t="str">
        <f t="shared" ca="1" si="107"/>
        <v/>
      </c>
      <c r="T929" s="20" t="str">
        <f t="shared" ca="1" si="108"/>
        <v/>
      </c>
      <c r="U929" s="26" t="str">
        <f t="shared" ca="1" si="105"/>
        <v/>
      </c>
      <c r="V929" s="22"/>
      <c r="W929" s="22"/>
      <c r="X929" s="22"/>
      <c r="Y929" s="22"/>
      <c r="Z929" s="156"/>
      <c r="AA929" s="156"/>
      <c r="AB929" s="156"/>
      <c r="AC929" s="22">
        <v>20</v>
      </c>
    </row>
    <row r="930" spans="1:29">
      <c r="A930" s="17"/>
      <c r="B930" s="18"/>
      <c r="C930" s="18"/>
      <c r="D930" s="17"/>
      <c r="E930" s="17"/>
      <c r="F930" s="157"/>
      <c r="G930" s="136"/>
      <c r="H930" s="136" t="s">
        <v>131</v>
      </c>
      <c r="I930" s="137" t="str">
        <f>IFERROR(IF(ISBLANK($G930),"",IF(ISTEXT($G930),$G930,IF(SIGN(INDEX('Time Zones'!$D$12:$J$18,MATCH($H930,ZoneA,0),MATCH($J930,ZoneB,0)))=(-1),INDEX('Time Zones'!$D$12:$J$18,MATCH($H930,ZoneA,0),MATCH($J930,ZoneB,0))+$G930+5,INDEX('Time Zones'!$D$12:$J$18,MATCH($H930,ZoneA,0),MATCH($J930,ZoneB,0))+$G930))),"Select Time Zones")</f>
        <v/>
      </c>
      <c r="J930" s="19" t="s">
        <v>131</v>
      </c>
      <c r="K930" s="160"/>
      <c r="L930" s="134"/>
      <c r="M930" s="134" t="s">
        <v>131</v>
      </c>
      <c r="N930" s="135" t="str">
        <f>IFERROR(IF(ISBLANK($G930),"",IF(ISBLANK($L930),"",IF(ISTEXT($L930),$L930,IF(SIGN(INDEX('Time Zones'!$D$12:$J$18,MATCH($H930,ZoneA,0),MATCH($M930,ZoneB,0)))=(-1),INDEX('Time Zones'!$D$12:$J$18,MATCH($H930,ZoneA,0),MATCH($M930,ZoneB,0))+$L930+5,INDEX('Time Zones'!$D$12:$J$18,MATCH($H930,ZoneA,0),MATCH($M930,ZoneB,0))+$L930)))),"Select Time Zones")</f>
        <v/>
      </c>
      <c r="O930" s="162" t="str">
        <f t="shared" ca="1" si="106"/>
        <v/>
      </c>
      <c r="P930" s="25">
        <f t="shared" si="102"/>
        <v>0</v>
      </c>
      <c r="Q930" s="25">
        <f t="shared" si="103"/>
        <v>0</v>
      </c>
      <c r="R930" s="25">
        <f t="shared" si="104"/>
        <v>0</v>
      </c>
      <c r="S930" s="25" t="str">
        <f t="shared" ca="1" si="107"/>
        <v/>
      </c>
      <c r="T930" s="20" t="str">
        <f t="shared" ca="1" si="108"/>
        <v/>
      </c>
      <c r="U930" s="26" t="str">
        <f t="shared" ca="1" si="105"/>
        <v/>
      </c>
      <c r="V930" s="22"/>
      <c r="W930" s="22"/>
      <c r="X930" s="22"/>
      <c r="Y930" s="22"/>
      <c r="Z930" s="156"/>
      <c r="AA930" s="156"/>
      <c r="AB930" s="156"/>
      <c r="AC930" s="22">
        <v>20</v>
      </c>
    </row>
    <row r="931" spans="1:29">
      <c r="A931" s="17"/>
      <c r="B931" s="18"/>
      <c r="C931" s="18"/>
      <c r="D931" s="17"/>
      <c r="E931" s="17"/>
      <c r="F931" s="157"/>
      <c r="G931" s="136"/>
      <c r="H931" s="136" t="s">
        <v>131</v>
      </c>
      <c r="I931" s="137" t="str">
        <f>IFERROR(IF(ISBLANK($G931),"",IF(ISTEXT($G931),$G931,IF(SIGN(INDEX('Time Zones'!$D$12:$J$18,MATCH($H931,ZoneA,0),MATCH($J931,ZoneB,0)))=(-1),INDEX('Time Zones'!$D$12:$J$18,MATCH($H931,ZoneA,0),MATCH($J931,ZoneB,0))+$G931+5,INDEX('Time Zones'!$D$12:$J$18,MATCH($H931,ZoneA,0),MATCH($J931,ZoneB,0))+$G931))),"Select Time Zones")</f>
        <v/>
      </c>
      <c r="J931" s="19" t="s">
        <v>131</v>
      </c>
      <c r="K931" s="160"/>
      <c r="L931" s="134"/>
      <c r="M931" s="134" t="s">
        <v>131</v>
      </c>
      <c r="N931" s="135" t="str">
        <f>IFERROR(IF(ISBLANK($G931),"",IF(ISBLANK($L931),"",IF(ISTEXT($L931),$L931,IF(SIGN(INDEX('Time Zones'!$D$12:$J$18,MATCH($H931,ZoneA,0),MATCH($M931,ZoneB,0)))=(-1),INDEX('Time Zones'!$D$12:$J$18,MATCH($H931,ZoneA,0),MATCH($M931,ZoneB,0))+$L931+5,INDEX('Time Zones'!$D$12:$J$18,MATCH($H931,ZoneA,0),MATCH($M931,ZoneB,0))+$L931)))),"Select Time Zones")</f>
        <v/>
      </c>
      <c r="O931" s="162" t="str">
        <f t="shared" ca="1" si="106"/>
        <v/>
      </c>
      <c r="P931" s="25">
        <f t="shared" si="102"/>
        <v>0</v>
      </c>
      <c r="Q931" s="25">
        <f t="shared" si="103"/>
        <v>0</v>
      </c>
      <c r="R931" s="25">
        <f t="shared" si="104"/>
        <v>0</v>
      </c>
      <c r="S931" s="25" t="str">
        <f t="shared" ca="1" si="107"/>
        <v/>
      </c>
      <c r="T931" s="20" t="str">
        <f t="shared" ca="1" si="108"/>
        <v/>
      </c>
      <c r="U931" s="26" t="str">
        <f t="shared" ca="1" si="105"/>
        <v/>
      </c>
      <c r="V931" s="22"/>
      <c r="W931" s="22"/>
      <c r="X931" s="22"/>
      <c r="Y931" s="22"/>
      <c r="Z931" s="156"/>
      <c r="AA931" s="156"/>
      <c r="AB931" s="156"/>
      <c r="AC931" s="22">
        <v>20</v>
      </c>
    </row>
    <row r="932" spans="1:29">
      <c r="A932" s="17"/>
      <c r="B932" s="18"/>
      <c r="C932" s="18"/>
      <c r="D932" s="17"/>
      <c r="E932" s="17"/>
      <c r="F932" s="157"/>
      <c r="G932" s="136"/>
      <c r="H932" s="136" t="s">
        <v>131</v>
      </c>
      <c r="I932" s="137" t="str">
        <f>IFERROR(IF(ISBLANK($G932),"",IF(ISTEXT($G932),$G932,IF(SIGN(INDEX('Time Zones'!$D$12:$J$18,MATCH($H932,ZoneA,0),MATCH($J932,ZoneB,0)))=(-1),INDEX('Time Zones'!$D$12:$J$18,MATCH($H932,ZoneA,0),MATCH($J932,ZoneB,0))+$G932+5,INDEX('Time Zones'!$D$12:$J$18,MATCH($H932,ZoneA,0),MATCH($J932,ZoneB,0))+$G932))),"Select Time Zones")</f>
        <v/>
      </c>
      <c r="J932" s="19" t="s">
        <v>131</v>
      </c>
      <c r="K932" s="160"/>
      <c r="L932" s="134"/>
      <c r="M932" s="134" t="s">
        <v>131</v>
      </c>
      <c r="N932" s="135" t="str">
        <f>IFERROR(IF(ISBLANK($G932),"",IF(ISBLANK($L932),"",IF(ISTEXT($L932),$L932,IF(SIGN(INDEX('Time Zones'!$D$12:$J$18,MATCH($H932,ZoneA,0),MATCH($M932,ZoneB,0)))=(-1),INDEX('Time Zones'!$D$12:$J$18,MATCH($H932,ZoneA,0),MATCH($M932,ZoneB,0))+$L932+5,INDEX('Time Zones'!$D$12:$J$18,MATCH($H932,ZoneA,0),MATCH($M932,ZoneB,0))+$L932)))),"Select Time Zones")</f>
        <v/>
      </c>
      <c r="O932" s="162" t="str">
        <f t="shared" ca="1" si="106"/>
        <v/>
      </c>
      <c r="P932" s="25">
        <f t="shared" si="102"/>
        <v>0</v>
      </c>
      <c r="Q932" s="25">
        <f t="shared" si="103"/>
        <v>0</v>
      </c>
      <c r="R932" s="25">
        <f t="shared" si="104"/>
        <v>0</v>
      </c>
      <c r="S932" s="25" t="str">
        <f t="shared" ca="1" si="107"/>
        <v/>
      </c>
      <c r="T932" s="20" t="str">
        <f t="shared" ca="1" si="108"/>
        <v/>
      </c>
      <c r="U932" s="26" t="str">
        <f t="shared" ca="1" si="105"/>
        <v/>
      </c>
      <c r="V932" s="22"/>
      <c r="W932" s="22"/>
      <c r="X932" s="22"/>
      <c r="Y932" s="22"/>
      <c r="Z932" s="156"/>
      <c r="AA932" s="156"/>
      <c r="AB932" s="156"/>
      <c r="AC932" s="22">
        <v>20</v>
      </c>
    </row>
    <row r="933" spans="1:29">
      <c r="A933" s="17"/>
      <c r="B933" s="18"/>
      <c r="C933" s="18"/>
      <c r="D933" s="17"/>
      <c r="E933" s="17"/>
      <c r="F933" s="157"/>
      <c r="G933" s="136"/>
      <c r="H933" s="136" t="s">
        <v>131</v>
      </c>
      <c r="I933" s="137" t="str">
        <f>IFERROR(IF(ISBLANK($G933),"",IF(ISTEXT($G933),$G933,IF(SIGN(INDEX('Time Zones'!$D$12:$J$18,MATCH($H933,ZoneA,0),MATCH($J933,ZoneB,0)))=(-1),INDEX('Time Zones'!$D$12:$J$18,MATCH($H933,ZoneA,0),MATCH($J933,ZoneB,0))+$G933+5,INDEX('Time Zones'!$D$12:$J$18,MATCH($H933,ZoneA,0),MATCH($J933,ZoneB,0))+$G933))),"Select Time Zones")</f>
        <v/>
      </c>
      <c r="J933" s="19" t="s">
        <v>131</v>
      </c>
      <c r="K933" s="160"/>
      <c r="L933" s="134"/>
      <c r="M933" s="134" t="s">
        <v>131</v>
      </c>
      <c r="N933" s="135" t="str">
        <f>IFERROR(IF(ISBLANK($G933),"",IF(ISBLANK($L933),"",IF(ISTEXT($L933),$L933,IF(SIGN(INDEX('Time Zones'!$D$12:$J$18,MATCH($H933,ZoneA,0),MATCH($M933,ZoneB,0)))=(-1),INDEX('Time Zones'!$D$12:$J$18,MATCH($H933,ZoneA,0),MATCH($M933,ZoneB,0))+$L933+5,INDEX('Time Zones'!$D$12:$J$18,MATCH($H933,ZoneA,0),MATCH($M933,ZoneB,0))+$L933)))),"Select Time Zones")</f>
        <v/>
      </c>
      <c r="O933" s="162" t="str">
        <f t="shared" ca="1" si="106"/>
        <v/>
      </c>
      <c r="P933" s="25">
        <f t="shared" si="102"/>
        <v>0</v>
      </c>
      <c r="Q933" s="25">
        <f t="shared" si="103"/>
        <v>0</v>
      </c>
      <c r="R933" s="25">
        <f t="shared" si="104"/>
        <v>0</v>
      </c>
      <c r="S933" s="25" t="str">
        <f t="shared" ca="1" si="107"/>
        <v/>
      </c>
      <c r="T933" s="20" t="str">
        <f t="shared" ca="1" si="108"/>
        <v/>
      </c>
      <c r="U933" s="26" t="str">
        <f t="shared" ca="1" si="105"/>
        <v/>
      </c>
      <c r="V933" s="22"/>
      <c r="W933" s="22"/>
      <c r="X933" s="22"/>
      <c r="Y933" s="22"/>
      <c r="Z933" s="156"/>
      <c r="AA933" s="156"/>
      <c r="AB933" s="156"/>
      <c r="AC933" s="22">
        <v>20</v>
      </c>
    </row>
    <row r="934" spans="1:29">
      <c r="A934" s="17"/>
      <c r="B934" s="18"/>
      <c r="C934" s="18"/>
      <c r="D934" s="17"/>
      <c r="E934" s="17"/>
      <c r="F934" s="157"/>
      <c r="G934" s="136"/>
      <c r="H934" s="136" t="s">
        <v>131</v>
      </c>
      <c r="I934" s="137" t="str">
        <f>IFERROR(IF(ISBLANK($G934),"",IF(ISTEXT($G934),$G934,IF(SIGN(INDEX('Time Zones'!$D$12:$J$18,MATCH($H934,ZoneA,0),MATCH($J934,ZoneB,0)))=(-1),INDEX('Time Zones'!$D$12:$J$18,MATCH($H934,ZoneA,0),MATCH($J934,ZoneB,0))+$G934+5,INDEX('Time Zones'!$D$12:$J$18,MATCH($H934,ZoneA,0),MATCH($J934,ZoneB,0))+$G934))),"Select Time Zones")</f>
        <v/>
      </c>
      <c r="J934" s="19" t="s">
        <v>131</v>
      </c>
      <c r="K934" s="160"/>
      <c r="L934" s="134"/>
      <c r="M934" s="134" t="s">
        <v>131</v>
      </c>
      <c r="N934" s="135" t="str">
        <f>IFERROR(IF(ISBLANK($G934),"",IF(ISBLANK($L934),"",IF(ISTEXT($L934),$L934,IF(SIGN(INDEX('Time Zones'!$D$12:$J$18,MATCH($H934,ZoneA,0),MATCH($M934,ZoneB,0)))=(-1),INDEX('Time Zones'!$D$12:$J$18,MATCH($H934,ZoneA,0),MATCH($M934,ZoneB,0))+$L934+5,INDEX('Time Zones'!$D$12:$J$18,MATCH($H934,ZoneA,0),MATCH($M934,ZoneB,0))+$L934)))),"Select Time Zones")</f>
        <v/>
      </c>
      <c r="O934" s="162" t="str">
        <f t="shared" ca="1" si="106"/>
        <v/>
      </c>
      <c r="P934" s="25">
        <f t="shared" si="102"/>
        <v>0</v>
      </c>
      <c r="Q934" s="25">
        <f t="shared" si="103"/>
        <v>0</v>
      </c>
      <c r="R934" s="25">
        <f t="shared" si="104"/>
        <v>0</v>
      </c>
      <c r="S934" s="25" t="str">
        <f t="shared" ca="1" si="107"/>
        <v/>
      </c>
      <c r="T934" s="20" t="str">
        <f t="shared" ca="1" si="108"/>
        <v/>
      </c>
      <c r="U934" s="26" t="str">
        <f t="shared" ca="1" si="105"/>
        <v/>
      </c>
      <c r="V934" s="22"/>
      <c r="W934" s="22"/>
      <c r="X934" s="22"/>
      <c r="Y934" s="22"/>
      <c r="Z934" s="156"/>
      <c r="AA934" s="156"/>
      <c r="AB934" s="156"/>
      <c r="AC934" s="22">
        <v>20</v>
      </c>
    </row>
    <row r="935" spans="1:29">
      <c r="A935" s="17"/>
      <c r="B935" s="18"/>
      <c r="C935" s="18"/>
      <c r="D935" s="17"/>
      <c r="E935" s="17"/>
      <c r="F935" s="157"/>
      <c r="G935" s="136"/>
      <c r="H935" s="136" t="s">
        <v>131</v>
      </c>
      <c r="I935" s="137" t="str">
        <f>IFERROR(IF(ISBLANK($G935),"",IF(ISTEXT($G935),$G935,IF(SIGN(INDEX('Time Zones'!$D$12:$J$18,MATCH($H935,ZoneA,0),MATCH($J935,ZoneB,0)))=(-1),INDEX('Time Zones'!$D$12:$J$18,MATCH($H935,ZoneA,0),MATCH($J935,ZoneB,0))+$G935+5,INDEX('Time Zones'!$D$12:$J$18,MATCH($H935,ZoneA,0),MATCH($J935,ZoneB,0))+$G935))),"Select Time Zones")</f>
        <v/>
      </c>
      <c r="J935" s="19" t="s">
        <v>131</v>
      </c>
      <c r="K935" s="160"/>
      <c r="L935" s="134"/>
      <c r="M935" s="134" t="s">
        <v>131</v>
      </c>
      <c r="N935" s="135" t="str">
        <f>IFERROR(IF(ISBLANK($G935),"",IF(ISBLANK($L935),"",IF(ISTEXT($L935),$L935,IF(SIGN(INDEX('Time Zones'!$D$12:$J$18,MATCH($H935,ZoneA,0),MATCH($M935,ZoneB,0)))=(-1),INDEX('Time Zones'!$D$12:$J$18,MATCH($H935,ZoneA,0),MATCH($M935,ZoneB,0))+$L935+5,INDEX('Time Zones'!$D$12:$J$18,MATCH($H935,ZoneA,0),MATCH($M935,ZoneB,0))+$L935)))),"Select Time Zones")</f>
        <v/>
      </c>
      <c r="O935" s="162" t="str">
        <f t="shared" ca="1" si="106"/>
        <v/>
      </c>
      <c r="P935" s="25">
        <f t="shared" si="102"/>
        <v>0</v>
      </c>
      <c r="Q935" s="25">
        <f t="shared" si="103"/>
        <v>0</v>
      </c>
      <c r="R935" s="25">
        <f t="shared" si="104"/>
        <v>0</v>
      </c>
      <c r="S935" s="25" t="str">
        <f t="shared" ca="1" si="107"/>
        <v/>
      </c>
      <c r="T935" s="20" t="str">
        <f t="shared" ca="1" si="108"/>
        <v/>
      </c>
      <c r="U935" s="26" t="str">
        <f t="shared" ca="1" si="105"/>
        <v/>
      </c>
      <c r="V935" s="22"/>
      <c r="W935" s="22"/>
      <c r="X935" s="22"/>
      <c r="Y935" s="22"/>
      <c r="Z935" s="156"/>
      <c r="AA935" s="156"/>
      <c r="AB935" s="156"/>
      <c r="AC935" s="22">
        <v>20</v>
      </c>
    </row>
    <row r="936" spans="1:29">
      <c r="A936" s="17"/>
      <c r="B936" s="18"/>
      <c r="C936" s="18"/>
      <c r="D936" s="17"/>
      <c r="E936" s="17"/>
      <c r="F936" s="157"/>
      <c r="G936" s="136"/>
      <c r="H936" s="136" t="s">
        <v>131</v>
      </c>
      <c r="I936" s="137" t="str">
        <f>IFERROR(IF(ISBLANK($G936),"",IF(ISTEXT($G936),$G936,IF(SIGN(INDEX('Time Zones'!$D$12:$J$18,MATCH($H936,ZoneA,0),MATCH($J936,ZoneB,0)))=(-1),INDEX('Time Zones'!$D$12:$J$18,MATCH($H936,ZoneA,0),MATCH($J936,ZoneB,0))+$G936+5,INDEX('Time Zones'!$D$12:$J$18,MATCH($H936,ZoneA,0),MATCH($J936,ZoneB,0))+$G936))),"Select Time Zones")</f>
        <v/>
      </c>
      <c r="J936" s="19" t="s">
        <v>131</v>
      </c>
      <c r="K936" s="160"/>
      <c r="L936" s="134"/>
      <c r="M936" s="134" t="s">
        <v>131</v>
      </c>
      <c r="N936" s="135" t="str">
        <f>IFERROR(IF(ISBLANK($G936),"",IF(ISBLANK($L936),"",IF(ISTEXT($L936),$L936,IF(SIGN(INDEX('Time Zones'!$D$12:$J$18,MATCH($H936,ZoneA,0),MATCH($M936,ZoneB,0)))=(-1),INDEX('Time Zones'!$D$12:$J$18,MATCH($H936,ZoneA,0),MATCH($M936,ZoneB,0))+$L936+5,INDEX('Time Zones'!$D$12:$J$18,MATCH($H936,ZoneA,0),MATCH($M936,ZoneB,0))+$L936)))),"Select Time Zones")</f>
        <v/>
      </c>
      <c r="O936" s="162" t="str">
        <f t="shared" ca="1" si="106"/>
        <v/>
      </c>
      <c r="P936" s="25">
        <f t="shared" si="102"/>
        <v>0</v>
      </c>
      <c r="Q936" s="25">
        <f t="shared" si="103"/>
        <v>0</v>
      </c>
      <c r="R936" s="25">
        <f t="shared" si="104"/>
        <v>0</v>
      </c>
      <c r="S936" s="25" t="str">
        <f t="shared" ca="1" si="107"/>
        <v/>
      </c>
      <c r="T936" s="20" t="str">
        <f t="shared" ca="1" si="108"/>
        <v/>
      </c>
      <c r="U936" s="26" t="str">
        <f t="shared" ca="1" si="105"/>
        <v/>
      </c>
      <c r="V936" s="22"/>
      <c r="W936" s="22"/>
      <c r="X936" s="22"/>
      <c r="Y936" s="22"/>
      <c r="Z936" s="156"/>
      <c r="AA936" s="156"/>
      <c r="AB936" s="156"/>
      <c r="AC936" s="22">
        <v>20</v>
      </c>
    </row>
    <row r="937" spans="1:29">
      <c r="A937" s="17"/>
      <c r="B937" s="18"/>
      <c r="C937" s="18"/>
      <c r="D937" s="17"/>
      <c r="E937" s="17"/>
      <c r="F937" s="157"/>
      <c r="G937" s="136"/>
      <c r="H937" s="136" t="s">
        <v>131</v>
      </c>
      <c r="I937" s="137" t="str">
        <f>IFERROR(IF(ISBLANK($G937),"",IF(ISTEXT($G937),$G937,IF(SIGN(INDEX('Time Zones'!$D$12:$J$18,MATCH($H937,ZoneA,0),MATCH($J937,ZoneB,0)))=(-1),INDEX('Time Zones'!$D$12:$J$18,MATCH($H937,ZoneA,0),MATCH($J937,ZoneB,0))+$G937+5,INDEX('Time Zones'!$D$12:$J$18,MATCH($H937,ZoneA,0),MATCH($J937,ZoneB,0))+$G937))),"Select Time Zones")</f>
        <v/>
      </c>
      <c r="J937" s="19" t="s">
        <v>131</v>
      </c>
      <c r="K937" s="160"/>
      <c r="L937" s="134"/>
      <c r="M937" s="134" t="s">
        <v>131</v>
      </c>
      <c r="N937" s="135" t="str">
        <f>IFERROR(IF(ISBLANK($G937),"",IF(ISBLANK($L937),"",IF(ISTEXT($L937),$L937,IF(SIGN(INDEX('Time Zones'!$D$12:$J$18,MATCH($H937,ZoneA,0),MATCH($M937,ZoneB,0)))=(-1),INDEX('Time Zones'!$D$12:$J$18,MATCH($H937,ZoneA,0),MATCH($M937,ZoneB,0))+$L937+5,INDEX('Time Zones'!$D$12:$J$18,MATCH($H937,ZoneA,0),MATCH($M937,ZoneB,0))+$L937)))),"Select Time Zones")</f>
        <v/>
      </c>
      <c r="O937" s="162" t="str">
        <f t="shared" ca="1" si="106"/>
        <v/>
      </c>
      <c r="P937" s="25">
        <f t="shared" si="102"/>
        <v>0</v>
      </c>
      <c r="Q937" s="25">
        <f t="shared" si="103"/>
        <v>0</v>
      </c>
      <c r="R937" s="25">
        <f t="shared" si="104"/>
        <v>0</v>
      </c>
      <c r="S937" s="25" t="str">
        <f t="shared" ca="1" si="107"/>
        <v/>
      </c>
      <c r="T937" s="20" t="str">
        <f t="shared" ca="1" si="108"/>
        <v/>
      </c>
      <c r="U937" s="26" t="str">
        <f t="shared" ca="1" si="105"/>
        <v/>
      </c>
      <c r="V937" s="22"/>
      <c r="W937" s="22"/>
      <c r="X937" s="22"/>
      <c r="Y937" s="22"/>
      <c r="Z937" s="156"/>
      <c r="AA937" s="156"/>
      <c r="AB937" s="156"/>
      <c r="AC937" s="22">
        <v>20</v>
      </c>
    </row>
    <row r="938" spans="1:29">
      <c r="A938" s="17"/>
      <c r="B938" s="18"/>
      <c r="C938" s="18"/>
      <c r="D938" s="17"/>
      <c r="E938" s="17"/>
      <c r="F938" s="157"/>
      <c r="G938" s="136"/>
      <c r="H938" s="136" t="s">
        <v>131</v>
      </c>
      <c r="I938" s="137" t="str">
        <f>IFERROR(IF(ISBLANK($G938),"",IF(ISTEXT($G938),$G938,IF(SIGN(INDEX('Time Zones'!$D$12:$J$18,MATCH($H938,ZoneA,0),MATCH($J938,ZoneB,0)))=(-1),INDEX('Time Zones'!$D$12:$J$18,MATCH($H938,ZoneA,0),MATCH($J938,ZoneB,0))+$G938+5,INDEX('Time Zones'!$D$12:$J$18,MATCH($H938,ZoneA,0),MATCH($J938,ZoneB,0))+$G938))),"Select Time Zones")</f>
        <v/>
      </c>
      <c r="J938" s="19" t="s">
        <v>131</v>
      </c>
      <c r="K938" s="160"/>
      <c r="L938" s="134"/>
      <c r="M938" s="134" t="s">
        <v>131</v>
      </c>
      <c r="N938" s="135" t="str">
        <f>IFERROR(IF(ISBLANK($G938),"",IF(ISBLANK($L938),"",IF(ISTEXT($L938),$L938,IF(SIGN(INDEX('Time Zones'!$D$12:$J$18,MATCH($H938,ZoneA,0),MATCH($M938,ZoneB,0)))=(-1),INDEX('Time Zones'!$D$12:$J$18,MATCH($H938,ZoneA,0),MATCH($M938,ZoneB,0))+$L938+5,INDEX('Time Zones'!$D$12:$J$18,MATCH($H938,ZoneA,0),MATCH($M938,ZoneB,0))+$L938)))),"Select Time Zones")</f>
        <v/>
      </c>
      <c r="O938" s="162" t="str">
        <f t="shared" ca="1" si="106"/>
        <v/>
      </c>
      <c r="P938" s="25">
        <f t="shared" si="102"/>
        <v>0</v>
      </c>
      <c r="Q938" s="25">
        <f t="shared" si="103"/>
        <v>0</v>
      </c>
      <c r="R938" s="25">
        <f t="shared" si="104"/>
        <v>0</v>
      </c>
      <c r="S938" s="25" t="str">
        <f t="shared" ca="1" si="107"/>
        <v/>
      </c>
      <c r="T938" s="20" t="str">
        <f t="shared" ca="1" si="108"/>
        <v/>
      </c>
      <c r="U938" s="26" t="str">
        <f t="shared" ca="1" si="105"/>
        <v/>
      </c>
      <c r="V938" s="22"/>
      <c r="W938" s="22"/>
      <c r="X938" s="22"/>
      <c r="Y938" s="22"/>
      <c r="Z938" s="156"/>
      <c r="AA938" s="156"/>
      <c r="AB938" s="156"/>
      <c r="AC938" s="22">
        <v>20</v>
      </c>
    </row>
    <row r="939" spans="1:29">
      <c r="A939" s="17"/>
      <c r="B939" s="18"/>
      <c r="C939" s="18"/>
      <c r="D939" s="17"/>
      <c r="E939" s="17"/>
      <c r="F939" s="157"/>
      <c r="G939" s="136"/>
      <c r="H939" s="136" t="s">
        <v>131</v>
      </c>
      <c r="I939" s="137" t="str">
        <f>IFERROR(IF(ISBLANK($G939),"",IF(ISTEXT($G939),$G939,IF(SIGN(INDEX('Time Zones'!$D$12:$J$18,MATCH($H939,ZoneA,0),MATCH($J939,ZoneB,0)))=(-1),INDEX('Time Zones'!$D$12:$J$18,MATCH($H939,ZoneA,0),MATCH($J939,ZoneB,0))+$G939+5,INDEX('Time Zones'!$D$12:$J$18,MATCH($H939,ZoneA,0),MATCH($J939,ZoneB,0))+$G939))),"Select Time Zones")</f>
        <v/>
      </c>
      <c r="J939" s="19" t="s">
        <v>131</v>
      </c>
      <c r="K939" s="160"/>
      <c r="L939" s="134"/>
      <c r="M939" s="134" t="s">
        <v>131</v>
      </c>
      <c r="N939" s="135" t="str">
        <f>IFERROR(IF(ISBLANK($G939),"",IF(ISBLANK($L939),"",IF(ISTEXT($L939),$L939,IF(SIGN(INDEX('Time Zones'!$D$12:$J$18,MATCH($H939,ZoneA,0),MATCH($M939,ZoneB,0)))=(-1),INDEX('Time Zones'!$D$12:$J$18,MATCH($H939,ZoneA,0),MATCH($M939,ZoneB,0))+$L939+5,INDEX('Time Zones'!$D$12:$J$18,MATCH($H939,ZoneA,0),MATCH($M939,ZoneB,0))+$L939)))),"Select Time Zones")</f>
        <v/>
      </c>
      <c r="O939" s="162" t="str">
        <f t="shared" ca="1" si="106"/>
        <v/>
      </c>
      <c r="P939" s="25">
        <f t="shared" si="102"/>
        <v>0</v>
      </c>
      <c r="Q939" s="25">
        <f t="shared" si="103"/>
        <v>0</v>
      </c>
      <c r="R939" s="25">
        <f t="shared" si="104"/>
        <v>0</v>
      </c>
      <c r="S939" s="25" t="str">
        <f t="shared" ca="1" si="107"/>
        <v/>
      </c>
      <c r="T939" s="20" t="str">
        <f t="shared" ca="1" si="108"/>
        <v/>
      </c>
      <c r="U939" s="26" t="str">
        <f t="shared" ca="1" si="105"/>
        <v/>
      </c>
      <c r="V939" s="22"/>
      <c r="W939" s="22"/>
      <c r="X939" s="22"/>
      <c r="Y939" s="22"/>
      <c r="Z939" s="156"/>
      <c r="AA939" s="156"/>
      <c r="AB939" s="156"/>
      <c r="AC939" s="22">
        <v>20</v>
      </c>
    </row>
    <row r="940" spans="1:29">
      <c r="A940" s="17"/>
      <c r="B940" s="18"/>
      <c r="C940" s="18"/>
      <c r="D940" s="17"/>
      <c r="E940" s="17"/>
      <c r="F940" s="157"/>
      <c r="G940" s="136"/>
      <c r="H940" s="136" t="s">
        <v>131</v>
      </c>
      <c r="I940" s="137" t="str">
        <f>IFERROR(IF(ISBLANK($G940),"",IF(ISTEXT($G940),$G940,IF(SIGN(INDEX('Time Zones'!$D$12:$J$18,MATCH($H940,ZoneA,0),MATCH($J940,ZoneB,0)))=(-1),INDEX('Time Zones'!$D$12:$J$18,MATCH($H940,ZoneA,0),MATCH($J940,ZoneB,0))+$G940+5,INDEX('Time Zones'!$D$12:$J$18,MATCH($H940,ZoneA,0),MATCH($J940,ZoneB,0))+$G940))),"Select Time Zones")</f>
        <v/>
      </c>
      <c r="J940" s="19" t="s">
        <v>131</v>
      </c>
      <c r="K940" s="160"/>
      <c r="L940" s="134"/>
      <c r="M940" s="134" t="s">
        <v>131</v>
      </c>
      <c r="N940" s="135" t="str">
        <f>IFERROR(IF(ISBLANK($G940),"",IF(ISBLANK($L940),"",IF(ISTEXT($L940),$L940,IF(SIGN(INDEX('Time Zones'!$D$12:$J$18,MATCH($H940,ZoneA,0),MATCH($M940,ZoneB,0)))=(-1),INDEX('Time Zones'!$D$12:$J$18,MATCH($H940,ZoneA,0),MATCH($M940,ZoneB,0))+$L940+5,INDEX('Time Zones'!$D$12:$J$18,MATCH($H940,ZoneA,0),MATCH($M940,ZoneB,0))+$L940)))),"Select Time Zones")</f>
        <v/>
      </c>
      <c r="O940" s="162" t="str">
        <f t="shared" ca="1" si="106"/>
        <v/>
      </c>
      <c r="P940" s="25">
        <f t="shared" si="102"/>
        <v>0</v>
      </c>
      <c r="Q940" s="25">
        <f t="shared" si="103"/>
        <v>0</v>
      </c>
      <c r="R940" s="25">
        <f t="shared" si="104"/>
        <v>0</v>
      </c>
      <c r="S940" s="25" t="str">
        <f t="shared" ca="1" si="107"/>
        <v/>
      </c>
      <c r="T940" s="20" t="str">
        <f t="shared" ca="1" si="108"/>
        <v/>
      </c>
      <c r="U940" s="26" t="str">
        <f t="shared" ca="1" si="105"/>
        <v/>
      </c>
      <c r="V940" s="22"/>
      <c r="W940" s="22"/>
      <c r="X940" s="22"/>
      <c r="Y940" s="22"/>
      <c r="Z940" s="156"/>
      <c r="AA940" s="156"/>
      <c r="AB940" s="156"/>
      <c r="AC940" s="22">
        <v>20</v>
      </c>
    </row>
    <row r="941" spans="1:29">
      <c r="A941" s="17"/>
      <c r="B941" s="18"/>
      <c r="C941" s="18"/>
      <c r="D941" s="17"/>
      <c r="E941" s="17"/>
      <c r="F941" s="157"/>
      <c r="G941" s="136"/>
      <c r="H941" s="136" t="s">
        <v>131</v>
      </c>
      <c r="I941" s="137" t="str">
        <f>IFERROR(IF(ISBLANK($G941),"",IF(ISTEXT($G941),$G941,IF(SIGN(INDEX('Time Zones'!$D$12:$J$18,MATCH($H941,ZoneA,0),MATCH($J941,ZoneB,0)))=(-1),INDEX('Time Zones'!$D$12:$J$18,MATCH($H941,ZoneA,0),MATCH($J941,ZoneB,0))+$G941+5,INDEX('Time Zones'!$D$12:$J$18,MATCH($H941,ZoneA,0),MATCH($J941,ZoneB,0))+$G941))),"Select Time Zones")</f>
        <v/>
      </c>
      <c r="J941" s="19" t="s">
        <v>131</v>
      </c>
      <c r="K941" s="160"/>
      <c r="L941" s="134"/>
      <c r="M941" s="134" t="s">
        <v>131</v>
      </c>
      <c r="N941" s="135" t="str">
        <f>IFERROR(IF(ISBLANK($G941),"",IF(ISBLANK($L941),"",IF(ISTEXT($L941),$L941,IF(SIGN(INDEX('Time Zones'!$D$12:$J$18,MATCH($H941,ZoneA,0),MATCH($M941,ZoneB,0)))=(-1),INDEX('Time Zones'!$D$12:$J$18,MATCH($H941,ZoneA,0),MATCH($M941,ZoneB,0))+$L941+5,INDEX('Time Zones'!$D$12:$J$18,MATCH($H941,ZoneA,0),MATCH($M941,ZoneB,0))+$L941)))),"Select Time Zones")</f>
        <v/>
      </c>
      <c r="O941" s="162" t="str">
        <f t="shared" ca="1" si="106"/>
        <v/>
      </c>
      <c r="P941" s="25">
        <f t="shared" si="102"/>
        <v>0</v>
      </c>
      <c r="Q941" s="25">
        <f t="shared" si="103"/>
        <v>0</v>
      </c>
      <c r="R941" s="25">
        <f t="shared" si="104"/>
        <v>0</v>
      </c>
      <c r="S941" s="25" t="str">
        <f t="shared" ca="1" si="107"/>
        <v/>
      </c>
      <c r="T941" s="20" t="str">
        <f t="shared" ca="1" si="108"/>
        <v/>
      </c>
      <c r="U941" s="26" t="str">
        <f t="shared" ca="1" si="105"/>
        <v/>
      </c>
      <c r="V941" s="22"/>
      <c r="W941" s="22"/>
      <c r="X941" s="22"/>
      <c r="Y941" s="22"/>
      <c r="Z941" s="156"/>
      <c r="AA941" s="156"/>
      <c r="AB941" s="156"/>
      <c r="AC941" s="22">
        <v>20</v>
      </c>
    </row>
    <row r="942" spans="1:29">
      <c r="A942" s="17"/>
      <c r="B942" s="18"/>
      <c r="C942" s="18"/>
      <c r="D942" s="17"/>
      <c r="E942" s="17"/>
      <c r="F942" s="157"/>
      <c r="G942" s="136"/>
      <c r="H942" s="136" t="s">
        <v>131</v>
      </c>
      <c r="I942" s="137" t="str">
        <f>IFERROR(IF(ISBLANK($G942),"",IF(ISTEXT($G942),$G942,IF(SIGN(INDEX('Time Zones'!$D$12:$J$18,MATCH($H942,ZoneA,0),MATCH($J942,ZoneB,0)))=(-1),INDEX('Time Zones'!$D$12:$J$18,MATCH($H942,ZoneA,0),MATCH($J942,ZoneB,0))+$G942+5,INDEX('Time Zones'!$D$12:$J$18,MATCH($H942,ZoneA,0),MATCH($J942,ZoneB,0))+$G942))),"Select Time Zones")</f>
        <v/>
      </c>
      <c r="J942" s="19" t="s">
        <v>131</v>
      </c>
      <c r="K942" s="160"/>
      <c r="L942" s="134"/>
      <c r="M942" s="134" t="s">
        <v>131</v>
      </c>
      <c r="N942" s="135" t="str">
        <f>IFERROR(IF(ISBLANK($G942),"",IF(ISBLANK($L942),"",IF(ISTEXT($L942),$L942,IF(SIGN(INDEX('Time Zones'!$D$12:$J$18,MATCH($H942,ZoneA,0),MATCH($M942,ZoneB,0)))=(-1),INDEX('Time Zones'!$D$12:$J$18,MATCH($H942,ZoneA,0),MATCH($M942,ZoneB,0))+$L942+5,INDEX('Time Zones'!$D$12:$J$18,MATCH($H942,ZoneA,0),MATCH($M942,ZoneB,0))+$L942)))),"Select Time Zones")</f>
        <v/>
      </c>
      <c r="O942" s="162" t="str">
        <f t="shared" ca="1" si="106"/>
        <v/>
      </c>
      <c r="P942" s="25">
        <f t="shared" si="102"/>
        <v>0</v>
      </c>
      <c r="Q942" s="25">
        <f t="shared" si="103"/>
        <v>0</v>
      </c>
      <c r="R942" s="25">
        <f t="shared" si="104"/>
        <v>0</v>
      </c>
      <c r="S942" s="25" t="str">
        <f t="shared" ca="1" si="107"/>
        <v/>
      </c>
      <c r="T942" s="20" t="str">
        <f t="shared" ca="1" si="108"/>
        <v/>
      </c>
      <c r="U942" s="26" t="str">
        <f t="shared" ca="1" si="105"/>
        <v/>
      </c>
      <c r="V942" s="22"/>
      <c r="W942" s="22"/>
      <c r="X942" s="22"/>
      <c r="Y942" s="22"/>
      <c r="Z942" s="156"/>
      <c r="AA942" s="156"/>
      <c r="AB942" s="156"/>
      <c r="AC942" s="22">
        <v>20</v>
      </c>
    </row>
    <row r="943" spans="1:29">
      <c r="A943" s="17"/>
      <c r="B943" s="18"/>
      <c r="C943" s="18"/>
      <c r="D943" s="17"/>
      <c r="E943" s="17"/>
      <c r="F943" s="157"/>
      <c r="G943" s="136"/>
      <c r="H943" s="136" t="s">
        <v>131</v>
      </c>
      <c r="I943" s="137" t="str">
        <f>IFERROR(IF(ISBLANK($G943),"",IF(ISTEXT($G943),$G943,IF(SIGN(INDEX('Time Zones'!$D$12:$J$18,MATCH($H943,ZoneA,0),MATCH($J943,ZoneB,0)))=(-1),INDEX('Time Zones'!$D$12:$J$18,MATCH($H943,ZoneA,0),MATCH($J943,ZoneB,0))+$G943+5,INDEX('Time Zones'!$D$12:$J$18,MATCH($H943,ZoneA,0),MATCH($J943,ZoneB,0))+$G943))),"Select Time Zones")</f>
        <v/>
      </c>
      <c r="J943" s="19" t="s">
        <v>131</v>
      </c>
      <c r="K943" s="160"/>
      <c r="L943" s="134"/>
      <c r="M943" s="134" t="s">
        <v>131</v>
      </c>
      <c r="N943" s="135" t="str">
        <f>IFERROR(IF(ISBLANK($G943),"",IF(ISBLANK($L943),"",IF(ISTEXT($L943),$L943,IF(SIGN(INDEX('Time Zones'!$D$12:$J$18,MATCH($H943,ZoneA,0),MATCH($M943,ZoneB,0)))=(-1),INDEX('Time Zones'!$D$12:$J$18,MATCH($H943,ZoneA,0),MATCH($M943,ZoneB,0))+$L943+5,INDEX('Time Zones'!$D$12:$J$18,MATCH($H943,ZoneA,0),MATCH($M943,ZoneB,0))+$L943)))),"Select Time Zones")</f>
        <v/>
      </c>
      <c r="O943" s="162" t="str">
        <f t="shared" ca="1" si="106"/>
        <v/>
      </c>
      <c r="P943" s="25">
        <f t="shared" si="102"/>
        <v>0</v>
      </c>
      <c r="Q943" s="25">
        <f t="shared" si="103"/>
        <v>0</v>
      </c>
      <c r="R943" s="25">
        <f t="shared" si="104"/>
        <v>0</v>
      </c>
      <c r="S943" s="25" t="str">
        <f t="shared" ca="1" si="107"/>
        <v/>
      </c>
      <c r="T943" s="20" t="str">
        <f t="shared" ca="1" si="108"/>
        <v/>
      </c>
      <c r="U943" s="26" t="str">
        <f t="shared" ca="1" si="105"/>
        <v/>
      </c>
      <c r="V943" s="22"/>
      <c r="W943" s="22"/>
      <c r="X943" s="22"/>
      <c r="Y943" s="22"/>
      <c r="Z943" s="156"/>
      <c r="AA943" s="156"/>
      <c r="AB943" s="156"/>
      <c r="AC943" s="22">
        <v>20</v>
      </c>
    </row>
    <row r="944" spans="1:29">
      <c r="A944" s="17"/>
      <c r="B944" s="18"/>
      <c r="C944" s="18"/>
      <c r="D944" s="17"/>
      <c r="E944" s="17"/>
      <c r="F944" s="157"/>
      <c r="G944" s="136"/>
      <c r="H944" s="136" t="s">
        <v>131</v>
      </c>
      <c r="I944" s="137" t="str">
        <f>IFERROR(IF(ISBLANK($G944),"",IF(ISTEXT($G944),$G944,IF(SIGN(INDEX('Time Zones'!$D$12:$J$18,MATCH($H944,ZoneA,0),MATCH($J944,ZoneB,0)))=(-1),INDEX('Time Zones'!$D$12:$J$18,MATCH($H944,ZoneA,0),MATCH($J944,ZoneB,0))+$G944+5,INDEX('Time Zones'!$D$12:$J$18,MATCH($H944,ZoneA,0),MATCH($J944,ZoneB,0))+$G944))),"Select Time Zones")</f>
        <v/>
      </c>
      <c r="J944" s="19" t="s">
        <v>131</v>
      </c>
      <c r="K944" s="160"/>
      <c r="L944" s="134"/>
      <c r="M944" s="134" t="s">
        <v>131</v>
      </c>
      <c r="N944" s="135" t="str">
        <f>IFERROR(IF(ISBLANK($G944),"",IF(ISBLANK($L944),"",IF(ISTEXT($L944),$L944,IF(SIGN(INDEX('Time Zones'!$D$12:$J$18,MATCH($H944,ZoneA,0),MATCH($M944,ZoneB,0)))=(-1),INDEX('Time Zones'!$D$12:$J$18,MATCH($H944,ZoneA,0),MATCH($M944,ZoneB,0))+$L944+5,INDEX('Time Zones'!$D$12:$J$18,MATCH($H944,ZoneA,0),MATCH($M944,ZoneB,0))+$L944)))),"Select Time Zones")</f>
        <v/>
      </c>
      <c r="O944" s="162" t="str">
        <f t="shared" ca="1" si="106"/>
        <v/>
      </c>
      <c r="P944" s="25">
        <f t="shared" si="102"/>
        <v>0</v>
      </c>
      <c r="Q944" s="25">
        <f t="shared" si="103"/>
        <v>0</v>
      </c>
      <c r="R944" s="25">
        <f t="shared" si="104"/>
        <v>0</v>
      </c>
      <c r="S944" s="25" t="str">
        <f t="shared" ca="1" si="107"/>
        <v/>
      </c>
      <c r="T944" s="20" t="str">
        <f t="shared" ca="1" si="108"/>
        <v/>
      </c>
      <c r="U944" s="26" t="str">
        <f t="shared" ca="1" si="105"/>
        <v/>
      </c>
      <c r="V944" s="22"/>
      <c r="W944" s="22"/>
      <c r="X944" s="22"/>
      <c r="Y944" s="22"/>
      <c r="Z944" s="156"/>
      <c r="AA944" s="156"/>
      <c r="AB944" s="156"/>
      <c r="AC944" s="22">
        <v>20</v>
      </c>
    </row>
    <row r="945" spans="1:29">
      <c r="A945" s="17"/>
      <c r="B945" s="18"/>
      <c r="C945" s="18"/>
      <c r="D945" s="17"/>
      <c r="E945" s="17"/>
      <c r="F945" s="157"/>
      <c r="G945" s="136"/>
      <c r="H945" s="136" t="s">
        <v>131</v>
      </c>
      <c r="I945" s="137" t="str">
        <f>IFERROR(IF(ISBLANK($G945),"",IF(ISTEXT($G945),$G945,IF(SIGN(INDEX('Time Zones'!$D$12:$J$18,MATCH($H945,ZoneA,0),MATCH($J945,ZoneB,0)))=(-1),INDEX('Time Zones'!$D$12:$J$18,MATCH($H945,ZoneA,0),MATCH($J945,ZoneB,0))+$G945+5,INDEX('Time Zones'!$D$12:$J$18,MATCH($H945,ZoneA,0),MATCH($J945,ZoneB,0))+$G945))),"Select Time Zones")</f>
        <v/>
      </c>
      <c r="J945" s="19" t="s">
        <v>131</v>
      </c>
      <c r="K945" s="160"/>
      <c r="L945" s="134"/>
      <c r="M945" s="134" t="s">
        <v>131</v>
      </c>
      <c r="N945" s="135" t="str">
        <f>IFERROR(IF(ISBLANK($G945),"",IF(ISBLANK($L945),"",IF(ISTEXT($L945),$L945,IF(SIGN(INDEX('Time Zones'!$D$12:$J$18,MATCH($H945,ZoneA,0),MATCH($M945,ZoneB,0)))=(-1),INDEX('Time Zones'!$D$12:$J$18,MATCH($H945,ZoneA,0),MATCH($M945,ZoneB,0))+$L945+5,INDEX('Time Zones'!$D$12:$J$18,MATCH($H945,ZoneA,0),MATCH($M945,ZoneB,0))+$L945)))),"Select Time Zones")</f>
        <v/>
      </c>
      <c r="O945" s="162" t="str">
        <f t="shared" ca="1" si="106"/>
        <v/>
      </c>
      <c r="P945" s="25">
        <f t="shared" si="102"/>
        <v>0</v>
      </c>
      <c r="Q945" s="25">
        <f t="shared" si="103"/>
        <v>0</v>
      </c>
      <c r="R945" s="25">
        <f t="shared" si="104"/>
        <v>0</v>
      </c>
      <c r="S945" s="25" t="str">
        <f t="shared" ca="1" si="107"/>
        <v/>
      </c>
      <c r="T945" s="20" t="str">
        <f t="shared" ca="1" si="108"/>
        <v/>
      </c>
      <c r="U945" s="26" t="str">
        <f t="shared" ca="1" si="105"/>
        <v/>
      </c>
      <c r="V945" s="22"/>
      <c r="W945" s="22"/>
      <c r="X945" s="22"/>
      <c r="Y945" s="22"/>
      <c r="Z945" s="156"/>
      <c r="AA945" s="156"/>
      <c r="AB945" s="156"/>
      <c r="AC945" s="22">
        <v>20</v>
      </c>
    </row>
    <row r="946" spans="1:29">
      <c r="A946" s="17"/>
      <c r="B946" s="18"/>
      <c r="C946" s="18"/>
      <c r="D946" s="17"/>
      <c r="E946" s="17"/>
      <c r="F946" s="157"/>
      <c r="G946" s="136"/>
      <c r="H946" s="136" t="s">
        <v>131</v>
      </c>
      <c r="I946" s="137" t="str">
        <f>IFERROR(IF(ISBLANK($G946),"",IF(ISTEXT($G946),$G946,IF(SIGN(INDEX('Time Zones'!$D$12:$J$18,MATCH($H946,ZoneA,0),MATCH($J946,ZoneB,0)))=(-1),INDEX('Time Zones'!$D$12:$J$18,MATCH($H946,ZoneA,0),MATCH($J946,ZoneB,0))+$G946+5,INDEX('Time Zones'!$D$12:$J$18,MATCH($H946,ZoneA,0),MATCH($J946,ZoneB,0))+$G946))),"Select Time Zones")</f>
        <v/>
      </c>
      <c r="J946" s="19" t="s">
        <v>131</v>
      </c>
      <c r="K946" s="160"/>
      <c r="L946" s="134"/>
      <c r="M946" s="134" t="s">
        <v>131</v>
      </c>
      <c r="N946" s="135" t="str">
        <f>IFERROR(IF(ISBLANK($G946),"",IF(ISBLANK($L946),"",IF(ISTEXT($L946),$L946,IF(SIGN(INDEX('Time Zones'!$D$12:$J$18,MATCH($H946,ZoneA,0),MATCH($M946,ZoneB,0)))=(-1),INDEX('Time Zones'!$D$12:$J$18,MATCH($H946,ZoneA,0),MATCH($M946,ZoneB,0))+$L946+5,INDEX('Time Zones'!$D$12:$J$18,MATCH($H946,ZoneA,0),MATCH($M946,ZoneB,0))+$L946)))),"Select Time Zones")</f>
        <v/>
      </c>
      <c r="O946" s="162" t="str">
        <f t="shared" ca="1" si="106"/>
        <v/>
      </c>
      <c r="P946" s="25">
        <f t="shared" si="102"/>
        <v>0</v>
      </c>
      <c r="Q946" s="25">
        <f t="shared" si="103"/>
        <v>0</v>
      </c>
      <c r="R946" s="25">
        <f t="shared" si="104"/>
        <v>0</v>
      </c>
      <c r="S946" s="25" t="str">
        <f t="shared" ca="1" si="107"/>
        <v/>
      </c>
      <c r="T946" s="20" t="str">
        <f t="shared" ca="1" si="108"/>
        <v/>
      </c>
      <c r="U946" s="26" t="str">
        <f t="shared" ca="1" si="105"/>
        <v/>
      </c>
      <c r="V946" s="22"/>
      <c r="W946" s="22"/>
      <c r="X946" s="22"/>
      <c r="Y946" s="22"/>
      <c r="Z946" s="156"/>
      <c r="AA946" s="156"/>
      <c r="AB946" s="156"/>
      <c r="AC946" s="22">
        <v>20</v>
      </c>
    </row>
    <row r="947" spans="1:29">
      <c r="A947" s="17"/>
      <c r="B947" s="18"/>
      <c r="C947" s="18"/>
      <c r="D947" s="17"/>
      <c r="E947" s="17"/>
      <c r="F947" s="157"/>
      <c r="G947" s="136"/>
      <c r="H947" s="136" t="s">
        <v>131</v>
      </c>
      <c r="I947" s="137" t="str">
        <f>IFERROR(IF(ISBLANK($G947),"",IF(ISTEXT($G947),$G947,IF(SIGN(INDEX('Time Zones'!$D$12:$J$18,MATCH($H947,ZoneA,0),MATCH($J947,ZoneB,0)))=(-1),INDEX('Time Zones'!$D$12:$J$18,MATCH($H947,ZoneA,0),MATCH($J947,ZoneB,0))+$G947+5,INDEX('Time Zones'!$D$12:$J$18,MATCH($H947,ZoneA,0),MATCH($J947,ZoneB,0))+$G947))),"Select Time Zones")</f>
        <v/>
      </c>
      <c r="J947" s="19" t="s">
        <v>131</v>
      </c>
      <c r="K947" s="160"/>
      <c r="L947" s="134"/>
      <c r="M947" s="134" t="s">
        <v>131</v>
      </c>
      <c r="N947" s="135" t="str">
        <f>IFERROR(IF(ISBLANK($G947),"",IF(ISBLANK($L947),"",IF(ISTEXT($L947),$L947,IF(SIGN(INDEX('Time Zones'!$D$12:$J$18,MATCH($H947,ZoneA,0),MATCH($M947,ZoneB,0)))=(-1),INDEX('Time Zones'!$D$12:$J$18,MATCH($H947,ZoneA,0),MATCH($M947,ZoneB,0))+$L947+5,INDEX('Time Zones'!$D$12:$J$18,MATCH($H947,ZoneA,0),MATCH($M947,ZoneB,0))+$L947)))),"Select Time Zones")</f>
        <v/>
      </c>
      <c r="O947" s="162" t="str">
        <f t="shared" ca="1" si="106"/>
        <v/>
      </c>
      <c r="P947" s="25">
        <f t="shared" si="102"/>
        <v>0</v>
      </c>
      <c r="Q947" s="25">
        <f t="shared" si="103"/>
        <v>0</v>
      </c>
      <c r="R947" s="25">
        <f t="shared" si="104"/>
        <v>0</v>
      </c>
      <c r="S947" s="25" t="str">
        <f t="shared" ca="1" si="107"/>
        <v/>
      </c>
      <c r="T947" s="20" t="str">
        <f t="shared" ca="1" si="108"/>
        <v/>
      </c>
      <c r="U947" s="26" t="str">
        <f t="shared" ca="1" si="105"/>
        <v/>
      </c>
      <c r="V947" s="22"/>
      <c r="W947" s="22"/>
      <c r="X947" s="22"/>
      <c r="Y947" s="22"/>
      <c r="Z947" s="156"/>
      <c r="AA947" s="156"/>
      <c r="AB947" s="156"/>
      <c r="AC947" s="22">
        <v>20</v>
      </c>
    </row>
    <row r="948" spans="1:29">
      <c r="A948" s="17"/>
      <c r="B948" s="18"/>
      <c r="C948" s="18"/>
      <c r="D948" s="17"/>
      <c r="E948" s="17"/>
      <c r="F948" s="157"/>
      <c r="G948" s="136"/>
      <c r="H948" s="136" t="s">
        <v>131</v>
      </c>
      <c r="I948" s="137" t="str">
        <f>IFERROR(IF(ISBLANK($G948),"",IF(ISTEXT($G948),$G948,IF(SIGN(INDEX('Time Zones'!$D$12:$J$18,MATCH($H948,ZoneA,0),MATCH($J948,ZoneB,0)))=(-1),INDEX('Time Zones'!$D$12:$J$18,MATCH($H948,ZoneA,0),MATCH($J948,ZoneB,0))+$G948+5,INDEX('Time Zones'!$D$12:$J$18,MATCH($H948,ZoneA,0),MATCH($J948,ZoneB,0))+$G948))),"Select Time Zones")</f>
        <v/>
      </c>
      <c r="J948" s="19" t="s">
        <v>131</v>
      </c>
      <c r="K948" s="160"/>
      <c r="L948" s="134"/>
      <c r="M948" s="134" t="s">
        <v>131</v>
      </c>
      <c r="N948" s="135" t="str">
        <f>IFERROR(IF(ISBLANK($G948),"",IF(ISBLANK($L948),"",IF(ISTEXT($L948),$L948,IF(SIGN(INDEX('Time Zones'!$D$12:$J$18,MATCH($H948,ZoneA,0),MATCH($M948,ZoneB,0)))=(-1),INDEX('Time Zones'!$D$12:$J$18,MATCH($H948,ZoneA,0),MATCH($M948,ZoneB,0))+$L948+5,INDEX('Time Zones'!$D$12:$J$18,MATCH($H948,ZoneA,0),MATCH($M948,ZoneB,0))+$L948)))),"Select Time Zones")</f>
        <v/>
      </c>
      <c r="O948" s="162" t="str">
        <f t="shared" ca="1" si="106"/>
        <v/>
      </c>
      <c r="P948" s="25">
        <f t="shared" si="102"/>
        <v>0</v>
      </c>
      <c r="Q948" s="25">
        <f t="shared" si="103"/>
        <v>0</v>
      </c>
      <c r="R948" s="25">
        <f t="shared" si="104"/>
        <v>0</v>
      </c>
      <c r="S948" s="25" t="str">
        <f t="shared" ca="1" si="107"/>
        <v/>
      </c>
      <c r="T948" s="20" t="str">
        <f t="shared" ca="1" si="108"/>
        <v/>
      </c>
      <c r="U948" s="26" t="str">
        <f t="shared" ca="1" si="105"/>
        <v/>
      </c>
      <c r="V948" s="22"/>
      <c r="W948" s="22"/>
      <c r="X948" s="22"/>
      <c r="Y948" s="22"/>
      <c r="Z948" s="156"/>
      <c r="AA948" s="156"/>
      <c r="AB948" s="156"/>
      <c r="AC948" s="22">
        <v>20</v>
      </c>
    </row>
    <row r="949" spans="1:29">
      <c r="A949" s="17"/>
      <c r="B949" s="18"/>
      <c r="C949" s="18"/>
      <c r="D949" s="17"/>
      <c r="E949" s="17"/>
      <c r="F949" s="157"/>
      <c r="G949" s="136"/>
      <c r="H949" s="136" t="s">
        <v>131</v>
      </c>
      <c r="I949" s="137" t="str">
        <f>IFERROR(IF(ISBLANK($G949),"",IF(ISTEXT($G949),$G949,IF(SIGN(INDEX('Time Zones'!$D$12:$J$18,MATCH($H949,ZoneA,0),MATCH($J949,ZoneB,0)))=(-1),INDEX('Time Zones'!$D$12:$J$18,MATCH($H949,ZoneA,0),MATCH($J949,ZoneB,0))+$G949+5,INDEX('Time Zones'!$D$12:$J$18,MATCH($H949,ZoneA,0),MATCH($J949,ZoneB,0))+$G949))),"Select Time Zones")</f>
        <v/>
      </c>
      <c r="J949" s="19" t="s">
        <v>131</v>
      </c>
      <c r="K949" s="160"/>
      <c r="L949" s="134"/>
      <c r="M949" s="134" t="s">
        <v>131</v>
      </c>
      <c r="N949" s="135" t="str">
        <f>IFERROR(IF(ISBLANK($G949),"",IF(ISBLANK($L949),"",IF(ISTEXT($L949),$L949,IF(SIGN(INDEX('Time Zones'!$D$12:$J$18,MATCH($H949,ZoneA,0),MATCH($M949,ZoneB,0)))=(-1),INDEX('Time Zones'!$D$12:$J$18,MATCH($H949,ZoneA,0),MATCH($M949,ZoneB,0))+$L949+5,INDEX('Time Zones'!$D$12:$J$18,MATCH($H949,ZoneA,0),MATCH($M949,ZoneB,0))+$L949)))),"Select Time Zones")</f>
        <v/>
      </c>
      <c r="O949" s="162" t="str">
        <f t="shared" ca="1" si="106"/>
        <v/>
      </c>
      <c r="P949" s="25">
        <f t="shared" si="102"/>
        <v>0</v>
      </c>
      <c r="Q949" s="25">
        <f t="shared" si="103"/>
        <v>0</v>
      </c>
      <c r="R949" s="25">
        <f t="shared" si="104"/>
        <v>0</v>
      </c>
      <c r="S949" s="25" t="str">
        <f t="shared" ca="1" si="107"/>
        <v/>
      </c>
      <c r="T949" s="20" t="str">
        <f t="shared" ca="1" si="108"/>
        <v/>
      </c>
      <c r="U949" s="26" t="str">
        <f t="shared" ca="1" si="105"/>
        <v/>
      </c>
      <c r="V949" s="22"/>
      <c r="W949" s="22"/>
      <c r="X949" s="22"/>
      <c r="Y949" s="22"/>
      <c r="Z949" s="156"/>
      <c r="AA949" s="156"/>
      <c r="AB949" s="156"/>
      <c r="AC949" s="22">
        <v>20</v>
      </c>
    </row>
    <row r="950" spans="1:29">
      <c r="A950" s="17"/>
      <c r="B950" s="18"/>
      <c r="C950" s="18"/>
      <c r="D950" s="17"/>
      <c r="E950" s="17"/>
      <c r="F950" s="157"/>
      <c r="G950" s="136"/>
      <c r="H950" s="136" t="s">
        <v>131</v>
      </c>
      <c r="I950" s="137" t="str">
        <f>IFERROR(IF(ISBLANK($G950),"",IF(ISTEXT($G950),$G950,IF(SIGN(INDEX('Time Zones'!$D$12:$J$18,MATCH($H950,ZoneA,0),MATCH($J950,ZoneB,0)))=(-1),INDEX('Time Zones'!$D$12:$J$18,MATCH($H950,ZoneA,0),MATCH($J950,ZoneB,0))+$G950+5,INDEX('Time Zones'!$D$12:$J$18,MATCH($H950,ZoneA,0),MATCH($J950,ZoneB,0))+$G950))),"Select Time Zones")</f>
        <v/>
      </c>
      <c r="J950" s="19" t="s">
        <v>131</v>
      </c>
      <c r="K950" s="160"/>
      <c r="L950" s="134"/>
      <c r="M950" s="134" t="s">
        <v>131</v>
      </c>
      <c r="N950" s="135" t="str">
        <f>IFERROR(IF(ISBLANK($G950),"",IF(ISBLANK($L950),"",IF(ISTEXT($L950),$L950,IF(SIGN(INDEX('Time Zones'!$D$12:$J$18,MATCH($H950,ZoneA,0),MATCH($M950,ZoneB,0)))=(-1),INDEX('Time Zones'!$D$12:$J$18,MATCH($H950,ZoneA,0),MATCH($M950,ZoneB,0))+$L950+5,INDEX('Time Zones'!$D$12:$J$18,MATCH($H950,ZoneA,0),MATCH($M950,ZoneB,0))+$L950)))),"Select Time Zones")</f>
        <v/>
      </c>
      <c r="O950" s="162" t="str">
        <f t="shared" ca="1" si="106"/>
        <v/>
      </c>
      <c r="P950" s="25">
        <f t="shared" si="102"/>
        <v>0</v>
      </c>
      <c r="Q950" s="25">
        <f t="shared" si="103"/>
        <v>0</v>
      </c>
      <c r="R950" s="25">
        <f t="shared" si="104"/>
        <v>0</v>
      </c>
      <c r="S950" s="25" t="str">
        <f t="shared" ca="1" si="107"/>
        <v/>
      </c>
      <c r="T950" s="20" t="str">
        <f t="shared" ca="1" si="108"/>
        <v/>
      </c>
      <c r="U950" s="26" t="str">
        <f t="shared" ca="1" si="105"/>
        <v/>
      </c>
      <c r="V950" s="22"/>
      <c r="W950" s="22"/>
      <c r="X950" s="22"/>
      <c r="Y950" s="22"/>
      <c r="Z950" s="156"/>
      <c r="AA950" s="156"/>
      <c r="AB950" s="156"/>
      <c r="AC950" s="22">
        <v>20</v>
      </c>
    </row>
    <row r="951" spans="1:29">
      <c r="A951" s="17"/>
      <c r="B951" s="18"/>
      <c r="C951" s="18"/>
      <c r="D951" s="17"/>
      <c r="E951" s="17"/>
      <c r="F951" s="157"/>
      <c r="G951" s="136"/>
      <c r="H951" s="136" t="s">
        <v>131</v>
      </c>
      <c r="I951" s="137" t="str">
        <f>IFERROR(IF(ISBLANK($G951),"",IF(ISTEXT($G951),$G951,IF(SIGN(INDEX('Time Zones'!$D$12:$J$18,MATCH($H951,ZoneA,0),MATCH($J951,ZoneB,0)))=(-1),INDEX('Time Zones'!$D$12:$J$18,MATCH($H951,ZoneA,0),MATCH($J951,ZoneB,0))+$G951+5,INDEX('Time Zones'!$D$12:$J$18,MATCH($H951,ZoneA,0),MATCH($J951,ZoneB,0))+$G951))),"Select Time Zones")</f>
        <v/>
      </c>
      <c r="J951" s="19" t="s">
        <v>131</v>
      </c>
      <c r="K951" s="160"/>
      <c r="L951" s="134"/>
      <c r="M951" s="134" t="s">
        <v>131</v>
      </c>
      <c r="N951" s="135" t="str">
        <f>IFERROR(IF(ISBLANK($G951),"",IF(ISBLANK($L951),"",IF(ISTEXT($L951),$L951,IF(SIGN(INDEX('Time Zones'!$D$12:$J$18,MATCH($H951,ZoneA,0),MATCH($M951,ZoneB,0)))=(-1),INDEX('Time Zones'!$D$12:$J$18,MATCH($H951,ZoneA,0),MATCH($M951,ZoneB,0))+$L951+5,INDEX('Time Zones'!$D$12:$J$18,MATCH($H951,ZoneA,0),MATCH($M951,ZoneB,0))+$L951)))),"Select Time Zones")</f>
        <v/>
      </c>
      <c r="O951" s="162" t="str">
        <f t="shared" ca="1" si="106"/>
        <v/>
      </c>
      <c r="P951" s="25">
        <f t="shared" si="102"/>
        <v>0</v>
      </c>
      <c r="Q951" s="25">
        <f t="shared" si="103"/>
        <v>0</v>
      </c>
      <c r="R951" s="25">
        <f t="shared" si="104"/>
        <v>0</v>
      </c>
      <c r="S951" s="25" t="str">
        <f t="shared" ca="1" si="107"/>
        <v/>
      </c>
      <c r="T951" s="20" t="str">
        <f t="shared" ca="1" si="108"/>
        <v/>
      </c>
      <c r="U951" s="26" t="str">
        <f t="shared" ca="1" si="105"/>
        <v/>
      </c>
      <c r="V951" s="22"/>
      <c r="W951" s="22"/>
      <c r="X951" s="22"/>
      <c r="Y951" s="22"/>
      <c r="Z951" s="156"/>
      <c r="AA951" s="156"/>
      <c r="AB951" s="156"/>
      <c r="AC951" s="22">
        <v>20</v>
      </c>
    </row>
    <row r="952" spans="1:29">
      <c r="A952" s="17"/>
      <c r="B952" s="18"/>
      <c r="C952" s="18"/>
      <c r="D952" s="17"/>
      <c r="E952" s="17"/>
      <c r="F952" s="157"/>
      <c r="G952" s="136"/>
      <c r="H952" s="136" t="s">
        <v>131</v>
      </c>
      <c r="I952" s="137" t="str">
        <f>IFERROR(IF(ISBLANK($G952),"",IF(ISTEXT($G952),$G952,IF(SIGN(INDEX('Time Zones'!$D$12:$J$18,MATCH($H952,ZoneA,0),MATCH($J952,ZoneB,0)))=(-1),INDEX('Time Zones'!$D$12:$J$18,MATCH($H952,ZoneA,0),MATCH($J952,ZoneB,0))+$G952+5,INDEX('Time Zones'!$D$12:$J$18,MATCH($H952,ZoneA,0),MATCH($J952,ZoneB,0))+$G952))),"Select Time Zones")</f>
        <v/>
      </c>
      <c r="J952" s="19" t="s">
        <v>131</v>
      </c>
      <c r="K952" s="160"/>
      <c r="L952" s="134"/>
      <c r="M952" s="134" t="s">
        <v>131</v>
      </c>
      <c r="N952" s="135" t="str">
        <f>IFERROR(IF(ISBLANK($G952),"",IF(ISBLANK($L952),"",IF(ISTEXT($L952),$L952,IF(SIGN(INDEX('Time Zones'!$D$12:$J$18,MATCH($H952,ZoneA,0),MATCH($M952,ZoneB,0)))=(-1),INDEX('Time Zones'!$D$12:$J$18,MATCH($H952,ZoneA,0),MATCH($M952,ZoneB,0))+$L952+5,INDEX('Time Zones'!$D$12:$J$18,MATCH($H952,ZoneA,0),MATCH($M952,ZoneB,0))+$L952)))),"Select Time Zones")</f>
        <v/>
      </c>
      <c r="O952" s="162" t="str">
        <f t="shared" ca="1" si="106"/>
        <v/>
      </c>
      <c r="P952" s="25">
        <f t="shared" si="102"/>
        <v>0</v>
      </c>
      <c r="Q952" s="25">
        <f t="shared" si="103"/>
        <v>0</v>
      </c>
      <c r="R952" s="25">
        <f t="shared" si="104"/>
        <v>0</v>
      </c>
      <c r="S952" s="25" t="str">
        <f t="shared" ca="1" si="107"/>
        <v/>
      </c>
      <c r="T952" s="20" t="str">
        <f t="shared" ca="1" si="108"/>
        <v/>
      </c>
      <c r="U952" s="26" t="str">
        <f t="shared" ca="1" si="105"/>
        <v/>
      </c>
      <c r="V952" s="22"/>
      <c r="W952" s="22"/>
      <c r="X952" s="22"/>
      <c r="Y952" s="22"/>
      <c r="Z952" s="156"/>
      <c r="AA952" s="156"/>
      <c r="AB952" s="156"/>
      <c r="AC952" s="22">
        <v>20</v>
      </c>
    </row>
    <row r="953" spans="1:29">
      <c r="A953" s="17"/>
      <c r="B953" s="18"/>
      <c r="C953" s="18"/>
      <c r="D953" s="17"/>
      <c r="E953" s="17"/>
      <c r="F953" s="157"/>
      <c r="G953" s="136"/>
      <c r="H953" s="136" t="s">
        <v>131</v>
      </c>
      <c r="I953" s="137" t="str">
        <f>IFERROR(IF(ISBLANK($G953),"",IF(ISTEXT($G953),$G953,IF(SIGN(INDEX('Time Zones'!$D$12:$J$18,MATCH($H953,ZoneA,0),MATCH($J953,ZoneB,0)))=(-1),INDEX('Time Zones'!$D$12:$J$18,MATCH($H953,ZoneA,0),MATCH($J953,ZoneB,0))+$G953+5,INDEX('Time Zones'!$D$12:$J$18,MATCH($H953,ZoneA,0),MATCH($J953,ZoneB,0))+$G953))),"Select Time Zones")</f>
        <v/>
      </c>
      <c r="J953" s="19" t="s">
        <v>131</v>
      </c>
      <c r="K953" s="160"/>
      <c r="L953" s="134"/>
      <c r="M953" s="134" t="s">
        <v>131</v>
      </c>
      <c r="N953" s="135" t="str">
        <f>IFERROR(IF(ISBLANK($G953),"",IF(ISBLANK($L953),"",IF(ISTEXT($L953),$L953,IF(SIGN(INDEX('Time Zones'!$D$12:$J$18,MATCH($H953,ZoneA,0),MATCH($M953,ZoneB,0)))=(-1),INDEX('Time Zones'!$D$12:$J$18,MATCH($H953,ZoneA,0),MATCH($M953,ZoneB,0))+$L953+5,INDEX('Time Zones'!$D$12:$J$18,MATCH($H953,ZoneA,0),MATCH($M953,ZoneB,0))+$L953)))),"Select Time Zones")</f>
        <v/>
      </c>
      <c r="O953" s="162" t="str">
        <f t="shared" ca="1" si="106"/>
        <v/>
      </c>
      <c r="P953" s="25">
        <f t="shared" si="102"/>
        <v>0</v>
      </c>
      <c r="Q953" s="25">
        <f t="shared" si="103"/>
        <v>0</v>
      </c>
      <c r="R953" s="25">
        <f t="shared" si="104"/>
        <v>0</v>
      </c>
      <c r="S953" s="25" t="str">
        <f t="shared" ca="1" si="107"/>
        <v/>
      </c>
      <c r="T953" s="20" t="str">
        <f t="shared" ca="1" si="108"/>
        <v/>
      </c>
      <c r="U953" s="26" t="str">
        <f t="shared" ca="1" si="105"/>
        <v/>
      </c>
      <c r="V953" s="22"/>
      <c r="W953" s="22"/>
      <c r="X953" s="22"/>
      <c r="Y953" s="22"/>
      <c r="Z953" s="156"/>
      <c r="AA953" s="156"/>
      <c r="AB953" s="156"/>
      <c r="AC953" s="22">
        <v>20</v>
      </c>
    </row>
    <row r="954" spans="1:29">
      <c r="A954" s="17"/>
      <c r="B954" s="18"/>
      <c r="C954" s="18"/>
      <c r="D954" s="17"/>
      <c r="E954" s="17"/>
      <c r="F954" s="157"/>
      <c r="G954" s="136"/>
      <c r="H954" s="136" t="s">
        <v>131</v>
      </c>
      <c r="I954" s="137" t="str">
        <f>IFERROR(IF(ISBLANK($G954),"",IF(ISTEXT($G954),$G954,IF(SIGN(INDEX('Time Zones'!$D$12:$J$18,MATCH($H954,ZoneA,0),MATCH($J954,ZoneB,0)))=(-1),INDEX('Time Zones'!$D$12:$J$18,MATCH($H954,ZoneA,0),MATCH($J954,ZoneB,0))+$G954+5,INDEX('Time Zones'!$D$12:$J$18,MATCH($H954,ZoneA,0),MATCH($J954,ZoneB,0))+$G954))),"Select Time Zones")</f>
        <v/>
      </c>
      <c r="J954" s="19" t="s">
        <v>131</v>
      </c>
      <c r="K954" s="160"/>
      <c r="L954" s="134"/>
      <c r="M954" s="134" t="s">
        <v>131</v>
      </c>
      <c r="N954" s="135" t="str">
        <f>IFERROR(IF(ISBLANK($G954),"",IF(ISBLANK($L954),"",IF(ISTEXT($L954),$L954,IF(SIGN(INDEX('Time Zones'!$D$12:$J$18,MATCH($H954,ZoneA,0),MATCH($M954,ZoneB,0)))=(-1),INDEX('Time Zones'!$D$12:$J$18,MATCH($H954,ZoneA,0),MATCH($M954,ZoneB,0))+$L954+5,INDEX('Time Zones'!$D$12:$J$18,MATCH($H954,ZoneA,0),MATCH($M954,ZoneB,0))+$L954)))),"Select Time Zones")</f>
        <v/>
      </c>
      <c r="O954" s="162" t="str">
        <f t="shared" ca="1" si="106"/>
        <v/>
      </c>
      <c r="P954" s="25">
        <f t="shared" si="102"/>
        <v>0</v>
      </c>
      <c r="Q954" s="25">
        <f t="shared" si="103"/>
        <v>0</v>
      </c>
      <c r="R954" s="25">
        <f t="shared" si="104"/>
        <v>0</v>
      </c>
      <c r="S954" s="25" t="str">
        <f t="shared" ca="1" si="107"/>
        <v/>
      </c>
      <c r="T954" s="20" t="str">
        <f t="shared" ca="1" si="108"/>
        <v/>
      </c>
      <c r="U954" s="26" t="str">
        <f t="shared" ca="1" si="105"/>
        <v/>
      </c>
      <c r="V954" s="22"/>
      <c r="W954" s="22"/>
      <c r="X954" s="22"/>
      <c r="Y954" s="22"/>
      <c r="Z954" s="156"/>
      <c r="AA954" s="156"/>
      <c r="AB954" s="156"/>
      <c r="AC954" s="22">
        <v>20</v>
      </c>
    </row>
    <row r="955" spans="1:29">
      <c r="A955" s="17"/>
      <c r="B955" s="18"/>
      <c r="C955" s="18"/>
      <c r="D955" s="17"/>
      <c r="E955" s="17"/>
      <c r="F955" s="157"/>
      <c r="G955" s="136"/>
      <c r="H955" s="136" t="s">
        <v>131</v>
      </c>
      <c r="I955" s="137" t="str">
        <f>IFERROR(IF(ISBLANK($G955),"",IF(ISTEXT($G955),$G955,IF(SIGN(INDEX('Time Zones'!$D$12:$J$18,MATCH($H955,ZoneA,0),MATCH($J955,ZoneB,0)))=(-1),INDEX('Time Zones'!$D$12:$J$18,MATCH($H955,ZoneA,0),MATCH($J955,ZoneB,0))+$G955+5,INDEX('Time Zones'!$D$12:$J$18,MATCH($H955,ZoneA,0),MATCH($J955,ZoneB,0))+$G955))),"Select Time Zones")</f>
        <v/>
      </c>
      <c r="J955" s="19" t="s">
        <v>131</v>
      </c>
      <c r="K955" s="160"/>
      <c r="L955" s="134"/>
      <c r="M955" s="134" t="s">
        <v>131</v>
      </c>
      <c r="N955" s="135" t="str">
        <f>IFERROR(IF(ISBLANK($G955),"",IF(ISBLANK($L955),"",IF(ISTEXT($L955),$L955,IF(SIGN(INDEX('Time Zones'!$D$12:$J$18,MATCH($H955,ZoneA,0),MATCH($M955,ZoneB,0)))=(-1),INDEX('Time Zones'!$D$12:$J$18,MATCH($H955,ZoneA,0),MATCH($M955,ZoneB,0))+$L955+5,INDEX('Time Zones'!$D$12:$J$18,MATCH($H955,ZoneA,0),MATCH($M955,ZoneB,0))+$L955)))),"Select Time Zones")</f>
        <v/>
      </c>
      <c r="O955" s="162" t="str">
        <f t="shared" ca="1" si="106"/>
        <v/>
      </c>
      <c r="P955" s="25">
        <f t="shared" si="102"/>
        <v>0</v>
      </c>
      <c r="Q955" s="25">
        <f t="shared" si="103"/>
        <v>0</v>
      </c>
      <c r="R955" s="25">
        <f t="shared" si="104"/>
        <v>0</v>
      </c>
      <c r="S955" s="25" t="str">
        <f t="shared" ca="1" si="107"/>
        <v/>
      </c>
      <c r="T955" s="20" t="str">
        <f t="shared" ca="1" si="108"/>
        <v/>
      </c>
      <c r="U955" s="26" t="str">
        <f t="shared" ca="1" si="105"/>
        <v/>
      </c>
      <c r="V955" s="22"/>
      <c r="W955" s="22"/>
      <c r="X955" s="22"/>
      <c r="Y955" s="22"/>
      <c r="Z955" s="156"/>
      <c r="AA955" s="156"/>
      <c r="AB955" s="156"/>
      <c r="AC955" s="22">
        <v>20</v>
      </c>
    </row>
    <row r="956" spans="1:29">
      <c r="A956" s="17"/>
      <c r="B956" s="18"/>
      <c r="C956" s="18"/>
      <c r="D956" s="17"/>
      <c r="E956" s="17"/>
      <c r="F956" s="157"/>
      <c r="G956" s="136"/>
      <c r="H956" s="136" t="s">
        <v>131</v>
      </c>
      <c r="I956" s="137" t="str">
        <f>IFERROR(IF(ISBLANK($G956),"",IF(ISTEXT($G956),$G956,IF(SIGN(INDEX('Time Zones'!$D$12:$J$18,MATCH($H956,ZoneA,0),MATCH($J956,ZoneB,0)))=(-1),INDEX('Time Zones'!$D$12:$J$18,MATCH($H956,ZoneA,0),MATCH($J956,ZoneB,0))+$G956+5,INDEX('Time Zones'!$D$12:$J$18,MATCH($H956,ZoneA,0),MATCH($J956,ZoneB,0))+$G956))),"Select Time Zones")</f>
        <v/>
      </c>
      <c r="J956" s="19" t="s">
        <v>131</v>
      </c>
      <c r="K956" s="160"/>
      <c r="L956" s="134"/>
      <c r="M956" s="134" t="s">
        <v>131</v>
      </c>
      <c r="N956" s="135" t="str">
        <f>IFERROR(IF(ISBLANK($G956),"",IF(ISBLANK($L956),"",IF(ISTEXT($L956),$L956,IF(SIGN(INDEX('Time Zones'!$D$12:$J$18,MATCH($H956,ZoneA,0),MATCH($M956,ZoneB,0)))=(-1),INDEX('Time Zones'!$D$12:$J$18,MATCH($H956,ZoneA,0),MATCH($M956,ZoneB,0))+$L956+5,INDEX('Time Zones'!$D$12:$J$18,MATCH($H956,ZoneA,0),MATCH($M956,ZoneB,0))+$L956)))),"Select Time Zones")</f>
        <v/>
      </c>
      <c r="O956" s="162" t="str">
        <f t="shared" ca="1" si="106"/>
        <v/>
      </c>
      <c r="P956" s="25">
        <f t="shared" si="102"/>
        <v>0</v>
      </c>
      <c r="Q956" s="25">
        <f t="shared" si="103"/>
        <v>0</v>
      </c>
      <c r="R956" s="25">
        <f t="shared" si="104"/>
        <v>0</v>
      </c>
      <c r="S956" s="25" t="str">
        <f t="shared" ca="1" si="107"/>
        <v/>
      </c>
      <c r="T956" s="20" t="str">
        <f t="shared" ca="1" si="108"/>
        <v/>
      </c>
      <c r="U956" s="26" t="str">
        <f t="shared" ca="1" si="105"/>
        <v/>
      </c>
      <c r="V956" s="22"/>
      <c r="W956" s="22"/>
      <c r="X956" s="22"/>
      <c r="Y956" s="22"/>
      <c r="Z956" s="156"/>
      <c r="AA956" s="156"/>
      <c r="AB956" s="156"/>
      <c r="AC956" s="22">
        <v>20</v>
      </c>
    </row>
    <row r="957" spans="1:29">
      <c r="A957" s="17"/>
      <c r="B957" s="18"/>
      <c r="C957" s="18"/>
      <c r="D957" s="17"/>
      <c r="E957" s="17"/>
      <c r="F957" s="157"/>
      <c r="G957" s="136"/>
      <c r="H957" s="136" t="s">
        <v>131</v>
      </c>
      <c r="I957" s="137" t="str">
        <f>IFERROR(IF(ISBLANK($G957),"",IF(ISTEXT($G957),$G957,IF(SIGN(INDEX('Time Zones'!$D$12:$J$18,MATCH($H957,ZoneA,0),MATCH($J957,ZoneB,0)))=(-1),INDEX('Time Zones'!$D$12:$J$18,MATCH($H957,ZoneA,0),MATCH($J957,ZoneB,0))+$G957+5,INDEX('Time Zones'!$D$12:$J$18,MATCH($H957,ZoneA,0),MATCH($J957,ZoneB,0))+$G957))),"Select Time Zones")</f>
        <v/>
      </c>
      <c r="J957" s="19" t="s">
        <v>131</v>
      </c>
      <c r="K957" s="160"/>
      <c r="L957" s="134"/>
      <c r="M957" s="134" t="s">
        <v>131</v>
      </c>
      <c r="N957" s="135" t="str">
        <f>IFERROR(IF(ISBLANK($G957),"",IF(ISBLANK($L957),"",IF(ISTEXT($L957),$L957,IF(SIGN(INDEX('Time Zones'!$D$12:$J$18,MATCH($H957,ZoneA,0),MATCH($M957,ZoneB,0)))=(-1),INDEX('Time Zones'!$D$12:$J$18,MATCH($H957,ZoneA,0),MATCH($M957,ZoneB,0))+$L957+5,INDEX('Time Zones'!$D$12:$J$18,MATCH($H957,ZoneA,0),MATCH($M957,ZoneB,0))+$L957)))),"Select Time Zones")</f>
        <v/>
      </c>
      <c r="O957" s="162" t="str">
        <f t="shared" ca="1" si="106"/>
        <v/>
      </c>
      <c r="P957" s="25">
        <f t="shared" si="102"/>
        <v>0</v>
      </c>
      <c r="Q957" s="25">
        <f t="shared" si="103"/>
        <v>0</v>
      </c>
      <c r="R957" s="25">
        <f t="shared" si="104"/>
        <v>0</v>
      </c>
      <c r="S957" s="25" t="str">
        <f t="shared" ca="1" si="107"/>
        <v/>
      </c>
      <c r="T957" s="20" t="str">
        <f t="shared" ca="1" si="108"/>
        <v/>
      </c>
      <c r="U957" s="26" t="str">
        <f t="shared" ca="1" si="105"/>
        <v/>
      </c>
      <c r="V957" s="22"/>
      <c r="W957" s="22"/>
      <c r="X957" s="22"/>
      <c r="Y957" s="22"/>
      <c r="Z957" s="156"/>
      <c r="AA957" s="156"/>
      <c r="AB957" s="156"/>
      <c r="AC957" s="22">
        <v>20</v>
      </c>
    </row>
    <row r="958" spans="1:29">
      <c r="A958" s="17"/>
      <c r="B958" s="18"/>
      <c r="C958" s="18"/>
      <c r="D958" s="17"/>
      <c r="E958" s="17"/>
      <c r="F958" s="157"/>
      <c r="G958" s="136"/>
      <c r="H958" s="136" t="s">
        <v>131</v>
      </c>
      <c r="I958" s="137" t="str">
        <f>IFERROR(IF(ISBLANK($G958),"",IF(ISTEXT($G958),$G958,IF(SIGN(INDEX('Time Zones'!$D$12:$J$18,MATCH($H958,ZoneA,0),MATCH($J958,ZoneB,0)))=(-1),INDEX('Time Zones'!$D$12:$J$18,MATCH($H958,ZoneA,0),MATCH($J958,ZoneB,0))+$G958+5,INDEX('Time Zones'!$D$12:$J$18,MATCH($H958,ZoneA,0),MATCH($J958,ZoneB,0))+$G958))),"Select Time Zones")</f>
        <v/>
      </c>
      <c r="J958" s="19" t="s">
        <v>131</v>
      </c>
      <c r="K958" s="160"/>
      <c r="L958" s="134"/>
      <c r="M958" s="134" t="s">
        <v>131</v>
      </c>
      <c r="N958" s="135" t="str">
        <f>IFERROR(IF(ISBLANK($G958),"",IF(ISBLANK($L958),"",IF(ISTEXT($L958),$L958,IF(SIGN(INDEX('Time Zones'!$D$12:$J$18,MATCH($H958,ZoneA,0),MATCH($M958,ZoneB,0)))=(-1),INDEX('Time Zones'!$D$12:$J$18,MATCH($H958,ZoneA,0),MATCH($M958,ZoneB,0))+$L958+5,INDEX('Time Zones'!$D$12:$J$18,MATCH($H958,ZoneA,0),MATCH($M958,ZoneB,0))+$L958)))),"Select Time Zones")</f>
        <v/>
      </c>
      <c r="O958" s="162" t="str">
        <f t="shared" ca="1" si="106"/>
        <v/>
      </c>
      <c r="P958" s="25">
        <f t="shared" si="102"/>
        <v>0</v>
      </c>
      <c r="Q958" s="25">
        <f t="shared" si="103"/>
        <v>0</v>
      </c>
      <c r="R958" s="25">
        <f t="shared" si="104"/>
        <v>0</v>
      </c>
      <c r="S958" s="25" t="str">
        <f t="shared" ca="1" si="107"/>
        <v/>
      </c>
      <c r="T958" s="20" t="str">
        <f t="shared" ca="1" si="108"/>
        <v/>
      </c>
      <c r="U958" s="26" t="str">
        <f t="shared" ca="1" si="105"/>
        <v/>
      </c>
      <c r="V958" s="22"/>
      <c r="W958" s="22"/>
      <c r="X958" s="22"/>
      <c r="Y958" s="22"/>
      <c r="Z958" s="156"/>
      <c r="AA958" s="156"/>
      <c r="AB958" s="156"/>
      <c r="AC958" s="22">
        <v>20</v>
      </c>
    </row>
    <row r="959" spans="1:29">
      <c r="A959" s="17"/>
      <c r="B959" s="18"/>
      <c r="C959" s="18"/>
      <c r="D959" s="17"/>
      <c r="E959" s="17"/>
      <c r="F959" s="157"/>
      <c r="G959" s="136"/>
      <c r="H959" s="136" t="s">
        <v>131</v>
      </c>
      <c r="I959" s="137" t="str">
        <f>IFERROR(IF(ISBLANK($G959),"",IF(ISTEXT($G959),$G959,IF(SIGN(INDEX('Time Zones'!$D$12:$J$18,MATCH($H959,ZoneA,0),MATCH($J959,ZoneB,0)))=(-1),INDEX('Time Zones'!$D$12:$J$18,MATCH($H959,ZoneA,0),MATCH($J959,ZoneB,0))+$G959+5,INDEX('Time Zones'!$D$12:$J$18,MATCH($H959,ZoneA,0),MATCH($J959,ZoneB,0))+$G959))),"Select Time Zones")</f>
        <v/>
      </c>
      <c r="J959" s="19" t="s">
        <v>131</v>
      </c>
      <c r="K959" s="160"/>
      <c r="L959" s="134"/>
      <c r="M959" s="134" t="s">
        <v>131</v>
      </c>
      <c r="N959" s="135" t="str">
        <f>IFERROR(IF(ISBLANK($G959),"",IF(ISBLANK($L959),"",IF(ISTEXT($L959),$L959,IF(SIGN(INDEX('Time Zones'!$D$12:$J$18,MATCH($H959,ZoneA,0),MATCH($M959,ZoneB,0)))=(-1),INDEX('Time Zones'!$D$12:$J$18,MATCH($H959,ZoneA,0),MATCH($M959,ZoneB,0))+$L959+5,INDEX('Time Zones'!$D$12:$J$18,MATCH($H959,ZoneA,0),MATCH($M959,ZoneB,0))+$L959)))),"Select Time Zones")</f>
        <v/>
      </c>
      <c r="O959" s="162" t="str">
        <f t="shared" ca="1" si="106"/>
        <v/>
      </c>
      <c r="P959" s="25">
        <f t="shared" si="102"/>
        <v>0</v>
      </c>
      <c r="Q959" s="25">
        <f t="shared" si="103"/>
        <v>0</v>
      </c>
      <c r="R959" s="25">
        <f t="shared" si="104"/>
        <v>0</v>
      </c>
      <c r="S959" s="25" t="str">
        <f t="shared" ca="1" si="107"/>
        <v/>
      </c>
      <c r="T959" s="20" t="str">
        <f t="shared" ca="1" si="108"/>
        <v/>
      </c>
      <c r="U959" s="26" t="str">
        <f t="shared" ca="1" si="105"/>
        <v/>
      </c>
      <c r="V959" s="22"/>
      <c r="W959" s="22"/>
      <c r="X959" s="22"/>
      <c r="Y959" s="22"/>
      <c r="Z959" s="156"/>
      <c r="AA959" s="156"/>
      <c r="AB959" s="156"/>
      <c r="AC959" s="22">
        <v>20</v>
      </c>
    </row>
    <row r="960" spans="1:29">
      <c r="A960" s="17"/>
      <c r="B960" s="18"/>
      <c r="C960" s="18"/>
      <c r="D960" s="17"/>
      <c r="E960" s="17"/>
      <c r="F960" s="157"/>
      <c r="G960" s="136"/>
      <c r="H960" s="136" t="s">
        <v>131</v>
      </c>
      <c r="I960" s="137" t="str">
        <f>IFERROR(IF(ISBLANK($G960),"",IF(ISTEXT($G960),$G960,IF(SIGN(INDEX('Time Zones'!$D$12:$J$18,MATCH($H960,ZoneA,0),MATCH($J960,ZoneB,0)))=(-1),INDEX('Time Zones'!$D$12:$J$18,MATCH($H960,ZoneA,0),MATCH($J960,ZoneB,0))+$G960+5,INDEX('Time Zones'!$D$12:$J$18,MATCH($H960,ZoneA,0),MATCH($J960,ZoneB,0))+$G960))),"Select Time Zones")</f>
        <v/>
      </c>
      <c r="J960" s="19" t="s">
        <v>131</v>
      </c>
      <c r="K960" s="160"/>
      <c r="L960" s="134"/>
      <c r="M960" s="134" t="s">
        <v>131</v>
      </c>
      <c r="N960" s="135" t="str">
        <f>IFERROR(IF(ISBLANK($G960),"",IF(ISBLANK($L960),"",IF(ISTEXT($L960),$L960,IF(SIGN(INDEX('Time Zones'!$D$12:$J$18,MATCH($H960,ZoneA,0),MATCH($M960,ZoneB,0)))=(-1),INDEX('Time Zones'!$D$12:$J$18,MATCH($H960,ZoneA,0),MATCH($M960,ZoneB,0))+$L960+5,INDEX('Time Zones'!$D$12:$J$18,MATCH($H960,ZoneA,0),MATCH($M960,ZoneB,0))+$L960)))),"Select Time Zones")</f>
        <v/>
      </c>
      <c r="O960" s="162" t="str">
        <f t="shared" ca="1" si="106"/>
        <v/>
      </c>
      <c r="P960" s="25">
        <f t="shared" ref="P960:P1023" si="109">IFERROR(HOUR(G960),"")</f>
        <v>0</v>
      </c>
      <c r="Q960" s="25">
        <f t="shared" ref="Q960:Q1023" si="110">IFERROR(P960*60,"")</f>
        <v>0</v>
      </c>
      <c r="R960" s="25">
        <f t="shared" ref="R960:R1023" si="111">IFERROR(MINUTE(G960),"")</f>
        <v>0</v>
      </c>
      <c r="S960" s="25" t="str">
        <f t="shared" ca="1" si="107"/>
        <v/>
      </c>
      <c r="T960" s="20" t="str">
        <f t="shared" ca="1" si="108"/>
        <v/>
      </c>
      <c r="U960" s="26" t="str">
        <f t="shared" ref="U960:U1023" ca="1" si="112">IFERROR(SIGN(S960),"")</f>
        <v/>
      </c>
      <c r="V960" s="22"/>
      <c r="W960" s="22"/>
      <c r="X960" s="22"/>
      <c r="Y960" s="22"/>
      <c r="Z960" s="156"/>
      <c r="AA960" s="156"/>
      <c r="AB960" s="156"/>
      <c r="AC960" s="22">
        <v>20</v>
      </c>
    </row>
    <row r="961" spans="1:29">
      <c r="A961" s="17"/>
      <c r="B961" s="18"/>
      <c r="C961" s="18"/>
      <c r="D961" s="17"/>
      <c r="E961" s="17"/>
      <c r="F961" s="157"/>
      <c r="G961" s="136"/>
      <c r="H961" s="136" t="s">
        <v>131</v>
      </c>
      <c r="I961" s="137" t="str">
        <f>IFERROR(IF(ISBLANK($G961),"",IF(ISTEXT($G961),$G961,IF(SIGN(INDEX('Time Zones'!$D$12:$J$18,MATCH($H961,ZoneA,0),MATCH($J961,ZoneB,0)))=(-1),INDEX('Time Zones'!$D$12:$J$18,MATCH($H961,ZoneA,0),MATCH($J961,ZoneB,0))+$G961+5,INDEX('Time Zones'!$D$12:$J$18,MATCH($H961,ZoneA,0),MATCH($J961,ZoneB,0))+$G961))),"Select Time Zones")</f>
        <v/>
      </c>
      <c r="J961" s="19" t="s">
        <v>131</v>
      </c>
      <c r="K961" s="160"/>
      <c r="L961" s="134"/>
      <c r="M961" s="134" t="s">
        <v>131</v>
      </c>
      <c r="N961" s="135" t="str">
        <f>IFERROR(IF(ISBLANK($G961),"",IF(ISBLANK($L961),"",IF(ISTEXT($L961),$L961,IF(SIGN(INDEX('Time Zones'!$D$12:$J$18,MATCH($H961,ZoneA,0),MATCH($M961,ZoneB,0)))=(-1),INDEX('Time Zones'!$D$12:$J$18,MATCH($H961,ZoneA,0),MATCH($M961,ZoneB,0))+$L961+5,INDEX('Time Zones'!$D$12:$J$18,MATCH($H961,ZoneA,0),MATCH($M961,ZoneB,0))+$L961)))),"Select Time Zones")</f>
        <v/>
      </c>
      <c r="O961" s="162" t="str">
        <f t="shared" ca="1" si="106"/>
        <v/>
      </c>
      <c r="P961" s="25">
        <f t="shared" si="109"/>
        <v>0</v>
      </c>
      <c r="Q961" s="25">
        <f t="shared" si="110"/>
        <v>0</v>
      </c>
      <c r="R961" s="25">
        <f t="shared" si="111"/>
        <v>0</v>
      </c>
      <c r="S961" s="25" t="str">
        <f t="shared" ca="1" si="107"/>
        <v/>
      </c>
      <c r="T961" s="20" t="str">
        <f t="shared" ca="1" si="108"/>
        <v/>
      </c>
      <c r="U961" s="26" t="str">
        <f t="shared" ca="1" si="112"/>
        <v/>
      </c>
      <c r="V961" s="22"/>
      <c r="W961" s="22"/>
      <c r="X961" s="22"/>
      <c r="Y961" s="22"/>
      <c r="Z961" s="156"/>
      <c r="AA961" s="156"/>
      <c r="AB961" s="156"/>
      <c r="AC961" s="22">
        <v>20</v>
      </c>
    </row>
    <row r="962" spans="1:29">
      <c r="A962" s="17"/>
      <c r="B962" s="18"/>
      <c r="C962" s="18"/>
      <c r="D962" s="17"/>
      <c r="E962" s="17"/>
      <c r="F962" s="157"/>
      <c r="G962" s="136"/>
      <c r="H962" s="136" t="s">
        <v>131</v>
      </c>
      <c r="I962" s="137" t="str">
        <f>IFERROR(IF(ISBLANK($G962),"",IF(ISTEXT($G962),$G962,IF(SIGN(INDEX('Time Zones'!$D$12:$J$18,MATCH($H962,ZoneA,0),MATCH($J962,ZoneB,0)))=(-1),INDEX('Time Zones'!$D$12:$J$18,MATCH($H962,ZoneA,0),MATCH($J962,ZoneB,0))+$G962+5,INDEX('Time Zones'!$D$12:$J$18,MATCH($H962,ZoneA,0),MATCH($J962,ZoneB,0))+$G962))),"Select Time Zones")</f>
        <v/>
      </c>
      <c r="J962" s="19" t="s">
        <v>131</v>
      </c>
      <c r="K962" s="160"/>
      <c r="L962" s="134"/>
      <c r="M962" s="134" t="s">
        <v>131</v>
      </c>
      <c r="N962" s="135" t="str">
        <f>IFERROR(IF(ISBLANK($G962),"",IF(ISBLANK($L962),"",IF(ISTEXT($L962),$L962,IF(SIGN(INDEX('Time Zones'!$D$12:$J$18,MATCH($H962,ZoneA,0),MATCH($M962,ZoneB,0)))=(-1),INDEX('Time Zones'!$D$12:$J$18,MATCH($H962,ZoneA,0),MATCH($M962,ZoneB,0))+$L962+5,INDEX('Time Zones'!$D$12:$J$18,MATCH($H962,ZoneA,0),MATCH($M962,ZoneB,0))+$L962)))),"Select Time Zones")</f>
        <v/>
      </c>
      <c r="O962" s="162" t="str">
        <f t="shared" ca="1" si="106"/>
        <v/>
      </c>
      <c r="P962" s="25">
        <f t="shared" si="109"/>
        <v>0</v>
      </c>
      <c r="Q962" s="25">
        <f t="shared" si="110"/>
        <v>0</v>
      </c>
      <c r="R962" s="25">
        <f t="shared" si="111"/>
        <v>0</v>
      </c>
      <c r="S962" s="25" t="str">
        <f t="shared" ca="1" si="107"/>
        <v/>
      </c>
      <c r="T962" s="20" t="str">
        <f t="shared" ca="1" si="108"/>
        <v/>
      </c>
      <c r="U962" s="26" t="str">
        <f t="shared" ca="1" si="112"/>
        <v/>
      </c>
      <c r="V962" s="22"/>
      <c r="W962" s="22"/>
      <c r="X962" s="22"/>
      <c r="Y962" s="22"/>
      <c r="Z962" s="156"/>
      <c r="AA962" s="156"/>
      <c r="AB962" s="156"/>
      <c r="AC962" s="22">
        <v>20</v>
      </c>
    </row>
    <row r="963" spans="1:29">
      <c r="A963" s="17"/>
      <c r="B963" s="18"/>
      <c r="C963" s="18"/>
      <c r="D963" s="17"/>
      <c r="E963" s="17"/>
      <c r="F963" s="157"/>
      <c r="G963" s="136"/>
      <c r="H963" s="136" t="s">
        <v>131</v>
      </c>
      <c r="I963" s="137" t="str">
        <f>IFERROR(IF(ISBLANK($G963),"",IF(ISTEXT($G963),$G963,IF(SIGN(INDEX('Time Zones'!$D$12:$J$18,MATCH($H963,ZoneA,0),MATCH($J963,ZoneB,0)))=(-1),INDEX('Time Zones'!$D$12:$J$18,MATCH($H963,ZoneA,0),MATCH($J963,ZoneB,0))+$G963+5,INDEX('Time Zones'!$D$12:$J$18,MATCH($H963,ZoneA,0),MATCH($J963,ZoneB,0))+$G963))),"Select Time Zones")</f>
        <v/>
      </c>
      <c r="J963" s="19" t="s">
        <v>131</v>
      </c>
      <c r="K963" s="160"/>
      <c r="L963" s="134"/>
      <c r="M963" s="134" t="s">
        <v>131</v>
      </c>
      <c r="N963" s="135" t="str">
        <f>IFERROR(IF(ISBLANK($G963),"",IF(ISBLANK($L963),"",IF(ISTEXT($L963),$L963,IF(SIGN(INDEX('Time Zones'!$D$12:$J$18,MATCH($H963,ZoneA,0),MATCH($M963,ZoneB,0)))=(-1),INDEX('Time Zones'!$D$12:$J$18,MATCH($H963,ZoneA,0),MATCH($M963,ZoneB,0))+$L963+5,INDEX('Time Zones'!$D$12:$J$18,MATCH($H963,ZoneA,0),MATCH($M963,ZoneB,0))+$L963)))),"Select Time Zones")</f>
        <v/>
      </c>
      <c r="O963" s="162" t="str">
        <f t="shared" ca="1" si="106"/>
        <v/>
      </c>
      <c r="P963" s="25">
        <f t="shared" si="109"/>
        <v>0</v>
      </c>
      <c r="Q963" s="25">
        <f t="shared" si="110"/>
        <v>0</v>
      </c>
      <c r="R963" s="25">
        <f t="shared" si="111"/>
        <v>0</v>
      </c>
      <c r="S963" s="25" t="str">
        <f t="shared" ca="1" si="107"/>
        <v/>
      </c>
      <c r="T963" s="20" t="str">
        <f t="shared" ca="1" si="108"/>
        <v/>
      </c>
      <c r="U963" s="26" t="str">
        <f t="shared" ca="1" si="112"/>
        <v/>
      </c>
      <c r="V963" s="22"/>
      <c r="W963" s="22"/>
      <c r="X963" s="22"/>
      <c r="Y963" s="22"/>
      <c r="Z963" s="156"/>
      <c r="AA963" s="156"/>
      <c r="AB963" s="156"/>
      <c r="AC963" s="22">
        <v>20</v>
      </c>
    </row>
    <row r="964" spans="1:29">
      <c r="A964" s="17"/>
      <c r="B964" s="18"/>
      <c r="C964" s="18"/>
      <c r="D964" s="17"/>
      <c r="E964" s="17"/>
      <c r="F964" s="157"/>
      <c r="G964" s="136"/>
      <c r="H964" s="136" t="s">
        <v>131</v>
      </c>
      <c r="I964" s="137" t="str">
        <f>IFERROR(IF(ISBLANK($G964),"",IF(ISTEXT($G964),$G964,IF(SIGN(INDEX('Time Zones'!$D$12:$J$18,MATCH($H964,ZoneA,0),MATCH($J964,ZoneB,0)))=(-1),INDEX('Time Zones'!$D$12:$J$18,MATCH($H964,ZoneA,0),MATCH($J964,ZoneB,0))+$G964+5,INDEX('Time Zones'!$D$12:$J$18,MATCH($H964,ZoneA,0),MATCH($J964,ZoneB,0))+$G964))),"Select Time Zones")</f>
        <v/>
      </c>
      <c r="J964" s="19" t="s">
        <v>131</v>
      </c>
      <c r="K964" s="160"/>
      <c r="L964" s="134"/>
      <c r="M964" s="134" t="s">
        <v>131</v>
      </c>
      <c r="N964" s="135" t="str">
        <f>IFERROR(IF(ISBLANK($G964),"",IF(ISBLANK($L964),"",IF(ISTEXT($L964),$L964,IF(SIGN(INDEX('Time Zones'!$D$12:$J$18,MATCH($H964,ZoneA,0),MATCH($M964,ZoneB,0)))=(-1),INDEX('Time Zones'!$D$12:$J$18,MATCH($H964,ZoneA,0),MATCH($M964,ZoneB,0))+$L964+5,INDEX('Time Zones'!$D$12:$J$18,MATCH($H964,ZoneA,0),MATCH($M964,ZoneB,0))+$L964)))),"Select Time Zones")</f>
        <v/>
      </c>
      <c r="O964" s="162" t="str">
        <f t="shared" ref="O964:O1027" ca="1" si="113">IFERROR(IF(AND(ISBLANK(F964),ISBLANK(G964)),"",IF(AND(F964&gt;TODAY(),OR(ISBLANK(K964),ISBLANK(L964))),"",IF(AND(F964=TODAY(),G964&gt;=NOW()-TODAY(),OR(ISBLANK(K964), ISBLANK(L964))),"Pending",IF(AND((F964=K964), G964&gt;=NOW()-TODAY(),ISBLANK(L964)),"Pending",IF(AND(F964=K964, ISBLANK(L964),G964&lt;(NOW()-TODAY())),"Deadline Elapsed",IF(AND(F964=TODAY(),G964&lt;(NOW()-TODAY()),AND(ISBLANK(K964), ISBLANK(L964))),"Deadline Elapsed",IF(AND(TODAY()&gt;F964,OR(ISBLANK(K964),ISBLANK(L964))),"Deadline Elapsed",IF(AND((F964=K964),(G964&lt;L964)),"Missed",IF(AND((F964&lt;K964),OR(G964&lt;=L964,G964&gt;=L964)),"Missed",IF(AND((F964=K964),(G964&gt;=L964)),"Achieved",IF(AND((F964&gt;K964),OR((G964&gt;=L964),(G964&lt;L964))),"Achieved",))))))))))),"")</f>
        <v/>
      </c>
      <c r="P964" s="25">
        <f t="shared" si="109"/>
        <v>0</v>
      </c>
      <c r="Q964" s="25">
        <f t="shared" si="110"/>
        <v>0</v>
      </c>
      <c r="R964" s="25">
        <f t="shared" si="111"/>
        <v>0</v>
      </c>
      <c r="S964" s="25" t="str">
        <f t="shared" ref="S964:S1027" ca="1" si="114">IFERROR(IF(OR(ISBLANK(F964),ISBLANK(G964)),"",IF($F964&lt;TODAY(),-$S$1-(TODAY()-F964)*24*60+SUM(Q964:R964),IF($F964=TODAY(),SUM(Q964:R964)-$S$1,IF($F964=TODAY()+1,SUM(Q964:R964)+24*60-$S$1,"")))),"GS")</f>
        <v/>
      </c>
      <c r="T964" s="20" t="str">
        <f t="shared" ref="T964:T1027" ca="1" si="115">IFERROR(IF($U964=1,IF($S964&lt;=$AC964,IF(OR(F964=TODAY()+1,$O964="Pending"),"Critical",""),""),""),"")</f>
        <v/>
      </c>
      <c r="U964" s="26" t="str">
        <f t="shared" ca="1" si="112"/>
        <v/>
      </c>
      <c r="V964" s="22"/>
      <c r="W964" s="22"/>
      <c r="X964" s="22"/>
      <c r="Y964" s="22"/>
      <c r="Z964" s="156"/>
      <c r="AA964" s="156"/>
      <c r="AB964" s="156"/>
      <c r="AC964" s="22">
        <v>20</v>
      </c>
    </row>
    <row r="965" spans="1:29">
      <c r="A965" s="17"/>
      <c r="B965" s="18"/>
      <c r="C965" s="18"/>
      <c r="D965" s="17"/>
      <c r="E965" s="17"/>
      <c r="F965" s="157"/>
      <c r="G965" s="136"/>
      <c r="H965" s="136" t="s">
        <v>131</v>
      </c>
      <c r="I965" s="137" t="str">
        <f>IFERROR(IF(ISBLANK($G965),"",IF(ISTEXT($G965),$G965,IF(SIGN(INDEX('Time Zones'!$D$12:$J$18,MATCH($H965,ZoneA,0),MATCH($J965,ZoneB,0)))=(-1),INDEX('Time Zones'!$D$12:$J$18,MATCH($H965,ZoneA,0),MATCH($J965,ZoneB,0))+$G965+5,INDEX('Time Zones'!$D$12:$J$18,MATCH($H965,ZoneA,0),MATCH($J965,ZoneB,0))+$G965))),"Select Time Zones")</f>
        <v/>
      </c>
      <c r="J965" s="19" t="s">
        <v>131</v>
      </c>
      <c r="K965" s="160"/>
      <c r="L965" s="134"/>
      <c r="M965" s="134" t="s">
        <v>131</v>
      </c>
      <c r="N965" s="135" t="str">
        <f>IFERROR(IF(ISBLANK($G965),"",IF(ISBLANK($L965),"",IF(ISTEXT($L965),$L965,IF(SIGN(INDEX('Time Zones'!$D$12:$J$18,MATCH($H965,ZoneA,0),MATCH($M965,ZoneB,0)))=(-1),INDEX('Time Zones'!$D$12:$J$18,MATCH($H965,ZoneA,0),MATCH($M965,ZoneB,0))+$L965+5,INDEX('Time Zones'!$D$12:$J$18,MATCH($H965,ZoneA,0),MATCH($M965,ZoneB,0))+$L965)))),"Select Time Zones")</f>
        <v/>
      </c>
      <c r="O965" s="162" t="str">
        <f t="shared" ca="1" si="113"/>
        <v/>
      </c>
      <c r="P965" s="25">
        <f t="shared" si="109"/>
        <v>0</v>
      </c>
      <c r="Q965" s="25">
        <f t="shared" si="110"/>
        <v>0</v>
      </c>
      <c r="R965" s="25">
        <f t="shared" si="111"/>
        <v>0</v>
      </c>
      <c r="S965" s="25" t="str">
        <f t="shared" ca="1" si="114"/>
        <v/>
      </c>
      <c r="T965" s="20" t="str">
        <f t="shared" ca="1" si="115"/>
        <v/>
      </c>
      <c r="U965" s="26" t="str">
        <f t="shared" ca="1" si="112"/>
        <v/>
      </c>
      <c r="V965" s="22"/>
      <c r="W965" s="22"/>
      <c r="X965" s="22"/>
      <c r="Y965" s="22"/>
      <c r="Z965" s="156"/>
      <c r="AA965" s="156"/>
      <c r="AB965" s="156"/>
      <c r="AC965" s="22">
        <v>20</v>
      </c>
    </row>
    <row r="966" spans="1:29">
      <c r="A966" s="17"/>
      <c r="B966" s="18"/>
      <c r="C966" s="18"/>
      <c r="D966" s="17"/>
      <c r="E966" s="17"/>
      <c r="F966" s="157"/>
      <c r="G966" s="136"/>
      <c r="H966" s="136" t="s">
        <v>131</v>
      </c>
      <c r="I966" s="137" t="str">
        <f>IFERROR(IF(ISBLANK($G966),"",IF(ISTEXT($G966),$G966,IF(SIGN(INDEX('Time Zones'!$D$12:$J$18,MATCH($H966,ZoneA,0),MATCH($J966,ZoneB,0)))=(-1),INDEX('Time Zones'!$D$12:$J$18,MATCH($H966,ZoneA,0),MATCH($J966,ZoneB,0))+$G966+5,INDEX('Time Zones'!$D$12:$J$18,MATCH($H966,ZoneA,0),MATCH($J966,ZoneB,0))+$G966))),"Select Time Zones")</f>
        <v/>
      </c>
      <c r="J966" s="19" t="s">
        <v>131</v>
      </c>
      <c r="K966" s="160"/>
      <c r="L966" s="134"/>
      <c r="M966" s="134" t="s">
        <v>131</v>
      </c>
      <c r="N966" s="135" t="str">
        <f>IFERROR(IF(ISBLANK($G966),"",IF(ISBLANK($L966),"",IF(ISTEXT($L966),$L966,IF(SIGN(INDEX('Time Zones'!$D$12:$J$18,MATCH($H966,ZoneA,0),MATCH($M966,ZoneB,0)))=(-1),INDEX('Time Zones'!$D$12:$J$18,MATCH($H966,ZoneA,0),MATCH($M966,ZoneB,0))+$L966+5,INDEX('Time Zones'!$D$12:$J$18,MATCH($H966,ZoneA,0),MATCH($M966,ZoneB,0))+$L966)))),"Select Time Zones")</f>
        <v/>
      </c>
      <c r="O966" s="162" t="str">
        <f t="shared" ca="1" si="113"/>
        <v/>
      </c>
      <c r="P966" s="25">
        <f t="shared" si="109"/>
        <v>0</v>
      </c>
      <c r="Q966" s="25">
        <f t="shared" si="110"/>
        <v>0</v>
      </c>
      <c r="R966" s="25">
        <f t="shared" si="111"/>
        <v>0</v>
      </c>
      <c r="S966" s="25" t="str">
        <f t="shared" ca="1" si="114"/>
        <v/>
      </c>
      <c r="T966" s="20" t="str">
        <f t="shared" ca="1" si="115"/>
        <v/>
      </c>
      <c r="U966" s="26" t="str">
        <f t="shared" ca="1" si="112"/>
        <v/>
      </c>
      <c r="V966" s="22"/>
      <c r="W966" s="22"/>
      <c r="X966" s="22"/>
      <c r="Y966" s="22"/>
      <c r="Z966" s="156"/>
      <c r="AA966" s="156"/>
      <c r="AB966" s="156"/>
      <c r="AC966" s="22">
        <v>20</v>
      </c>
    </row>
    <row r="967" spans="1:29">
      <c r="A967" s="17"/>
      <c r="B967" s="18"/>
      <c r="C967" s="18"/>
      <c r="D967" s="17"/>
      <c r="E967" s="17"/>
      <c r="F967" s="157"/>
      <c r="G967" s="136"/>
      <c r="H967" s="136" t="s">
        <v>131</v>
      </c>
      <c r="I967" s="137" t="str">
        <f>IFERROR(IF(ISBLANK($G967),"",IF(ISTEXT($G967),$G967,IF(SIGN(INDEX('Time Zones'!$D$12:$J$18,MATCH($H967,ZoneA,0),MATCH($J967,ZoneB,0)))=(-1),INDEX('Time Zones'!$D$12:$J$18,MATCH($H967,ZoneA,0),MATCH($J967,ZoneB,0))+$G967+5,INDEX('Time Zones'!$D$12:$J$18,MATCH($H967,ZoneA,0),MATCH($J967,ZoneB,0))+$G967))),"Select Time Zones")</f>
        <v/>
      </c>
      <c r="J967" s="19" t="s">
        <v>131</v>
      </c>
      <c r="K967" s="160"/>
      <c r="L967" s="134"/>
      <c r="M967" s="134" t="s">
        <v>131</v>
      </c>
      <c r="N967" s="135" t="str">
        <f>IFERROR(IF(ISBLANK($G967),"",IF(ISBLANK($L967),"",IF(ISTEXT($L967),$L967,IF(SIGN(INDEX('Time Zones'!$D$12:$J$18,MATCH($H967,ZoneA,0),MATCH($M967,ZoneB,0)))=(-1),INDEX('Time Zones'!$D$12:$J$18,MATCH($H967,ZoneA,0),MATCH($M967,ZoneB,0))+$L967+5,INDEX('Time Zones'!$D$12:$J$18,MATCH($H967,ZoneA,0),MATCH($M967,ZoneB,0))+$L967)))),"Select Time Zones")</f>
        <v/>
      </c>
      <c r="O967" s="162" t="str">
        <f t="shared" ca="1" si="113"/>
        <v/>
      </c>
      <c r="P967" s="25">
        <f t="shared" si="109"/>
        <v>0</v>
      </c>
      <c r="Q967" s="25">
        <f t="shared" si="110"/>
        <v>0</v>
      </c>
      <c r="R967" s="25">
        <f t="shared" si="111"/>
        <v>0</v>
      </c>
      <c r="S967" s="25" t="str">
        <f t="shared" ca="1" si="114"/>
        <v/>
      </c>
      <c r="T967" s="20" t="str">
        <f t="shared" ca="1" si="115"/>
        <v/>
      </c>
      <c r="U967" s="26" t="str">
        <f t="shared" ca="1" si="112"/>
        <v/>
      </c>
      <c r="V967" s="22"/>
      <c r="W967" s="22"/>
      <c r="X967" s="22"/>
      <c r="Y967" s="22"/>
      <c r="Z967" s="156"/>
      <c r="AA967" s="156"/>
      <c r="AB967" s="156"/>
      <c r="AC967" s="22">
        <v>20</v>
      </c>
    </row>
    <row r="968" spans="1:29">
      <c r="A968" s="17"/>
      <c r="B968" s="18"/>
      <c r="C968" s="18"/>
      <c r="D968" s="17"/>
      <c r="E968" s="17"/>
      <c r="F968" s="157"/>
      <c r="G968" s="136"/>
      <c r="H968" s="136" t="s">
        <v>131</v>
      </c>
      <c r="I968" s="137" t="str">
        <f>IFERROR(IF(ISBLANK($G968),"",IF(ISTEXT($G968),$G968,IF(SIGN(INDEX('Time Zones'!$D$12:$J$18,MATCH($H968,ZoneA,0),MATCH($J968,ZoneB,0)))=(-1),INDEX('Time Zones'!$D$12:$J$18,MATCH($H968,ZoneA,0),MATCH($J968,ZoneB,0))+$G968+5,INDEX('Time Zones'!$D$12:$J$18,MATCH($H968,ZoneA,0),MATCH($J968,ZoneB,0))+$G968))),"Select Time Zones")</f>
        <v/>
      </c>
      <c r="J968" s="19" t="s">
        <v>131</v>
      </c>
      <c r="K968" s="160"/>
      <c r="L968" s="134"/>
      <c r="M968" s="134" t="s">
        <v>131</v>
      </c>
      <c r="N968" s="135" t="str">
        <f>IFERROR(IF(ISBLANK($G968),"",IF(ISBLANK($L968),"",IF(ISTEXT($L968),$L968,IF(SIGN(INDEX('Time Zones'!$D$12:$J$18,MATCH($H968,ZoneA,0),MATCH($M968,ZoneB,0)))=(-1),INDEX('Time Zones'!$D$12:$J$18,MATCH($H968,ZoneA,0),MATCH($M968,ZoneB,0))+$L968+5,INDEX('Time Zones'!$D$12:$J$18,MATCH($H968,ZoneA,0),MATCH($M968,ZoneB,0))+$L968)))),"Select Time Zones")</f>
        <v/>
      </c>
      <c r="O968" s="162" t="str">
        <f t="shared" ca="1" si="113"/>
        <v/>
      </c>
      <c r="P968" s="25">
        <f t="shared" si="109"/>
        <v>0</v>
      </c>
      <c r="Q968" s="25">
        <f t="shared" si="110"/>
        <v>0</v>
      </c>
      <c r="R968" s="25">
        <f t="shared" si="111"/>
        <v>0</v>
      </c>
      <c r="S968" s="25" t="str">
        <f t="shared" ca="1" si="114"/>
        <v/>
      </c>
      <c r="T968" s="20" t="str">
        <f t="shared" ca="1" si="115"/>
        <v/>
      </c>
      <c r="U968" s="26" t="str">
        <f t="shared" ca="1" si="112"/>
        <v/>
      </c>
      <c r="V968" s="22"/>
      <c r="W968" s="22"/>
      <c r="X968" s="22"/>
      <c r="Y968" s="22"/>
      <c r="Z968" s="156"/>
      <c r="AA968" s="156"/>
      <c r="AB968" s="156"/>
      <c r="AC968" s="22">
        <v>20</v>
      </c>
    </row>
    <row r="969" spans="1:29">
      <c r="A969" s="17"/>
      <c r="B969" s="18"/>
      <c r="C969" s="18"/>
      <c r="D969" s="17"/>
      <c r="E969" s="17"/>
      <c r="F969" s="157"/>
      <c r="G969" s="136"/>
      <c r="H969" s="136" t="s">
        <v>131</v>
      </c>
      <c r="I969" s="137" t="str">
        <f>IFERROR(IF(ISBLANK($G969),"",IF(ISTEXT($G969),$G969,IF(SIGN(INDEX('Time Zones'!$D$12:$J$18,MATCH($H969,ZoneA,0),MATCH($J969,ZoneB,0)))=(-1),INDEX('Time Zones'!$D$12:$J$18,MATCH($H969,ZoneA,0),MATCH($J969,ZoneB,0))+$G969+5,INDEX('Time Zones'!$D$12:$J$18,MATCH($H969,ZoneA,0),MATCH($J969,ZoneB,0))+$G969))),"Select Time Zones")</f>
        <v/>
      </c>
      <c r="J969" s="19" t="s">
        <v>131</v>
      </c>
      <c r="K969" s="160"/>
      <c r="L969" s="134"/>
      <c r="M969" s="134" t="s">
        <v>131</v>
      </c>
      <c r="N969" s="135" t="str">
        <f>IFERROR(IF(ISBLANK($G969),"",IF(ISBLANK($L969),"",IF(ISTEXT($L969),$L969,IF(SIGN(INDEX('Time Zones'!$D$12:$J$18,MATCH($H969,ZoneA,0),MATCH($M969,ZoneB,0)))=(-1),INDEX('Time Zones'!$D$12:$J$18,MATCH($H969,ZoneA,0),MATCH($M969,ZoneB,0))+$L969+5,INDEX('Time Zones'!$D$12:$J$18,MATCH($H969,ZoneA,0),MATCH($M969,ZoneB,0))+$L969)))),"Select Time Zones")</f>
        <v/>
      </c>
      <c r="O969" s="162" t="str">
        <f t="shared" ca="1" si="113"/>
        <v/>
      </c>
      <c r="P969" s="25">
        <f t="shared" si="109"/>
        <v>0</v>
      </c>
      <c r="Q969" s="25">
        <f t="shared" si="110"/>
        <v>0</v>
      </c>
      <c r="R969" s="25">
        <f t="shared" si="111"/>
        <v>0</v>
      </c>
      <c r="S969" s="25" t="str">
        <f t="shared" ca="1" si="114"/>
        <v/>
      </c>
      <c r="T969" s="20" t="str">
        <f t="shared" ca="1" si="115"/>
        <v/>
      </c>
      <c r="U969" s="26" t="str">
        <f t="shared" ca="1" si="112"/>
        <v/>
      </c>
      <c r="V969" s="22"/>
      <c r="W969" s="22"/>
      <c r="X969" s="22"/>
      <c r="Y969" s="22"/>
      <c r="Z969" s="156"/>
      <c r="AA969" s="156"/>
      <c r="AB969" s="156"/>
      <c r="AC969" s="22">
        <v>20</v>
      </c>
    </row>
    <row r="970" spans="1:29">
      <c r="A970" s="17"/>
      <c r="B970" s="18"/>
      <c r="C970" s="18"/>
      <c r="D970" s="17"/>
      <c r="E970" s="17"/>
      <c r="F970" s="157"/>
      <c r="G970" s="136"/>
      <c r="H970" s="136" t="s">
        <v>131</v>
      </c>
      <c r="I970" s="137" t="str">
        <f>IFERROR(IF(ISBLANK($G970),"",IF(ISTEXT($G970),$G970,IF(SIGN(INDEX('Time Zones'!$D$12:$J$18,MATCH($H970,ZoneA,0),MATCH($J970,ZoneB,0)))=(-1),INDEX('Time Zones'!$D$12:$J$18,MATCH($H970,ZoneA,0),MATCH($J970,ZoneB,0))+$G970+5,INDEX('Time Zones'!$D$12:$J$18,MATCH($H970,ZoneA,0),MATCH($J970,ZoneB,0))+$G970))),"Select Time Zones")</f>
        <v/>
      </c>
      <c r="J970" s="19" t="s">
        <v>131</v>
      </c>
      <c r="K970" s="160"/>
      <c r="L970" s="134"/>
      <c r="M970" s="134" t="s">
        <v>131</v>
      </c>
      <c r="N970" s="135" t="str">
        <f>IFERROR(IF(ISBLANK($G970),"",IF(ISBLANK($L970),"",IF(ISTEXT($L970),$L970,IF(SIGN(INDEX('Time Zones'!$D$12:$J$18,MATCH($H970,ZoneA,0),MATCH($M970,ZoneB,0)))=(-1),INDEX('Time Zones'!$D$12:$J$18,MATCH($H970,ZoneA,0),MATCH($M970,ZoneB,0))+$L970+5,INDEX('Time Zones'!$D$12:$J$18,MATCH($H970,ZoneA,0),MATCH($M970,ZoneB,0))+$L970)))),"Select Time Zones")</f>
        <v/>
      </c>
      <c r="O970" s="162" t="str">
        <f t="shared" ca="1" si="113"/>
        <v/>
      </c>
      <c r="P970" s="25">
        <f t="shared" si="109"/>
        <v>0</v>
      </c>
      <c r="Q970" s="25">
        <f t="shared" si="110"/>
        <v>0</v>
      </c>
      <c r="R970" s="25">
        <f t="shared" si="111"/>
        <v>0</v>
      </c>
      <c r="S970" s="25" t="str">
        <f t="shared" ca="1" si="114"/>
        <v/>
      </c>
      <c r="T970" s="20" t="str">
        <f t="shared" ca="1" si="115"/>
        <v/>
      </c>
      <c r="U970" s="26" t="str">
        <f t="shared" ca="1" si="112"/>
        <v/>
      </c>
      <c r="V970" s="22"/>
      <c r="W970" s="22"/>
      <c r="X970" s="22"/>
      <c r="Y970" s="22"/>
      <c r="Z970" s="156"/>
      <c r="AA970" s="156"/>
      <c r="AB970" s="156"/>
      <c r="AC970" s="22">
        <v>20</v>
      </c>
    </row>
    <row r="971" spans="1:29">
      <c r="A971" s="17"/>
      <c r="B971" s="18"/>
      <c r="C971" s="18"/>
      <c r="D971" s="17"/>
      <c r="E971" s="17"/>
      <c r="F971" s="157"/>
      <c r="G971" s="136"/>
      <c r="H971" s="136" t="s">
        <v>131</v>
      </c>
      <c r="I971" s="137" t="str">
        <f>IFERROR(IF(ISBLANK($G971),"",IF(ISTEXT($G971),$G971,IF(SIGN(INDEX('Time Zones'!$D$12:$J$18,MATCH($H971,ZoneA,0),MATCH($J971,ZoneB,0)))=(-1),INDEX('Time Zones'!$D$12:$J$18,MATCH($H971,ZoneA,0),MATCH($J971,ZoneB,0))+$G971+5,INDEX('Time Zones'!$D$12:$J$18,MATCH($H971,ZoneA,0),MATCH($J971,ZoneB,0))+$G971))),"Select Time Zones")</f>
        <v/>
      </c>
      <c r="J971" s="19" t="s">
        <v>131</v>
      </c>
      <c r="K971" s="160"/>
      <c r="L971" s="134"/>
      <c r="M971" s="134" t="s">
        <v>131</v>
      </c>
      <c r="N971" s="135" t="str">
        <f>IFERROR(IF(ISBLANK($G971),"",IF(ISBLANK($L971),"",IF(ISTEXT($L971),$L971,IF(SIGN(INDEX('Time Zones'!$D$12:$J$18,MATCH($H971,ZoneA,0),MATCH($M971,ZoneB,0)))=(-1),INDEX('Time Zones'!$D$12:$J$18,MATCH($H971,ZoneA,0),MATCH($M971,ZoneB,0))+$L971+5,INDEX('Time Zones'!$D$12:$J$18,MATCH($H971,ZoneA,0),MATCH($M971,ZoneB,0))+$L971)))),"Select Time Zones")</f>
        <v/>
      </c>
      <c r="O971" s="162" t="str">
        <f t="shared" ca="1" si="113"/>
        <v/>
      </c>
      <c r="P971" s="25">
        <f t="shared" si="109"/>
        <v>0</v>
      </c>
      <c r="Q971" s="25">
        <f t="shared" si="110"/>
        <v>0</v>
      </c>
      <c r="R971" s="25">
        <f t="shared" si="111"/>
        <v>0</v>
      </c>
      <c r="S971" s="25" t="str">
        <f t="shared" ca="1" si="114"/>
        <v/>
      </c>
      <c r="T971" s="20" t="str">
        <f t="shared" ca="1" si="115"/>
        <v/>
      </c>
      <c r="U971" s="26" t="str">
        <f t="shared" ca="1" si="112"/>
        <v/>
      </c>
      <c r="V971" s="22"/>
      <c r="W971" s="22"/>
      <c r="X971" s="22"/>
      <c r="Y971" s="22"/>
      <c r="Z971" s="156"/>
      <c r="AA971" s="156"/>
      <c r="AB971" s="156"/>
      <c r="AC971" s="22">
        <v>20</v>
      </c>
    </row>
    <row r="972" spans="1:29">
      <c r="A972" s="17"/>
      <c r="B972" s="18"/>
      <c r="C972" s="18"/>
      <c r="D972" s="17"/>
      <c r="E972" s="17"/>
      <c r="F972" s="157"/>
      <c r="G972" s="136"/>
      <c r="H972" s="136" t="s">
        <v>131</v>
      </c>
      <c r="I972" s="137" t="str">
        <f>IFERROR(IF(ISBLANK($G972),"",IF(ISTEXT($G972),$G972,IF(SIGN(INDEX('Time Zones'!$D$12:$J$18,MATCH($H972,ZoneA,0),MATCH($J972,ZoneB,0)))=(-1),INDEX('Time Zones'!$D$12:$J$18,MATCH($H972,ZoneA,0),MATCH($J972,ZoneB,0))+$G972+5,INDEX('Time Zones'!$D$12:$J$18,MATCH($H972,ZoneA,0),MATCH($J972,ZoneB,0))+$G972))),"Select Time Zones")</f>
        <v/>
      </c>
      <c r="J972" s="19" t="s">
        <v>131</v>
      </c>
      <c r="K972" s="160"/>
      <c r="L972" s="134"/>
      <c r="M972" s="134" t="s">
        <v>131</v>
      </c>
      <c r="N972" s="135" t="str">
        <f>IFERROR(IF(ISBLANK($G972),"",IF(ISBLANK($L972),"",IF(ISTEXT($L972),$L972,IF(SIGN(INDEX('Time Zones'!$D$12:$J$18,MATCH($H972,ZoneA,0),MATCH($M972,ZoneB,0)))=(-1),INDEX('Time Zones'!$D$12:$J$18,MATCH($H972,ZoneA,0),MATCH($M972,ZoneB,0))+$L972+5,INDEX('Time Zones'!$D$12:$J$18,MATCH($H972,ZoneA,0),MATCH($M972,ZoneB,0))+$L972)))),"Select Time Zones")</f>
        <v/>
      </c>
      <c r="O972" s="162" t="str">
        <f t="shared" ca="1" si="113"/>
        <v/>
      </c>
      <c r="P972" s="25">
        <f t="shared" si="109"/>
        <v>0</v>
      </c>
      <c r="Q972" s="25">
        <f t="shared" si="110"/>
        <v>0</v>
      </c>
      <c r="R972" s="25">
        <f t="shared" si="111"/>
        <v>0</v>
      </c>
      <c r="S972" s="25" t="str">
        <f t="shared" ca="1" si="114"/>
        <v/>
      </c>
      <c r="T972" s="20" t="str">
        <f t="shared" ca="1" si="115"/>
        <v/>
      </c>
      <c r="U972" s="26" t="str">
        <f t="shared" ca="1" si="112"/>
        <v/>
      </c>
      <c r="V972" s="22"/>
      <c r="W972" s="22"/>
      <c r="X972" s="22"/>
      <c r="Y972" s="22"/>
      <c r="Z972" s="156"/>
      <c r="AA972" s="156"/>
      <c r="AB972" s="156"/>
      <c r="AC972" s="22">
        <v>20</v>
      </c>
    </row>
    <row r="973" spans="1:29">
      <c r="A973" s="17"/>
      <c r="B973" s="18"/>
      <c r="C973" s="18"/>
      <c r="D973" s="17"/>
      <c r="E973" s="17"/>
      <c r="F973" s="157"/>
      <c r="G973" s="136"/>
      <c r="H973" s="136" t="s">
        <v>131</v>
      </c>
      <c r="I973" s="137" t="str">
        <f>IFERROR(IF(ISBLANK($G973),"",IF(ISTEXT($G973),$G973,IF(SIGN(INDEX('Time Zones'!$D$12:$J$18,MATCH($H973,ZoneA,0),MATCH($J973,ZoneB,0)))=(-1),INDEX('Time Zones'!$D$12:$J$18,MATCH($H973,ZoneA,0),MATCH($J973,ZoneB,0))+$G973+5,INDEX('Time Zones'!$D$12:$J$18,MATCH($H973,ZoneA,0),MATCH($J973,ZoneB,0))+$G973))),"Select Time Zones")</f>
        <v/>
      </c>
      <c r="J973" s="19" t="s">
        <v>131</v>
      </c>
      <c r="K973" s="160"/>
      <c r="L973" s="134"/>
      <c r="M973" s="134" t="s">
        <v>131</v>
      </c>
      <c r="N973" s="135" t="str">
        <f>IFERROR(IF(ISBLANK($G973),"",IF(ISBLANK($L973),"",IF(ISTEXT($L973),$L973,IF(SIGN(INDEX('Time Zones'!$D$12:$J$18,MATCH($H973,ZoneA,0),MATCH($M973,ZoneB,0)))=(-1),INDEX('Time Zones'!$D$12:$J$18,MATCH($H973,ZoneA,0),MATCH($M973,ZoneB,0))+$L973+5,INDEX('Time Zones'!$D$12:$J$18,MATCH($H973,ZoneA,0),MATCH($M973,ZoneB,0))+$L973)))),"Select Time Zones")</f>
        <v/>
      </c>
      <c r="O973" s="162" t="str">
        <f t="shared" ca="1" si="113"/>
        <v/>
      </c>
      <c r="P973" s="25">
        <f t="shared" si="109"/>
        <v>0</v>
      </c>
      <c r="Q973" s="25">
        <f t="shared" si="110"/>
        <v>0</v>
      </c>
      <c r="R973" s="25">
        <f t="shared" si="111"/>
        <v>0</v>
      </c>
      <c r="S973" s="25" t="str">
        <f t="shared" ca="1" si="114"/>
        <v/>
      </c>
      <c r="T973" s="20" t="str">
        <f t="shared" ca="1" si="115"/>
        <v/>
      </c>
      <c r="U973" s="26" t="str">
        <f t="shared" ca="1" si="112"/>
        <v/>
      </c>
      <c r="V973" s="22"/>
      <c r="W973" s="22"/>
      <c r="X973" s="22"/>
      <c r="Y973" s="22"/>
      <c r="Z973" s="156"/>
      <c r="AA973" s="156"/>
      <c r="AB973" s="156"/>
      <c r="AC973" s="22">
        <v>20</v>
      </c>
    </row>
    <row r="974" spans="1:29">
      <c r="A974" s="17"/>
      <c r="B974" s="18"/>
      <c r="C974" s="18"/>
      <c r="D974" s="17"/>
      <c r="E974" s="17"/>
      <c r="F974" s="157"/>
      <c r="G974" s="136"/>
      <c r="H974" s="136" t="s">
        <v>131</v>
      </c>
      <c r="I974" s="137" t="str">
        <f>IFERROR(IF(ISBLANK($G974),"",IF(ISTEXT($G974),$G974,IF(SIGN(INDEX('Time Zones'!$D$12:$J$18,MATCH($H974,ZoneA,0),MATCH($J974,ZoneB,0)))=(-1),INDEX('Time Zones'!$D$12:$J$18,MATCH($H974,ZoneA,0),MATCH($J974,ZoneB,0))+$G974+5,INDEX('Time Zones'!$D$12:$J$18,MATCH($H974,ZoneA,0),MATCH($J974,ZoneB,0))+$G974))),"Select Time Zones")</f>
        <v/>
      </c>
      <c r="J974" s="19" t="s">
        <v>131</v>
      </c>
      <c r="K974" s="160"/>
      <c r="L974" s="134"/>
      <c r="M974" s="134" t="s">
        <v>131</v>
      </c>
      <c r="N974" s="135" t="str">
        <f>IFERROR(IF(ISBLANK($G974),"",IF(ISBLANK($L974),"",IF(ISTEXT($L974),$L974,IF(SIGN(INDEX('Time Zones'!$D$12:$J$18,MATCH($H974,ZoneA,0),MATCH($M974,ZoneB,0)))=(-1),INDEX('Time Zones'!$D$12:$J$18,MATCH($H974,ZoneA,0),MATCH($M974,ZoneB,0))+$L974+5,INDEX('Time Zones'!$D$12:$J$18,MATCH($H974,ZoneA,0),MATCH($M974,ZoneB,0))+$L974)))),"Select Time Zones")</f>
        <v/>
      </c>
      <c r="O974" s="162" t="str">
        <f t="shared" ca="1" si="113"/>
        <v/>
      </c>
      <c r="P974" s="25">
        <f t="shared" si="109"/>
        <v>0</v>
      </c>
      <c r="Q974" s="25">
        <f t="shared" si="110"/>
        <v>0</v>
      </c>
      <c r="R974" s="25">
        <f t="shared" si="111"/>
        <v>0</v>
      </c>
      <c r="S974" s="25" t="str">
        <f t="shared" ca="1" si="114"/>
        <v/>
      </c>
      <c r="T974" s="20" t="str">
        <f t="shared" ca="1" si="115"/>
        <v/>
      </c>
      <c r="U974" s="26" t="str">
        <f t="shared" ca="1" si="112"/>
        <v/>
      </c>
      <c r="V974" s="22"/>
      <c r="W974" s="22"/>
      <c r="X974" s="22"/>
      <c r="Y974" s="22"/>
      <c r="Z974" s="156"/>
      <c r="AA974" s="156"/>
      <c r="AB974" s="156"/>
      <c r="AC974" s="22">
        <v>20</v>
      </c>
    </row>
    <row r="975" spans="1:29">
      <c r="A975" s="17"/>
      <c r="B975" s="18"/>
      <c r="C975" s="18"/>
      <c r="D975" s="17"/>
      <c r="E975" s="17"/>
      <c r="F975" s="157"/>
      <c r="G975" s="136"/>
      <c r="H975" s="136" t="s">
        <v>131</v>
      </c>
      <c r="I975" s="137" t="str">
        <f>IFERROR(IF(ISBLANK($G975),"",IF(ISTEXT($G975),$G975,IF(SIGN(INDEX('Time Zones'!$D$12:$J$18,MATCH($H975,ZoneA,0),MATCH($J975,ZoneB,0)))=(-1),INDEX('Time Zones'!$D$12:$J$18,MATCH($H975,ZoneA,0),MATCH($J975,ZoneB,0))+$G975+5,INDEX('Time Zones'!$D$12:$J$18,MATCH($H975,ZoneA,0),MATCH($J975,ZoneB,0))+$G975))),"Select Time Zones")</f>
        <v/>
      </c>
      <c r="J975" s="19" t="s">
        <v>131</v>
      </c>
      <c r="K975" s="160"/>
      <c r="L975" s="134"/>
      <c r="M975" s="134" t="s">
        <v>131</v>
      </c>
      <c r="N975" s="135" t="str">
        <f>IFERROR(IF(ISBLANK($G975),"",IF(ISBLANK($L975),"",IF(ISTEXT($L975),$L975,IF(SIGN(INDEX('Time Zones'!$D$12:$J$18,MATCH($H975,ZoneA,0),MATCH($M975,ZoneB,0)))=(-1),INDEX('Time Zones'!$D$12:$J$18,MATCH($H975,ZoneA,0),MATCH($M975,ZoneB,0))+$L975+5,INDEX('Time Zones'!$D$12:$J$18,MATCH($H975,ZoneA,0),MATCH($M975,ZoneB,0))+$L975)))),"Select Time Zones")</f>
        <v/>
      </c>
      <c r="O975" s="162" t="str">
        <f t="shared" ca="1" si="113"/>
        <v/>
      </c>
      <c r="P975" s="25">
        <f t="shared" si="109"/>
        <v>0</v>
      </c>
      <c r="Q975" s="25">
        <f t="shared" si="110"/>
        <v>0</v>
      </c>
      <c r="R975" s="25">
        <f t="shared" si="111"/>
        <v>0</v>
      </c>
      <c r="S975" s="25" t="str">
        <f t="shared" ca="1" si="114"/>
        <v/>
      </c>
      <c r="T975" s="20" t="str">
        <f t="shared" ca="1" si="115"/>
        <v/>
      </c>
      <c r="U975" s="26" t="str">
        <f t="shared" ca="1" si="112"/>
        <v/>
      </c>
      <c r="V975" s="22"/>
      <c r="W975" s="22"/>
      <c r="X975" s="22"/>
      <c r="Y975" s="22"/>
      <c r="Z975" s="156"/>
      <c r="AA975" s="156"/>
      <c r="AB975" s="156"/>
      <c r="AC975" s="22">
        <v>20</v>
      </c>
    </row>
    <row r="976" spans="1:29">
      <c r="A976" s="17"/>
      <c r="B976" s="18"/>
      <c r="C976" s="18"/>
      <c r="D976" s="17"/>
      <c r="E976" s="17"/>
      <c r="F976" s="157"/>
      <c r="G976" s="136"/>
      <c r="H976" s="136" t="s">
        <v>131</v>
      </c>
      <c r="I976" s="137" t="str">
        <f>IFERROR(IF(ISBLANK($G976),"",IF(ISTEXT($G976),$G976,IF(SIGN(INDEX('Time Zones'!$D$12:$J$18,MATCH($H976,ZoneA,0),MATCH($J976,ZoneB,0)))=(-1),INDEX('Time Zones'!$D$12:$J$18,MATCH($H976,ZoneA,0),MATCH($J976,ZoneB,0))+$G976+5,INDEX('Time Zones'!$D$12:$J$18,MATCH($H976,ZoneA,0),MATCH($J976,ZoneB,0))+$G976))),"Select Time Zones")</f>
        <v/>
      </c>
      <c r="J976" s="19" t="s">
        <v>131</v>
      </c>
      <c r="K976" s="160"/>
      <c r="L976" s="134"/>
      <c r="M976" s="134" t="s">
        <v>131</v>
      </c>
      <c r="N976" s="135" t="str">
        <f>IFERROR(IF(ISBLANK($G976),"",IF(ISBLANK($L976),"",IF(ISTEXT($L976),$L976,IF(SIGN(INDEX('Time Zones'!$D$12:$J$18,MATCH($H976,ZoneA,0),MATCH($M976,ZoneB,0)))=(-1),INDEX('Time Zones'!$D$12:$J$18,MATCH($H976,ZoneA,0),MATCH($M976,ZoneB,0))+$L976+5,INDEX('Time Zones'!$D$12:$J$18,MATCH($H976,ZoneA,0),MATCH($M976,ZoneB,0))+$L976)))),"Select Time Zones")</f>
        <v/>
      </c>
      <c r="O976" s="162" t="str">
        <f t="shared" ca="1" si="113"/>
        <v/>
      </c>
      <c r="P976" s="25">
        <f t="shared" si="109"/>
        <v>0</v>
      </c>
      <c r="Q976" s="25">
        <f t="shared" si="110"/>
        <v>0</v>
      </c>
      <c r="R976" s="25">
        <f t="shared" si="111"/>
        <v>0</v>
      </c>
      <c r="S976" s="25" t="str">
        <f t="shared" ca="1" si="114"/>
        <v/>
      </c>
      <c r="T976" s="20" t="str">
        <f t="shared" ca="1" si="115"/>
        <v/>
      </c>
      <c r="U976" s="26" t="str">
        <f t="shared" ca="1" si="112"/>
        <v/>
      </c>
      <c r="V976" s="22"/>
      <c r="W976" s="22"/>
      <c r="X976" s="22"/>
      <c r="Y976" s="22"/>
      <c r="Z976" s="156"/>
      <c r="AA976" s="156"/>
      <c r="AB976" s="156"/>
      <c r="AC976" s="22">
        <v>20</v>
      </c>
    </row>
    <row r="977" spans="1:29">
      <c r="A977" s="17"/>
      <c r="B977" s="18"/>
      <c r="C977" s="18"/>
      <c r="D977" s="17"/>
      <c r="E977" s="17"/>
      <c r="F977" s="157"/>
      <c r="G977" s="136"/>
      <c r="H977" s="136" t="s">
        <v>131</v>
      </c>
      <c r="I977" s="137" t="str">
        <f>IFERROR(IF(ISBLANK($G977),"",IF(ISTEXT($G977),$G977,IF(SIGN(INDEX('Time Zones'!$D$12:$J$18,MATCH($H977,ZoneA,0),MATCH($J977,ZoneB,0)))=(-1),INDEX('Time Zones'!$D$12:$J$18,MATCH($H977,ZoneA,0),MATCH($J977,ZoneB,0))+$G977+5,INDEX('Time Zones'!$D$12:$J$18,MATCH($H977,ZoneA,0),MATCH($J977,ZoneB,0))+$G977))),"Select Time Zones")</f>
        <v/>
      </c>
      <c r="J977" s="19" t="s">
        <v>131</v>
      </c>
      <c r="K977" s="160"/>
      <c r="L977" s="134"/>
      <c r="M977" s="134" t="s">
        <v>131</v>
      </c>
      <c r="N977" s="135" t="str">
        <f>IFERROR(IF(ISBLANK($G977),"",IF(ISBLANK($L977),"",IF(ISTEXT($L977),$L977,IF(SIGN(INDEX('Time Zones'!$D$12:$J$18,MATCH($H977,ZoneA,0),MATCH($M977,ZoneB,0)))=(-1),INDEX('Time Zones'!$D$12:$J$18,MATCH($H977,ZoneA,0),MATCH($M977,ZoneB,0))+$L977+5,INDEX('Time Zones'!$D$12:$J$18,MATCH($H977,ZoneA,0),MATCH($M977,ZoneB,0))+$L977)))),"Select Time Zones")</f>
        <v/>
      </c>
      <c r="O977" s="162" t="str">
        <f t="shared" ca="1" si="113"/>
        <v/>
      </c>
      <c r="P977" s="25">
        <f t="shared" si="109"/>
        <v>0</v>
      </c>
      <c r="Q977" s="25">
        <f t="shared" si="110"/>
        <v>0</v>
      </c>
      <c r="R977" s="25">
        <f t="shared" si="111"/>
        <v>0</v>
      </c>
      <c r="S977" s="25" t="str">
        <f t="shared" ca="1" si="114"/>
        <v/>
      </c>
      <c r="T977" s="20" t="str">
        <f t="shared" ca="1" si="115"/>
        <v/>
      </c>
      <c r="U977" s="26" t="str">
        <f t="shared" ca="1" si="112"/>
        <v/>
      </c>
      <c r="V977" s="22"/>
      <c r="W977" s="22"/>
      <c r="X977" s="22"/>
      <c r="Y977" s="22"/>
      <c r="Z977" s="156"/>
      <c r="AA977" s="156"/>
      <c r="AB977" s="156"/>
      <c r="AC977" s="22">
        <v>20</v>
      </c>
    </row>
    <row r="978" spans="1:29">
      <c r="A978" s="17"/>
      <c r="B978" s="18"/>
      <c r="C978" s="18"/>
      <c r="D978" s="17"/>
      <c r="E978" s="17"/>
      <c r="F978" s="157"/>
      <c r="G978" s="136"/>
      <c r="H978" s="136" t="s">
        <v>131</v>
      </c>
      <c r="I978" s="137" t="str">
        <f>IFERROR(IF(ISBLANK($G978),"",IF(ISTEXT($G978),$G978,IF(SIGN(INDEX('Time Zones'!$D$12:$J$18,MATCH($H978,ZoneA,0),MATCH($J978,ZoneB,0)))=(-1),INDEX('Time Zones'!$D$12:$J$18,MATCH($H978,ZoneA,0),MATCH($J978,ZoneB,0))+$G978+5,INDEX('Time Zones'!$D$12:$J$18,MATCH($H978,ZoneA,0),MATCH($J978,ZoneB,0))+$G978))),"Select Time Zones")</f>
        <v/>
      </c>
      <c r="J978" s="19" t="s">
        <v>131</v>
      </c>
      <c r="K978" s="160"/>
      <c r="L978" s="134"/>
      <c r="M978" s="134" t="s">
        <v>131</v>
      </c>
      <c r="N978" s="135" t="str">
        <f>IFERROR(IF(ISBLANK($G978),"",IF(ISBLANK($L978),"",IF(ISTEXT($L978),$L978,IF(SIGN(INDEX('Time Zones'!$D$12:$J$18,MATCH($H978,ZoneA,0),MATCH($M978,ZoneB,0)))=(-1),INDEX('Time Zones'!$D$12:$J$18,MATCH($H978,ZoneA,0),MATCH($M978,ZoneB,0))+$L978+5,INDEX('Time Zones'!$D$12:$J$18,MATCH($H978,ZoneA,0),MATCH($M978,ZoneB,0))+$L978)))),"Select Time Zones")</f>
        <v/>
      </c>
      <c r="O978" s="162" t="str">
        <f t="shared" ca="1" si="113"/>
        <v/>
      </c>
      <c r="P978" s="25">
        <f t="shared" si="109"/>
        <v>0</v>
      </c>
      <c r="Q978" s="25">
        <f t="shared" si="110"/>
        <v>0</v>
      </c>
      <c r="R978" s="25">
        <f t="shared" si="111"/>
        <v>0</v>
      </c>
      <c r="S978" s="25" t="str">
        <f t="shared" ca="1" si="114"/>
        <v/>
      </c>
      <c r="T978" s="20" t="str">
        <f t="shared" ca="1" si="115"/>
        <v/>
      </c>
      <c r="U978" s="26" t="str">
        <f t="shared" ca="1" si="112"/>
        <v/>
      </c>
      <c r="V978" s="22"/>
      <c r="W978" s="22"/>
      <c r="X978" s="22"/>
      <c r="Y978" s="22"/>
      <c r="Z978" s="156"/>
      <c r="AA978" s="156"/>
      <c r="AB978" s="156"/>
      <c r="AC978" s="22">
        <v>20</v>
      </c>
    </row>
    <row r="979" spans="1:29">
      <c r="A979" s="17"/>
      <c r="B979" s="18"/>
      <c r="C979" s="18"/>
      <c r="D979" s="17"/>
      <c r="E979" s="17"/>
      <c r="F979" s="157"/>
      <c r="G979" s="136"/>
      <c r="H979" s="136" t="s">
        <v>131</v>
      </c>
      <c r="I979" s="137" t="str">
        <f>IFERROR(IF(ISBLANK($G979),"",IF(ISTEXT($G979),$G979,IF(SIGN(INDEX('Time Zones'!$D$12:$J$18,MATCH($H979,ZoneA,0),MATCH($J979,ZoneB,0)))=(-1),INDEX('Time Zones'!$D$12:$J$18,MATCH($H979,ZoneA,0),MATCH($J979,ZoneB,0))+$G979+5,INDEX('Time Zones'!$D$12:$J$18,MATCH($H979,ZoneA,0),MATCH($J979,ZoneB,0))+$G979))),"Select Time Zones")</f>
        <v/>
      </c>
      <c r="J979" s="19" t="s">
        <v>131</v>
      </c>
      <c r="K979" s="160"/>
      <c r="L979" s="134"/>
      <c r="M979" s="134" t="s">
        <v>131</v>
      </c>
      <c r="N979" s="135" t="str">
        <f>IFERROR(IF(ISBLANK($G979),"",IF(ISBLANK($L979),"",IF(ISTEXT($L979),$L979,IF(SIGN(INDEX('Time Zones'!$D$12:$J$18,MATCH($H979,ZoneA,0),MATCH($M979,ZoneB,0)))=(-1),INDEX('Time Zones'!$D$12:$J$18,MATCH($H979,ZoneA,0),MATCH($M979,ZoneB,0))+$L979+5,INDEX('Time Zones'!$D$12:$J$18,MATCH($H979,ZoneA,0),MATCH($M979,ZoneB,0))+$L979)))),"Select Time Zones")</f>
        <v/>
      </c>
      <c r="O979" s="162" t="str">
        <f t="shared" ca="1" si="113"/>
        <v/>
      </c>
      <c r="P979" s="25">
        <f t="shared" si="109"/>
        <v>0</v>
      </c>
      <c r="Q979" s="25">
        <f t="shared" si="110"/>
        <v>0</v>
      </c>
      <c r="R979" s="25">
        <f t="shared" si="111"/>
        <v>0</v>
      </c>
      <c r="S979" s="25" t="str">
        <f t="shared" ca="1" si="114"/>
        <v/>
      </c>
      <c r="T979" s="20" t="str">
        <f t="shared" ca="1" si="115"/>
        <v/>
      </c>
      <c r="U979" s="26" t="str">
        <f t="shared" ca="1" si="112"/>
        <v/>
      </c>
      <c r="V979" s="22"/>
      <c r="W979" s="22"/>
      <c r="X979" s="22"/>
      <c r="Y979" s="22"/>
      <c r="Z979" s="156"/>
      <c r="AA979" s="156"/>
      <c r="AB979" s="156"/>
      <c r="AC979" s="22">
        <v>20</v>
      </c>
    </row>
    <row r="980" spans="1:29">
      <c r="A980" s="17"/>
      <c r="B980" s="18"/>
      <c r="C980" s="18"/>
      <c r="D980" s="17"/>
      <c r="E980" s="17"/>
      <c r="F980" s="157"/>
      <c r="G980" s="136"/>
      <c r="H980" s="136" t="s">
        <v>131</v>
      </c>
      <c r="I980" s="137" t="str">
        <f>IFERROR(IF(ISBLANK($G980),"",IF(ISTEXT($G980),$G980,IF(SIGN(INDEX('Time Zones'!$D$12:$J$18,MATCH($H980,ZoneA,0),MATCH($J980,ZoneB,0)))=(-1),INDEX('Time Zones'!$D$12:$J$18,MATCH($H980,ZoneA,0),MATCH($J980,ZoneB,0))+$G980+5,INDEX('Time Zones'!$D$12:$J$18,MATCH($H980,ZoneA,0),MATCH($J980,ZoneB,0))+$G980))),"Select Time Zones")</f>
        <v/>
      </c>
      <c r="J980" s="19" t="s">
        <v>131</v>
      </c>
      <c r="K980" s="160"/>
      <c r="L980" s="134"/>
      <c r="M980" s="134" t="s">
        <v>131</v>
      </c>
      <c r="N980" s="135" t="str">
        <f>IFERROR(IF(ISBLANK($G980),"",IF(ISBLANK($L980),"",IF(ISTEXT($L980),$L980,IF(SIGN(INDEX('Time Zones'!$D$12:$J$18,MATCH($H980,ZoneA,0),MATCH($M980,ZoneB,0)))=(-1),INDEX('Time Zones'!$D$12:$J$18,MATCH($H980,ZoneA,0),MATCH($M980,ZoneB,0))+$L980+5,INDEX('Time Zones'!$D$12:$J$18,MATCH($H980,ZoneA,0),MATCH($M980,ZoneB,0))+$L980)))),"Select Time Zones")</f>
        <v/>
      </c>
      <c r="O980" s="162" t="str">
        <f t="shared" ca="1" si="113"/>
        <v/>
      </c>
      <c r="P980" s="25">
        <f t="shared" si="109"/>
        <v>0</v>
      </c>
      <c r="Q980" s="25">
        <f t="shared" si="110"/>
        <v>0</v>
      </c>
      <c r="R980" s="25">
        <f t="shared" si="111"/>
        <v>0</v>
      </c>
      <c r="S980" s="25" t="str">
        <f t="shared" ca="1" si="114"/>
        <v/>
      </c>
      <c r="T980" s="20" t="str">
        <f t="shared" ca="1" si="115"/>
        <v/>
      </c>
      <c r="U980" s="26" t="str">
        <f t="shared" ca="1" si="112"/>
        <v/>
      </c>
      <c r="V980" s="22"/>
      <c r="W980" s="22"/>
      <c r="X980" s="22"/>
      <c r="Y980" s="22"/>
      <c r="Z980" s="156"/>
      <c r="AA980" s="156"/>
      <c r="AB980" s="156"/>
      <c r="AC980" s="22">
        <v>20</v>
      </c>
    </row>
    <row r="981" spans="1:29">
      <c r="A981" s="17"/>
      <c r="B981" s="18"/>
      <c r="C981" s="18"/>
      <c r="D981" s="17"/>
      <c r="E981" s="17"/>
      <c r="F981" s="157"/>
      <c r="G981" s="136"/>
      <c r="H981" s="136" t="s">
        <v>131</v>
      </c>
      <c r="I981" s="137" t="str">
        <f>IFERROR(IF(ISBLANK($G981),"",IF(ISTEXT($G981),$G981,IF(SIGN(INDEX('Time Zones'!$D$12:$J$18,MATCH($H981,ZoneA,0),MATCH($J981,ZoneB,0)))=(-1),INDEX('Time Zones'!$D$12:$J$18,MATCH($H981,ZoneA,0),MATCH($J981,ZoneB,0))+$G981+5,INDEX('Time Zones'!$D$12:$J$18,MATCH($H981,ZoneA,0),MATCH($J981,ZoneB,0))+$G981))),"Select Time Zones")</f>
        <v/>
      </c>
      <c r="J981" s="19" t="s">
        <v>131</v>
      </c>
      <c r="K981" s="160"/>
      <c r="L981" s="134"/>
      <c r="M981" s="134" t="s">
        <v>131</v>
      </c>
      <c r="N981" s="135" t="str">
        <f>IFERROR(IF(ISBLANK($G981),"",IF(ISBLANK($L981),"",IF(ISTEXT($L981),$L981,IF(SIGN(INDEX('Time Zones'!$D$12:$J$18,MATCH($H981,ZoneA,0),MATCH($M981,ZoneB,0)))=(-1),INDEX('Time Zones'!$D$12:$J$18,MATCH($H981,ZoneA,0),MATCH($M981,ZoneB,0))+$L981+5,INDEX('Time Zones'!$D$12:$J$18,MATCH($H981,ZoneA,0),MATCH($M981,ZoneB,0))+$L981)))),"Select Time Zones")</f>
        <v/>
      </c>
      <c r="O981" s="162" t="str">
        <f t="shared" ca="1" si="113"/>
        <v/>
      </c>
      <c r="P981" s="25">
        <f t="shared" si="109"/>
        <v>0</v>
      </c>
      <c r="Q981" s="25">
        <f t="shared" si="110"/>
        <v>0</v>
      </c>
      <c r="R981" s="25">
        <f t="shared" si="111"/>
        <v>0</v>
      </c>
      <c r="S981" s="25" t="str">
        <f t="shared" ca="1" si="114"/>
        <v/>
      </c>
      <c r="T981" s="20" t="str">
        <f t="shared" ca="1" si="115"/>
        <v/>
      </c>
      <c r="U981" s="26" t="str">
        <f t="shared" ca="1" si="112"/>
        <v/>
      </c>
      <c r="V981" s="22"/>
      <c r="W981" s="22"/>
      <c r="X981" s="22"/>
      <c r="Y981" s="22"/>
      <c r="Z981" s="156"/>
      <c r="AA981" s="156"/>
      <c r="AB981" s="156"/>
      <c r="AC981" s="22">
        <v>20</v>
      </c>
    </row>
    <row r="982" spans="1:29">
      <c r="A982" s="17"/>
      <c r="B982" s="18"/>
      <c r="C982" s="18"/>
      <c r="D982" s="17"/>
      <c r="E982" s="17"/>
      <c r="F982" s="157"/>
      <c r="G982" s="136"/>
      <c r="H982" s="136" t="s">
        <v>131</v>
      </c>
      <c r="I982" s="137" t="str">
        <f>IFERROR(IF(ISBLANK($G982),"",IF(ISTEXT($G982),$G982,IF(SIGN(INDEX('Time Zones'!$D$12:$J$18,MATCH($H982,ZoneA,0),MATCH($J982,ZoneB,0)))=(-1),INDEX('Time Zones'!$D$12:$J$18,MATCH($H982,ZoneA,0),MATCH($J982,ZoneB,0))+$G982+5,INDEX('Time Zones'!$D$12:$J$18,MATCH($H982,ZoneA,0),MATCH($J982,ZoneB,0))+$G982))),"Select Time Zones")</f>
        <v/>
      </c>
      <c r="J982" s="19" t="s">
        <v>131</v>
      </c>
      <c r="K982" s="160"/>
      <c r="L982" s="134"/>
      <c r="M982" s="134" t="s">
        <v>131</v>
      </c>
      <c r="N982" s="135" t="str">
        <f>IFERROR(IF(ISBLANK($G982),"",IF(ISBLANK($L982),"",IF(ISTEXT($L982),$L982,IF(SIGN(INDEX('Time Zones'!$D$12:$J$18,MATCH($H982,ZoneA,0),MATCH($M982,ZoneB,0)))=(-1),INDEX('Time Zones'!$D$12:$J$18,MATCH($H982,ZoneA,0),MATCH($M982,ZoneB,0))+$L982+5,INDEX('Time Zones'!$D$12:$J$18,MATCH($H982,ZoneA,0),MATCH($M982,ZoneB,0))+$L982)))),"Select Time Zones")</f>
        <v/>
      </c>
      <c r="O982" s="162" t="str">
        <f t="shared" ca="1" si="113"/>
        <v/>
      </c>
      <c r="P982" s="25">
        <f t="shared" si="109"/>
        <v>0</v>
      </c>
      <c r="Q982" s="25">
        <f t="shared" si="110"/>
        <v>0</v>
      </c>
      <c r="R982" s="25">
        <f t="shared" si="111"/>
        <v>0</v>
      </c>
      <c r="S982" s="25" t="str">
        <f t="shared" ca="1" si="114"/>
        <v/>
      </c>
      <c r="T982" s="20" t="str">
        <f t="shared" ca="1" si="115"/>
        <v/>
      </c>
      <c r="U982" s="26" t="str">
        <f t="shared" ca="1" si="112"/>
        <v/>
      </c>
      <c r="V982" s="22"/>
      <c r="W982" s="22"/>
      <c r="X982" s="22"/>
      <c r="Y982" s="22"/>
      <c r="Z982" s="156"/>
      <c r="AA982" s="156"/>
      <c r="AB982" s="156"/>
      <c r="AC982" s="22">
        <v>20</v>
      </c>
    </row>
    <row r="983" spans="1:29">
      <c r="A983" s="17"/>
      <c r="B983" s="18"/>
      <c r="C983" s="18"/>
      <c r="D983" s="17"/>
      <c r="E983" s="17"/>
      <c r="F983" s="157"/>
      <c r="G983" s="136"/>
      <c r="H983" s="136" t="s">
        <v>131</v>
      </c>
      <c r="I983" s="137" t="str">
        <f>IFERROR(IF(ISBLANK($G983),"",IF(ISTEXT($G983),$G983,IF(SIGN(INDEX('Time Zones'!$D$12:$J$18,MATCH($H983,ZoneA,0),MATCH($J983,ZoneB,0)))=(-1),INDEX('Time Zones'!$D$12:$J$18,MATCH($H983,ZoneA,0),MATCH($J983,ZoneB,0))+$G983+5,INDEX('Time Zones'!$D$12:$J$18,MATCH($H983,ZoneA,0),MATCH($J983,ZoneB,0))+$G983))),"Select Time Zones")</f>
        <v/>
      </c>
      <c r="J983" s="19" t="s">
        <v>131</v>
      </c>
      <c r="K983" s="160"/>
      <c r="L983" s="134"/>
      <c r="M983" s="134" t="s">
        <v>131</v>
      </c>
      <c r="N983" s="135" t="str">
        <f>IFERROR(IF(ISBLANK($G983),"",IF(ISBLANK($L983),"",IF(ISTEXT($L983),$L983,IF(SIGN(INDEX('Time Zones'!$D$12:$J$18,MATCH($H983,ZoneA,0),MATCH($M983,ZoneB,0)))=(-1),INDEX('Time Zones'!$D$12:$J$18,MATCH($H983,ZoneA,0),MATCH($M983,ZoneB,0))+$L983+5,INDEX('Time Zones'!$D$12:$J$18,MATCH($H983,ZoneA,0),MATCH($M983,ZoneB,0))+$L983)))),"Select Time Zones")</f>
        <v/>
      </c>
      <c r="O983" s="162" t="str">
        <f t="shared" ca="1" si="113"/>
        <v/>
      </c>
      <c r="P983" s="25">
        <f t="shared" si="109"/>
        <v>0</v>
      </c>
      <c r="Q983" s="25">
        <f t="shared" si="110"/>
        <v>0</v>
      </c>
      <c r="R983" s="25">
        <f t="shared" si="111"/>
        <v>0</v>
      </c>
      <c r="S983" s="25" t="str">
        <f t="shared" ca="1" si="114"/>
        <v/>
      </c>
      <c r="T983" s="20" t="str">
        <f t="shared" ca="1" si="115"/>
        <v/>
      </c>
      <c r="U983" s="26" t="str">
        <f t="shared" ca="1" si="112"/>
        <v/>
      </c>
      <c r="V983" s="22"/>
      <c r="W983" s="22"/>
      <c r="X983" s="22"/>
      <c r="Y983" s="22"/>
      <c r="Z983" s="156"/>
      <c r="AA983" s="156"/>
      <c r="AB983" s="156"/>
      <c r="AC983" s="22">
        <v>20</v>
      </c>
    </row>
    <row r="984" spans="1:29">
      <c r="A984" s="17"/>
      <c r="B984" s="18"/>
      <c r="C984" s="18"/>
      <c r="D984" s="17"/>
      <c r="E984" s="17"/>
      <c r="F984" s="157"/>
      <c r="G984" s="136"/>
      <c r="H984" s="136" t="s">
        <v>131</v>
      </c>
      <c r="I984" s="137" t="str">
        <f>IFERROR(IF(ISBLANK($G984),"",IF(ISTEXT($G984),$G984,IF(SIGN(INDEX('Time Zones'!$D$12:$J$18,MATCH($H984,ZoneA,0),MATCH($J984,ZoneB,0)))=(-1),INDEX('Time Zones'!$D$12:$J$18,MATCH($H984,ZoneA,0),MATCH($J984,ZoneB,0))+$G984+5,INDEX('Time Zones'!$D$12:$J$18,MATCH($H984,ZoneA,0),MATCH($J984,ZoneB,0))+$G984))),"Select Time Zones")</f>
        <v/>
      </c>
      <c r="J984" s="19" t="s">
        <v>131</v>
      </c>
      <c r="K984" s="160"/>
      <c r="L984" s="134"/>
      <c r="M984" s="134" t="s">
        <v>131</v>
      </c>
      <c r="N984" s="135" t="str">
        <f>IFERROR(IF(ISBLANK($G984),"",IF(ISBLANK($L984),"",IF(ISTEXT($L984),$L984,IF(SIGN(INDEX('Time Zones'!$D$12:$J$18,MATCH($H984,ZoneA,0),MATCH($M984,ZoneB,0)))=(-1),INDEX('Time Zones'!$D$12:$J$18,MATCH($H984,ZoneA,0),MATCH($M984,ZoneB,0))+$L984+5,INDEX('Time Zones'!$D$12:$J$18,MATCH($H984,ZoneA,0),MATCH($M984,ZoneB,0))+$L984)))),"Select Time Zones")</f>
        <v/>
      </c>
      <c r="O984" s="162" t="str">
        <f t="shared" ca="1" si="113"/>
        <v/>
      </c>
      <c r="P984" s="25">
        <f t="shared" si="109"/>
        <v>0</v>
      </c>
      <c r="Q984" s="25">
        <f t="shared" si="110"/>
        <v>0</v>
      </c>
      <c r="R984" s="25">
        <f t="shared" si="111"/>
        <v>0</v>
      </c>
      <c r="S984" s="25" t="str">
        <f t="shared" ca="1" si="114"/>
        <v/>
      </c>
      <c r="T984" s="20" t="str">
        <f t="shared" ca="1" si="115"/>
        <v/>
      </c>
      <c r="U984" s="26" t="str">
        <f t="shared" ca="1" si="112"/>
        <v/>
      </c>
      <c r="V984" s="22"/>
      <c r="W984" s="22"/>
      <c r="X984" s="22"/>
      <c r="Y984" s="22"/>
      <c r="Z984" s="156"/>
      <c r="AA984" s="156"/>
      <c r="AB984" s="156"/>
      <c r="AC984" s="22">
        <v>20</v>
      </c>
    </row>
    <row r="985" spans="1:29">
      <c r="A985" s="17"/>
      <c r="B985" s="18"/>
      <c r="C985" s="18"/>
      <c r="D985" s="17"/>
      <c r="E985" s="17"/>
      <c r="F985" s="157"/>
      <c r="G985" s="136"/>
      <c r="H985" s="136" t="s">
        <v>131</v>
      </c>
      <c r="I985" s="137" t="str">
        <f>IFERROR(IF(ISBLANK($G985),"",IF(ISTEXT($G985),$G985,IF(SIGN(INDEX('Time Zones'!$D$12:$J$18,MATCH($H985,ZoneA,0),MATCH($J985,ZoneB,0)))=(-1),INDEX('Time Zones'!$D$12:$J$18,MATCH($H985,ZoneA,0),MATCH($J985,ZoneB,0))+$G985+5,INDEX('Time Zones'!$D$12:$J$18,MATCH($H985,ZoneA,0),MATCH($J985,ZoneB,0))+$G985))),"Select Time Zones")</f>
        <v/>
      </c>
      <c r="J985" s="19" t="s">
        <v>131</v>
      </c>
      <c r="K985" s="160"/>
      <c r="L985" s="134"/>
      <c r="M985" s="134" t="s">
        <v>131</v>
      </c>
      <c r="N985" s="135" t="str">
        <f>IFERROR(IF(ISBLANK($G985),"",IF(ISBLANK($L985),"",IF(ISTEXT($L985),$L985,IF(SIGN(INDEX('Time Zones'!$D$12:$J$18,MATCH($H985,ZoneA,0),MATCH($M985,ZoneB,0)))=(-1),INDEX('Time Zones'!$D$12:$J$18,MATCH($H985,ZoneA,0),MATCH($M985,ZoneB,0))+$L985+5,INDEX('Time Zones'!$D$12:$J$18,MATCH($H985,ZoneA,0),MATCH($M985,ZoneB,0))+$L985)))),"Select Time Zones")</f>
        <v/>
      </c>
      <c r="O985" s="162" t="str">
        <f t="shared" ca="1" si="113"/>
        <v/>
      </c>
      <c r="P985" s="25">
        <f t="shared" si="109"/>
        <v>0</v>
      </c>
      <c r="Q985" s="25">
        <f t="shared" si="110"/>
        <v>0</v>
      </c>
      <c r="R985" s="25">
        <f t="shared" si="111"/>
        <v>0</v>
      </c>
      <c r="S985" s="25" t="str">
        <f t="shared" ca="1" si="114"/>
        <v/>
      </c>
      <c r="T985" s="20" t="str">
        <f t="shared" ca="1" si="115"/>
        <v/>
      </c>
      <c r="U985" s="26" t="str">
        <f t="shared" ca="1" si="112"/>
        <v/>
      </c>
      <c r="V985" s="22"/>
      <c r="W985" s="22"/>
      <c r="X985" s="22"/>
      <c r="Y985" s="22"/>
      <c r="Z985" s="156"/>
      <c r="AA985" s="156"/>
      <c r="AB985" s="156"/>
      <c r="AC985" s="22">
        <v>20</v>
      </c>
    </row>
    <row r="986" spans="1:29">
      <c r="A986" s="17"/>
      <c r="B986" s="18"/>
      <c r="C986" s="18"/>
      <c r="D986" s="17"/>
      <c r="E986" s="17"/>
      <c r="F986" s="157"/>
      <c r="G986" s="136"/>
      <c r="H986" s="136" t="s">
        <v>131</v>
      </c>
      <c r="I986" s="137" t="str">
        <f>IFERROR(IF(ISBLANK($G986),"",IF(ISTEXT($G986),$G986,IF(SIGN(INDEX('Time Zones'!$D$12:$J$18,MATCH($H986,ZoneA,0),MATCH($J986,ZoneB,0)))=(-1),INDEX('Time Zones'!$D$12:$J$18,MATCH($H986,ZoneA,0),MATCH($J986,ZoneB,0))+$G986+5,INDEX('Time Zones'!$D$12:$J$18,MATCH($H986,ZoneA,0),MATCH($J986,ZoneB,0))+$G986))),"Select Time Zones")</f>
        <v/>
      </c>
      <c r="J986" s="19" t="s">
        <v>131</v>
      </c>
      <c r="K986" s="160"/>
      <c r="L986" s="134"/>
      <c r="M986" s="134" t="s">
        <v>131</v>
      </c>
      <c r="N986" s="135" t="str">
        <f>IFERROR(IF(ISBLANK($G986),"",IF(ISBLANK($L986),"",IF(ISTEXT($L986),$L986,IF(SIGN(INDEX('Time Zones'!$D$12:$J$18,MATCH($H986,ZoneA,0),MATCH($M986,ZoneB,0)))=(-1),INDEX('Time Zones'!$D$12:$J$18,MATCH($H986,ZoneA,0),MATCH($M986,ZoneB,0))+$L986+5,INDEX('Time Zones'!$D$12:$J$18,MATCH($H986,ZoneA,0),MATCH($M986,ZoneB,0))+$L986)))),"Select Time Zones")</f>
        <v/>
      </c>
      <c r="O986" s="162" t="str">
        <f t="shared" ca="1" si="113"/>
        <v/>
      </c>
      <c r="P986" s="25">
        <f t="shared" si="109"/>
        <v>0</v>
      </c>
      <c r="Q986" s="25">
        <f t="shared" si="110"/>
        <v>0</v>
      </c>
      <c r="R986" s="25">
        <f t="shared" si="111"/>
        <v>0</v>
      </c>
      <c r="S986" s="25" t="str">
        <f t="shared" ca="1" si="114"/>
        <v/>
      </c>
      <c r="T986" s="20" t="str">
        <f t="shared" ca="1" si="115"/>
        <v/>
      </c>
      <c r="U986" s="26" t="str">
        <f t="shared" ca="1" si="112"/>
        <v/>
      </c>
      <c r="V986" s="22"/>
      <c r="W986" s="22"/>
      <c r="X986" s="22"/>
      <c r="Y986" s="22"/>
      <c r="Z986" s="156"/>
      <c r="AA986" s="156"/>
      <c r="AB986" s="156"/>
      <c r="AC986" s="22">
        <v>20</v>
      </c>
    </row>
    <row r="987" spans="1:29">
      <c r="A987" s="17"/>
      <c r="B987" s="18"/>
      <c r="C987" s="18"/>
      <c r="D987" s="17"/>
      <c r="E987" s="17"/>
      <c r="F987" s="157"/>
      <c r="G987" s="136"/>
      <c r="H987" s="136" t="s">
        <v>131</v>
      </c>
      <c r="I987" s="137" t="str">
        <f>IFERROR(IF(ISBLANK($G987),"",IF(ISTEXT($G987),$G987,IF(SIGN(INDEX('Time Zones'!$D$12:$J$18,MATCH($H987,ZoneA,0),MATCH($J987,ZoneB,0)))=(-1),INDEX('Time Zones'!$D$12:$J$18,MATCH($H987,ZoneA,0),MATCH($J987,ZoneB,0))+$G987+5,INDEX('Time Zones'!$D$12:$J$18,MATCH($H987,ZoneA,0),MATCH($J987,ZoneB,0))+$G987))),"Select Time Zones")</f>
        <v/>
      </c>
      <c r="J987" s="19" t="s">
        <v>131</v>
      </c>
      <c r="K987" s="160"/>
      <c r="L987" s="134"/>
      <c r="M987" s="134" t="s">
        <v>131</v>
      </c>
      <c r="N987" s="135" t="str">
        <f>IFERROR(IF(ISBLANK($G987),"",IF(ISBLANK($L987),"",IF(ISTEXT($L987),$L987,IF(SIGN(INDEX('Time Zones'!$D$12:$J$18,MATCH($H987,ZoneA,0),MATCH($M987,ZoneB,0)))=(-1),INDEX('Time Zones'!$D$12:$J$18,MATCH($H987,ZoneA,0),MATCH($M987,ZoneB,0))+$L987+5,INDEX('Time Zones'!$D$12:$J$18,MATCH($H987,ZoneA,0),MATCH($M987,ZoneB,0))+$L987)))),"Select Time Zones")</f>
        <v/>
      </c>
      <c r="O987" s="162" t="str">
        <f t="shared" ca="1" si="113"/>
        <v/>
      </c>
      <c r="P987" s="25">
        <f t="shared" si="109"/>
        <v>0</v>
      </c>
      <c r="Q987" s="25">
        <f t="shared" si="110"/>
        <v>0</v>
      </c>
      <c r="R987" s="25">
        <f t="shared" si="111"/>
        <v>0</v>
      </c>
      <c r="S987" s="25" t="str">
        <f t="shared" ca="1" si="114"/>
        <v/>
      </c>
      <c r="T987" s="20" t="str">
        <f t="shared" ca="1" si="115"/>
        <v/>
      </c>
      <c r="U987" s="26" t="str">
        <f t="shared" ca="1" si="112"/>
        <v/>
      </c>
      <c r="V987" s="22"/>
      <c r="W987" s="22"/>
      <c r="X987" s="22"/>
      <c r="Y987" s="22"/>
      <c r="Z987" s="156"/>
      <c r="AA987" s="156"/>
      <c r="AB987" s="156"/>
      <c r="AC987" s="22">
        <v>20</v>
      </c>
    </row>
    <row r="988" spans="1:29">
      <c r="A988" s="17"/>
      <c r="B988" s="18"/>
      <c r="C988" s="18"/>
      <c r="D988" s="17"/>
      <c r="E988" s="17"/>
      <c r="F988" s="157"/>
      <c r="G988" s="136"/>
      <c r="H988" s="136" t="s">
        <v>131</v>
      </c>
      <c r="I988" s="137" t="str">
        <f>IFERROR(IF(ISBLANK($G988),"",IF(ISTEXT($G988),$G988,IF(SIGN(INDEX('Time Zones'!$D$12:$J$18,MATCH($H988,ZoneA,0),MATCH($J988,ZoneB,0)))=(-1),INDEX('Time Zones'!$D$12:$J$18,MATCH($H988,ZoneA,0),MATCH($J988,ZoneB,0))+$G988+5,INDEX('Time Zones'!$D$12:$J$18,MATCH($H988,ZoneA,0),MATCH($J988,ZoneB,0))+$G988))),"Select Time Zones")</f>
        <v/>
      </c>
      <c r="J988" s="19" t="s">
        <v>131</v>
      </c>
      <c r="K988" s="160"/>
      <c r="L988" s="134"/>
      <c r="M988" s="134" t="s">
        <v>131</v>
      </c>
      <c r="N988" s="135" t="str">
        <f>IFERROR(IF(ISBLANK($G988),"",IF(ISBLANK($L988),"",IF(ISTEXT($L988),$L988,IF(SIGN(INDEX('Time Zones'!$D$12:$J$18,MATCH($H988,ZoneA,0),MATCH($M988,ZoneB,0)))=(-1),INDEX('Time Zones'!$D$12:$J$18,MATCH($H988,ZoneA,0),MATCH($M988,ZoneB,0))+$L988+5,INDEX('Time Zones'!$D$12:$J$18,MATCH($H988,ZoneA,0),MATCH($M988,ZoneB,0))+$L988)))),"Select Time Zones")</f>
        <v/>
      </c>
      <c r="O988" s="162" t="str">
        <f t="shared" ca="1" si="113"/>
        <v/>
      </c>
      <c r="P988" s="25">
        <f t="shared" si="109"/>
        <v>0</v>
      </c>
      <c r="Q988" s="25">
        <f t="shared" si="110"/>
        <v>0</v>
      </c>
      <c r="R988" s="25">
        <f t="shared" si="111"/>
        <v>0</v>
      </c>
      <c r="S988" s="25" t="str">
        <f t="shared" ca="1" si="114"/>
        <v/>
      </c>
      <c r="T988" s="20" t="str">
        <f t="shared" ca="1" si="115"/>
        <v/>
      </c>
      <c r="U988" s="26" t="str">
        <f t="shared" ca="1" si="112"/>
        <v/>
      </c>
      <c r="V988" s="22"/>
      <c r="W988" s="22"/>
      <c r="X988" s="22"/>
      <c r="Y988" s="22"/>
      <c r="Z988" s="156"/>
      <c r="AA988" s="156"/>
      <c r="AB988" s="156"/>
      <c r="AC988" s="22">
        <v>20</v>
      </c>
    </row>
    <row r="989" spans="1:29">
      <c r="A989" s="17"/>
      <c r="B989" s="18"/>
      <c r="C989" s="18"/>
      <c r="D989" s="17"/>
      <c r="E989" s="17"/>
      <c r="F989" s="157"/>
      <c r="G989" s="136"/>
      <c r="H989" s="136" t="s">
        <v>131</v>
      </c>
      <c r="I989" s="137" t="str">
        <f>IFERROR(IF(ISBLANK($G989),"",IF(ISTEXT($G989),$G989,IF(SIGN(INDEX('Time Zones'!$D$12:$J$18,MATCH($H989,ZoneA,0),MATCH($J989,ZoneB,0)))=(-1),INDEX('Time Zones'!$D$12:$J$18,MATCH($H989,ZoneA,0),MATCH($J989,ZoneB,0))+$G989+5,INDEX('Time Zones'!$D$12:$J$18,MATCH($H989,ZoneA,0),MATCH($J989,ZoneB,0))+$G989))),"Select Time Zones")</f>
        <v/>
      </c>
      <c r="J989" s="19" t="s">
        <v>131</v>
      </c>
      <c r="K989" s="160"/>
      <c r="L989" s="134"/>
      <c r="M989" s="134" t="s">
        <v>131</v>
      </c>
      <c r="N989" s="135" t="str">
        <f>IFERROR(IF(ISBLANK($G989),"",IF(ISBLANK($L989),"",IF(ISTEXT($L989),$L989,IF(SIGN(INDEX('Time Zones'!$D$12:$J$18,MATCH($H989,ZoneA,0),MATCH($M989,ZoneB,0)))=(-1),INDEX('Time Zones'!$D$12:$J$18,MATCH($H989,ZoneA,0),MATCH($M989,ZoneB,0))+$L989+5,INDEX('Time Zones'!$D$12:$J$18,MATCH($H989,ZoneA,0),MATCH($M989,ZoneB,0))+$L989)))),"Select Time Zones")</f>
        <v/>
      </c>
      <c r="O989" s="162" t="str">
        <f t="shared" ca="1" si="113"/>
        <v/>
      </c>
      <c r="P989" s="25">
        <f t="shared" si="109"/>
        <v>0</v>
      </c>
      <c r="Q989" s="25">
        <f t="shared" si="110"/>
        <v>0</v>
      </c>
      <c r="R989" s="25">
        <f t="shared" si="111"/>
        <v>0</v>
      </c>
      <c r="S989" s="25" t="str">
        <f t="shared" ca="1" si="114"/>
        <v/>
      </c>
      <c r="T989" s="20" t="str">
        <f t="shared" ca="1" si="115"/>
        <v/>
      </c>
      <c r="U989" s="26" t="str">
        <f t="shared" ca="1" si="112"/>
        <v/>
      </c>
      <c r="V989" s="22"/>
      <c r="W989" s="22"/>
      <c r="X989" s="22"/>
      <c r="Y989" s="22"/>
      <c r="Z989" s="156"/>
      <c r="AA989" s="156"/>
      <c r="AB989" s="156"/>
      <c r="AC989" s="22">
        <v>20</v>
      </c>
    </row>
    <row r="990" spans="1:29">
      <c r="A990" s="17"/>
      <c r="B990" s="18"/>
      <c r="C990" s="18"/>
      <c r="D990" s="17"/>
      <c r="E990" s="17"/>
      <c r="F990" s="157"/>
      <c r="G990" s="136"/>
      <c r="H990" s="136" t="s">
        <v>131</v>
      </c>
      <c r="I990" s="137" t="str">
        <f>IFERROR(IF(ISBLANK($G990),"",IF(ISTEXT($G990),$G990,IF(SIGN(INDEX('Time Zones'!$D$12:$J$18,MATCH($H990,ZoneA,0),MATCH($J990,ZoneB,0)))=(-1),INDEX('Time Zones'!$D$12:$J$18,MATCH($H990,ZoneA,0),MATCH($J990,ZoneB,0))+$G990+5,INDEX('Time Zones'!$D$12:$J$18,MATCH($H990,ZoneA,0),MATCH($J990,ZoneB,0))+$G990))),"Select Time Zones")</f>
        <v/>
      </c>
      <c r="J990" s="19" t="s">
        <v>131</v>
      </c>
      <c r="K990" s="160"/>
      <c r="L990" s="134"/>
      <c r="M990" s="134" t="s">
        <v>131</v>
      </c>
      <c r="N990" s="135" t="str">
        <f>IFERROR(IF(ISBLANK($G990),"",IF(ISBLANK($L990),"",IF(ISTEXT($L990),$L990,IF(SIGN(INDEX('Time Zones'!$D$12:$J$18,MATCH($H990,ZoneA,0),MATCH($M990,ZoneB,0)))=(-1),INDEX('Time Zones'!$D$12:$J$18,MATCH($H990,ZoneA,0),MATCH($M990,ZoneB,0))+$L990+5,INDEX('Time Zones'!$D$12:$J$18,MATCH($H990,ZoneA,0),MATCH($M990,ZoneB,0))+$L990)))),"Select Time Zones")</f>
        <v/>
      </c>
      <c r="O990" s="162" t="str">
        <f t="shared" ca="1" si="113"/>
        <v/>
      </c>
      <c r="P990" s="25">
        <f t="shared" si="109"/>
        <v>0</v>
      </c>
      <c r="Q990" s="25">
        <f t="shared" si="110"/>
        <v>0</v>
      </c>
      <c r="R990" s="25">
        <f t="shared" si="111"/>
        <v>0</v>
      </c>
      <c r="S990" s="25" t="str">
        <f t="shared" ca="1" si="114"/>
        <v/>
      </c>
      <c r="T990" s="20" t="str">
        <f t="shared" ca="1" si="115"/>
        <v/>
      </c>
      <c r="U990" s="26" t="str">
        <f t="shared" ca="1" si="112"/>
        <v/>
      </c>
      <c r="V990" s="22"/>
      <c r="W990" s="22"/>
      <c r="X990" s="22"/>
      <c r="Y990" s="22"/>
      <c r="Z990" s="156"/>
      <c r="AA990" s="156"/>
      <c r="AB990" s="156"/>
      <c r="AC990" s="22">
        <v>20</v>
      </c>
    </row>
    <row r="991" spans="1:29">
      <c r="A991" s="17"/>
      <c r="B991" s="18"/>
      <c r="C991" s="18"/>
      <c r="D991" s="17"/>
      <c r="E991" s="17"/>
      <c r="F991" s="157"/>
      <c r="G991" s="136"/>
      <c r="H991" s="136" t="s">
        <v>131</v>
      </c>
      <c r="I991" s="137" t="str">
        <f>IFERROR(IF(ISBLANK($G991),"",IF(ISTEXT($G991),$G991,IF(SIGN(INDEX('Time Zones'!$D$12:$J$18,MATCH($H991,ZoneA,0),MATCH($J991,ZoneB,0)))=(-1),INDEX('Time Zones'!$D$12:$J$18,MATCH($H991,ZoneA,0),MATCH($J991,ZoneB,0))+$G991+5,INDEX('Time Zones'!$D$12:$J$18,MATCH($H991,ZoneA,0),MATCH($J991,ZoneB,0))+$G991))),"Select Time Zones")</f>
        <v/>
      </c>
      <c r="J991" s="19" t="s">
        <v>131</v>
      </c>
      <c r="K991" s="160"/>
      <c r="L991" s="134"/>
      <c r="M991" s="134" t="s">
        <v>131</v>
      </c>
      <c r="N991" s="135" t="str">
        <f>IFERROR(IF(ISBLANK($G991),"",IF(ISBLANK($L991),"",IF(ISTEXT($L991),$L991,IF(SIGN(INDEX('Time Zones'!$D$12:$J$18,MATCH($H991,ZoneA,0),MATCH($M991,ZoneB,0)))=(-1),INDEX('Time Zones'!$D$12:$J$18,MATCH($H991,ZoneA,0),MATCH($M991,ZoneB,0))+$L991+5,INDEX('Time Zones'!$D$12:$J$18,MATCH($H991,ZoneA,0),MATCH($M991,ZoneB,0))+$L991)))),"Select Time Zones")</f>
        <v/>
      </c>
      <c r="O991" s="162" t="str">
        <f t="shared" ca="1" si="113"/>
        <v/>
      </c>
      <c r="P991" s="25">
        <f t="shared" si="109"/>
        <v>0</v>
      </c>
      <c r="Q991" s="25">
        <f t="shared" si="110"/>
        <v>0</v>
      </c>
      <c r="R991" s="25">
        <f t="shared" si="111"/>
        <v>0</v>
      </c>
      <c r="S991" s="25" t="str">
        <f t="shared" ca="1" si="114"/>
        <v/>
      </c>
      <c r="T991" s="20" t="str">
        <f t="shared" ca="1" si="115"/>
        <v/>
      </c>
      <c r="U991" s="26" t="str">
        <f t="shared" ca="1" si="112"/>
        <v/>
      </c>
      <c r="V991" s="22"/>
      <c r="W991" s="22"/>
      <c r="X991" s="22"/>
      <c r="Y991" s="22"/>
      <c r="Z991" s="156"/>
      <c r="AA991" s="156"/>
      <c r="AB991" s="156"/>
      <c r="AC991" s="22">
        <v>20</v>
      </c>
    </row>
    <row r="992" spans="1:29">
      <c r="A992" s="17"/>
      <c r="B992" s="18"/>
      <c r="C992" s="18"/>
      <c r="D992" s="17"/>
      <c r="E992" s="17"/>
      <c r="F992" s="157"/>
      <c r="G992" s="136"/>
      <c r="H992" s="136" t="s">
        <v>131</v>
      </c>
      <c r="I992" s="137" t="str">
        <f>IFERROR(IF(ISBLANK($G992),"",IF(ISTEXT($G992),$G992,IF(SIGN(INDEX('Time Zones'!$D$12:$J$18,MATCH($H992,ZoneA,0),MATCH($J992,ZoneB,0)))=(-1),INDEX('Time Zones'!$D$12:$J$18,MATCH($H992,ZoneA,0),MATCH($J992,ZoneB,0))+$G992+5,INDEX('Time Zones'!$D$12:$J$18,MATCH($H992,ZoneA,0),MATCH($J992,ZoneB,0))+$G992))),"Select Time Zones")</f>
        <v/>
      </c>
      <c r="J992" s="19" t="s">
        <v>131</v>
      </c>
      <c r="K992" s="160"/>
      <c r="L992" s="134"/>
      <c r="M992" s="134" t="s">
        <v>131</v>
      </c>
      <c r="N992" s="135" t="str">
        <f>IFERROR(IF(ISBLANK($G992),"",IF(ISBLANK($L992),"",IF(ISTEXT($L992),$L992,IF(SIGN(INDEX('Time Zones'!$D$12:$J$18,MATCH($H992,ZoneA,0),MATCH($M992,ZoneB,0)))=(-1),INDEX('Time Zones'!$D$12:$J$18,MATCH($H992,ZoneA,0),MATCH($M992,ZoneB,0))+$L992+5,INDEX('Time Zones'!$D$12:$J$18,MATCH($H992,ZoneA,0),MATCH($M992,ZoneB,0))+$L992)))),"Select Time Zones")</f>
        <v/>
      </c>
      <c r="O992" s="162" t="str">
        <f t="shared" ca="1" si="113"/>
        <v/>
      </c>
      <c r="P992" s="25">
        <f t="shared" si="109"/>
        <v>0</v>
      </c>
      <c r="Q992" s="25">
        <f t="shared" si="110"/>
        <v>0</v>
      </c>
      <c r="R992" s="25">
        <f t="shared" si="111"/>
        <v>0</v>
      </c>
      <c r="S992" s="25" t="str">
        <f t="shared" ca="1" si="114"/>
        <v/>
      </c>
      <c r="T992" s="20" t="str">
        <f t="shared" ca="1" si="115"/>
        <v/>
      </c>
      <c r="U992" s="26" t="str">
        <f t="shared" ca="1" si="112"/>
        <v/>
      </c>
      <c r="V992" s="22"/>
      <c r="W992" s="22"/>
      <c r="X992" s="22"/>
      <c r="Y992" s="22"/>
      <c r="Z992" s="156"/>
      <c r="AA992" s="156"/>
      <c r="AB992" s="156"/>
      <c r="AC992" s="22">
        <v>20</v>
      </c>
    </row>
    <row r="993" spans="1:29">
      <c r="A993" s="17"/>
      <c r="B993" s="18"/>
      <c r="C993" s="18"/>
      <c r="D993" s="17"/>
      <c r="E993" s="17"/>
      <c r="F993" s="157"/>
      <c r="G993" s="136"/>
      <c r="H993" s="136" t="s">
        <v>131</v>
      </c>
      <c r="I993" s="137" t="str">
        <f>IFERROR(IF(ISBLANK($G993),"",IF(ISTEXT($G993),$G993,IF(SIGN(INDEX('Time Zones'!$D$12:$J$18,MATCH($H993,ZoneA,0),MATCH($J993,ZoneB,0)))=(-1),INDEX('Time Zones'!$D$12:$J$18,MATCH($H993,ZoneA,0),MATCH($J993,ZoneB,0))+$G993+5,INDEX('Time Zones'!$D$12:$J$18,MATCH($H993,ZoneA,0),MATCH($J993,ZoneB,0))+$G993))),"Select Time Zones")</f>
        <v/>
      </c>
      <c r="J993" s="19" t="s">
        <v>131</v>
      </c>
      <c r="K993" s="160"/>
      <c r="L993" s="134"/>
      <c r="M993" s="134" t="s">
        <v>131</v>
      </c>
      <c r="N993" s="135" t="str">
        <f>IFERROR(IF(ISBLANK($G993),"",IF(ISBLANK($L993),"",IF(ISTEXT($L993),$L993,IF(SIGN(INDEX('Time Zones'!$D$12:$J$18,MATCH($H993,ZoneA,0),MATCH($M993,ZoneB,0)))=(-1),INDEX('Time Zones'!$D$12:$J$18,MATCH($H993,ZoneA,0),MATCH($M993,ZoneB,0))+$L993+5,INDEX('Time Zones'!$D$12:$J$18,MATCH($H993,ZoneA,0),MATCH($M993,ZoneB,0))+$L993)))),"Select Time Zones")</f>
        <v/>
      </c>
      <c r="O993" s="162" t="str">
        <f t="shared" ca="1" si="113"/>
        <v/>
      </c>
      <c r="P993" s="25">
        <f t="shared" si="109"/>
        <v>0</v>
      </c>
      <c r="Q993" s="25">
        <f t="shared" si="110"/>
        <v>0</v>
      </c>
      <c r="R993" s="25">
        <f t="shared" si="111"/>
        <v>0</v>
      </c>
      <c r="S993" s="25" t="str">
        <f t="shared" ca="1" si="114"/>
        <v/>
      </c>
      <c r="T993" s="20" t="str">
        <f t="shared" ca="1" si="115"/>
        <v/>
      </c>
      <c r="U993" s="26" t="str">
        <f t="shared" ca="1" si="112"/>
        <v/>
      </c>
      <c r="V993" s="22"/>
      <c r="W993" s="22"/>
      <c r="X993" s="22"/>
      <c r="Y993" s="22"/>
      <c r="Z993" s="156"/>
      <c r="AA993" s="156"/>
      <c r="AB993" s="156"/>
      <c r="AC993" s="22">
        <v>20</v>
      </c>
    </row>
    <row r="994" spans="1:29">
      <c r="A994" s="17"/>
      <c r="B994" s="18"/>
      <c r="C994" s="18"/>
      <c r="D994" s="17"/>
      <c r="E994" s="17"/>
      <c r="F994" s="157"/>
      <c r="G994" s="136"/>
      <c r="H994" s="136" t="s">
        <v>131</v>
      </c>
      <c r="I994" s="137" t="str">
        <f>IFERROR(IF(ISBLANK($G994),"",IF(ISTEXT($G994),$G994,IF(SIGN(INDEX('Time Zones'!$D$12:$J$18,MATCH($H994,ZoneA,0),MATCH($J994,ZoneB,0)))=(-1),INDEX('Time Zones'!$D$12:$J$18,MATCH($H994,ZoneA,0),MATCH($J994,ZoneB,0))+$G994+5,INDEX('Time Zones'!$D$12:$J$18,MATCH($H994,ZoneA,0),MATCH($J994,ZoneB,0))+$G994))),"Select Time Zones")</f>
        <v/>
      </c>
      <c r="J994" s="19" t="s">
        <v>131</v>
      </c>
      <c r="K994" s="160"/>
      <c r="L994" s="134"/>
      <c r="M994" s="134" t="s">
        <v>131</v>
      </c>
      <c r="N994" s="135" t="str">
        <f>IFERROR(IF(ISBLANK($G994),"",IF(ISBLANK($L994),"",IF(ISTEXT($L994),$L994,IF(SIGN(INDEX('Time Zones'!$D$12:$J$18,MATCH($H994,ZoneA,0),MATCH($M994,ZoneB,0)))=(-1),INDEX('Time Zones'!$D$12:$J$18,MATCH($H994,ZoneA,0),MATCH($M994,ZoneB,0))+$L994+5,INDEX('Time Zones'!$D$12:$J$18,MATCH($H994,ZoneA,0),MATCH($M994,ZoneB,0))+$L994)))),"Select Time Zones")</f>
        <v/>
      </c>
      <c r="O994" s="162" t="str">
        <f t="shared" ca="1" si="113"/>
        <v/>
      </c>
      <c r="P994" s="25">
        <f t="shared" si="109"/>
        <v>0</v>
      </c>
      <c r="Q994" s="25">
        <f t="shared" si="110"/>
        <v>0</v>
      </c>
      <c r="R994" s="25">
        <f t="shared" si="111"/>
        <v>0</v>
      </c>
      <c r="S994" s="25" t="str">
        <f t="shared" ca="1" si="114"/>
        <v/>
      </c>
      <c r="T994" s="20" t="str">
        <f t="shared" ca="1" si="115"/>
        <v/>
      </c>
      <c r="U994" s="26" t="str">
        <f t="shared" ca="1" si="112"/>
        <v/>
      </c>
      <c r="V994" s="22"/>
      <c r="W994" s="22"/>
      <c r="X994" s="22"/>
      <c r="Y994" s="22"/>
      <c r="Z994" s="156"/>
      <c r="AA994" s="156"/>
      <c r="AB994" s="156"/>
      <c r="AC994" s="22">
        <v>20</v>
      </c>
    </row>
    <row r="995" spans="1:29">
      <c r="A995" s="17"/>
      <c r="B995" s="18"/>
      <c r="C995" s="18"/>
      <c r="D995" s="17"/>
      <c r="E995" s="17"/>
      <c r="F995" s="157"/>
      <c r="G995" s="136"/>
      <c r="H995" s="136" t="s">
        <v>131</v>
      </c>
      <c r="I995" s="137" t="str">
        <f>IFERROR(IF(ISBLANK($G995),"",IF(ISTEXT($G995),$G995,IF(SIGN(INDEX('Time Zones'!$D$12:$J$18,MATCH($H995,ZoneA,0),MATCH($J995,ZoneB,0)))=(-1),INDEX('Time Zones'!$D$12:$J$18,MATCH($H995,ZoneA,0),MATCH($J995,ZoneB,0))+$G995+5,INDEX('Time Zones'!$D$12:$J$18,MATCH($H995,ZoneA,0),MATCH($J995,ZoneB,0))+$G995))),"Select Time Zones")</f>
        <v/>
      </c>
      <c r="J995" s="19" t="s">
        <v>131</v>
      </c>
      <c r="K995" s="160"/>
      <c r="L995" s="134"/>
      <c r="M995" s="134" t="s">
        <v>131</v>
      </c>
      <c r="N995" s="135" t="str">
        <f>IFERROR(IF(ISBLANK($G995),"",IF(ISBLANK($L995),"",IF(ISTEXT($L995),$L995,IF(SIGN(INDEX('Time Zones'!$D$12:$J$18,MATCH($H995,ZoneA,0),MATCH($M995,ZoneB,0)))=(-1),INDEX('Time Zones'!$D$12:$J$18,MATCH($H995,ZoneA,0),MATCH($M995,ZoneB,0))+$L995+5,INDEX('Time Zones'!$D$12:$J$18,MATCH($H995,ZoneA,0),MATCH($M995,ZoneB,0))+$L995)))),"Select Time Zones")</f>
        <v/>
      </c>
      <c r="O995" s="162" t="str">
        <f t="shared" ca="1" si="113"/>
        <v/>
      </c>
      <c r="P995" s="25">
        <f t="shared" si="109"/>
        <v>0</v>
      </c>
      <c r="Q995" s="25">
        <f t="shared" si="110"/>
        <v>0</v>
      </c>
      <c r="R995" s="25">
        <f t="shared" si="111"/>
        <v>0</v>
      </c>
      <c r="S995" s="25" t="str">
        <f t="shared" ca="1" si="114"/>
        <v/>
      </c>
      <c r="T995" s="20" t="str">
        <f t="shared" ca="1" si="115"/>
        <v/>
      </c>
      <c r="U995" s="26" t="str">
        <f t="shared" ca="1" si="112"/>
        <v/>
      </c>
      <c r="V995" s="22"/>
      <c r="W995" s="22"/>
      <c r="X995" s="22"/>
      <c r="Y995" s="22"/>
      <c r="Z995" s="156"/>
      <c r="AA995" s="156"/>
      <c r="AB995" s="156"/>
      <c r="AC995" s="22">
        <v>20</v>
      </c>
    </row>
    <row r="996" spans="1:29">
      <c r="A996" s="17"/>
      <c r="B996" s="18"/>
      <c r="C996" s="18"/>
      <c r="D996" s="17"/>
      <c r="E996" s="17"/>
      <c r="F996" s="157"/>
      <c r="G996" s="136"/>
      <c r="H996" s="136" t="s">
        <v>131</v>
      </c>
      <c r="I996" s="137" t="str">
        <f>IFERROR(IF(ISBLANK($G996),"",IF(ISTEXT($G996),$G996,IF(SIGN(INDEX('Time Zones'!$D$12:$J$18,MATCH($H996,ZoneA,0),MATCH($J996,ZoneB,0)))=(-1),INDEX('Time Zones'!$D$12:$J$18,MATCH($H996,ZoneA,0),MATCH($J996,ZoneB,0))+$G996+5,INDEX('Time Zones'!$D$12:$J$18,MATCH($H996,ZoneA,0),MATCH($J996,ZoneB,0))+$G996))),"Select Time Zones")</f>
        <v/>
      </c>
      <c r="J996" s="19" t="s">
        <v>131</v>
      </c>
      <c r="K996" s="160"/>
      <c r="L996" s="134"/>
      <c r="M996" s="134" t="s">
        <v>131</v>
      </c>
      <c r="N996" s="135" t="str">
        <f>IFERROR(IF(ISBLANK($G996),"",IF(ISBLANK($L996),"",IF(ISTEXT($L996),$L996,IF(SIGN(INDEX('Time Zones'!$D$12:$J$18,MATCH($H996,ZoneA,0),MATCH($M996,ZoneB,0)))=(-1),INDEX('Time Zones'!$D$12:$J$18,MATCH($H996,ZoneA,0),MATCH($M996,ZoneB,0))+$L996+5,INDEX('Time Zones'!$D$12:$J$18,MATCH($H996,ZoneA,0),MATCH($M996,ZoneB,0))+$L996)))),"Select Time Zones")</f>
        <v/>
      </c>
      <c r="O996" s="162" t="str">
        <f t="shared" ca="1" si="113"/>
        <v/>
      </c>
      <c r="P996" s="25">
        <f t="shared" si="109"/>
        <v>0</v>
      </c>
      <c r="Q996" s="25">
        <f t="shared" si="110"/>
        <v>0</v>
      </c>
      <c r="R996" s="25">
        <f t="shared" si="111"/>
        <v>0</v>
      </c>
      <c r="S996" s="25" t="str">
        <f t="shared" ca="1" si="114"/>
        <v/>
      </c>
      <c r="T996" s="20" t="str">
        <f t="shared" ca="1" si="115"/>
        <v/>
      </c>
      <c r="U996" s="26" t="str">
        <f t="shared" ca="1" si="112"/>
        <v/>
      </c>
      <c r="V996" s="22"/>
      <c r="W996" s="22"/>
      <c r="X996" s="22"/>
      <c r="Y996" s="22"/>
      <c r="Z996" s="156"/>
      <c r="AA996" s="156"/>
      <c r="AB996" s="156"/>
      <c r="AC996" s="22">
        <v>20</v>
      </c>
    </row>
    <row r="997" spans="1:29">
      <c r="A997" s="17"/>
      <c r="B997" s="18"/>
      <c r="C997" s="18"/>
      <c r="D997" s="17"/>
      <c r="E997" s="17"/>
      <c r="F997" s="157"/>
      <c r="G997" s="136"/>
      <c r="H997" s="136" t="s">
        <v>131</v>
      </c>
      <c r="I997" s="137" t="str">
        <f>IFERROR(IF(ISBLANK($G997),"",IF(ISTEXT($G997),$G997,IF(SIGN(INDEX('Time Zones'!$D$12:$J$18,MATCH($H997,ZoneA,0),MATCH($J997,ZoneB,0)))=(-1),INDEX('Time Zones'!$D$12:$J$18,MATCH($H997,ZoneA,0),MATCH($J997,ZoneB,0))+$G997+5,INDEX('Time Zones'!$D$12:$J$18,MATCH($H997,ZoneA,0),MATCH($J997,ZoneB,0))+$G997))),"Select Time Zones")</f>
        <v/>
      </c>
      <c r="J997" s="19" t="s">
        <v>131</v>
      </c>
      <c r="K997" s="160"/>
      <c r="L997" s="134"/>
      <c r="M997" s="134" t="s">
        <v>131</v>
      </c>
      <c r="N997" s="135" t="str">
        <f>IFERROR(IF(ISBLANK($G997),"",IF(ISBLANK($L997),"",IF(ISTEXT($L997),$L997,IF(SIGN(INDEX('Time Zones'!$D$12:$J$18,MATCH($H997,ZoneA,0),MATCH($M997,ZoneB,0)))=(-1),INDEX('Time Zones'!$D$12:$J$18,MATCH($H997,ZoneA,0),MATCH($M997,ZoneB,0))+$L997+5,INDEX('Time Zones'!$D$12:$J$18,MATCH($H997,ZoneA,0),MATCH($M997,ZoneB,0))+$L997)))),"Select Time Zones")</f>
        <v/>
      </c>
      <c r="O997" s="162" t="str">
        <f t="shared" ca="1" si="113"/>
        <v/>
      </c>
      <c r="P997" s="25">
        <f t="shared" si="109"/>
        <v>0</v>
      </c>
      <c r="Q997" s="25">
        <f t="shared" si="110"/>
        <v>0</v>
      </c>
      <c r="R997" s="25">
        <f t="shared" si="111"/>
        <v>0</v>
      </c>
      <c r="S997" s="25" t="str">
        <f t="shared" ca="1" si="114"/>
        <v/>
      </c>
      <c r="T997" s="20" t="str">
        <f t="shared" ca="1" si="115"/>
        <v/>
      </c>
      <c r="U997" s="26" t="str">
        <f t="shared" ca="1" si="112"/>
        <v/>
      </c>
      <c r="V997" s="22"/>
      <c r="W997" s="22"/>
      <c r="X997" s="22"/>
      <c r="Y997" s="22"/>
      <c r="Z997" s="156"/>
      <c r="AA997" s="156"/>
      <c r="AB997" s="156"/>
      <c r="AC997" s="22">
        <v>20</v>
      </c>
    </row>
    <row r="998" spans="1:29">
      <c r="A998" s="17"/>
      <c r="B998" s="18"/>
      <c r="C998" s="18"/>
      <c r="D998" s="17"/>
      <c r="E998" s="17"/>
      <c r="F998" s="157"/>
      <c r="G998" s="136"/>
      <c r="H998" s="136" t="s">
        <v>131</v>
      </c>
      <c r="I998" s="137" t="str">
        <f>IFERROR(IF(ISBLANK($G998),"",IF(ISTEXT($G998),$G998,IF(SIGN(INDEX('Time Zones'!$D$12:$J$18,MATCH($H998,ZoneA,0),MATCH($J998,ZoneB,0)))=(-1),INDEX('Time Zones'!$D$12:$J$18,MATCH($H998,ZoneA,0),MATCH($J998,ZoneB,0))+$G998+5,INDEX('Time Zones'!$D$12:$J$18,MATCH($H998,ZoneA,0),MATCH($J998,ZoneB,0))+$G998))),"Select Time Zones")</f>
        <v/>
      </c>
      <c r="J998" s="19" t="s">
        <v>131</v>
      </c>
      <c r="K998" s="160"/>
      <c r="L998" s="134"/>
      <c r="M998" s="134" t="s">
        <v>131</v>
      </c>
      <c r="N998" s="135" t="str">
        <f>IFERROR(IF(ISBLANK($G998),"",IF(ISBLANK($L998),"",IF(ISTEXT($L998),$L998,IF(SIGN(INDEX('Time Zones'!$D$12:$J$18,MATCH($H998,ZoneA,0),MATCH($M998,ZoneB,0)))=(-1),INDEX('Time Zones'!$D$12:$J$18,MATCH($H998,ZoneA,0),MATCH($M998,ZoneB,0))+$L998+5,INDEX('Time Zones'!$D$12:$J$18,MATCH($H998,ZoneA,0),MATCH($M998,ZoneB,0))+$L998)))),"Select Time Zones")</f>
        <v/>
      </c>
      <c r="O998" s="162" t="str">
        <f t="shared" ca="1" si="113"/>
        <v/>
      </c>
      <c r="P998" s="25">
        <f t="shared" si="109"/>
        <v>0</v>
      </c>
      <c r="Q998" s="25">
        <f t="shared" si="110"/>
        <v>0</v>
      </c>
      <c r="R998" s="25">
        <f t="shared" si="111"/>
        <v>0</v>
      </c>
      <c r="S998" s="25" t="str">
        <f t="shared" ca="1" si="114"/>
        <v/>
      </c>
      <c r="T998" s="20" t="str">
        <f t="shared" ca="1" si="115"/>
        <v/>
      </c>
      <c r="U998" s="26" t="str">
        <f t="shared" ca="1" si="112"/>
        <v/>
      </c>
      <c r="V998" s="22"/>
      <c r="W998" s="22"/>
      <c r="X998" s="22"/>
      <c r="Y998" s="22"/>
      <c r="Z998" s="156"/>
      <c r="AA998" s="156"/>
      <c r="AB998" s="156"/>
      <c r="AC998" s="22">
        <v>20</v>
      </c>
    </row>
    <row r="999" spans="1:29">
      <c r="A999" s="17"/>
      <c r="B999" s="18"/>
      <c r="C999" s="18"/>
      <c r="D999" s="17"/>
      <c r="E999" s="17"/>
      <c r="F999" s="157"/>
      <c r="G999" s="136"/>
      <c r="H999" s="136" t="s">
        <v>131</v>
      </c>
      <c r="I999" s="137" t="str">
        <f>IFERROR(IF(ISBLANK($G999),"",IF(ISTEXT($G999),$G999,IF(SIGN(INDEX('Time Zones'!$D$12:$J$18,MATCH($H999,ZoneA,0),MATCH($J999,ZoneB,0)))=(-1),INDEX('Time Zones'!$D$12:$J$18,MATCH($H999,ZoneA,0),MATCH($J999,ZoneB,0))+$G999+5,INDEX('Time Zones'!$D$12:$J$18,MATCH($H999,ZoneA,0),MATCH($J999,ZoneB,0))+$G999))),"Select Time Zones")</f>
        <v/>
      </c>
      <c r="J999" s="19" t="s">
        <v>131</v>
      </c>
      <c r="K999" s="160"/>
      <c r="L999" s="134"/>
      <c r="M999" s="134" t="s">
        <v>131</v>
      </c>
      <c r="N999" s="135" t="str">
        <f>IFERROR(IF(ISBLANK($G999),"",IF(ISBLANK($L999),"",IF(ISTEXT($L999),$L999,IF(SIGN(INDEX('Time Zones'!$D$12:$J$18,MATCH($H999,ZoneA,0),MATCH($M999,ZoneB,0)))=(-1),INDEX('Time Zones'!$D$12:$J$18,MATCH($H999,ZoneA,0),MATCH($M999,ZoneB,0))+$L999+5,INDEX('Time Zones'!$D$12:$J$18,MATCH($H999,ZoneA,0),MATCH($M999,ZoneB,0))+$L999)))),"Select Time Zones")</f>
        <v/>
      </c>
      <c r="O999" s="162" t="str">
        <f t="shared" ca="1" si="113"/>
        <v/>
      </c>
      <c r="P999" s="25">
        <f t="shared" si="109"/>
        <v>0</v>
      </c>
      <c r="Q999" s="25">
        <f t="shared" si="110"/>
        <v>0</v>
      </c>
      <c r="R999" s="25">
        <f t="shared" si="111"/>
        <v>0</v>
      </c>
      <c r="S999" s="25" t="str">
        <f t="shared" ca="1" si="114"/>
        <v/>
      </c>
      <c r="T999" s="20" t="str">
        <f t="shared" ca="1" si="115"/>
        <v/>
      </c>
      <c r="U999" s="26" t="str">
        <f t="shared" ca="1" si="112"/>
        <v/>
      </c>
      <c r="V999" s="22"/>
      <c r="W999" s="22"/>
      <c r="X999" s="22"/>
      <c r="Y999" s="22"/>
      <c r="Z999" s="156"/>
      <c r="AA999" s="156"/>
      <c r="AB999" s="156"/>
      <c r="AC999" s="22">
        <v>20</v>
      </c>
    </row>
    <row r="1000" spans="1:29">
      <c r="A1000" s="17"/>
      <c r="B1000" s="18"/>
      <c r="C1000" s="18"/>
      <c r="D1000" s="17"/>
      <c r="E1000" s="17"/>
      <c r="F1000" s="157"/>
      <c r="G1000" s="136"/>
      <c r="H1000" s="136" t="s">
        <v>131</v>
      </c>
      <c r="I1000" s="137" t="str">
        <f>IFERROR(IF(ISBLANK($G1000),"",IF(ISTEXT($G1000),$G1000,IF(SIGN(INDEX('Time Zones'!$D$12:$J$18,MATCH($H1000,ZoneA,0),MATCH($J1000,ZoneB,0)))=(-1),INDEX('Time Zones'!$D$12:$J$18,MATCH($H1000,ZoneA,0),MATCH($J1000,ZoneB,0))+$G1000+5,INDEX('Time Zones'!$D$12:$J$18,MATCH($H1000,ZoneA,0),MATCH($J1000,ZoneB,0))+$G1000))),"Select Time Zones")</f>
        <v/>
      </c>
      <c r="J1000" s="19" t="s">
        <v>131</v>
      </c>
      <c r="K1000" s="160"/>
      <c r="L1000" s="134"/>
      <c r="M1000" s="134" t="s">
        <v>131</v>
      </c>
      <c r="N1000" s="135" t="str">
        <f>IFERROR(IF(ISBLANK($G1000),"",IF(ISBLANK($L1000),"",IF(ISTEXT($L1000),$L1000,IF(SIGN(INDEX('Time Zones'!$D$12:$J$18,MATCH($H1000,ZoneA,0),MATCH($M1000,ZoneB,0)))=(-1),INDEX('Time Zones'!$D$12:$J$18,MATCH($H1000,ZoneA,0),MATCH($M1000,ZoneB,0))+$L1000+5,INDEX('Time Zones'!$D$12:$J$18,MATCH($H1000,ZoneA,0),MATCH($M1000,ZoneB,0))+$L1000)))),"Select Time Zones")</f>
        <v/>
      </c>
      <c r="O1000" s="162" t="str">
        <f t="shared" ca="1" si="113"/>
        <v/>
      </c>
      <c r="P1000" s="25">
        <f t="shared" si="109"/>
        <v>0</v>
      </c>
      <c r="Q1000" s="25">
        <f t="shared" si="110"/>
        <v>0</v>
      </c>
      <c r="R1000" s="25">
        <f t="shared" si="111"/>
        <v>0</v>
      </c>
      <c r="S1000" s="25" t="str">
        <f t="shared" ca="1" si="114"/>
        <v/>
      </c>
      <c r="T1000" s="20" t="str">
        <f t="shared" ca="1" si="115"/>
        <v/>
      </c>
      <c r="U1000" s="26" t="str">
        <f t="shared" ca="1" si="112"/>
        <v/>
      </c>
      <c r="V1000" s="22"/>
      <c r="W1000" s="22"/>
      <c r="X1000" s="22"/>
      <c r="Y1000" s="22"/>
      <c r="Z1000" s="156"/>
      <c r="AA1000" s="156"/>
      <c r="AB1000" s="156"/>
      <c r="AC1000" s="22">
        <v>20</v>
      </c>
    </row>
    <row r="1001" spans="1:29">
      <c r="A1001" s="17"/>
      <c r="B1001" s="18"/>
      <c r="C1001" s="18"/>
      <c r="D1001" s="17"/>
      <c r="E1001" s="17"/>
      <c r="F1001" s="157"/>
      <c r="G1001" s="136"/>
      <c r="H1001" s="136" t="s">
        <v>131</v>
      </c>
      <c r="I1001" s="137" t="str">
        <f>IFERROR(IF(ISBLANK($G1001),"",IF(ISTEXT($G1001),$G1001,IF(SIGN(INDEX('Time Zones'!$D$12:$J$18,MATCH($H1001,ZoneA,0),MATCH($J1001,ZoneB,0)))=(-1),INDEX('Time Zones'!$D$12:$J$18,MATCH($H1001,ZoneA,0),MATCH($J1001,ZoneB,0))+$G1001+5,INDEX('Time Zones'!$D$12:$J$18,MATCH($H1001,ZoneA,0),MATCH($J1001,ZoneB,0))+$G1001))),"Select Time Zones")</f>
        <v/>
      </c>
      <c r="J1001" s="19" t="s">
        <v>131</v>
      </c>
      <c r="K1001" s="160"/>
      <c r="L1001" s="134"/>
      <c r="M1001" s="134" t="s">
        <v>131</v>
      </c>
      <c r="N1001" s="135" t="str">
        <f>IFERROR(IF(ISBLANK($G1001),"",IF(ISBLANK($L1001),"",IF(ISTEXT($L1001),$L1001,IF(SIGN(INDEX('Time Zones'!$D$12:$J$18,MATCH($H1001,ZoneA,0),MATCH($M1001,ZoneB,0)))=(-1),INDEX('Time Zones'!$D$12:$J$18,MATCH($H1001,ZoneA,0),MATCH($M1001,ZoneB,0))+$L1001+5,INDEX('Time Zones'!$D$12:$J$18,MATCH($H1001,ZoneA,0),MATCH($M1001,ZoneB,0))+$L1001)))),"Select Time Zones")</f>
        <v/>
      </c>
      <c r="O1001" s="162" t="str">
        <f t="shared" ca="1" si="113"/>
        <v/>
      </c>
      <c r="P1001" s="25">
        <f t="shared" si="109"/>
        <v>0</v>
      </c>
      <c r="Q1001" s="25">
        <f t="shared" si="110"/>
        <v>0</v>
      </c>
      <c r="R1001" s="25">
        <f t="shared" si="111"/>
        <v>0</v>
      </c>
      <c r="S1001" s="25" t="str">
        <f t="shared" ca="1" si="114"/>
        <v/>
      </c>
      <c r="T1001" s="20" t="str">
        <f t="shared" ca="1" si="115"/>
        <v/>
      </c>
      <c r="U1001" s="26" t="str">
        <f t="shared" ca="1" si="112"/>
        <v/>
      </c>
      <c r="V1001" s="22"/>
      <c r="W1001" s="22"/>
      <c r="X1001" s="22"/>
      <c r="Y1001" s="22"/>
      <c r="Z1001" s="156"/>
      <c r="AA1001" s="156"/>
      <c r="AB1001" s="156"/>
      <c r="AC1001" s="22">
        <v>20</v>
      </c>
    </row>
    <row r="1002" spans="1:29">
      <c r="A1002" s="17"/>
      <c r="B1002" s="18"/>
      <c r="C1002" s="18"/>
      <c r="D1002" s="17"/>
      <c r="E1002" s="17"/>
      <c r="F1002" s="157"/>
      <c r="G1002" s="136"/>
      <c r="H1002" s="136" t="s">
        <v>131</v>
      </c>
      <c r="I1002" s="137" t="str">
        <f>IFERROR(IF(ISBLANK($G1002),"",IF(ISTEXT($G1002),$G1002,IF(SIGN(INDEX('Time Zones'!$D$12:$J$18,MATCH($H1002,ZoneA,0),MATCH($J1002,ZoneB,0)))=(-1),INDEX('Time Zones'!$D$12:$J$18,MATCH($H1002,ZoneA,0),MATCH($J1002,ZoneB,0))+$G1002+5,INDEX('Time Zones'!$D$12:$J$18,MATCH($H1002,ZoneA,0),MATCH($J1002,ZoneB,0))+$G1002))),"Select Time Zones")</f>
        <v/>
      </c>
      <c r="J1002" s="19" t="s">
        <v>131</v>
      </c>
      <c r="K1002" s="160"/>
      <c r="L1002" s="134"/>
      <c r="M1002" s="134" t="s">
        <v>131</v>
      </c>
      <c r="N1002" s="135" t="str">
        <f>IFERROR(IF(ISBLANK($G1002),"",IF(ISBLANK($L1002),"",IF(ISTEXT($L1002),$L1002,IF(SIGN(INDEX('Time Zones'!$D$12:$J$18,MATCH($H1002,ZoneA,0),MATCH($M1002,ZoneB,0)))=(-1),INDEX('Time Zones'!$D$12:$J$18,MATCH($H1002,ZoneA,0),MATCH($M1002,ZoneB,0))+$L1002+5,INDEX('Time Zones'!$D$12:$J$18,MATCH($H1002,ZoneA,0),MATCH($M1002,ZoneB,0))+$L1002)))),"Select Time Zones")</f>
        <v/>
      </c>
      <c r="O1002" s="162" t="str">
        <f t="shared" ca="1" si="113"/>
        <v/>
      </c>
      <c r="P1002" s="25">
        <f t="shared" si="109"/>
        <v>0</v>
      </c>
      <c r="Q1002" s="25">
        <f t="shared" si="110"/>
        <v>0</v>
      </c>
      <c r="R1002" s="25">
        <f t="shared" si="111"/>
        <v>0</v>
      </c>
      <c r="S1002" s="25" t="str">
        <f t="shared" ca="1" si="114"/>
        <v/>
      </c>
      <c r="T1002" s="20" t="str">
        <f t="shared" ca="1" si="115"/>
        <v/>
      </c>
      <c r="U1002" s="26" t="str">
        <f t="shared" ca="1" si="112"/>
        <v/>
      </c>
      <c r="V1002" s="22"/>
      <c r="W1002" s="22"/>
      <c r="X1002" s="22"/>
      <c r="Y1002" s="22"/>
      <c r="Z1002" s="156"/>
      <c r="AA1002" s="156"/>
      <c r="AB1002" s="156"/>
      <c r="AC1002" s="22">
        <v>20</v>
      </c>
    </row>
    <row r="1003" spans="1:29">
      <c r="A1003" s="17"/>
      <c r="B1003" s="18"/>
      <c r="C1003" s="18"/>
      <c r="D1003" s="17"/>
      <c r="E1003" s="17"/>
      <c r="F1003" s="157"/>
      <c r="G1003" s="136"/>
      <c r="H1003" s="136" t="s">
        <v>131</v>
      </c>
      <c r="I1003" s="137" t="str">
        <f>IFERROR(IF(ISBLANK($G1003),"",IF(ISTEXT($G1003),$G1003,IF(SIGN(INDEX('Time Zones'!$D$12:$J$18,MATCH($H1003,ZoneA,0),MATCH($J1003,ZoneB,0)))=(-1),INDEX('Time Zones'!$D$12:$J$18,MATCH($H1003,ZoneA,0),MATCH($J1003,ZoneB,0))+$G1003+5,INDEX('Time Zones'!$D$12:$J$18,MATCH($H1003,ZoneA,0),MATCH($J1003,ZoneB,0))+$G1003))),"Select Time Zones")</f>
        <v/>
      </c>
      <c r="J1003" s="19" t="s">
        <v>131</v>
      </c>
      <c r="K1003" s="160"/>
      <c r="L1003" s="134"/>
      <c r="M1003" s="134" t="s">
        <v>131</v>
      </c>
      <c r="N1003" s="135" t="str">
        <f>IFERROR(IF(ISBLANK($G1003),"",IF(ISBLANK($L1003),"",IF(ISTEXT($L1003),$L1003,IF(SIGN(INDEX('Time Zones'!$D$12:$J$18,MATCH($H1003,ZoneA,0),MATCH($M1003,ZoneB,0)))=(-1),INDEX('Time Zones'!$D$12:$J$18,MATCH($H1003,ZoneA,0),MATCH($M1003,ZoneB,0))+$L1003+5,INDEX('Time Zones'!$D$12:$J$18,MATCH($H1003,ZoneA,0),MATCH($M1003,ZoneB,0))+$L1003)))),"Select Time Zones")</f>
        <v/>
      </c>
      <c r="O1003" s="162" t="str">
        <f t="shared" ca="1" si="113"/>
        <v/>
      </c>
      <c r="P1003" s="25">
        <f t="shared" si="109"/>
        <v>0</v>
      </c>
      <c r="Q1003" s="25">
        <f t="shared" si="110"/>
        <v>0</v>
      </c>
      <c r="R1003" s="25">
        <f t="shared" si="111"/>
        <v>0</v>
      </c>
      <c r="S1003" s="25" t="str">
        <f t="shared" ca="1" si="114"/>
        <v/>
      </c>
      <c r="T1003" s="20" t="str">
        <f t="shared" ca="1" si="115"/>
        <v/>
      </c>
      <c r="U1003" s="26" t="str">
        <f t="shared" ca="1" si="112"/>
        <v/>
      </c>
      <c r="V1003" s="22"/>
      <c r="W1003" s="22"/>
      <c r="X1003" s="22"/>
      <c r="Y1003" s="22"/>
      <c r="Z1003" s="156"/>
      <c r="AA1003" s="156"/>
      <c r="AB1003" s="156"/>
      <c r="AC1003" s="22">
        <v>20</v>
      </c>
    </row>
    <row r="1004" spans="1:29">
      <c r="A1004" s="17"/>
      <c r="B1004" s="18"/>
      <c r="C1004" s="18"/>
      <c r="D1004" s="17"/>
      <c r="E1004" s="17"/>
      <c r="F1004" s="157"/>
      <c r="G1004" s="136"/>
      <c r="H1004" s="136" t="s">
        <v>131</v>
      </c>
      <c r="I1004" s="137" t="str">
        <f>IFERROR(IF(ISBLANK($G1004),"",IF(ISTEXT($G1004),$G1004,IF(SIGN(INDEX('Time Zones'!$D$12:$J$18,MATCH($H1004,ZoneA,0),MATCH($J1004,ZoneB,0)))=(-1),INDEX('Time Zones'!$D$12:$J$18,MATCH($H1004,ZoneA,0),MATCH($J1004,ZoneB,0))+$G1004+5,INDEX('Time Zones'!$D$12:$J$18,MATCH($H1004,ZoneA,0),MATCH($J1004,ZoneB,0))+$G1004))),"Select Time Zones")</f>
        <v/>
      </c>
      <c r="J1004" s="19" t="s">
        <v>131</v>
      </c>
      <c r="K1004" s="160"/>
      <c r="L1004" s="134"/>
      <c r="M1004" s="134" t="s">
        <v>131</v>
      </c>
      <c r="N1004" s="135" t="str">
        <f>IFERROR(IF(ISBLANK($G1004),"",IF(ISBLANK($L1004),"",IF(ISTEXT($L1004),$L1004,IF(SIGN(INDEX('Time Zones'!$D$12:$J$18,MATCH($H1004,ZoneA,0),MATCH($M1004,ZoneB,0)))=(-1),INDEX('Time Zones'!$D$12:$J$18,MATCH($H1004,ZoneA,0),MATCH($M1004,ZoneB,0))+$L1004+5,INDEX('Time Zones'!$D$12:$J$18,MATCH($H1004,ZoneA,0),MATCH($M1004,ZoneB,0))+$L1004)))),"Select Time Zones")</f>
        <v/>
      </c>
      <c r="O1004" s="162" t="str">
        <f t="shared" ca="1" si="113"/>
        <v/>
      </c>
      <c r="P1004" s="25">
        <f t="shared" si="109"/>
        <v>0</v>
      </c>
      <c r="Q1004" s="25">
        <f t="shared" si="110"/>
        <v>0</v>
      </c>
      <c r="R1004" s="25">
        <f t="shared" si="111"/>
        <v>0</v>
      </c>
      <c r="S1004" s="25" t="str">
        <f t="shared" ca="1" si="114"/>
        <v/>
      </c>
      <c r="T1004" s="20" t="str">
        <f t="shared" ca="1" si="115"/>
        <v/>
      </c>
      <c r="U1004" s="26" t="str">
        <f t="shared" ca="1" si="112"/>
        <v/>
      </c>
      <c r="V1004" s="22"/>
      <c r="W1004" s="22"/>
      <c r="X1004" s="22"/>
      <c r="Y1004" s="22"/>
      <c r="Z1004" s="156"/>
      <c r="AA1004" s="156"/>
      <c r="AB1004" s="156"/>
      <c r="AC1004" s="22">
        <v>20</v>
      </c>
    </row>
    <row r="1005" spans="1:29">
      <c r="A1005" s="17"/>
      <c r="B1005" s="18"/>
      <c r="C1005" s="18"/>
      <c r="D1005" s="17"/>
      <c r="E1005" s="17"/>
      <c r="F1005" s="157"/>
      <c r="G1005" s="136"/>
      <c r="H1005" s="136" t="s">
        <v>131</v>
      </c>
      <c r="I1005" s="137" t="str">
        <f>IFERROR(IF(ISBLANK($G1005),"",IF(ISTEXT($G1005),$G1005,IF(SIGN(INDEX('Time Zones'!$D$12:$J$18,MATCH($H1005,ZoneA,0),MATCH($J1005,ZoneB,0)))=(-1),INDEX('Time Zones'!$D$12:$J$18,MATCH($H1005,ZoneA,0),MATCH($J1005,ZoneB,0))+$G1005+5,INDEX('Time Zones'!$D$12:$J$18,MATCH($H1005,ZoneA,0),MATCH($J1005,ZoneB,0))+$G1005))),"Select Time Zones")</f>
        <v/>
      </c>
      <c r="J1005" s="19" t="s">
        <v>131</v>
      </c>
      <c r="K1005" s="160"/>
      <c r="L1005" s="134"/>
      <c r="M1005" s="134" t="s">
        <v>131</v>
      </c>
      <c r="N1005" s="135" t="str">
        <f>IFERROR(IF(ISBLANK($G1005),"",IF(ISBLANK($L1005),"",IF(ISTEXT($L1005),$L1005,IF(SIGN(INDEX('Time Zones'!$D$12:$J$18,MATCH($H1005,ZoneA,0),MATCH($M1005,ZoneB,0)))=(-1),INDEX('Time Zones'!$D$12:$J$18,MATCH($H1005,ZoneA,0),MATCH($M1005,ZoneB,0))+$L1005+5,INDEX('Time Zones'!$D$12:$J$18,MATCH($H1005,ZoneA,0),MATCH($M1005,ZoneB,0))+$L1005)))),"Select Time Zones")</f>
        <v/>
      </c>
      <c r="O1005" s="162" t="str">
        <f t="shared" ca="1" si="113"/>
        <v/>
      </c>
      <c r="P1005" s="25">
        <f t="shared" si="109"/>
        <v>0</v>
      </c>
      <c r="Q1005" s="25">
        <f t="shared" si="110"/>
        <v>0</v>
      </c>
      <c r="R1005" s="25">
        <f t="shared" si="111"/>
        <v>0</v>
      </c>
      <c r="S1005" s="25" t="str">
        <f t="shared" ca="1" si="114"/>
        <v/>
      </c>
      <c r="T1005" s="20" t="str">
        <f t="shared" ca="1" si="115"/>
        <v/>
      </c>
      <c r="U1005" s="26" t="str">
        <f t="shared" ca="1" si="112"/>
        <v/>
      </c>
      <c r="V1005" s="22"/>
      <c r="W1005" s="22"/>
      <c r="X1005" s="22"/>
      <c r="Y1005" s="22"/>
      <c r="Z1005" s="156"/>
      <c r="AA1005" s="156"/>
      <c r="AB1005" s="156"/>
      <c r="AC1005" s="22">
        <v>20</v>
      </c>
    </row>
    <row r="1006" spans="1:29">
      <c r="A1006" s="17"/>
      <c r="B1006" s="18"/>
      <c r="C1006" s="18"/>
      <c r="D1006" s="17"/>
      <c r="E1006" s="17"/>
      <c r="F1006" s="157"/>
      <c r="G1006" s="136"/>
      <c r="H1006" s="136" t="s">
        <v>131</v>
      </c>
      <c r="I1006" s="137" t="str">
        <f>IFERROR(IF(ISBLANK($G1006),"",IF(ISTEXT($G1006),$G1006,IF(SIGN(INDEX('Time Zones'!$D$12:$J$18,MATCH($H1006,ZoneA,0),MATCH($J1006,ZoneB,0)))=(-1),INDEX('Time Zones'!$D$12:$J$18,MATCH($H1006,ZoneA,0),MATCH($J1006,ZoneB,0))+$G1006+5,INDEX('Time Zones'!$D$12:$J$18,MATCH($H1006,ZoneA,0),MATCH($J1006,ZoneB,0))+$G1006))),"Select Time Zones")</f>
        <v/>
      </c>
      <c r="J1006" s="19" t="s">
        <v>131</v>
      </c>
      <c r="K1006" s="160"/>
      <c r="L1006" s="134"/>
      <c r="M1006" s="134" t="s">
        <v>131</v>
      </c>
      <c r="N1006" s="135" t="str">
        <f>IFERROR(IF(ISBLANK($G1006),"",IF(ISBLANK($L1006),"",IF(ISTEXT($L1006),$L1006,IF(SIGN(INDEX('Time Zones'!$D$12:$J$18,MATCH($H1006,ZoneA,0),MATCH($M1006,ZoneB,0)))=(-1),INDEX('Time Zones'!$D$12:$J$18,MATCH($H1006,ZoneA,0),MATCH($M1006,ZoneB,0))+$L1006+5,INDEX('Time Zones'!$D$12:$J$18,MATCH($H1006,ZoneA,0),MATCH($M1006,ZoneB,0))+$L1006)))),"Select Time Zones")</f>
        <v/>
      </c>
      <c r="O1006" s="162" t="str">
        <f t="shared" ca="1" si="113"/>
        <v/>
      </c>
      <c r="P1006" s="25">
        <f t="shared" si="109"/>
        <v>0</v>
      </c>
      <c r="Q1006" s="25">
        <f t="shared" si="110"/>
        <v>0</v>
      </c>
      <c r="R1006" s="25">
        <f t="shared" si="111"/>
        <v>0</v>
      </c>
      <c r="S1006" s="25" t="str">
        <f t="shared" ca="1" si="114"/>
        <v/>
      </c>
      <c r="T1006" s="20" t="str">
        <f t="shared" ca="1" si="115"/>
        <v/>
      </c>
      <c r="U1006" s="26" t="str">
        <f t="shared" ca="1" si="112"/>
        <v/>
      </c>
      <c r="V1006" s="22"/>
      <c r="W1006" s="22"/>
      <c r="X1006" s="22"/>
      <c r="Y1006" s="22"/>
      <c r="Z1006" s="156"/>
      <c r="AA1006" s="156"/>
      <c r="AB1006" s="156"/>
      <c r="AC1006" s="22">
        <v>20</v>
      </c>
    </row>
    <row r="1007" spans="1:29">
      <c r="A1007" s="17"/>
      <c r="B1007" s="18"/>
      <c r="C1007" s="18"/>
      <c r="D1007" s="17"/>
      <c r="E1007" s="17"/>
      <c r="F1007" s="157"/>
      <c r="G1007" s="136"/>
      <c r="H1007" s="136" t="s">
        <v>131</v>
      </c>
      <c r="I1007" s="137" t="str">
        <f>IFERROR(IF(ISBLANK($G1007),"",IF(ISTEXT($G1007),$G1007,IF(SIGN(INDEX('Time Zones'!$D$12:$J$18,MATCH($H1007,ZoneA,0),MATCH($J1007,ZoneB,0)))=(-1),INDEX('Time Zones'!$D$12:$J$18,MATCH($H1007,ZoneA,0),MATCH($J1007,ZoneB,0))+$G1007+5,INDEX('Time Zones'!$D$12:$J$18,MATCH($H1007,ZoneA,0),MATCH($J1007,ZoneB,0))+$G1007))),"Select Time Zones")</f>
        <v/>
      </c>
      <c r="J1007" s="19" t="s">
        <v>131</v>
      </c>
      <c r="K1007" s="160"/>
      <c r="L1007" s="134"/>
      <c r="M1007" s="134" t="s">
        <v>131</v>
      </c>
      <c r="N1007" s="135" t="str">
        <f>IFERROR(IF(ISBLANK($G1007),"",IF(ISBLANK($L1007),"",IF(ISTEXT($L1007),$L1007,IF(SIGN(INDEX('Time Zones'!$D$12:$J$18,MATCH($H1007,ZoneA,0),MATCH($M1007,ZoneB,0)))=(-1),INDEX('Time Zones'!$D$12:$J$18,MATCH($H1007,ZoneA,0),MATCH($M1007,ZoneB,0))+$L1007+5,INDEX('Time Zones'!$D$12:$J$18,MATCH($H1007,ZoneA,0),MATCH($M1007,ZoneB,0))+$L1007)))),"Select Time Zones")</f>
        <v/>
      </c>
      <c r="O1007" s="162" t="str">
        <f t="shared" ca="1" si="113"/>
        <v/>
      </c>
      <c r="P1007" s="25">
        <f t="shared" si="109"/>
        <v>0</v>
      </c>
      <c r="Q1007" s="25">
        <f t="shared" si="110"/>
        <v>0</v>
      </c>
      <c r="R1007" s="25">
        <f t="shared" si="111"/>
        <v>0</v>
      </c>
      <c r="S1007" s="25" t="str">
        <f t="shared" ca="1" si="114"/>
        <v/>
      </c>
      <c r="T1007" s="20" t="str">
        <f t="shared" ca="1" si="115"/>
        <v/>
      </c>
      <c r="U1007" s="26" t="str">
        <f t="shared" ca="1" si="112"/>
        <v/>
      </c>
      <c r="V1007" s="22"/>
      <c r="W1007" s="22"/>
      <c r="X1007" s="22"/>
      <c r="Y1007" s="22"/>
      <c r="Z1007" s="156"/>
      <c r="AA1007" s="156"/>
      <c r="AB1007" s="156"/>
      <c r="AC1007" s="22">
        <v>20</v>
      </c>
    </row>
    <row r="1008" spans="1:29">
      <c r="A1008" s="17"/>
      <c r="B1008" s="18"/>
      <c r="C1008" s="18"/>
      <c r="D1008" s="17"/>
      <c r="E1008" s="17"/>
      <c r="F1008" s="157"/>
      <c r="G1008" s="136"/>
      <c r="H1008" s="136" t="s">
        <v>131</v>
      </c>
      <c r="I1008" s="137" t="str">
        <f>IFERROR(IF(ISBLANK($G1008),"",IF(ISTEXT($G1008),$G1008,IF(SIGN(INDEX('Time Zones'!$D$12:$J$18,MATCH($H1008,ZoneA,0),MATCH($J1008,ZoneB,0)))=(-1),INDEX('Time Zones'!$D$12:$J$18,MATCH($H1008,ZoneA,0),MATCH($J1008,ZoneB,0))+$G1008+5,INDEX('Time Zones'!$D$12:$J$18,MATCH($H1008,ZoneA,0),MATCH($J1008,ZoneB,0))+$G1008))),"Select Time Zones")</f>
        <v/>
      </c>
      <c r="J1008" s="19" t="s">
        <v>131</v>
      </c>
      <c r="K1008" s="160"/>
      <c r="L1008" s="134"/>
      <c r="M1008" s="134" t="s">
        <v>131</v>
      </c>
      <c r="N1008" s="135" t="str">
        <f>IFERROR(IF(ISBLANK($G1008),"",IF(ISBLANK($L1008),"",IF(ISTEXT($L1008),$L1008,IF(SIGN(INDEX('Time Zones'!$D$12:$J$18,MATCH($H1008,ZoneA,0),MATCH($M1008,ZoneB,0)))=(-1),INDEX('Time Zones'!$D$12:$J$18,MATCH($H1008,ZoneA,0),MATCH($M1008,ZoneB,0))+$L1008+5,INDEX('Time Zones'!$D$12:$J$18,MATCH($H1008,ZoneA,0),MATCH($M1008,ZoneB,0))+$L1008)))),"Select Time Zones")</f>
        <v/>
      </c>
      <c r="O1008" s="162" t="str">
        <f t="shared" ca="1" si="113"/>
        <v/>
      </c>
      <c r="P1008" s="25">
        <f t="shared" si="109"/>
        <v>0</v>
      </c>
      <c r="Q1008" s="25">
        <f t="shared" si="110"/>
        <v>0</v>
      </c>
      <c r="R1008" s="25">
        <f t="shared" si="111"/>
        <v>0</v>
      </c>
      <c r="S1008" s="25" t="str">
        <f t="shared" ca="1" si="114"/>
        <v/>
      </c>
      <c r="T1008" s="20" t="str">
        <f t="shared" ca="1" si="115"/>
        <v/>
      </c>
      <c r="U1008" s="26" t="str">
        <f t="shared" ca="1" si="112"/>
        <v/>
      </c>
      <c r="V1008" s="22"/>
      <c r="W1008" s="22"/>
      <c r="X1008" s="22"/>
      <c r="Y1008" s="22"/>
      <c r="Z1008" s="156"/>
      <c r="AA1008" s="156"/>
      <c r="AB1008" s="156"/>
      <c r="AC1008" s="22">
        <v>20</v>
      </c>
    </row>
    <row r="1009" spans="1:29">
      <c r="A1009" s="17"/>
      <c r="B1009" s="18"/>
      <c r="C1009" s="18"/>
      <c r="D1009" s="17"/>
      <c r="E1009" s="17"/>
      <c r="F1009" s="157"/>
      <c r="G1009" s="136"/>
      <c r="H1009" s="136" t="s">
        <v>131</v>
      </c>
      <c r="I1009" s="137" t="str">
        <f>IFERROR(IF(ISBLANK($G1009),"",IF(ISTEXT($G1009),$G1009,IF(SIGN(INDEX('Time Zones'!$D$12:$J$18,MATCH($H1009,ZoneA,0),MATCH($J1009,ZoneB,0)))=(-1),INDEX('Time Zones'!$D$12:$J$18,MATCH($H1009,ZoneA,0),MATCH($J1009,ZoneB,0))+$G1009+5,INDEX('Time Zones'!$D$12:$J$18,MATCH($H1009,ZoneA,0),MATCH($J1009,ZoneB,0))+$G1009))),"Select Time Zones")</f>
        <v/>
      </c>
      <c r="J1009" s="19" t="s">
        <v>131</v>
      </c>
      <c r="K1009" s="160"/>
      <c r="L1009" s="134"/>
      <c r="M1009" s="134" t="s">
        <v>131</v>
      </c>
      <c r="N1009" s="135" t="str">
        <f>IFERROR(IF(ISBLANK($G1009),"",IF(ISBLANK($L1009),"",IF(ISTEXT($L1009),$L1009,IF(SIGN(INDEX('Time Zones'!$D$12:$J$18,MATCH($H1009,ZoneA,0),MATCH($M1009,ZoneB,0)))=(-1),INDEX('Time Zones'!$D$12:$J$18,MATCH($H1009,ZoneA,0),MATCH($M1009,ZoneB,0))+$L1009+5,INDEX('Time Zones'!$D$12:$J$18,MATCH($H1009,ZoneA,0),MATCH($M1009,ZoneB,0))+$L1009)))),"Select Time Zones")</f>
        <v/>
      </c>
      <c r="O1009" s="162" t="str">
        <f t="shared" ca="1" si="113"/>
        <v/>
      </c>
      <c r="P1009" s="25">
        <f t="shared" si="109"/>
        <v>0</v>
      </c>
      <c r="Q1009" s="25">
        <f t="shared" si="110"/>
        <v>0</v>
      </c>
      <c r="R1009" s="25">
        <f t="shared" si="111"/>
        <v>0</v>
      </c>
      <c r="S1009" s="25" t="str">
        <f t="shared" ca="1" si="114"/>
        <v/>
      </c>
      <c r="T1009" s="20" t="str">
        <f t="shared" ca="1" si="115"/>
        <v/>
      </c>
      <c r="U1009" s="26" t="str">
        <f t="shared" ca="1" si="112"/>
        <v/>
      </c>
      <c r="V1009" s="22"/>
      <c r="W1009" s="22"/>
      <c r="X1009" s="22"/>
      <c r="Y1009" s="22"/>
      <c r="Z1009" s="156"/>
      <c r="AA1009" s="156"/>
      <c r="AB1009" s="156"/>
      <c r="AC1009" s="22">
        <v>20</v>
      </c>
    </row>
    <row r="1010" spans="1:29">
      <c r="A1010" s="17"/>
      <c r="B1010" s="18"/>
      <c r="C1010" s="18"/>
      <c r="D1010" s="17"/>
      <c r="E1010" s="17"/>
      <c r="F1010" s="157"/>
      <c r="G1010" s="136"/>
      <c r="H1010" s="136" t="s">
        <v>131</v>
      </c>
      <c r="I1010" s="137" t="str">
        <f>IFERROR(IF(ISBLANK($G1010),"",IF(ISTEXT($G1010),$G1010,IF(SIGN(INDEX('Time Zones'!$D$12:$J$18,MATCH($H1010,ZoneA,0),MATCH($J1010,ZoneB,0)))=(-1),INDEX('Time Zones'!$D$12:$J$18,MATCH($H1010,ZoneA,0),MATCH($J1010,ZoneB,0))+$G1010+5,INDEX('Time Zones'!$D$12:$J$18,MATCH($H1010,ZoneA,0),MATCH($J1010,ZoneB,0))+$G1010))),"Select Time Zones")</f>
        <v/>
      </c>
      <c r="J1010" s="19" t="s">
        <v>131</v>
      </c>
      <c r="K1010" s="160"/>
      <c r="L1010" s="134"/>
      <c r="M1010" s="134" t="s">
        <v>131</v>
      </c>
      <c r="N1010" s="135" t="str">
        <f>IFERROR(IF(ISBLANK($G1010),"",IF(ISBLANK($L1010),"",IF(ISTEXT($L1010),$L1010,IF(SIGN(INDEX('Time Zones'!$D$12:$J$18,MATCH($H1010,ZoneA,0),MATCH($M1010,ZoneB,0)))=(-1),INDEX('Time Zones'!$D$12:$J$18,MATCH($H1010,ZoneA,0),MATCH($M1010,ZoneB,0))+$L1010+5,INDEX('Time Zones'!$D$12:$J$18,MATCH($H1010,ZoneA,0),MATCH($M1010,ZoneB,0))+$L1010)))),"Select Time Zones")</f>
        <v/>
      </c>
      <c r="O1010" s="162" t="str">
        <f t="shared" ca="1" si="113"/>
        <v/>
      </c>
      <c r="P1010" s="25">
        <f t="shared" si="109"/>
        <v>0</v>
      </c>
      <c r="Q1010" s="25">
        <f t="shared" si="110"/>
        <v>0</v>
      </c>
      <c r="R1010" s="25">
        <f t="shared" si="111"/>
        <v>0</v>
      </c>
      <c r="S1010" s="25" t="str">
        <f t="shared" ca="1" si="114"/>
        <v/>
      </c>
      <c r="T1010" s="20" t="str">
        <f t="shared" ca="1" si="115"/>
        <v/>
      </c>
      <c r="U1010" s="26" t="str">
        <f t="shared" ca="1" si="112"/>
        <v/>
      </c>
      <c r="V1010" s="22"/>
      <c r="W1010" s="22"/>
      <c r="X1010" s="22"/>
      <c r="Y1010" s="22"/>
      <c r="Z1010" s="156"/>
      <c r="AA1010" s="156"/>
      <c r="AB1010" s="156"/>
      <c r="AC1010" s="22">
        <v>20</v>
      </c>
    </row>
    <row r="1011" spans="1:29">
      <c r="A1011" s="17"/>
      <c r="B1011" s="18"/>
      <c r="C1011" s="18"/>
      <c r="D1011" s="17"/>
      <c r="E1011" s="17"/>
      <c r="F1011" s="157"/>
      <c r="G1011" s="136"/>
      <c r="H1011" s="136" t="s">
        <v>131</v>
      </c>
      <c r="I1011" s="137" t="str">
        <f>IFERROR(IF(ISBLANK($G1011),"",IF(ISTEXT($G1011),$G1011,IF(SIGN(INDEX('Time Zones'!$D$12:$J$18,MATCH($H1011,ZoneA,0),MATCH($J1011,ZoneB,0)))=(-1),INDEX('Time Zones'!$D$12:$J$18,MATCH($H1011,ZoneA,0),MATCH($J1011,ZoneB,0))+$G1011+5,INDEX('Time Zones'!$D$12:$J$18,MATCH($H1011,ZoneA,0),MATCH($J1011,ZoneB,0))+$G1011))),"Select Time Zones")</f>
        <v/>
      </c>
      <c r="J1011" s="19" t="s">
        <v>131</v>
      </c>
      <c r="K1011" s="160"/>
      <c r="L1011" s="134"/>
      <c r="M1011" s="134" t="s">
        <v>131</v>
      </c>
      <c r="N1011" s="135" t="str">
        <f>IFERROR(IF(ISBLANK($G1011),"",IF(ISBLANK($L1011),"",IF(ISTEXT($L1011),$L1011,IF(SIGN(INDEX('Time Zones'!$D$12:$J$18,MATCH($H1011,ZoneA,0),MATCH($M1011,ZoneB,0)))=(-1),INDEX('Time Zones'!$D$12:$J$18,MATCH($H1011,ZoneA,0),MATCH($M1011,ZoneB,0))+$L1011+5,INDEX('Time Zones'!$D$12:$J$18,MATCH($H1011,ZoneA,0),MATCH($M1011,ZoneB,0))+$L1011)))),"Select Time Zones")</f>
        <v/>
      </c>
      <c r="O1011" s="162" t="str">
        <f t="shared" ca="1" si="113"/>
        <v/>
      </c>
      <c r="P1011" s="25">
        <f t="shared" si="109"/>
        <v>0</v>
      </c>
      <c r="Q1011" s="25">
        <f t="shared" si="110"/>
        <v>0</v>
      </c>
      <c r="R1011" s="25">
        <f t="shared" si="111"/>
        <v>0</v>
      </c>
      <c r="S1011" s="25" t="str">
        <f t="shared" ca="1" si="114"/>
        <v/>
      </c>
      <c r="T1011" s="20" t="str">
        <f t="shared" ca="1" si="115"/>
        <v/>
      </c>
      <c r="U1011" s="26" t="str">
        <f t="shared" ca="1" si="112"/>
        <v/>
      </c>
      <c r="V1011" s="22"/>
      <c r="W1011" s="22"/>
      <c r="X1011" s="22"/>
      <c r="Y1011" s="22"/>
      <c r="Z1011" s="156"/>
      <c r="AA1011" s="156"/>
      <c r="AB1011" s="156"/>
      <c r="AC1011" s="22">
        <v>20</v>
      </c>
    </row>
    <row r="1012" spans="1:29">
      <c r="A1012" s="17"/>
      <c r="B1012" s="18"/>
      <c r="C1012" s="18"/>
      <c r="D1012" s="17"/>
      <c r="E1012" s="17"/>
      <c r="F1012" s="157"/>
      <c r="G1012" s="136"/>
      <c r="H1012" s="136" t="s">
        <v>131</v>
      </c>
      <c r="I1012" s="137" t="str">
        <f>IFERROR(IF(ISBLANK($G1012),"",IF(ISTEXT($G1012),$G1012,IF(SIGN(INDEX('Time Zones'!$D$12:$J$18,MATCH($H1012,ZoneA,0),MATCH($J1012,ZoneB,0)))=(-1),INDEX('Time Zones'!$D$12:$J$18,MATCH($H1012,ZoneA,0),MATCH($J1012,ZoneB,0))+$G1012+5,INDEX('Time Zones'!$D$12:$J$18,MATCH($H1012,ZoneA,0),MATCH($J1012,ZoneB,0))+$G1012))),"Select Time Zones")</f>
        <v/>
      </c>
      <c r="J1012" s="19" t="s">
        <v>131</v>
      </c>
      <c r="K1012" s="160"/>
      <c r="L1012" s="134"/>
      <c r="M1012" s="134" t="s">
        <v>131</v>
      </c>
      <c r="N1012" s="135" t="str">
        <f>IFERROR(IF(ISBLANK($G1012),"",IF(ISBLANK($L1012),"",IF(ISTEXT($L1012),$L1012,IF(SIGN(INDEX('Time Zones'!$D$12:$J$18,MATCH($H1012,ZoneA,0),MATCH($M1012,ZoneB,0)))=(-1),INDEX('Time Zones'!$D$12:$J$18,MATCH($H1012,ZoneA,0),MATCH($M1012,ZoneB,0))+$L1012+5,INDEX('Time Zones'!$D$12:$J$18,MATCH($H1012,ZoneA,0),MATCH($M1012,ZoneB,0))+$L1012)))),"Select Time Zones")</f>
        <v/>
      </c>
      <c r="O1012" s="162" t="str">
        <f t="shared" ca="1" si="113"/>
        <v/>
      </c>
      <c r="P1012" s="25">
        <f t="shared" si="109"/>
        <v>0</v>
      </c>
      <c r="Q1012" s="25">
        <f t="shared" si="110"/>
        <v>0</v>
      </c>
      <c r="R1012" s="25">
        <f t="shared" si="111"/>
        <v>0</v>
      </c>
      <c r="S1012" s="25" t="str">
        <f t="shared" ca="1" si="114"/>
        <v/>
      </c>
      <c r="T1012" s="20" t="str">
        <f t="shared" ca="1" si="115"/>
        <v/>
      </c>
      <c r="U1012" s="26" t="str">
        <f t="shared" ca="1" si="112"/>
        <v/>
      </c>
      <c r="V1012" s="22"/>
      <c r="W1012" s="22"/>
      <c r="X1012" s="22"/>
      <c r="Y1012" s="22"/>
      <c r="Z1012" s="156"/>
      <c r="AA1012" s="156"/>
      <c r="AB1012" s="156"/>
      <c r="AC1012" s="22">
        <v>20</v>
      </c>
    </row>
    <row r="1013" spans="1:29">
      <c r="A1013" s="17"/>
      <c r="B1013" s="18"/>
      <c r="C1013" s="18"/>
      <c r="D1013" s="17"/>
      <c r="E1013" s="17"/>
      <c r="F1013" s="157"/>
      <c r="G1013" s="136"/>
      <c r="H1013" s="136" t="s">
        <v>131</v>
      </c>
      <c r="I1013" s="137" t="str">
        <f>IFERROR(IF(ISBLANK($G1013),"",IF(ISTEXT($G1013),$G1013,IF(SIGN(INDEX('Time Zones'!$D$12:$J$18,MATCH($H1013,ZoneA,0),MATCH($J1013,ZoneB,0)))=(-1),INDEX('Time Zones'!$D$12:$J$18,MATCH($H1013,ZoneA,0),MATCH($J1013,ZoneB,0))+$G1013+5,INDEX('Time Zones'!$D$12:$J$18,MATCH($H1013,ZoneA,0),MATCH($J1013,ZoneB,0))+$G1013))),"Select Time Zones")</f>
        <v/>
      </c>
      <c r="J1013" s="19" t="s">
        <v>131</v>
      </c>
      <c r="K1013" s="160"/>
      <c r="L1013" s="134"/>
      <c r="M1013" s="134" t="s">
        <v>131</v>
      </c>
      <c r="N1013" s="135" t="str">
        <f>IFERROR(IF(ISBLANK($G1013),"",IF(ISBLANK($L1013),"",IF(ISTEXT($L1013),$L1013,IF(SIGN(INDEX('Time Zones'!$D$12:$J$18,MATCH($H1013,ZoneA,0),MATCH($M1013,ZoneB,0)))=(-1),INDEX('Time Zones'!$D$12:$J$18,MATCH($H1013,ZoneA,0),MATCH($M1013,ZoneB,0))+$L1013+5,INDEX('Time Zones'!$D$12:$J$18,MATCH($H1013,ZoneA,0),MATCH($M1013,ZoneB,0))+$L1013)))),"Select Time Zones")</f>
        <v/>
      </c>
      <c r="O1013" s="162" t="str">
        <f t="shared" ca="1" si="113"/>
        <v/>
      </c>
      <c r="P1013" s="25">
        <f t="shared" si="109"/>
        <v>0</v>
      </c>
      <c r="Q1013" s="25">
        <f t="shared" si="110"/>
        <v>0</v>
      </c>
      <c r="R1013" s="25">
        <f t="shared" si="111"/>
        <v>0</v>
      </c>
      <c r="S1013" s="25" t="str">
        <f t="shared" ca="1" si="114"/>
        <v/>
      </c>
      <c r="T1013" s="20" t="str">
        <f t="shared" ca="1" si="115"/>
        <v/>
      </c>
      <c r="U1013" s="26" t="str">
        <f t="shared" ca="1" si="112"/>
        <v/>
      </c>
      <c r="V1013" s="22"/>
      <c r="W1013" s="22"/>
      <c r="X1013" s="22"/>
      <c r="Y1013" s="22"/>
      <c r="Z1013" s="156"/>
      <c r="AA1013" s="156"/>
      <c r="AB1013" s="156"/>
      <c r="AC1013" s="22">
        <v>20</v>
      </c>
    </row>
    <row r="1014" spans="1:29">
      <c r="A1014" s="17"/>
      <c r="B1014" s="18"/>
      <c r="C1014" s="18"/>
      <c r="D1014" s="17"/>
      <c r="E1014" s="17"/>
      <c r="F1014" s="157"/>
      <c r="G1014" s="136"/>
      <c r="H1014" s="136" t="s">
        <v>131</v>
      </c>
      <c r="I1014" s="137" t="str">
        <f>IFERROR(IF(ISBLANK($G1014),"",IF(ISTEXT($G1014),$G1014,IF(SIGN(INDEX('Time Zones'!$D$12:$J$18,MATCH($H1014,ZoneA,0),MATCH($J1014,ZoneB,0)))=(-1),INDEX('Time Zones'!$D$12:$J$18,MATCH($H1014,ZoneA,0),MATCH($J1014,ZoneB,0))+$G1014+5,INDEX('Time Zones'!$D$12:$J$18,MATCH($H1014,ZoneA,0),MATCH($J1014,ZoneB,0))+$G1014))),"Select Time Zones")</f>
        <v/>
      </c>
      <c r="J1014" s="19" t="s">
        <v>131</v>
      </c>
      <c r="K1014" s="160"/>
      <c r="L1014" s="134"/>
      <c r="M1014" s="134" t="s">
        <v>131</v>
      </c>
      <c r="N1014" s="135" t="str">
        <f>IFERROR(IF(ISBLANK($G1014),"",IF(ISBLANK($L1014),"",IF(ISTEXT($L1014),$L1014,IF(SIGN(INDEX('Time Zones'!$D$12:$J$18,MATCH($H1014,ZoneA,0),MATCH($M1014,ZoneB,0)))=(-1),INDEX('Time Zones'!$D$12:$J$18,MATCH($H1014,ZoneA,0),MATCH($M1014,ZoneB,0))+$L1014+5,INDEX('Time Zones'!$D$12:$J$18,MATCH($H1014,ZoneA,0),MATCH($M1014,ZoneB,0))+$L1014)))),"Select Time Zones")</f>
        <v/>
      </c>
      <c r="O1014" s="162" t="str">
        <f t="shared" ca="1" si="113"/>
        <v/>
      </c>
      <c r="P1014" s="25">
        <f t="shared" si="109"/>
        <v>0</v>
      </c>
      <c r="Q1014" s="25">
        <f t="shared" si="110"/>
        <v>0</v>
      </c>
      <c r="R1014" s="25">
        <f t="shared" si="111"/>
        <v>0</v>
      </c>
      <c r="S1014" s="25" t="str">
        <f t="shared" ca="1" si="114"/>
        <v/>
      </c>
      <c r="T1014" s="20" t="str">
        <f t="shared" ca="1" si="115"/>
        <v/>
      </c>
      <c r="U1014" s="26" t="str">
        <f t="shared" ca="1" si="112"/>
        <v/>
      </c>
      <c r="V1014" s="22"/>
      <c r="W1014" s="22"/>
      <c r="X1014" s="22"/>
      <c r="Y1014" s="22"/>
      <c r="Z1014" s="156"/>
      <c r="AA1014" s="156"/>
      <c r="AB1014" s="156"/>
      <c r="AC1014" s="22">
        <v>20</v>
      </c>
    </row>
    <row r="1015" spans="1:29">
      <c r="A1015" s="17"/>
      <c r="B1015" s="18"/>
      <c r="C1015" s="18"/>
      <c r="D1015" s="17"/>
      <c r="E1015" s="17"/>
      <c r="F1015" s="157"/>
      <c r="G1015" s="136"/>
      <c r="H1015" s="136" t="s">
        <v>131</v>
      </c>
      <c r="I1015" s="137" t="str">
        <f>IFERROR(IF(ISBLANK($G1015),"",IF(ISTEXT($G1015),$G1015,IF(SIGN(INDEX('Time Zones'!$D$12:$J$18,MATCH($H1015,ZoneA,0),MATCH($J1015,ZoneB,0)))=(-1),INDEX('Time Zones'!$D$12:$J$18,MATCH($H1015,ZoneA,0),MATCH($J1015,ZoneB,0))+$G1015+5,INDEX('Time Zones'!$D$12:$J$18,MATCH($H1015,ZoneA,0),MATCH($J1015,ZoneB,0))+$G1015))),"Select Time Zones")</f>
        <v/>
      </c>
      <c r="J1015" s="19" t="s">
        <v>131</v>
      </c>
      <c r="K1015" s="160"/>
      <c r="L1015" s="134"/>
      <c r="M1015" s="134" t="s">
        <v>131</v>
      </c>
      <c r="N1015" s="135" t="str">
        <f>IFERROR(IF(ISBLANK($G1015),"",IF(ISBLANK($L1015),"",IF(ISTEXT($L1015),$L1015,IF(SIGN(INDEX('Time Zones'!$D$12:$J$18,MATCH($H1015,ZoneA,0),MATCH($M1015,ZoneB,0)))=(-1),INDEX('Time Zones'!$D$12:$J$18,MATCH($H1015,ZoneA,0),MATCH($M1015,ZoneB,0))+$L1015+5,INDEX('Time Zones'!$D$12:$J$18,MATCH($H1015,ZoneA,0),MATCH($M1015,ZoneB,0))+$L1015)))),"Select Time Zones")</f>
        <v/>
      </c>
      <c r="O1015" s="162" t="str">
        <f t="shared" ca="1" si="113"/>
        <v/>
      </c>
      <c r="P1015" s="25">
        <f t="shared" si="109"/>
        <v>0</v>
      </c>
      <c r="Q1015" s="25">
        <f t="shared" si="110"/>
        <v>0</v>
      </c>
      <c r="R1015" s="25">
        <f t="shared" si="111"/>
        <v>0</v>
      </c>
      <c r="S1015" s="25" t="str">
        <f t="shared" ca="1" si="114"/>
        <v/>
      </c>
      <c r="T1015" s="20" t="str">
        <f t="shared" ca="1" si="115"/>
        <v/>
      </c>
      <c r="U1015" s="26" t="str">
        <f t="shared" ca="1" si="112"/>
        <v/>
      </c>
      <c r="V1015" s="22"/>
      <c r="W1015" s="22"/>
      <c r="X1015" s="22"/>
      <c r="Y1015" s="22"/>
      <c r="Z1015" s="156"/>
      <c r="AA1015" s="156"/>
      <c r="AB1015" s="156"/>
      <c r="AC1015" s="22">
        <v>20</v>
      </c>
    </row>
    <row r="1016" spans="1:29">
      <c r="A1016" s="17"/>
      <c r="B1016" s="18"/>
      <c r="C1016" s="18"/>
      <c r="D1016" s="17"/>
      <c r="E1016" s="17"/>
      <c r="F1016" s="157"/>
      <c r="G1016" s="136"/>
      <c r="H1016" s="136" t="s">
        <v>131</v>
      </c>
      <c r="I1016" s="137" t="str">
        <f>IFERROR(IF(ISBLANK($G1016),"",IF(ISTEXT($G1016),$G1016,IF(SIGN(INDEX('Time Zones'!$D$12:$J$18,MATCH($H1016,ZoneA,0),MATCH($J1016,ZoneB,0)))=(-1),INDEX('Time Zones'!$D$12:$J$18,MATCH($H1016,ZoneA,0),MATCH($J1016,ZoneB,0))+$G1016+5,INDEX('Time Zones'!$D$12:$J$18,MATCH($H1016,ZoneA,0),MATCH($J1016,ZoneB,0))+$G1016))),"Select Time Zones")</f>
        <v/>
      </c>
      <c r="J1016" s="19" t="s">
        <v>131</v>
      </c>
      <c r="K1016" s="160"/>
      <c r="L1016" s="134"/>
      <c r="M1016" s="134" t="s">
        <v>131</v>
      </c>
      <c r="N1016" s="135" t="str">
        <f>IFERROR(IF(ISBLANK($G1016),"",IF(ISBLANK($L1016),"",IF(ISTEXT($L1016),$L1016,IF(SIGN(INDEX('Time Zones'!$D$12:$J$18,MATCH($H1016,ZoneA,0),MATCH($M1016,ZoneB,0)))=(-1),INDEX('Time Zones'!$D$12:$J$18,MATCH($H1016,ZoneA,0),MATCH($M1016,ZoneB,0))+$L1016+5,INDEX('Time Zones'!$D$12:$J$18,MATCH($H1016,ZoneA,0),MATCH($M1016,ZoneB,0))+$L1016)))),"Select Time Zones")</f>
        <v/>
      </c>
      <c r="O1016" s="162" t="str">
        <f t="shared" ca="1" si="113"/>
        <v/>
      </c>
      <c r="P1016" s="25">
        <f t="shared" si="109"/>
        <v>0</v>
      </c>
      <c r="Q1016" s="25">
        <f t="shared" si="110"/>
        <v>0</v>
      </c>
      <c r="R1016" s="25">
        <f t="shared" si="111"/>
        <v>0</v>
      </c>
      <c r="S1016" s="25" t="str">
        <f t="shared" ca="1" si="114"/>
        <v/>
      </c>
      <c r="T1016" s="20" t="str">
        <f t="shared" ca="1" si="115"/>
        <v/>
      </c>
      <c r="U1016" s="26" t="str">
        <f t="shared" ca="1" si="112"/>
        <v/>
      </c>
      <c r="V1016" s="22"/>
      <c r="W1016" s="22"/>
      <c r="X1016" s="22"/>
      <c r="Y1016" s="22"/>
      <c r="Z1016" s="156"/>
      <c r="AA1016" s="156"/>
      <c r="AB1016" s="156"/>
      <c r="AC1016" s="22">
        <v>20</v>
      </c>
    </row>
    <row r="1017" spans="1:29">
      <c r="A1017" s="17"/>
      <c r="B1017" s="18"/>
      <c r="C1017" s="18"/>
      <c r="D1017" s="17"/>
      <c r="E1017" s="17"/>
      <c r="F1017" s="157"/>
      <c r="G1017" s="136"/>
      <c r="H1017" s="136" t="s">
        <v>131</v>
      </c>
      <c r="I1017" s="137" t="str">
        <f>IFERROR(IF(ISBLANK($G1017),"",IF(ISTEXT($G1017),$G1017,IF(SIGN(INDEX('Time Zones'!$D$12:$J$18,MATCH($H1017,ZoneA,0),MATCH($J1017,ZoneB,0)))=(-1),INDEX('Time Zones'!$D$12:$J$18,MATCH($H1017,ZoneA,0),MATCH($J1017,ZoneB,0))+$G1017+5,INDEX('Time Zones'!$D$12:$J$18,MATCH($H1017,ZoneA,0),MATCH($J1017,ZoneB,0))+$G1017))),"Select Time Zones")</f>
        <v/>
      </c>
      <c r="J1017" s="19" t="s">
        <v>131</v>
      </c>
      <c r="K1017" s="160"/>
      <c r="L1017" s="134"/>
      <c r="M1017" s="134" t="s">
        <v>131</v>
      </c>
      <c r="N1017" s="135" t="str">
        <f>IFERROR(IF(ISBLANK($G1017),"",IF(ISBLANK($L1017),"",IF(ISTEXT($L1017),$L1017,IF(SIGN(INDEX('Time Zones'!$D$12:$J$18,MATCH($H1017,ZoneA,0),MATCH($M1017,ZoneB,0)))=(-1),INDEX('Time Zones'!$D$12:$J$18,MATCH($H1017,ZoneA,0),MATCH($M1017,ZoneB,0))+$L1017+5,INDEX('Time Zones'!$D$12:$J$18,MATCH($H1017,ZoneA,0),MATCH($M1017,ZoneB,0))+$L1017)))),"Select Time Zones")</f>
        <v/>
      </c>
      <c r="O1017" s="162" t="str">
        <f t="shared" ca="1" si="113"/>
        <v/>
      </c>
      <c r="P1017" s="25">
        <f t="shared" si="109"/>
        <v>0</v>
      </c>
      <c r="Q1017" s="25">
        <f t="shared" si="110"/>
        <v>0</v>
      </c>
      <c r="R1017" s="25">
        <f t="shared" si="111"/>
        <v>0</v>
      </c>
      <c r="S1017" s="25" t="str">
        <f t="shared" ca="1" si="114"/>
        <v/>
      </c>
      <c r="T1017" s="20" t="str">
        <f t="shared" ca="1" si="115"/>
        <v/>
      </c>
      <c r="U1017" s="26" t="str">
        <f t="shared" ca="1" si="112"/>
        <v/>
      </c>
      <c r="V1017" s="22"/>
      <c r="W1017" s="22"/>
      <c r="X1017" s="22"/>
      <c r="Y1017" s="22"/>
      <c r="Z1017" s="156"/>
      <c r="AA1017" s="156"/>
      <c r="AB1017" s="156"/>
      <c r="AC1017" s="22">
        <v>20</v>
      </c>
    </row>
    <row r="1018" spans="1:29">
      <c r="A1018" s="17"/>
      <c r="B1018" s="18"/>
      <c r="C1018" s="18"/>
      <c r="D1018" s="17"/>
      <c r="E1018" s="17"/>
      <c r="F1018" s="157"/>
      <c r="G1018" s="136"/>
      <c r="H1018" s="136" t="s">
        <v>131</v>
      </c>
      <c r="I1018" s="137" t="str">
        <f>IFERROR(IF(ISBLANK($G1018),"",IF(ISTEXT($G1018),$G1018,IF(SIGN(INDEX('Time Zones'!$D$12:$J$18,MATCH($H1018,ZoneA,0),MATCH($J1018,ZoneB,0)))=(-1),INDEX('Time Zones'!$D$12:$J$18,MATCH($H1018,ZoneA,0),MATCH($J1018,ZoneB,0))+$G1018+5,INDEX('Time Zones'!$D$12:$J$18,MATCH($H1018,ZoneA,0),MATCH($J1018,ZoneB,0))+$G1018))),"Select Time Zones")</f>
        <v/>
      </c>
      <c r="J1018" s="19" t="s">
        <v>131</v>
      </c>
      <c r="K1018" s="160"/>
      <c r="L1018" s="134"/>
      <c r="M1018" s="134" t="s">
        <v>131</v>
      </c>
      <c r="N1018" s="135" t="str">
        <f>IFERROR(IF(ISBLANK($G1018),"",IF(ISBLANK($L1018),"",IF(ISTEXT($L1018),$L1018,IF(SIGN(INDEX('Time Zones'!$D$12:$J$18,MATCH($H1018,ZoneA,0),MATCH($M1018,ZoneB,0)))=(-1),INDEX('Time Zones'!$D$12:$J$18,MATCH($H1018,ZoneA,0),MATCH($M1018,ZoneB,0))+$L1018+5,INDEX('Time Zones'!$D$12:$J$18,MATCH($H1018,ZoneA,0),MATCH($M1018,ZoneB,0))+$L1018)))),"Select Time Zones")</f>
        <v/>
      </c>
      <c r="O1018" s="162" t="str">
        <f t="shared" ca="1" si="113"/>
        <v/>
      </c>
      <c r="P1018" s="25">
        <f t="shared" si="109"/>
        <v>0</v>
      </c>
      <c r="Q1018" s="25">
        <f t="shared" si="110"/>
        <v>0</v>
      </c>
      <c r="R1018" s="25">
        <f t="shared" si="111"/>
        <v>0</v>
      </c>
      <c r="S1018" s="25" t="str">
        <f t="shared" ca="1" si="114"/>
        <v/>
      </c>
      <c r="T1018" s="20" t="str">
        <f t="shared" ca="1" si="115"/>
        <v/>
      </c>
      <c r="U1018" s="26" t="str">
        <f t="shared" ca="1" si="112"/>
        <v/>
      </c>
      <c r="V1018" s="22"/>
      <c r="W1018" s="22"/>
      <c r="X1018" s="22"/>
      <c r="Y1018" s="22"/>
      <c r="Z1018" s="156"/>
      <c r="AA1018" s="156"/>
      <c r="AB1018" s="156"/>
      <c r="AC1018" s="22">
        <v>20</v>
      </c>
    </row>
    <row r="1019" spans="1:29">
      <c r="A1019" s="17"/>
      <c r="B1019" s="18"/>
      <c r="C1019" s="18"/>
      <c r="D1019" s="17"/>
      <c r="E1019" s="17"/>
      <c r="F1019" s="157"/>
      <c r="G1019" s="136"/>
      <c r="H1019" s="136" t="s">
        <v>131</v>
      </c>
      <c r="I1019" s="137" t="str">
        <f>IFERROR(IF(ISBLANK($G1019),"",IF(ISTEXT($G1019),$G1019,IF(SIGN(INDEX('Time Zones'!$D$12:$J$18,MATCH($H1019,ZoneA,0),MATCH($J1019,ZoneB,0)))=(-1),INDEX('Time Zones'!$D$12:$J$18,MATCH($H1019,ZoneA,0),MATCH($J1019,ZoneB,0))+$G1019+5,INDEX('Time Zones'!$D$12:$J$18,MATCH($H1019,ZoneA,0),MATCH($J1019,ZoneB,0))+$G1019))),"Select Time Zones")</f>
        <v/>
      </c>
      <c r="J1019" s="19" t="s">
        <v>131</v>
      </c>
      <c r="K1019" s="160"/>
      <c r="L1019" s="134"/>
      <c r="M1019" s="134" t="s">
        <v>131</v>
      </c>
      <c r="N1019" s="135" t="str">
        <f>IFERROR(IF(ISBLANK($G1019),"",IF(ISBLANK($L1019),"",IF(ISTEXT($L1019),$L1019,IF(SIGN(INDEX('Time Zones'!$D$12:$J$18,MATCH($H1019,ZoneA,0),MATCH($M1019,ZoneB,0)))=(-1),INDEX('Time Zones'!$D$12:$J$18,MATCH($H1019,ZoneA,0),MATCH($M1019,ZoneB,0))+$L1019+5,INDEX('Time Zones'!$D$12:$J$18,MATCH($H1019,ZoneA,0),MATCH($M1019,ZoneB,0))+$L1019)))),"Select Time Zones")</f>
        <v/>
      </c>
      <c r="O1019" s="162" t="str">
        <f t="shared" ca="1" si="113"/>
        <v/>
      </c>
      <c r="P1019" s="25">
        <f t="shared" si="109"/>
        <v>0</v>
      </c>
      <c r="Q1019" s="25">
        <f t="shared" si="110"/>
        <v>0</v>
      </c>
      <c r="R1019" s="25">
        <f t="shared" si="111"/>
        <v>0</v>
      </c>
      <c r="S1019" s="25" t="str">
        <f t="shared" ca="1" si="114"/>
        <v/>
      </c>
      <c r="T1019" s="20" t="str">
        <f t="shared" ca="1" si="115"/>
        <v/>
      </c>
      <c r="U1019" s="26" t="str">
        <f t="shared" ca="1" si="112"/>
        <v/>
      </c>
      <c r="V1019" s="22"/>
      <c r="W1019" s="22"/>
      <c r="X1019" s="22"/>
      <c r="Y1019" s="22"/>
      <c r="Z1019" s="156"/>
      <c r="AA1019" s="156"/>
      <c r="AB1019" s="156"/>
      <c r="AC1019" s="22">
        <v>20</v>
      </c>
    </row>
    <row r="1020" spans="1:29">
      <c r="A1020" s="17"/>
      <c r="B1020" s="18"/>
      <c r="C1020" s="18"/>
      <c r="D1020" s="17"/>
      <c r="E1020" s="17"/>
      <c r="F1020" s="157"/>
      <c r="G1020" s="136"/>
      <c r="H1020" s="136" t="s">
        <v>131</v>
      </c>
      <c r="I1020" s="137" t="str">
        <f>IFERROR(IF(ISBLANK($G1020),"",IF(ISTEXT($G1020),$G1020,IF(SIGN(INDEX('Time Zones'!$D$12:$J$18,MATCH($H1020,ZoneA,0),MATCH($J1020,ZoneB,0)))=(-1),INDEX('Time Zones'!$D$12:$J$18,MATCH($H1020,ZoneA,0),MATCH($J1020,ZoneB,0))+$G1020+5,INDEX('Time Zones'!$D$12:$J$18,MATCH($H1020,ZoneA,0),MATCH($J1020,ZoneB,0))+$G1020))),"Select Time Zones")</f>
        <v/>
      </c>
      <c r="J1020" s="19" t="s">
        <v>131</v>
      </c>
      <c r="K1020" s="160"/>
      <c r="L1020" s="134"/>
      <c r="M1020" s="134" t="s">
        <v>131</v>
      </c>
      <c r="N1020" s="135" t="str">
        <f>IFERROR(IF(ISBLANK($G1020),"",IF(ISBLANK($L1020),"",IF(ISTEXT($L1020),$L1020,IF(SIGN(INDEX('Time Zones'!$D$12:$J$18,MATCH($H1020,ZoneA,0),MATCH($M1020,ZoneB,0)))=(-1),INDEX('Time Zones'!$D$12:$J$18,MATCH($H1020,ZoneA,0),MATCH($M1020,ZoneB,0))+$L1020+5,INDEX('Time Zones'!$D$12:$J$18,MATCH($H1020,ZoneA,0),MATCH($M1020,ZoneB,0))+$L1020)))),"Select Time Zones")</f>
        <v/>
      </c>
      <c r="O1020" s="162" t="str">
        <f t="shared" ca="1" si="113"/>
        <v/>
      </c>
      <c r="P1020" s="25">
        <f t="shared" si="109"/>
        <v>0</v>
      </c>
      <c r="Q1020" s="25">
        <f t="shared" si="110"/>
        <v>0</v>
      </c>
      <c r="R1020" s="25">
        <f t="shared" si="111"/>
        <v>0</v>
      </c>
      <c r="S1020" s="25" t="str">
        <f t="shared" ca="1" si="114"/>
        <v/>
      </c>
      <c r="T1020" s="20" t="str">
        <f t="shared" ca="1" si="115"/>
        <v/>
      </c>
      <c r="U1020" s="26" t="str">
        <f t="shared" ca="1" si="112"/>
        <v/>
      </c>
      <c r="V1020" s="22"/>
      <c r="W1020" s="22"/>
      <c r="X1020" s="22"/>
      <c r="Y1020" s="22"/>
      <c r="Z1020" s="156"/>
      <c r="AA1020" s="156"/>
      <c r="AB1020" s="156"/>
      <c r="AC1020" s="22">
        <v>20</v>
      </c>
    </row>
    <row r="1021" spans="1:29">
      <c r="A1021" s="17"/>
      <c r="B1021" s="18"/>
      <c r="C1021" s="18"/>
      <c r="D1021" s="17"/>
      <c r="E1021" s="17"/>
      <c r="F1021" s="157"/>
      <c r="G1021" s="136"/>
      <c r="H1021" s="136" t="s">
        <v>131</v>
      </c>
      <c r="I1021" s="137" t="str">
        <f>IFERROR(IF(ISBLANK($G1021),"",IF(ISTEXT($G1021),$G1021,IF(SIGN(INDEX('Time Zones'!$D$12:$J$18,MATCH($H1021,ZoneA,0),MATCH($J1021,ZoneB,0)))=(-1),INDEX('Time Zones'!$D$12:$J$18,MATCH($H1021,ZoneA,0),MATCH($J1021,ZoneB,0))+$G1021+5,INDEX('Time Zones'!$D$12:$J$18,MATCH($H1021,ZoneA,0),MATCH($J1021,ZoneB,0))+$G1021))),"Select Time Zones")</f>
        <v/>
      </c>
      <c r="J1021" s="19" t="s">
        <v>131</v>
      </c>
      <c r="K1021" s="160"/>
      <c r="L1021" s="134"/>
      <c r="M1021" s="134" t="s">
        <v>131</v>
      </c>
      <c r="N1021" s="135" t="str">
        <f>IFERROR(IF(ISBLANK($G1021),"",IF(ISBLANK($L1021),"",IF(ISTEXT($L1021),$L1021,IF(SIGN(INDEX('Time Zones'!$D$12:$J$18,MATCH($H1021,ZoneA,0),MATCH($M1021,ZoneB,0)))=(-1),INDEX('Time Zones'!$D$12:$J$18,MATCH($H1021,ZoneA,0),MATCH($M1021,ZoneB,0))+$L1021+5,INDEX('Time Zones'!$D$12:$J$18,MATCH($H1021,ZoneA,0),MATCH($M1021,ZoneB,0))+$L1021)))),"Select Time Zones")</f>
        <v/>
      </c>
      <c r="O1021" s="162" t="str">
        <f t="shared" ca="1" si="113"/>
        <v/>
      </c>
      <c r="P1021" s="25">
        <f t="shared" si="109"/>
        <v>0</v>
      </c>
      <c r="Q1021" s="25">
        <f t="shared" si="110"/>
        <v>0</v>
      </c>
      <c r="R1021" s="25">
        <f t="shared" si="111"/>
        <v>0</v>
      </c>
      <c r="S1021" s="25" t="str">
        <f t="shared" ca="1" si="114"/>
        <v/>
      </c>
      <c r="T1021" s="20" t="str">
        <f t="shared" ca="1" si="115"/>
        <v/>
      </c>
      <c r="U1021" s="26" t="str">
        <f t="shared" ca="1" si="112"/>
        <v/>
      </c>
      <c r="V1021" s="22"/>
      <c r="W1021" s="22"/>
      <c r="X1021" s="22"/>
      <c r="Y1021" s="22"/>
      <c r="Z1021" s="156"/>
      <c r="AA1021" s="156"/>
      <c r="AB1021" s="156"/>
      <c r="AC1021" s="22">
        <v>20</v>
      </c>
    </row>
    <row r="1022" spans="1:29">
      <c r="A1022" s="17"/>
      <c r="B1022" s="18"/>
      <c r="C1022" s="18"/>
      <c r="D1022" s="17"/>
      <c r="E1022" s="17"/>
      <c r="F1022" s="157"/>
      <c r="G1022" s="136"/>
      <c r="H1022" s="136" t="s">
        <v>131</v>
      </c>
      <c r="I1022" s="137" t="str">
        <f>IFERROR(IF(ISBLANK($G1022),"",IF(ISTEXT($G1022),$G1022,IF(SIGN(INDEX('Time Zones'!$D$12:$J$18,MATCH($H1022,ZoneA,0),MATCH($J1022,ZoneB,0)))=(-1),INDEX('Time Zones'!$D$12:$J$18,MATCH($H1022,ZoneA,0),MATCH($J1022,ZoneB,0))+$G1022+5,INDEX('Time Zones'!$D$12:$J$18,MATCH($H1022,ZoneA,0),MATCH($J1022,ZoneB,0))+$G1022))),"Select Time Zones")</f>
        <v/>
      </c>
      <c r="J1022" s="19" t="s">
        <v>131</v>
      </c>
      <c r="K1022" s="160"/>
      <c r="L1022" s="134"/>
      <c r="M1022" s="134" t="s">
        <v>131</v>
      </c>
      <c r="N1022" s="135" t="str">
        <f>IFERROR(IF(ISBLANK($G1022),"",IF(ISBLANK($L1022),"",IF(ISTEXT($L1022),$L1022,IF(SIGN(INDEX('Time Zones'!$D$12:$J$18,MATCH($H1022,ZoneA,0),MATCH($M1022,ZoneB,0)))=(-1),INDEX('Time Zones'!$D$12:$J$18,MATCH($H1022,ZoneA,0),MATCH($M1022,ZoneB,0))+$L1022+5,INDEX('Time Zones'!$D$12:$J$18,MATCH($H1022,ZoneA,0),MATCH($M1022,ZoneB,0))+$L1022)))),"Select Time Zones")</f>
        <v/>
      </c>
      <c r="O1022" s="162" t="str">
        <f t="shared" ca="1" si="113"/>
        <v/>
      </c>
      <c r="P1022" s="25">
        <f t="shared" si="109"/>
        <v>0</v>
      </c>
      <c r="Q1022" s="25">
        <f t="shared" si="110"/>
        <v>0</v>
      </c>
      <c r="R1022" s="25">
        <f t="shared" si="111"/>
        <v>0</v>
      </c>
      <c r="S1022" s="25" t="str">
        <f t="shared" ca="1" si="114"/>
        <v/>
      </c>
      <c r="T1022" s="20" t="str">
        <f t="shared" ca="1" si="115"/>
        <v/>
      </c>
      <c r="U1022" s="26" t="str">
        <f t="shared" ca="1" si="112"/>
        <v/>
      </c>
      <c r="V1022" s="22"/>
      <c r="W1022" s="22"/>
      <c r="X1022" s="22"/>
      <c r="Y1022" s="22"/>
      <c r="Z1022" s="156"/>
      <c r="AA1022" s="156"/>
      <c r="AB1022" s="156"/>
      <c r="AC1022" s="22">
        <v>20</v>
      </c>
    </row>
    <row r="1023" spans="1:29">
      <c r="A1023" s="17"/>
      <c r="B1023" s="18"/>
      <c r="C1023" s="18"/>
      <c r="D1023" s="17"/>
      <c r="E1023" s="17"/>
      <c r="F1023" s="157"/>
      <c r="G1023" s="136"/>
      <c r="H1023" s="136" t="s">
        <v>131</v>
      </c>
      <c r="I1023" s="137" t="str">
        <f>IFERROR(IF(ISBLANK($G1023),"",IF(ISTEXT($G1023),$G1023,IF(SIGN(INDEX('Time Zones'!$D$12:$J$18,MATCH($H1023,ZoneA,0),MATCH($J1023,ZoneB,0)))=(-1),INDEX('Time Zones'!$D$12:$J$18,MATCH($H1023,ZoneA,0),MATCH($J1023,ZoneB,0))+$G1023+5,INDEX('Time Zones'!$D$12:$J$18,MATCH($H1023,ZoneA,0),MATCH($J1023,ZoneB,0))+$G1023))),"Select Time Zones")</f>
        <v/>
      </c>
      <c r="J1023" s="19" t="s">
        <v>131</v>
      </c>
      <c r="K1023" s="160"/>
      <c r="L1023" s="134"/>
      <c r="M1023" s="134" t="s">
        <v>131</v>
      </c>
      <c r="N1023" s="135" t="str">
        <f>IFERROR(IF(ISBLANK($G1023),"",IF(ISBLANK($L1023),"",IF(ISTEXT($L1023),$L1023,IF(SIGN(INDEX('Time Zones'!$D$12:$J$18,MATCH($H1023,ZoneA,0),MATCH($M1023,ZoneB,0)))=(-1),INDEX('Time Zones'!$D$12:$J$18,MATCH($H1023,ZoneA,0),MATCH($M1023,ZoneB,0))+$L1023+5,INDEX('Time Zones'!$D$12:$J$18,MATCH($H1023,ZoneA,0),MATCH($M1023,ZoneB,0))+$L1023)))),"Select Time Zones")</f>
        <v/>
      </c>
      <c r="O1023" s="162" t="str">
        <f t="shared" ca="1" si="113"/>
        <v/>
      </c>
      <c r="P1023" s="25">
        <f t="shared" si="109"/>
        <v>0</v>
      </c>
      <c r="Q1023" s="25">
        <f t="shared" si="110"/>
        <v>0</v>
      </c>
      <c r="R1023" s="25">
        <f t="shared" si="111"/>
        <v>0</v>
      </c>
      <c r="S1023" s="25" t="str">
        <f t="shared" ca="1" si="114"/>
        <v/>
      </c>
      <c r="T1023" s="20" t="str">
        <f t="shared" ca="1" si="115"/>
        <v/>
      </c>
      <c r="U1023" s="26" t="str">
        <f t="shared" ca="1" si="112"/>
        <v/>
      </c>
      <c r="V1023" s="22"/>
      <c r="W1023" s="22"/>
      <c r="X1023" s="22"/>
      <c r="Y1023" s="22"/>
      <c r="Z1023" s="156"/>
      <c r="AA1023" s="156"/>
      <c r="AB1023" s="156"/>
      <c r="AC1023" s="22">
        <v>20</v>
      </c>
    </row>
    <row r="1024" spans="1:29">
      <c r="A1024" s="17"/>
      <c r="B1024" s="18"/>
      <c r="C1024" s="18"/>
      <c r="D1024" s="17"/>
      <c r="E1024" s="17"/>
      <c r="F1024" s="157"/>
      <c r="G1024" s="136"/>
      <c r="H1024" s="136" t="s">
        <v>131</v>
      </c>
      <c r="I1024" s="137" t="str">
        <f>IFERROR(IF(ISBLANK($G1024),"",IF(ISTEXT($G1024),$G1024,IF(SIGN(INDEX('Time Zones'!$D$12:$J$18,MATCH($H1024,ZoneA,0),MATCH($J1024,ZoneB,0)))=(-1),INDEX('Time Zones'!$D$12:$J$18,MATCH($H1024,ZoneA,0),MATCH($J1024,ZoneB,0))+$G1024+5,INDEX('Time Zones'!$D$12:$J$18,MATCH($H1024,ZoneA,0),MATCH($J1024,ZoneB,0))+$G1024))),"Select Time Zones")</f>
        <v/>
      </c>
      <c r="J1024" s="19" t="s">
        <v>131</v>
      </c>
      <c r="K1024" s="160"/>
      <c r="L1024" s="134"/>
      <c r="M1024" s="134" t="s">
        <v>131</v>
      </c>
      <c r="N1024" s="135" t="str">
        <f>IFERROR(IF(ISBLANK($G1024),"",IF(ISBLANK($L1024),"",IF(ISTEXT($L1024),$L1024,IF(SIGN(INDEX('Time Zones'!$D$12:$J$18,MATCH($H1024,ZoneA,0),MATCH($M1024,ZoneB,0)))=(-1),INDEX('Time Zones'!$D$12:$J$18,MATCH($H1024,ZoneA,0),MATCH($M1024,ZoneB,0))+$L1024+5,INDEX('Time Zones'!$D$12:$J$18,MATCH($H1024,ZoneA,0),MATCH($M1024,ZoneB,0))+$L1024)))),"Select Time Zones")</f>
        <v/>
      </c>
      <c r="O1024" s="162" t="str">
        <f t="shared" ca="1" si="113"/>
        <v/>
      </c>
      <c r="P1024" s="25">
        <f t="shared" ref="P1024:P1087" si="116">IFERROR(HOUR(G1024),"")</f>
        <v>0</v>
      </c>
      <c r="Q1024" s="25">
        <f t="shared" ref="Q1024:Q1087" si="117">IFERROR(P1024*60,"")</f>
        <v>0</v>
      </c>
      <c r="R1024" s="25">
        <f t="shared" ref="R1024:R1087" si="118">IFERROR(MINUTE(G1024),"")</f>
        <v>0</v>
      </c>
      <c r="S1024" s="25" t="str">
        <f t="shared" ca="1" si="114"/>
        <v/>
      </c>
      <c r="T1024" s="20" t="str">
        <f t="shared" ca="1" si="115"/>
        <v/>
      </c>
      <c r="U1024" s="26" t="str">
        <f t="shared" ref="U1024:U1087" ca="1" si="119">IFERROR(SIGN(S1024),"")</f>
        <v/>
      </c>
      <c r="V1024" s="22"/>
      <c r="W1024" s="22"/>
      <c r="X1024" s="22"/>
      <c r="Y1024" s="22"/>
      <c r="Z1024" s="156"/>
      <c r="AA1024" s="156"/>
      <c r="AB1024" s="156"/>
      <c r="AC1024" s="22">
        <v>20</v>
      </c>
    </row>
    <row r="1025" spans="1:29">
      <c r="A1025" s="17"/>
      <c r="B1025" s="18"/>
      <c r="C1025" s="18"/>
      <c r="D1025" s="17"/>
      <c r="E1025" s="17"/>
      <c r="F1025" s="157"/>
      <c r="G1025" s="136"/>
      <c r="H1025" s="136" t="s">
        <v>131</v>
      </c>
      <c r="I1025" s="137" t="str">
        <f>IFERROR(IF(ISBLANK($G1025),"",IF(ISTEXT($G1025),$G1025,IF(SIGN(INDEX('Time Zones'!$D$12:$J$18,MATCH($H1025,ZoneA,0),MATCH($J1025,ZoneB,0)))=(-1),INDEX('Time Zones'!$D$12:$J$18,MATCH($H1025,ZoneA,0),MATCH($J1025,ZoneB,0))+$G1025+5,INDEX('Time Zones'!$D$12:$J$18,MATCH($H1025,ZoneA,0),MATCH($J1025,ZoneB,0))+$G1025))),"Select Time Zones")</f>
        <v/>
      </c>
      <c r="J1025" s="19" t="s">
        <v>131</v>
      </c>
      <c r="K1025" s="160"/>
      <c r="L1025" s="134"/>
      <c r="M1025" s="134" t="s">
        <v>131</v>
      </c>
      <c r="N1025" s="135" t="str">
        <f>IFERROR(IF(ISBLANK($G1025),"",IF(ISBLANK($L1025),"",IF(ISTEXT($L1025),$L1025,IF(SIGN(INDEX('Time Zones'!$D$12:$J$18,MATCH($H1025,ZoneA,0),MATCH($M1025,ZoneB,0)))=(-1),INDEX('Time Zones'!$D$12:$J$18,MATCH($H1025,ZoneA,0),MATCH($M1025,ZoneB,0))+$L1025+5,INDEX('Time Zones'!$D$12:$J$18,MATCH($H1025,ZoneA,0),MATCH($M1025,ZoneB,0))+$L1025)))),"Select Time Zones")</f>
        <v/>
      </c>
      <c r="O1025" s="162" t="str">
        <f t="shared" ca="1" si="113"/>
        <v/>
      </c>
      <c r="P1025" s="25">
        <f t="shared" si="116"/>
        <v>0</v>
      </c>
      <c r="Q1025" s="25">
        <f t="shared" si="117"/>
        <v>0</v>
      </c>
      <c r="R1025" s="25">
        <f t="shared" si="118"/>
        <v>0</v>
      </c>
      <c r="S1025" s="25" t="str">
        <f t="shared" ca="1" si="114"/>
        <v/>
      </c>
      <c r="T1025" s="20" t="str">
        <f t="shared" ca="1" si="115"/>
        <v/>
      </c>
      <c r="U1025" s="26" t="str">
        <f t="shared" ca="1" si="119"/>
        <v/>
      </c>
      <c r="V1025" s="22"/>
      <c r="W1025" s="22"/>
      <c r="X1025" s="22"/>
      <c r="Y1025" s="22"/>
      <c r="Z1025" s="156"/>
      <c r="AA1025" s="156"/>
      <c r="AB1025" s="156"/>
      <c r="AC1025" s="22">
        <v>20</v>
      </c>
    </row>
    <row r="1026" spans="1:29">
      <c r="A1026" s="17"/>
      <c r="B1026" s="18"/>
      <c r="C1026" s="18"/>
      <c r="D1026" s="17"/>
      <c r="E1026" s="17"/>
      <c r="F1026" s="157"/>
      <c r="G1026" s="136"/>
      <c r="H1026" s="136" t="s">
        <v>131</v>
      </c>
      <c r="I1026" s="137" t="str">
        <f>IFERROR(IF(ISBLANK($G1026),"",IF(ISTEXT($G1026),$G1026,IF(SIGN(INDEX('Time Zones'!$D$12:$J$18,MATCH($H1026,ZoneA,0),MATCH($J1026,ZoneB,0)))=(-1),INDEX('Time Zones'!$D$12:$J$18,MATCH($H1026,ZoneA,0),MATCH($J1026,ZoneB,0))+$G1026+5,INDEX('Time Zones'!$D$12:$J$18,MATCH($H1026,ZoneA,0),MATCH($J1026,ZoneB,0))+$G1026))),"Select Time Zones")</f>
        <v/>
      </c>
      <c r="J1026" s="19" t="s">
        <v>131</v>
      </c>
      <c r="K1026" s="160"/>
      <c r="L1026" s="134"/>
      <c r="M1026" s="134" t="s">
        <v>131</v>
      </c>
      <c r="N1026" s="135" t="str">
        <f>IFERROR(IF(ISBLANK($G1026),"",IF(ISBLANK($L1026),"",IF(ISTEXT($L1026),$L1026,IF(SIGN(INDEX('Time Zones'!$D$12:$J$18,MATCH($H1026,ZoneA,0),MATCH($M1026,ZoneB,0)))=(-1),INDEX('Time Zones'!$D$12:$J$18,MATCH($H1026,ZoneA,0),MATCH($M1026,ZoneB,0))+$L1026+5,INDEX('Time Zones'!$D$12:$J$18,MATCH($H1026,ZoneA,0),MATCH($M1026,ZoneB,0))+$L1026)))),"Select Time Zones")</f>
        <v/>
      </c>
      <c r="O1026" s="162" t="str">
        <f t="shared" ca="1" si="113"/>
        <v/>
      </c>
      <c r="P1026" s="25">
        <f t="shared" si="116"/>
        <v>0</v>
      </c>
      <c r="Q1026" s="25">
        <f t="shared" si="117"/>
        <v>0</v>
      </c>
      <c r="R1026" s="25">
        <f t="shared" si="118"/>
        <v>0</v>
      </c>
      <c r="S1026" s="25" t="str">
        <f t="shared" ca="1" si="114"/>
        <v/>
      </c>
      <c r="T1026" s="20" t="str">
        <f t="shared" ca="1" si="115"/>
        <v/>
      </c>
      <c r="U1026" s="26" t="str">
        <f t="shared" ca="1" si="119"/>
        <v/>
      </c>
      <c r="V1026" s="22"/>
      <c r="W1026" s="22"/>
      <c r="X1026" s="22"/>
      <c r="Y1026" s="22"/>
      <c r="Z1026" s="156"/>
      <c r="AA1026" s="156"/>
      <c r="AB1026" s="156"/>
      <c r="AC1026" s="22">
        <v>20</v>
      </c>
    </row>
    <row r="1027" spans="1:29">
      <c r="A1027" s="17"/>
      <c r="B1027" s="18"/>
      <c r="C1027" s="18"/>
      <c r="D1027" s="17"/>
      <c r="E1027" s="17"/>
      <c r="F1027" s="157"/>
      <c r="G1027" s="136"/>
      <c r="H1027" s="136" t="s">
        <v>131</v>
      </c>
      <c r="I1027" s="137" t="str">
        <f>IFERROR(IF(ISBLANK($G1027),"",IF(ISTEXT($G1027),$G1027,IF(SIGN(INDEX('Time Zones'!$D$12:$J$18,MATCH($H1027,ZoneA,0),MATCH($J1027,ZoneB,0)))=(-1),INDEX('Time Zones'!$D$12:$J$18,MATCH($H1027,ZoneA,0),MATCH($J1027,ZoneB,0))+$G1027+5,INDEX('Time Zones'!$D$12:$J$18,MATCH($H1027,ZoneA,0),MATCH($J1027,ZoneB,0))+$G1027))),"Select Time Zones")</f>
        <v/>
      </c>
      <c r="J1027" s="19" t="s">
        <v>131</v>
      </c>
      <c r="K1027" s="160"/>
      <c r="L1027" s="134"/>
      <c r="M1027" s="134" t="s">
        <v>131</v>
      </c>
      <c r="N1027" s="135" t="str">
        <f>IFERROR(IF(ISBLANK($G1027),"",IF(ISBLANK($L1027),"",IF(ISTEXT($L1027),$L1027,IF(SIGN(INDEX('Time Zones'!$D$12:$J$18,MATCH($H1027,ZoneA,0),MATCH($M1027,ZoneB,0)))=(-1),INDEX('Time Zones'!$D$12:$J$18,MATCH($H1027,ZoneA,0),MATCH($M1027,ZoneB,0))+$L1027+5,INDEX('Time Zones'!$D$12:$J$18,MATCH($H1027,ZoneA,0),MATCH($M1027,ZoneB,0))+$L1027)))),"Select Time Zones")</f>
        <v/>
      </c>
      <c r="O1027" s="162" t="str">
        <f t="shared" ca="1" si="113"/>
        <v/>
      </c>
      <c r="P1027" s="25">
        <f t="shared" si="116"/>
        <v>0</v>
      </c>
      <c r="Q1027" s="25">
        <f t="shared" si="117"/>
        <v>0</v>
      </c>
      <c r="R1027" s="25">
        <f t="shared" si="118"/>
        <v>0</v>
      </c>
      <c r="S1027" s="25" t="str">
        <f t="shared" ca="1" si="114"/>
        <v/>
      </c>
      <c r="T1027" s="20" t="str">
        <f t="shared" ca="1" si="115"/>
        <v/>
      </c>
      <c r="U1027" s="26" t="str">
        <f t="shared" ca="1" si="119"/>
        <v/>
      </c>
      <c r="V1027" s="22"/>
      <c r="W1027" s="22"/>
      <c r="X1027" s="22"/>
      <c r="Y1027" s="22"/>
      <c r="Z1027" s="156"/>
      <c r="AA1027" s="156"/>
      <c r="AB1027" s="156"/>
      <c r="AC1027" s="22">
        <v>20</v>
      </c>
    </row>
    <row r="1028" spans="1:29">
      <c r="A1028" s="17"/>
      <c r="B1028" s="18"/>
      <c r="C1028" s="18"/>
      <c r="D1028" s="17"/>
      <c r="E1028" s="17"/>
      <c r="F1028" s="157"/>
      <c r="G1028" s="136"/>
      <c r="H1028" s="136" t="s">
        <v>131</v>
      </c>
      <c r="I1028" s="137" t="str">
        <f>IFERROR(IF(ISBLANK($G1028),"",IF(ISTEXT($G1028),$G1028,IF(SIGN(INDEX('Time Zones'!$D$12:$J$18,MATCH($H1028,ZoneA,0),MATCH($J1028,ZoneB,0)))=(-1),INDEX('Time Zones'!$D$12:$J$18,MATCH($H1028,ZoneA,0),MATCH($J1028,ZoneB,0))+$G1028+5,INDEX('Time Zones'!$D$12:$J$18,MATCH($H1028,ZoneA,0),MATCH($J1028,ZoneB,0))+$G1028))),"Select Time Zones")</f>
        <v/>
      </c>
      <c r="J1028" s="19" t="s">
        <v>131</v>
      </c>
      <c r="K1028" s="160"/>
      <c r="L1028" s="134"/>
      <c r="M1028" s="134" t="s">
        <v>131</v>
      </c>
      <c r="N1028" s="135" t="str">
        <f>IFERROR(IF(ISBLANK($G1028),"",IF(ISBLANK($L1028),"",IF(ISTEXT($L1028),$L1028,IF(SIGN(INDEX('Time Zones'!$D$12:$J$18,MATCH($H1028,ZoneA,0),MATCH($M1028,ZoneB,0)))=(-1),INDEX('Time Zones'!$D$12:$J$18,MATCH($H1028,ZoneA,0),MATCH($M1028,ZoneB,0))+$L1028+5,INDEX('Time Zones'!$D$12:$J$18,MATCH($H1028,ZoneA,0),MATCH($M1028,ZoneB,0))+$L1028)))),"Select Time Zones")</f>
        <v/>
      </c>
      <c r="O1028" s="162" t="str">
        <f t="shared" ref="O1028:O1091" ca="1" si="120">IFERROR(IF(AND(ISBLANK(F1028),ISBLANK(G1028)),"",IF(AND(F1028&gt;TODAY(),OR(ISBLANK(K1028),ISBLANK(L1028))),"",IF(AND(F1028=TODAY(),G1028&gt;=NOW()-TODAY(),OR(ISBLANK(K1028), ISBLANK(L1028))),"Pending",IF(AND((F1028=K1028), G1028&gt;=NOW()-TODAY(),ISBLANK(L1028)),"Pending",IF(AND(F1028=K1028, ISBLANK(L1028),G1028&lt;(NOW()-TODAY())),"Deadline Elapsed",IF(AND(F1028=TODAY(),G1028&lt;(NOW()-TODAY()),AND(ISBLANK(K1028), ISBLANK(L1028))),"Deadline Elapsed",IF(AND(TODAY()&gt;F1028,OR(ISBLANK(K1028),ISBLANK(L1028))),"Deadline Elapsed",IF(AND((F1028=K1028),(G1028&lt;L1028)),"Missed",IF(AND((F1028&lt;K1028),OR(G1028&lt;=L1028,G1028&gt;=L1028)),"Missed",IF(AND((F1028=K1028),(G1028&gt;=L1028)),"Achieved",IF(AND((F1028&gt;K1028),OR((G1028&gt;=L1028),(G1028&lt;L1028))),"Achieved",))))))))))),"")</f>
        <v/>
      </c>
      <c r="P1028" s="25">
        <f t="shared" si="116"/>
        <v>0</v>
      </c>
      <c r="Q1028" s="25">
        <f t="shared" si="117"/>
        <v>0</v>
      </c>
      <c r="R1028" s="25">
        <f t="shared" si="118"/>
        <v>0</v>
      </c>
      <c r="S1028" s="25" t="str">
        <f t="shared" ref="S1028:S1091" ca="1" si="121">IFERROR(IF(OR(ISBLANK(F1028),ISBLANK(G1028)),"",IF($F1028&lt;TODAY(),-$S$1-(TODAY()-F1028)*24*60+SUM(Q1028:R1028),IF($F1028=TODAY(),SUM(Q1028:R1028)-$S$1,IF($F1028=TODAY()+1,SUM(Q1028:R1028)+24*60-$S$1,"")))),"GS")</f>
        <v/>
      </c>
      <c r="T1028" s="20" t="str">
        <f t="shared" ref="T1028:T1091" ca="1" si="122">IFERROR(IF($U1028=1,IF($S1028&lt;=$AC1028,IF(OR(F1028=TODAY()+1,$O1028="Pending"),"Critical",""),""),""),"")</f>
        <v/>
      </c>
      <c r="U1028" s="26" t="str">
        <f t="shared" ca="1" si="119"/>
        <v/>
      </c>
      <c r="V1028" s="22"/>
      <c r="W1028" s="22"/>
      <c r="X1028" s="22"/>
      <c r="Y1028" s="22"/>
      <c r="Z1028" s="156"/>
      <c r="AA1028" s="156"/>
      <c r="AB1028" s="156"/>
      <c r="AC1028" s="22">
        <v>20</v>
      </c>
    </row>
    <row r="1029" spans="1:29">
      <c r="A1029" s="17"/>
      <c r="B1029" s="18"/>
      <c r="C1029" s="18"/>
      <c r="D1029" s="17"/>
      <c r="E1029" s="17"/>
      <c r="F1029" s="157"/>
      <c r="G1029" s="136"/>
      <c r="H1029" s="136" t="s">
        <v>131</v>
      </c>
      <c r="I1029" s="137" t="str">
        <f>IFERROR(IF(ISBLANK($G1029),"",IF(ISTEXT($G1029),$G1029,IF(SIGN(INDEX('Time Zones'!$D$12:$J$18,MATCH($H1029,ZoneA,0),MATCH($J1029,ZoneB,0)))=(-1),INDEX('Time Zones'!$D$12:$J$18,MATCH($H1029,ZoneA,0),MATCH($J1029,ZoneB,0))+$G1029+5,INDEX('Time Zones'!$D$12:$J$18,MATCH($H1029,ZoneA,0),MATCH($J1029,ZoneB,0))+$G1029))),"Select Time Zones")</f>
        <v/>
      </c>
      <c r="J1029" s="19" t="s">
        <v>131</v>
      </c>
      <c r="K1029" s="160"/>
      <c r="L1029" s="134"/>
      <c r="M1029" s="134" t="s">
        <v>131</v>
      </c>
      <c r="N1029" s="135" t="str">
        <f>IFERROR(IF(ISBLANK($G1029),"",IF(ISBLANK($L1029),"",IF(ISTEXT($L1029),$L1029,IF(SIGN(INDEX('Time Zones'!$D$12:$J$18,MATCH($H1029,ZoneA,0),MATCH($M1029,ZoneB,0)))=(-1),INDEX('Time Zones'!$D$12:$J$18,MATCH($H1029,ZoneA,0),MATCH($M1029,ZoneB,0))+$L1029+5,INDEX('Time Zones'!$D$12:$J$18,MATCH($H1029,ZoneA,0),MATCH($M1029,ZoneB,0))+$L1029)))),"Select Time Zones")</f>
        <v/>
      </c>
      <c r="O1029" s="162" t="str">
        <f t="shared" ca="1" si="120"/>
        <v/>
      </c>
      <c r="P1029" s="25">
        <f t="shared" si="116"/>
        <v>0</v>
      </c>
      <c r="Q1029" s="25">
        <f t="shared" si="117"/>
        <v>0</v>
      </c>
      <c r="R1029" s="25">
        <f t="shared" si="118"/>
        <v>0</v>
      </c>
      <c r="S1029" s="25" t="str">
        <f t="shared" ca="1" si="121"/>
        <v/>
      </c>
      <c r="T1029" s="20" t="str">
        <f t="shared" ca="1" si="122"/>
        <v/>
      </c>
      <c r="U1029" s="26" t="str">
        <f t="shared" ca="1" si="119"/>
        <v/>
      </c>
      <c r="V1029" s="22"/>
      <c r="W1029" s="22"/>
      <c r="X1029" s="22"/>
      <c r="Y1029" s="22"/>
      <c r="Z1029" s="156"/>
      <c r="AA1029" s="156"/>
      <c r="AB1029" s="156"/>
      <c r="AC1029" s="22">
        <v>20</v>
      </c>
    </row>
    <row r="1030" spans="1:29">
      <c r="A1030" s="17"/>
      <c r="B1030" s="18"/>
      <c r="C1030" s="18"/>
      <c r="D1030" s="17"/>
      <c r="E1030" s="17"/>
      <c r="F1030" s="157"/>
      <c r="G1030" s="136"/>
      <c r="H1030" s="136" t="s">
        <v>131</v>
      </c>
      <c r="I1030" s="137" t="str">
        <f>IFERROR(IF(ISBLANK($G1030),"",IF(ISTEXT($G1030),$G1030,IF(SIGN(INDEX('Time Zones'!$D$12:$J$18,MATCH($H1030,ZoneA,0),MATCH($J1030,ZoneB,0)))=(-1),INDEX('Time Zones'!$D$12:$J$18,MATCH($H1030,ZoneA,0),MATCH($J1030,ZoneB,0))+$G1030+5,INDEX('Time Zones'!$D$12:$J$18,MATCH($H1030,ZoneA,0),MATCH($J1030,ZoneB,0))+$G1030))),"Select Time Zones")</f>
        <v/>
      </c>
      <c r="J1030" s="19" t="s">
        <v>131</v>
      </c>
      <c r="K1030" s="160"/>
      <c r="L1030" s="134"/>
      <c r="M1030" s="134" t="s">
        <v>131</v>
      </c>
      <c r="N1030" s="135" t="str">
        <f>IFERROR(IF(ISBLANK($G1030),"",IF(ISBLANK($L1030),"",IF(ISTEXT($L1030),$L1030,IF(SIGN(INDEX('Time Zones'!$D$12:$J$18,MATCH($H1030,ZoneA,0),MATCH($M1030,ZoneB,0)))=(-1),INDEX('Time Zones'!$D$12:$J$18,MATCH($H1030,ZoneA,0),MATCH($M1030,ZoneB,0))+$L1030+5,INDEX('Time Zones'!$D$12:$J$18,MATCH($H1030,ZoneA,0),MATCH($M1030,ZoneB,0))+$L1030)))),"Select Time Zones")</f>
        <v/>
      </c>
      <c r="O1030" s="162" t="str">
        <f t="shared" ca="1" si="120"/>
        <v/>
      </c>
      <c r="P1030" s="25">
        <f t="shared" si="116"/>
        <v>0</v>
      </c>
      <c r="Q1030" s="25">
        <f t="shared" si="117"/>
        <v>0</v>
      </c>
      <c r="R1030" s="25">
        <f t="shared" si="118"/>
        <v>0</v>
      </c>
      <c r="S1030" s="25" t="str">
        <f t="shared" ca="1" si="121"/>
        <v/>
      </c>
      <c r="T1030" s="20" t="str">
        <f t="shared" ca="1" si="122"/>
        <v/>
      </c>
      <c r="U1030" s="26" t="str">
        <f t="shared" ca="1" si="119"/>
        <v/>
      </c>
      <c r="V1030" s="22"/>
      <c r="W1030" s="22"/>
      <c r="X1030" s="22"/>
      <c r="Y1030" s="22"/>
      <c r="Z1030" s="156"/>
      <c r="AA1030" s="156"/>
      <c r="AB1030" s="156"/>
      <c r="AC1030" s="22">
        <v>20</v>
      </c>
    </row>
    <row r="1031" spans="1:29">
      <c r="A1031" s="17"/>
      <c r="B1031" s="18"/>
      <c r="C1031" s="18"/>
      <c r="D1031" s="17"/>
      <c r="E1031" s="17"/>
      <c r="F1031" s="157"/>
      <c r="G1031" s="136"/>
      <c r="H1031" s="136" t="s">
        <v>131</v>
      </c>
      <c r="I1031" s="137" t="str">
        <f>IFERROR(IF(ISBLANK($G1031),"",IF(ISTEXT($G1031),$G1031,IF(SIGN(INDEX('Time Zones'!$D$12:$J$18,MATCH($H1031,ZoneA,0),MATCH($J1031,ZoneB,0)))=(-1),INDEX('Time Zones'!$D$12:$J$18,MATCH($H1031,ZoneA,0),MATCH($J1031,ZoneB,0))+$G1031+5,INDEX('Time Zones'!$D$12:$J$18,MATCH($H1031,ZoneA,0),MATCH($J1031,ZoneB,0))+$G1031))),"Select Time Zones")</f>
        <v/>
      </c>
      <c r="J1031" s="19" t="s">
        <v>131</v>
      </c>
      <c r="K1031" s="160"/>
      <c r="L1031" s="134"/>
      <c r="M1031" s="134" t="s">
        <v>131</v>
      </c>
      <c r="N1031" s="135" t="str">
        <f>IFERROR(IF(ISBLANK($G1031),"",IF(ISBLANK($L1031),"",IF(ISTEXT($L1031),$L1031,IF(SIGN(INDEX('Time Zones'!$D$12:$J$18,MATCH($H1031,ZoneA,0),MATCH($M1031,ZoneB,0)))=(-1),INDEX('Time Zones'!$D$12:$J$18,MATCH($H1031,ZoneA,0),MATCH($M1031,ZoneB,0))+$L1031+5,INDEX('Time Zones'!$D$12:$J$18,MATCH($H1031,ZoneA,0),MATCH($M1031,ZoneB,0))+$L1031)))),"Select Time Zones")</f>
        <v/>
      </c>
      <c r="O1031" s="162" t="str">
        <f t="shared" ca="1" si="120"/>
        <v/>
      </c>
      <c r="P1031" s="25">
        <f t="shared" si="116"/>
        <v>0</v>
      </c>
      <c r="Q1031" s="25">
        <f t="shared" si="117"/>
        <v>0</v>
      </c>
      <c r="R1031" s="25">
        <f t="shared" si="118"/>
        <v>0</v>
      </c>
      <c r="S1031" s="25" t="str">
        <f t="shared" ca="1" si="121"/>
        <v/>
      </c>
      <c r="T1031" s="20" t="str">
        <f t="shared" ca="1" si="122"/>
        <v/>
      </c>
      <c r="U1031" s="26" t="str">
        <f t="shared" ca="1" si="119"/>
        <v/>
      </c>
      <c r="V1031" s="22"/>
      <c r="W1031" s="22"/>
      <c r="X1031" s="22"/>
      <c r="Y1031" s="22"/>
      <c r="Z1031" s="156"/>
      <c r="AA1031" s="156"/>
      <c r="AB1031" s="156"/>
      <c r="AC1031" s="22">
        <v>20</v>
      </c>
    </row>
    <row r="1032" spans="1:29">
      <c r="A1032" s="17"/>
      <c r="B1032" s="18"/>
      <c r="C1032" s="18"/>
      <c r="D1032" s="17"/>
      <c r="E1032" s="17"/>
      <c r="F1032" s="157"/>
      <c r="G1032" s="136"/>
      <c r="H1032" s="136" t="s">
        <v>131</v>
      </c>
      <c r="I1032" s="137" t="str">
        <f>IFERROR(IF(ISBLANK($G1032),"",IF(ISTEXT($G1032),$G1032,IF(SIGN(INDEX('Time Zones'!$D$12:$J$18,MATCH($H1032,ZoneA,0),MATCH($J1032,ZoneB,0)))=(-1),INDEX('Time Zones'!$D$12:$J$18,MATCH($H1032,ZoneA,0),MATCH($J1032,ZoneB,0))+$G1032+5,INDEX('Time Zones'!$D$12:$J$18,MATCH($H1032,ZoneA,0),MATCH($J1032,ZoneB,0))+$G1032))),"Select Time Zones")</f>
        <v/>
      </c>
      <c r="J1032" s="19" t="s">
        <v>131</v>
      </c>
      <c r="K1032" s="160"/>
      <c r="L1032" s="134"/>
      <c r="M1032" s="134" t="s">
        <v>131</v>
      </c>
      <c r="N1032" s="135" t="str">
        <f>IFERROR(IF(ISBLANK($G1032),"",IF(ISBLANK($L1032),"",IF(ISTEXT($L1032),$L1032,IF(SIGN(INDEX('Time Zones'!$D$12:$J$18,MATCH($H1032,ZoneA,0),MATCH($M1032,ZoneB,0)))=(-1),INDEX('Time Zones'!$D$12:$J$18,MATCH($H1032,ZoneA,0),MATCH($M1032,ZoneB,0))+$L1032+5,INDEX('Time Zones'!$D$12:$J$18,MATCH($H1032,ZoneA,0),MATCH($M1032,ZoneB,0))+$L1032)))),"Select Time Zones")</f>
        <v/>
      </c>
      <c r="O1032" s="162" t="str">
        <f t="shared" ca="1" si="120"/>
        <v/>
      </c>
      <c r="P1032" s="25">
        <f t="shared" si="116"/>
        <v>0</v>
      </c>
      <c r="Q1032" s="25">
        <f t="shared" si="117"/>
        <v>0</v>
      </c>
      <c r="R1032" s="25">
        <f t="shared" si="118"/>
        <v>0</v>
      </c>
      <c r="S1032" s="25" t="str">
        <f t="shared" ca="1" si="121"/>
        <v/>
      </c>
      <c r="T1032" s="20" t="str">
        <f t="shared" ca="1" si="122"/>
        <v/>
      </c>
      <c r="U1032" s="26" t="str">
        <f t="shared" ca="1" si="119"/>
        <v/>
      </c>
      <c r="V1032" s="22"/>
      <c r="W1032" s="22"/>
      <c r="X1032" s="22"/>
      <c r="Y1032" s="22"/>
      <c r="Z1032" s="156"/>
      <c r="AA1032" s="156"/>
      <c r="AB1032" s="156"/>
      <c r="AC1032" s="22">
        <v>20</v>
      </c>
    </row>
    <row r="1033" spans="1:29">
      <c r="A1033" s="17"/>
      <c r="B1033" s="18"/>
      <c r="C1033" s="18"/>
      <c r="D1033" s="17"/>
      <c r="E1033" s="17"/>
      <c r="F1033" s="157"/>
      <c r="G1033" s="136"/>
      <c r="H1033" s="136" t="s">
        <v>131</v>
      </c>
      <c r="I1033" s="137" t="str">
        <f>IFERROR(IF(ISBLANK($G1033),"",IF(ISTEXT($G1033),$G1033,IF(SIGN(INDEX('Time Zones'!$D$12:$J$18,MATCH($H1033,ZoneA,0),MATCH($J1033,ZoneB,0)))=(-1),INDEX('Time Zones'!$D$12:$J$18,MATCH($H1033,ZoneA,0),MATCH($J1033,ZoneB,0))+$G1033+5,INDEX('Time Zones'!$D$12:$J$18,MATCH($H1033,ZoneA,0),MATCH($J1033,ZoneB,0))+$G1033))),"Select Time Zones")</f>
        <v/>
      </c>
      <c r="J1033" s="19" t="s">
        <v>131</v>
      </c>
      <c r="K1033" s="160"/>
      <c r="L1033" s="134"/>
      <c r="M1033" s="134" t="s">
        <v>131</v>
      </c>
      <c r="N1033" s="135" t="str">
        <f>IFERROR(IF(ISBLANK($G1033),"",IF(ISBLANK($L1033),"",IF(ISTEXT($L1033),$L1033,IF(SIGN(INDEX('Time Zones'!$D$12:$J$18,MATCH($H1033,ZoneA,0),MATCH($M1033,ZoneB,0)))=(-1),INDEX('Time Zones'!$D$12:$J$18,MATCH($H1033,ZoneA,0),MATCH($M1033,ZoneB,0))+$L1033+5,INDEX('Time Zones'!$D$12:$J$18,MATCH($H1033,ZoneA,0),MATCH($M1033,ZoneB,0))+$L1033)))),"Select Time Zones")</f>
        <v/>
      </c>
      <c r="O1033" s="162" t="str">
        <f t="shared" ca="1" si="120"/>
        <v/>
      </c>
      <c r="P1033" s="25">
        <f t="shared" si="116"/>
        <v>0</v>
      </c>
      <c r="Q1033" s="25">
        <f t="shared" si="117"/>
        <v>0</v>
      </c>
      <c r="R1033" s="25">
        <f t="shared" si="118"/>
        <v>0</v>
      </c>
      <c r="S1033" s="25" t="str">
        <f t="shared" ca="1" si="121"/>
        <v/>
      </c>
      <c r="T1033" s="20" t="str">
        <f t="shared" ca="1" si="122"/>
        <v/>
      </c>
      <c r="U1033" s="26" t="str">
        <f t="shared" ca="1" si="119"/>
        <v/>
      </c>
      <c r="V1033" s="22"/>
      <c r="W1033" s="22"/>
      <c r="X1033" s="22"/>
      <c r="Y1033" s="22"/>
      <c r="Z1033" s="156"/>
      <c r="AA1033" s="156"/>
      <c r="AB1033" s="156"/>
      <c r="AC1033" s="22">
        <v>20</v>
      </c>
    </row>
    <row r="1034" spans="1:29">
      <c r="A1034" s="17"/>
      <c r="B1034" s="18"/>
      <c r="C1034" s="18"/>
      <c r="D1034" s="17"/>
      <c r="E1034" s="17"/>
      <c r="F1034" s="157"/>
      <c r="G1034" s="136"/>
      <c r="H1034" s="136" t="s">
        <v>131</v>
      </c>
      <c r="I1034" s="137" t="str">
        <f>IFERROR(IF(ISBLANK($G1034),"",IF(ISTEXT($G1034),$G1034,IF(SIGN(INDEX('Time Zones'!$D$12:$J$18,MATCH($H1034,ZoneA,0),MATCH($J1034,ZoneB,0)))=(-1),INDEX('Time Zones'!$D$12:$J$18,MATCH($H1034,ZoneA,0),MATCH($J1034,ZoneB,0))+$G1034+5,INDEX('Time Zones'!$D$12:$J$18,MATCH($H1034,ZoneA,0),MATCH($J1034,ZoneB,0))+$G1034))),"Select Time Zones")</f>
        <v/>
      </c>
      <c r="J1034" s="19" t="s">
        <v>131</v>
      </c>
      <c r="K1034" s="160"/>
      <c r="L1034" s="134"/>
      <c r="M1034" s="134" t="s">
        <v>131</v>
      </c>
      <c r="N1034" s="135" t="str">
        <f>IFERROR(IF(ISBLANK($G1034),"",IF(ISBLANK($L1034),"",IF(ISTEXT($L1034),$L1034,IF(SIGN(INDEX('Time Zones'!$D$12:$J$18,MATCH($H1034,ZoneA,0),MATCH($M1034,ZoneB,0)))=(-1),INDEX('Time Zones'!$D$12:$J$18,MATCH($H1034,ZoneA,0),MATCH($M1034,ZoneB,0))+$L1034+5,INDEX('Time Zones'!$D$12:$J$18,MATCH($H1034,ZoneA,0),MATCH($M1034,ZoneB,0))+$L1034)))),"Select Time Zones")</f>
        <v/>
      </c>
      <c r="O1034" s="162" t="str">
        <f t="shared" ca="1" si="120"/>
        <v/>
      </c>
      <c r="P1034" s="25">
        <f t="shared" si="116"/>
        <v>0</v>
      </c>
      <c r="Q1034" s="25">
        <f t="shared" si="117"/>
        <v>0</v>
      </c>
      <c r="R1034" s="25">
        <f t="shared" si="118"/>
        <v>0</v>
      </c>
      <c r="S1034" s="25" t="str">
        <f t="shared" ca="1" si="121"/>
        <v/>
      </c>
      <c r="T1034" s="20" t="str">
        <f t="shared" ca="1" si="122"/>
        <v/>
      </c>
      <c r="U1034" s="26" t="str">
        <f t="shared" ca="1" si="119"/>
        <v/>
      </c>
      <c r="V1034" s="22"/>
      <c r="W1034" s="22"/>
      <c r="X1034" s="22"/>
      <c r="Y1034" s="22"/>
      <c r="Z1034" s="156"/>
      <c r="AA1034" s="156"/>
      <c r="AB1034" s="156"/>
      <c r="AC1034" s="22">
        <v>20</v>
      </c>
    </row>
    <row r="1035" spans="1:29">
      <c r="A1035" s="17"/>
      <c r="B1035" s="18"/>
      <c r="C1035" s="18"/>
      <c r="D1035" s="17"/>
      <c r="E1035" s="17"/>
      <c r="F1035" s="157"/>
      <c r="G1035" s="136"/>
      <c r="H1035" s="136" t="s">
        <v>131</v>
      </c>
      <c r="I1035" s="137" t="str">
        <f>IFERROR(IF(ISBLANK($G1035),"",IF(ISTEXT($G1035),$G1035,IF(SIGN(INDEX('Time Zones'!$D$12:$J$18,MATCH($H1035,ZoneA,0),MATCH($J1035,ZoneB,0)))=(-1),INDEX('Time Zones'!$D$12:$J$18,MATCH($H1035,ZoneA,0),MATCH($J1035,ZoneB,0))+$G1035+5,INDEX('Time Zones'!$D$12:$J$18,MATCH($H1035,ZoneA,0),MATCH($J1035,ZoneB,0))+$G1035))),"Select Time Zones")</f>
        <v/>
      </c>
      <c r="J1035" s="19" t="s">
        <v>131</v>
      </c>
      <c r="K1035" s="160"/>
      <c r="L1035" s="134"/>
      <c r="M1035" s="134" t="s">
        <v>131</v>
      </c>
      <c r="N1035" s="135" t="str">
        <f>IFERROR(IF(ISBLANK($G1035),"",IF(ISBLANK($L1035),"",IF(ISTEXT($L1035),$L1035,IF(SIGN(INDEX('Time Zones'!$D$12:$J$18,MATCH($H1035,ZoneA,0),MATCH($M1035,ZoneB,0)))=(-1),INDEX('Time Zones'!$D$12:$J$18,MATCH($H1035,ZoneA,0),MATCH($M1035,ZoneB,0))+$L1035+5,INDEX('Time Zones'!$D$12:$J$18,MATCH($H1035,ZoneA,0),MATCH($M1035,ZoneB,0))+$L1035)))),"Select Time Zones")</f>
        <v/>
      </c>
      <c r="O1035" s="162" t="str">
        <f t="shared" ca="1" si="120"/>
        <v/>
      </c>
      <c r="P1035" s="25">
        <f t="shared" si="116"/>
        <v>0</v>
      </c>
      <c r="Q1035" s="25">
        <f t="shared" si="117"/>
        <v>0</v>
      </c>
      <c r="R1035" s="25">
        <f t="shared" si="118"/>
        <v>0</v>
      </c>
      <c r="S1035" s="25" t="str">
        <f t="shared" ca="1" si="121"/>
        <v/>
      </c>
      <c r="T1035" s="20" t="str">
        <f t="shared" ca="1" si="122"/>
        <v/>
      </c>
      <c r="U1035" s="26" t="str">
        <f t="shared" ca="1" si="119"/>
        <v/>
      </c>
      <c r="V1035" s="22"/>
      <c r="W1035" s="22"/>
      <c r="X1035" s="22"/>
      <c r="Y1035" s="22"/>
      <c r="Z1035" s="156"/>
      <c r="AA1035" s="156"/>
      <c r="AB1035" s="156"/>
      <c r="AC1035" s="22">
        <v>20</v>
      </c>
    </row>
    <row r="1036" spans="1:29">
      <c r="A1036" s="17"/>
      <c r="B1036" s="18"/>
      <c r="C1036" s="18"/>
      <c r="D1036" s="17"/>
      <c r="E1036" s="17"/>
      <c r="F1036" s="157"/>
      <c r="G1036" s="136"/>
      <c r="H1036" s="136" t="s">
        <v>131</v>
      </c>
      <c r="I1036" s="137" t="str">
        <f>IFERROR(IF(ISBLANK($G1036),"",IF(ISTEXT($G1036),$G1036,IF(SIGN(INDEX('Time Zones'!$D$12:$J$18,MATCH($H1036,ZoneA,0),MATCH($J1036,ZoneB,0)))=(-1),INDEX('Time Zones'!$D$12:$J$18,MATCH($H1036,ZoneA,0),MATCH($J1036,ZoneB,0))+$G1036+5,INDEX('Time Zones'!$D$12:$J$18,MATCH($H1036,ZoneA,0),MATCH($J1036,ZoneB,0))+$G1036))),"Select Time Zones")</f>
        <v/>
      </c>
      <c r="J1036" s="19" t="s">
        <v>131</v>
      </c>
      <c r="K1036" s="160"/>
      <c r="L1036" s="134"/>
      <c r="M1036" s="134" t="s">
        <v>131</v>
      </c>
      <c r="N1036" s="135" t="str">
        <f>IFERROR(IF(ISBLANK($G1036),"",IF(ISBLANK($L1036),"",IF(ISTEXT($L1036),$L1036,IF(SIGN(INDEX('Time Zones'!$D$12:$J$18,MATCH($H1036,ZoneA,0),MATCH($M1036,ZoneB,0)))=(-1),INDEX('Time Zones'!$D$12:$J$18,MATCH($H1036,ZoneA,0),MATCH($M1036,ZoneB,0))+$L1036+5,INDEX('Time Zones'!$D$12:$J$18,MATCH($H1036,ZoneA,0),MATCH($M1036,ZoneB,0))+$L1036)))),"Select Time Zones")</f>
        <v/>
      </c>
      <c r="O1036" s="162" t="str">
        <f t="shared" ca="1" si="120"/>
        <v/>
      </c>
      <c r="P1036" s="25">
        <f t="shared" si="116"/>
        <v>0</v>
      </c>
      <c r="Q1036" s="25">
        <f t="shared" si="117"/>
        <v>0</v>
      </c>
      <c r="R1036" s="25">
        <f t="shared" si="118"/>
        <v>0</v>
      </c>
      <c r="S1036" s="25" t="str">
        <f t="shared" ca="1" si="121"/>
        <v/>
      </c>
      <c r="T1036" s="20" t="str">
        <f t="shared" ca="1" si="122"/>
        <v/>
      </c>
      <c r="U1036" s="26" t="str">
        <f t="shared" ca="1" si="119"/>
        <v/>
      </c>
      <c r="V1036" s="22"/>
      <c r="W1036" s="22"/>
      <c r="X1036" s="22"/>
      <c r="Y1036" s="22"/>
      <c r="Z1036" s="156"/>
      <c r="AA1036" s="156"/>
      <c r="AB1036" s="156"/>
      <c r="AC1036" s="22">
        <v>20</v>
      </c>
    </row>
    <row r="1037" spans="1:29">
      <c r="A1037" s="17"/>
      <c r="B1037" s="18"/>
      <c r="C1037" s="18"/>
      <c r="D1037" s="17"/>
      <c r="E1037" s="17"/>
      <c r="F1037" s="157"/>
      <c r="G1037" s="136"/>
      <c r="H1037" s="136" t="s">
        <v>131</v>
      </c>
      <c r="I1037" s="137" t="str">
        <f>IFERROR(IF(ISBLANK($G1037),"",IF(ISTEXT($G1037),$G1037,IF(SIGN(INDEX('Time Zones'!$D$12:$J$18,MATCH($H1037,ZoneA,0),MATCH($J1037,ZoneB,0)))=(-1),INDEX('Time Zones'!$D$12:$J$18,MATCH($H1037,ZoneA,0),MATCH($J1037,ZoneB,0))+$G1037+5,INDEX('Time Zones'!$D$12:$J$18,MATCH($H1037,ZoneA,0),MATCH($J1037,ZoneB,0))+$G1037))),"Select Time Zones")</f>
        <v/>
      </c>
      <c r="J1037" s="19" t="s">
        <v>131</v>
      </c>
      <c r="K1037" s="160"/>
      <c r="L1037" s="134"/>
      <c r="M1037" s="134" t="s">
        <v>131</v>
      </c>
      <c r="N1037" s="135" t="str">
        <f>IFERROR(IF(ISBLANK($G1037),"",IF(ISBLANK($L1037),"",IF(ISTEXT($L1037),$L1037,IF(SIGN(INDEX('Time Zones'!$D$12:$J$18,MATCH($H1037,ZoneA,0),MATCH($M1037,ZoneB,0)))=(-1),INDEX('Time Zones'!$D$12:$J$18,MATCH($H1037,ZoneA,0),MATCH($M1037,ZoneB,0))+$L1037+5,INDEX('Time Zones'!$D$12:$J$18,MATCH($H1037,ZoneA,0),MATCH($M1037,ZoneB,0))+$L1037)))),"Select Time Zones")</f>
        <v/>
      </c>
      <c r="O1037" s="162" t="str">
        <f t="shared" ca="1" si="120"/>
        <v/>
      </c>
      <c r="P1037" s="25">
        <f t="shared" si="116"/>
        <v>0</v>
      </c>
      <c r="Q1037" s="25">
        <f t="shared" si="117"/>
        <v>0</v>
      </c>
      <c r="R1037" s="25">
        <f t="shared" si="118"/>
        <v>0</v>
      </c>
      <c r="S1037" s="25" t="str">
        <f t="shared" ca="1" si="121"/>
        <v/>
      </c>
      <c r="T1037" s="20" t="str">
        <f t="shared" ca="1" si="122"/>
        <v/>
      </c>
      <c r="U1037" s="26" t="str">
        <f t="shared" ca="1" si="119"/>
        <v/>
      </c>
      <c r="V1037" s="22"/>
      <c r="W1037" s="22"/>
      <c r="X1037" s="22"/>
      <c r="Y1037" s="22"/>
      <c r="Z1037" s="156"/>
      <c r="AA1037" s="156"/>
      <c r="AB1037" s="156"/>
      <c r="AC1037" s="22">
        <v>20</v>
      </c>
    </row>
    <row r="1038" spans="1:29">
      <c r="A1038" s="17"/>
      <c r="B1038" s="18"/>
      <c r="C1038" s="18"/>
      <c r="D1038" s="17"/>
      <c r="E1038" s="17"/>
      <c r="F1038" s="157"/>
      <c r="G1038" s="136"/>
      <c r="H1038" s="136" t="s">
        <v>131</v>
      </c>
      <c r="I1038" s="137" t="str">
        <f>IFERROR(IF(ISBLANK($G1038),"",IF(ISTEXT($G1038),$G1038,IF(SIGN(INDEX('Time Zones'!$D$12:$J$18,MATCH($H1038,ZoneA,0),MATCH($J1038,ZoneB,0)))=(-1),INDEX('Time Zones'!$D$12:$J$18,MATCH($H1038,ZoneA,0),MATCH($J1038,ZoneB,0))+$G1038+5,INDEX('Time Zones'!$D$12:$J$18,MATCH($H1038,ZoneA,0),MATCH($J1038,ZoneB,0))+$G1038))),"Select Time Zones")</f>
        <v/>
      </c>
      <c r="J1038" s="19" t="s">
        <v>131</v>
      </c>
      <c r="K1038" s="160"/>
      <c r="L1038" s="134"/>
      <c r="M1038" s="134" t="s">
        <v>131</v>
      </c>
      <c r="N1038" s="135" t="str">
        <f>IFERROR(IF(ISBLANK($G1038),"",IF(ISBLANK($L1038),"",IF(ISTEXT($L1038),$L1038,IF(SIGN(INDEX('Time Zones'!$D$12:$J$18,MATCH($H1038,ZoneA,0),MATCH($M1038,ZoneB,0)))=(-1),INDEX('Time Zones'!$D$12:$J$18,MATCH($H1038,ZoneA,0),MATCH($M1038,ZoneB,0))+$L1038+5,INDEX('Time Zones'!$D$12:$J$18,MATCH($H1038,ZoneA,0),MATCH($M1038,ZoneB,0))+$L1038)))),"Select Time Zones")</f>
        <v/>
      </c>
      <c r="O1038" s="162" t="str">
        <f t="shared" ca="1" si="120"/>
        <v/>
      </c>
      <c r="P1038" s="25">
        <f t="shared" si="116"/>
        <v>0</v>
      </c>
      <c r="Q1038" s="25">
        <f t="shared" si="117"/>
        <v>0</v>
      </c>
      <c r="R1038" s="25">
        <f t="shared" si="118"/>
        <v>0</v>
      </c>
      <c r="S1038" s="25" t="str">
        <f t="shared" ca="1" si="121"/>
        <v/>
      </c>
      <c r="T1038" s="20" t="str">
        <f t="shared" ca="1" si="122"/>
        <v/>
      </c>
      <c r="U1038" s="26" t="str">
        <f t="shared" ca="1" si="119"/>
        <v/>
      </c>
      <c r="V1038" s="22"/>
      <c r="W1038" s="22"/>
      <c r="X1038" s="22"/>
      <c r="Y1038" s="22"/>
      <c r="Z1038" s="156"/>
      <c r="AA1038" s="156"/>
      <c r="AB1038" s="156"/>
      <c r="AC1038" s="22">
        <v>20</v>
      </c>
    </row>
    <row r="1039" spans="1:29">
      <c r="A1039" s="17"/>
      <c r="B1039" s="18"/>
      <c r="C1039" s="18"/>
      <c r="D1039" s="17"/>
      <c r="E1039" s="17"/>
      <c r="F1039" s="157"/>
      <c r="G1039" s="136"/>
      <c r="H1039" s="136" t="s">
        <v>131</v>
      </c>
      <c r="I1039" s="137" t="str">
        <f>IFERROR(IF(ISBLANK($G1039),"",IF(ISTEXT($G1039),$G1039,IF(SIGN(INDEX('Time Zones'!$D$12:$J$18,MATCH($H1039,ZoneA,0),MATCH($J1039,ZoneB,0)))=(-1),INDEX('Time Zones'!$D$12:$J$18,MATCH($H1039,ZoneA,0),MATCH($J1039,ZoneB,0))+$G1039+5,INDEX('Time Zones'!$D$12:$J$18,MATCH($H1039,ZoneA,0),MATCH($J1039,ZoneB,0))+$G1039))),"Select Time Zones")</f>
        <v/>
      </c>
      <c r="J1039" s="19" t="s">
        <v>131</v>
      </c>
      <c r="K1039" s="160"/>
      <c r="L1039" s="134"/>
      <c r="M1039" s="134" t="s">
        <v>131</v>
      </c>
      <c r="N1039" s="135" t="str">
        <f>IFERROR(IF(ISBLANK($G1039),"",IF(ISBLANK($L1039),"",IF(ISTEXT($L1039),$L1039,IF(SIGN(INDEX('Time Zones'!$D$12:$J$18,MATCH($H1039,ZoneA,0),MATCH($M1039,ZoneB,0)))=(-1),INDEX('Time Zones'!$D$12:$J$18,MATCH($H1039,ZoneA,0),MATCH($M1039,ZoneB,0))+$L1039+5,INDEX('Time Zones'!$D$12:$J$18,MATCH($H1039,ZoneA,0),MATCH($M1039,ZoneB,0))+$L1039)))),"Select Time Zones")</f>
        <v/>
      </c>
      <c r="O1039" s="162" t="str">
        <f t="shared" ca="1" si="120"/>
        <v/>
      </c>
      <c r="P1039" s="25">
        <f t="shared" si="116"/>
        <v>0</v>
      </c>
      <c r="Q1039" s="25">
        <f t="shared" si="117"/>
        <v>0</v>
      </c>
      <c r="R1039" s="25">
        <f t="shared" si="118"/>
        <v>0</v>
      </c>
      <c r="S1039" s="25" t="str">
        <f t="shared" ca="1" si="121"/>
        <v/>
      </c>
      <c r="T1039" s="20" t="str">
        <f t="shared" ca="1" si="122"/>
        <v/>
      </c>
      <c r="U1039" s="26" t="str">
        <f t="shared" ca="1" si="119"/>
        <v/>
      </c>
      <c r="V1039" s="22"/>
      <c r="W1039" s="22"/>
      <c r="X1039" s="22"/>
      <c r="Y1039" s="22"/>
      <c r="Z1039" s="156"/>
      <c r="AA1039" s="156"/>
      <c r="AB1039" s="156"/>
      <c r="AC1039" s="22">
        <v>20</v>
      </c>
    </row>
    <row r="1040" spans="1:29">
      <c r="A1040" s="17"/>
      <c r="B1040" s="18"/>
      <c r="C1040" s="18"/>
      <c r="D1040" s="17"/>
      <c r="E1040" s="17"/>
      <c r="F1040" s="157"/>
      <c r="G1040" s="136"/>
      <c r="H1040" s="136" t="s">
        <v>131</v>
      </c>
      <c r="I1040" s="137" t="str">
        <f>IFERROR(IF(ISBLANK($G1040),"",IF(ISTEXT($G1040),$G1040,IF(SIGN(INDEX('Time Zones'!$D$12:$J$18,MATCH($H1040,ZoneA,0),MATCH($J1040,ZoneB,0)))=(-1),INDEX('Time Zones'!$D$12:$J$18,MATCH($H1040,ZoneA,0),MATCH($J1040,ZoneB,0))+$G1040+5,INDEX('Time Zones'!$D$12:$J$18,MATCH($H1040,ZoneA,0),MATCH($J1040,ZoneB,0))+$G1040))),"Select Time Zones")</f>
        <v/>
      </c>
      <c r="J1040" s="19" t="s">
        <v>131</v>
      </c>
      <c r="K1040" s="160"/>
      <c r="L1040" s="134"/>
      <c r="M1040" s="134" t="s">
        <v>131</v>
      </c>
      <c r="N1040" s="135" t="str">
        <f>IFERROR(IF(ISBLANK($G1040),"",IF(ISBLANK($L1040),"",IF(ISTEXT($L1040),$L1040,IF(SIGN(INDEX('Time Zones'!$D$12:$J$18,MATCH($H1040,ZoneA,0),MATCH($M1040,ZoneB,0)))=(-1),INDEX('Time Zones'!$D$12:$J$18,MATCH($H1040,ZoneA,0),MATCH($M1040,ZoneB,0))+$L1040+5,INDEX('Time Zones'!$D$12:$J$18,MATCH($H1040,ZoneA,0),MATCH($M1040,ZoneB,0))+$L1040)))),"Select Time Zones")</f>
        <v/>
      </c>
      <c r="O1040" s="162" t="str">
        <f t="shared" ca="1" si="120"/>
        <v/>
      </c>
      <c r="P1040" s="25">
        <f t="shared" si="116"/>
        <v>0</v>
      </c>
      <c r="Q1040" s="25">
        <f t="shared" si="117"/>
        <v>0</v>
      </c>
      <c r="R1040" s="25">
        <f t="shared" si="118"/>
        <v>0</v>
      </c>
      <c r="S1040" s="25" t="str">
        <f t="shared" ca="1" si="121"/>
        <v/>
      </c>
      <c r="T1040" s="20" t="str">
        <f t="shared" ca="1" si="122"/>
        <v/>
      </c>
      <c r="U1040" s="26" t="str">
        <f t="shared" ca="1" si="119"/>
        <v/>
      </c>
      <c r="V1040" s="22"/>
      <c r="W1040" s="22"/>
      <c r="X1040" s="22"/>
      <c r="Y1040" s="22"/>
      <c r="Z1040" s="156"/>
      <c r="AA1040" s="156"/>
      <c r="AB1040" s="156"/>
      <c r="AC1040" s="22">
        <v>20</v>
      </c>
    </row>
    <row r="1041" spans="1:29">
      <c r="A1041" s="17"/>
      <c r="B1041" s="18"/>
      <c r="C1041" s="18"/>
      <c r="D1041" s="17"/>
      <c r="E1041" s="17"/>
      <c r="F1041" s="157"/>
      <c r="G1041" s="136"/>
      <c r="H1041" s="136" t="s">
        <v>131</v>
      </c>
      <c r="I1041" s="137" t="str">
        <f>IFERROR(IF(ISBLANK($G1041),"",IF(ISTEXT($G1041),$G1041,IF(SIGN(INDEX('Time Zones'!$D$12:$J$18,MATCH($H1041,ZoneA,0),MATCH($J1041,ZoneB,0)))=(-1),INDEX('Time Zones'!$D$12:$J$18,MATCH($H1041,ZoneA,0),MATCH($J1041,ZoneB,0))+$G1041+5,INDEX('Time Zones'!$D$12:$J$18,MATCH($H1041,ZoneA,0),MATCH($J1041,ZoneB,0))+$G1041))),"Select Time Zones")</f>
        <v/>
      </c>
      <c r="J1041" s="19" t="s">
        <v>131</v>
      </c>
      <c r="K1041" s="160"/>
      <c r="L1041" s="134"/>
      <c r="M1041" s="134" t="s">
        <v>131</v>
      </c>
      <c r="N1041" s="135" t="str">
        <f>IFERROR(IF(ISBLANK($G1041),"",IF(ISBLANK($L1041),"",IF(ISTEXT($L1041),$L1041,IF(SIGN(INDEX('Time Zones'!$D$12:$J$18,MATCH($H1041,ZoneA,0),MATCH($M1041,ZoneB,0)))=(-1),INDEX('Time Zones'!$D$12:$J$18,MATCH($H1041,ZoneA,0),MATCH($M1041,ZoneB,0))+$L1041+5,INDEX('Time Zones'!$D$12:$J$18,MATCH($H1041,ZoneA,0),MATCH($M1041,ZoneB,0))+$L1041)))),"Select Time Zones")</f>
        <v/>
      </c>
      <c r="O1041" s="162" t="str">
        <f t="shared" ca="1" si="120"/>
        <v/>
      </c>
      <c r="P1041" s="25">
        <f t="shared" si="116"/>
        <v>0</v>
      </c>
      <c r="Q1041" s="25">
        <f t="shared" si="117"/>
        <v>0</v>
      </c>
      <c r="R1041" s="25">
        <f t="shared" si="118"/>
        <v>0</v>
      </c>
      <c r="S1041" s="25" t="str">
        <f t="shared" ca="1" si="121"/>
        <v/>
      </c>
      <c r="T1041" s="20" t="str">
        <f t="shared" ca="1" si="122"/>
        <v/>
      </c>
      <c r="U1041" s="26" t="str">
        <f t="shared" ca="1" si="119"/>
        <v/>
      </c>
      <c r="V1041" s="22"/>
      <c r="W1041" s="22"/>
      <c r="X1041" s="22"/>
      <c r="Y1041" s="22"/>
      <c r="Z1041" s="156"/>
      <c r="AA1041" s="156"/>
      <c r="AB1041" s="156"/>
      <c r="AC1041" s="22">
        <v>20</v>
      </c>
    </row>
    <row r="1042" spans="1:29">
      <c r="A1042" s="17"/>
      <c r="B1042" s="18"/>
      <c r="C1042" s="18"/>
      <c r="D1042" s="17"/>
      <c r="E1042" s="17"/>
      <c r="F1042" s="157"/>
      <c r="G1042" s="136"/>
      <c r="H1042" s="136" t="s">
        <v>131</v>
      </c>
      <c r="I1042" s="137" t="str">
        <f>IFERROR(IF(ISBLANK($G1042),"",IF(ISTEXT($G1042),$G1042,IF(SIGN(INDEX('Time Zones'!$D$12:$J$18,MATCH($H1042,ZoneA,0),MATCH($J1042,ZoneB,0)))=(-1),INDEX('Time Zones'!$D$12:$J$18,MATCH($H1042,ZoneA,0),MATCH($J1042,ZoneB,0))+$G1042+5,INDEX('Time Zones'!$D$12:$J$18,MATCH($H1042,ZoneA,0),MATCH($J1042,ZoneB,0))+$G1042))),"Select Time Zones")</f>
        <v/>
      </c>
      <c r="J1042" s="19" t="s">
        <v>131</v>
      </c>
      <c r="K1042" s="160"/>
      <c r="L1042" s="134"/>
      <c r="M1042" s="134" t="s">
        <v>131</v>
      </c>
      <c r="N1042" s="135" t="str">
        <f>IFERROR(IF(ISBLANK($G1042),"",IF(ISBLANK($L1042),"",IF(ISTEXT($L1042),$L1042,IF(SIGN(INDEX('Time Zones'!$D$12:$J$18,MATCH($H1042,ZoneA,0),MATCH($M1042,ZoneB,0)))=(-1),INDEX('Time Zones'!$D$12:$J$18,MATCH($H1042,ZoneA,0),MATCH($M1042,ZoneB,0))+$L1042+5,INDEX('Time Zones'!$D$12:$J$18,MATCH($H1042,ZoneA,0),MATCH($M1042,ZoneB,0))+$L1042)))),"Select Time Zones")</f>
        <v/>
      </c>
      <c r="O1042" s="162" t="str">
        <f t="shared" ca="1" si="120"/>
        <v/>
      </c>
      <c r="P1042" s="25">
        <f t="shared" si="116"/>
        <v>0</v>
      </c>
      <c r="Q1042" s="25">
        <f t="shared" si="117"/>
        <v>0</v>
      </c>
      <c r="R1042" s="25">
        <f t="shared" si="118"/>
        <v>0</v>
      </c>
      <c r="S1042" s="25" t="str">
        <f t="shared" ca="1" si="121"/>
        <v/>
      </c>
      <c r="T1042" s="20" t="str">
        <f t="shared" ca="1" si="122"/>
        <v/>
      </c>
      <c r="U1042" s="26" t="str">
        <f t="shared" ca="1" si="119"/>
        <v/>
      </c>
      <c r="V1042" s="22"/>
      <c r="W1042" s="22"/>
      <c r="X1042" s="22"/>
      <c r="Y1042" s="22"/>
      <c r="Z1042" s="156"/>
      <c r="AA1042" s="156"/>
      <c r="AB1042" s="156"/>
      <c r="AC1042" s="22">
        <v>20</v>
      </c>
    </row>
    <row r="1043" spans="1:29">
      <c r="A1043" s="17"/>
      <c r="B1043" s="18"/>
      <c r="C1043" s="18"/>
      <c r="D1043" s="17"/>
      <c r="E1043" s="17"/>
      <c r="F1043" s="157"/>
      <c r="G1043" s="136"/>
      <c r="H1043" s="136" t="s">
        <v>131</v>
      </c>
      <c r="I1043" s="137" t="str">
        <f>IFERROR(IF(ISBLANK($G1043),"",IF(ISTEXT($G1043),$G1043,IF(SIGN(INDEX('Time Zones'!$D$12:$J$18,MATCH($H1043,ZoneA,0),MATCH($J1043,ZoneB,0)))=(-1),INDEX('Time Zones'!$D$12:$J$18,MATCH($H1043,ZoneA,0),MATCH($J1043,ZoneB,0))+$G1043+5,INDEX('Time Zones'!$D$12:$J$18,MATCH($H1043,ZoneA,0),MATCH($J1043,ZoneB,0))+$G1043))),"Select Time Zones")</f>
        <v/>
      </c>
      <c r="J1043" s="19" t="s">
        <v>131</v>
      </c>
      <c r="K1043" s="160"/>
      <c r="L1043" s="134"/>
      <c r="M1043" s="134" t="s">
        <v>131</v>
      </c>
      <c r="N1043" s="135" t="str">
        <f>IFERROR(IF(ISBLANK($G1043),"",IF(ISBLANK($L1043),"",IF(ISTEXT($L1043),$L1043,IF(SIGN(INDEX('Time Zones'!$D$12:$J$18,MATCH($H1043,ZoneA,0),MATCH($M1043,ZoneB,0)))=(-1),INDEX('Time Zones'!$D$12:$J$18,MATCH($H1043,ZoneA,0),MATCH($M1043,ZoneB,0))+$L1043+5,INDEX('Time Zones'!$D$12:$J$18,MATCH($H1043,ZoneA,0),MATCH($M1043,ZoneB,0))+$L1043)))),"Select Time Zones")</f>
        <v/>
      </c>
      <c r="O1043" s="162" t="str">
        <f t="shared" ca="1" si="120"/>
        <v/>
      </c>
      <c r="P1043" s="25">
        <f t="shared" si="116"/>
        <v>0</v>
      </c>
      <c r="Q1043" s="25">
        <f t="shared" si="117"/>
        <v>0</v>
      </c>
      <c r="R1043" s="25">
        <f t="shared" si="118"/>
        <v>0</v>
      </c>
      <c r="S1043" s="25" t="str">
        <f t="shared" ca="1" si="121"/>
        <v/>
      </c>
      <c r="T1043" s="20" t="str">
        <f t="shared" ca="1" si="122"/>
        <v/>
      </c>
      <c r="U1043" s="26" t="str">
        <f t="shared" ca="1" si="119"/>
        <v/>
      </c>
      <c r="V1043" s="22"/>
      <c r="W1043" s="22"/>
      <c r="X1043" s="22"/>
      <c r="Y1043" s="22"/>
      <c r="Z1043" s="156"/>
      <c r="AA1043" s="156"/>
      <c r="AB1043" s="156"/>
      <c r="AC1043" s="22">
        <v>20</v>
      </c>
    </row>
    <row r="1044" spans="1:29">
      <c r="A1044" s="17"/>
      <c r="B1044" s="18"/>
      <c r="C1044" s="18"/>
      <c r="D1044" s="17"/>
      <c r="E1044" s="17"/>
      <c r="F1044" s="157"/>
      <c r="G1044" s="136"/>
      <c r="H1044" s="136" t="s">
        <v>131</v>
      </c>
      <c r="I1044" s="137" t="str">
        <f>IFERROR(IF(ISBLANK($G1044),"",IF(ISTEXT($G1044),$G1044,IF(SIGN(INDEX('Time Zones'!$D$12:$J$18,MATCH($H1044,ZoneA,0),MATCH($J1044,ZoneB,0)))=(-1),INDEX('Time Zones'!$D$12:$J$18,MATCH($H1044,ZoneA,0),MATCH($J1044,ZoneB,0))+$G1044+5,INDEX('Time Zones'!$D$12:$J$18,MATCH($H1044,ZoneA,0),MATCH($J1044,ZoneB,0))+$G1044))),"Select Time Zones")</f>
        <v/>
      </c>
      <c r="J1044" s="19" t="s">
        <v>131</v>
      </c>
      <c r="K1044" s="160"/>
      <c r="L1044" s="134"/>
      <c r="M1044" s="134" t="s">
        <v>131</v>
      </c>
      <c r="N1044" s="135" t="str">
        <f>IFERROR(IF(ISBLANK($G1044),"",IF(ISBLANK($L1044),"",IF(ISTEXT($L1044),$L1044,IF(SIGN(INDEX('Time Zones'!$D$12:$J$18,MATCH($H1044,ZoneA,0),MATCH($M1044,ZoneB,0)))=(-1),INDEX('Time Zones'!$D$12:$J$18,MATCH($H1044,ZoneA,0),MATCH($M1044,ZoneB,0))+$L1044+5,INDEX('Time Zones'!$D$12:$J$18,MATCH($H1044,ZoneA,0),MATCH($M1044,ZoneB,0))+$L1044)))),"Select Time Zones")</f>
        <v/>
      </c>
      <c r="O1044" s="162" t="str">
        <f t="shared" ca="1" si="120"/>
        <v/>
      </c>
      <c r="P1044" s="25">
        <f t="shared" si="116"/>
        <v>0</v>
      </c>
      <c r="Q1044" s="25">
        <f t="shared" si="117"/>
        <v>0</v>
      </c>
      <c r="R1044" s="25">
        <f t="shared" si="118"/>
        <v>0</v>
      </c>
      <c r="S1044" s="25" t="str">
        <f t="shared" ca="1" si="121"/>
        <v/>
      </c>
      <c r="T1044" s="20" t="str">
        <f t="shared" ca="1" si="122"/>
        <v/>
      </c>
      <c r="U1044" s="26" t="str">
        <f t="shared" ca="1" si="119"/>
        <v/>
      </c>
      <c r="V1044" s="22"/>
      <c r="W1044" s="22"/>
      <c r="X1044" s="22"/>
      <c r="Y1044" s="22"/>
      <c r="Z1044" s="156"/>
      <c r="AA1044" s="156"/>
      <c r="AB1044" s="156"/>
      <c r="AC1044" s="22">
        <v>20</v>
      </c>
    </row>
    <row r="1045" spans="1:29">
      <c r="A1045" s="17"/>
      <c r="B1045" s="18"/>
      <c r="C1045" s="18"/>
      <c r="D1045" s="17"/>
      <c r="E1045" s="17"/>
      <c r="F1045" s="157"/>
      <c r="G1045" s="136"/>
      <c r="H1045" s="136" t="s">
        <v>131</v>
      </c>
      <c r="I1045" s="137" t="str">
        <f>IFERROR(IF(ISBLANK($G1045),"",IF(ISTEXT($G1045),$G1045,IF(SIGN(INDEX('Time Zones'!$D$12:$J$18,MATCH($H1045,ZoneA,0),MATCH($J1045,ZoneB,0)))=(-1),INDEX('Time Zones'!$D$12:$J$18,MATCH($H1045,ZoneA,0),MATCH($J1045,ZoneB,0))+$G1045+5,INDEX('Time Zones'!$D$12:$J$18,MATCH($H1045,ZoneA,0),MATCH($J1045,ZoneB,0))+$G1045))),"Select Time Zones")</f>
        <v/>
      </c>
      <c r="J1045" s="19" t="s">
        <v>131</v>
      </c>
      <c r="K1045" s="160"/>
      <c r="L1045" s="134"/>
      <c r="M1045" s="134" t="s">
        <v>131</v>
      </c>
      <c r="N1045" s="135" t="str">
        <f>IFERROR(IF(ISBLANK($G1045),"",IF(ISBLANK($L1045),"",IF(ISTEXT($L1045),$L1045,IF(SIGN(INDEX('Time Zones'!$D$12:$J$18,MATCH($H1045,ZoneA,0),MATCH($M1045,ZoneB,0)))=(-1),INDEX('Time Zones'!$D$12:$J$18,MATCH($H1045,ZoneA,0),MATCH($M1045,ZoneB,0))+$L1045+5,INDEX('Time Zones'!$D$12:$J$18,MATCH($H1045,ZoneA,0),MATCH($M1045,ZoneB,0))+$L1045)))),"Select Time Zones")</f>
        <v/>
      </c>
      <c r="O1045" s="162" t="str">
        <f t="shared" ca="1" si="120"/>
        <v/>
      </c>
      <c r="P1045" s="25">
        <f t="shared" si="116"/>
        <v>0</v>
      </c>
      <c r="Q1045" s="25">
        <f t="shared" si="117"/>
        <v>0</v>
      </c>
      <c r="R1045" s="25">
        <f t="shared" si="118"/>
        <v>0</v>
      </c>
      <c r="S1045" s="25" t="str">
        <f t="shared" ca="1" si="121"/>
        <v/>
      </c>
      <c r="T1045" s="20" t="str">
        <f t="shared" ca="1" si="122"/>
        <v/>
      </c>
      <c r="U1045" s="26" t="str">
        <f t="shared" ca="1" si="119"/>
        <v/>
      </c>
      <c r="V1045" s="22"/>
      <c r="W1045" s="22"/>
      <c r="X1045" s="22"/>
      <c r="Y1045" s="22"/>
      <c r="Z1045" s="156"/>
      <c r="AA1045" s="156"/>
      <c r="AB1045" s="156"/>
      <c r="AC1045" s="22">
        <v>20</v>
      </c>
    </row>
    <row r="1046" spans="1:29">
      <c r="A1046" s="17"/>
      <c r="B1046" s="18"/>
      <c r="C1046" s="18"/>
      <c r="D1046" s="17"/>
      <c r="E1046" s="17"/>
      <c r="F1046" s="157"/>
      <c r="G1046" s="136"/>
      <c r="H1046" s="136" t="s">
        <v>131</v>
      </c>
      <c r="I1046" s="137" t="str">
        <f>IFERROR(IF(ISBLANK($G1046),"",IF(ISTEXT($G1046),$G1046,IF(SIGN(INDEX('Time Zones'!$D$12:$J$18,MATCH($H1046,ZoneA,0),MATCH($J1046,ZoneB,0)))=(-1),INDEX('Time Zones'!$D$12:$J$18,MATCH($H1046,ZoneA,0),MATCH($J1046,ZoneB,0))+$G1046+5,INDEX('Time Zones'!$D$12:$J$18,MATCH($H1046,ZoneA,0),MATCH($J1046,ZoneB,0))+$G1046))),"Select Time Zones")</f>
        <v/>
      </c>
      <c r="J1046" s="19" t="s">
        <v>131</v>
      </c>
      <c r="K1046" s="160"/>
      <c r="L1046" s="134"/>
      <c r="M1046" s="134" t="s">
        <v>131</v>
      </c>
      <c r="N1046" s="135" t="str">
        <f>IFERROR(IF(ISBLANK($G1046),"",IF(ISBLANK($L1046),"",IF(ISTEXT($L1046),$L1046,IF(SIGN(INDEX('Time Zones'!$D$12:$J$18,MATCH($H1046,ZoneA,0),MATCH($M1046,ZoneB,0)))=(-1),INDEX('Time Zones'!$D$12:$J$18,MATCH($H1046,ZoneA,0),MATCH($M1046,ZoneB,0))+$L1046+5,INDEX('Time Zones'!$D$12:$J$18,MATCH($H1046,ZoneA,0),MATCH($M1046,ZoneB,0))+$L1046)))),"Select Time Zones")</f>
        <v/>
      </c>
      <c r="O1046" s="162" t="str">
        <f t="shared" ca="1" si="120"/>
        <v/>
      </c>
      <c r="P1046" s="25">
        <f t="shared" si="116"/>
        <v>0</v>
      </c>
      <c r="Q1046" s="25">
        <f t="shared" si="117"/>
        <v>0</v>
      </c>
      <c r="R1046" s="25">
        <f t="shared" si="118"/>
        <v>0</v>
      </c>
      <c r="S1046" s="25" t="str">
        <f t="shared" ca="1" si="121"/>
        <v/>
      </c>
      <c r="T1046" s="20" t="str">
        <f t="shared" ca="1" si="122"/>
        <v/>
      </c>
      <c r="U1046" s="26" t="str">
        <f t="shared" ca="1" si="119"/>
        <v/>
      </c>
      <c r="V1046" s="22"/>
      <c r="W1046" s="22"/>
      <c r="X1046" s="22"/>
      <c r="Y1046" s="22"/>
      <c r="Z1046" s="156"/>
      <c r="AA1046" s="156"/>
      <c r="AB1046" s="156"/>
      <c r="AC1046" s="22">
        <v>20</v>
      </c>
    </row>
    <row r="1047" spans="1:29">
      <c r="A1047" s="17"/>
      <c r="B1047" s="18"/>
      <c r="C1047" s="18"/>
      <c r="D1047" s="17"/>
      <c r="E1047" s="17"/>
      <c r="F1047" s="157"/>
      <c r="G1047" s="136"/>
      <c r="H1047" s="136" t="s">
        <v>131</v>
      </c>
      <c r="I1047" s="137" t="str">
        <f>IFERROR(IF(ISBLANK($G1047),"",IF(ISTEXT($G1047),$G1047,IF(SIGN(INDEX('Time Zones'!$D$12:$J$18,MATCH($H1047,ZoneA,0),MATCH($J1047,ZoneB,0)))=(-1),INDEX('Time Zones'!$D$12:$J$18,MATCH($H1047,ZoneA,0),MATCH($J1047,ZoneB,0))+$G1047+5,INDEX('Time Zones'!$D$12:$J$18,MATCH($H1047,ZoneA,0),MATCH($J1047,ZoneB,0))+$G1047))),"Select Time Zones")</f>
        <v/>
      </c>
      <c r="J1047" s="19" t="s">
        <v>131</v>
      </c>
      <c r="K1047" s="160"/>
      <c r="L1047" s="134"/>
      <c r="M1047" s="134" t="s">
        <v>131</v>
      </c>
      <c r="N1047" s="135" t="str">
        <f>IFERROR(IF(ISBLANK($G1047),"",IF(ISBLANK($L1047),"",IF(ISTEXT($L1047),$L1047,IF(SIGN(INDEX('Time Zones'!$D$12:$J$18,MATCH($H1047,ZoneA,0),MATCH($M1047,ZoneB,0)))=(-1),INDEX('Time Zones'!$D$12:$J$18,MATCH($H1047,ZoneA,0),MATCH($M1047,ZoneB,0))+$L1047+5,INDEX('Time Zones'!$D$12:$J$18,MATCH($H1047,ZoneA,0),MATCH($M1047,ZoneB,0))+$L1047)))),"Select Time Zones")</f>
        <v/>
      </c>
      <c r="O1047" s="162" t="str">
        <f t="shared" ca="1" si="120"/>
        <v/>
      </c>
      <c r="P1047" s="25">
        <f t="shared" si="116"/>
        <v>0</v>
      </c>
      <c r="Q1047" s="25">
        <f t="shared" si="117"/>
        <v>0</v>
      </c>
      <c r="R1047" s="25">
        <f t="shared" si="118"/>
        <v>0</v>
      </c>
      <c r="S1047" s="25" t="str">
        <f t="shared" ca="1" si="121"/>
        <v/>
      </c>
      <c r="T1047" s="20" t="str">
        <f t="shared" ca="1" si="122"/>
        <v/>
      </c>
      <c r="U1047" s="26" t="str">
        <f t="shared" ca="1" si="119"/>
        <v/>
      </c>
      <c r="V1047" s="22"/>
      <c r="W1047" s="22"/>
      <c r="X1047" s="22"/>
      <c r="Y1047" s="22"/>
      <c r="Z1047" s="156"/>
      <c r="AA1047" s="156"/>
      <c r="AB1047" s="156"/>
      <c r="AC1047" s="22">
        <v>20</v>
      </c>
    </row>
    <row r="1048" spans="1:29">
      <c r="A1048" s="17"/>
      <c r="B1048" s="18"/>
      <c r="C1048" s="18"/>
      <c r="D1048" s="17"/>
      <c r="E1048" s="17"/>
      <c r="F1048" s="157"/>
      <c r="G1048" s="136"/>
      <c r="H1048" s="136" t="s">
        <v>131</v>
      </c>
      <c r="I1048" s="137" t="str">
        <f>IFERROR(IF(ISBLANK($G1048),"",IF(ISTEXT($G1048),$G1048,IF(SIGN(INDEX('Time Zones'!$D$12:$J$18,MATCH($H1048,ZoneA,0),MATCH($J1048,ZoneB,0)))=(-1),INDEX('Time Zones'!$D$12:$J$18,MATCH($H1048,ZoneA,0),MATCH($J1048,ZoneB,0))+$G1048+5,INDEX('Time Zones'!$D$12:$J$18,MATCH($H1048,ZoneA,0),MATCH($J1048,ZoneB,0))+$G1048))),"Select Time Zones")</f>
        <v/>
      </c>
      <c r="J1048" s="19" t="s">
        <v>131</v>
      </c>
      <c r="K1048" s="160"/>
      <c r="L1048" s="134"/>
      <c r="M1048" s="134" t="s">
        <v>131</v>
      </c>
      <c r="N1048" s="135" t="str">
        <f>IFERROR(IF(ISBLANK($G1048),"",IF(ISBLANK($L1048),"",IF(ISTEXT($L1048),$L1048,IF(SIGN(INDEX('Time Zones'!$D$12:$J$18,MATCH($H1048,ZoneA,0),MATCH($M1048,ZoneB,0)))=(-1),INDEX('Time Zones'!$D$12:$J$18,MATCH($H1048,ZoneA,0),MATCH($M1048,ZoneB,0))+$L1048+5,INDEX('Time Zones'!$D$12:$J$18,MATCH($H1048,ZoneA,0),MATCH($M1048,ZoneB,0))+$L1048)))),"Select Time Zones")</f>
        <v/>
      </c>
      <c r="O1048" s="162" t="str">
        <f t="shared" ca="1" si="120"/>
        <v/>
      </c>
      <c r="P1048" s="25">
        <f t="shared" si="116"/>
        <v>0</v>
      </c>
      <c r="Q1048" s="25">
        <f t="shared" si="117"/>
        <v>0</v>
      </c>
      <c r="R1048" s="25">
        <f t="shared" si="118"/>
        <v>0</v>
      </c>
      <c r="S1048" s="25" t="str">
        <f t="shared" ca="1" si="121"/>
        <v/>
      </c>
      <c r="T1048" s="20" t="str">
        <f t="shared" ca="1" si="122"/>
        <v/>
      </c>
      <c r="U1048" s="26" t="str">
        <f t="shared" ca="1" si="119"/>
        <v/>
      </c>
      <c r="V1048" s="22"/>
      <c r="W1048" s="22"/>
      <c r="X1048" s="22"/>
      <c r="Y1048" s="22"/>
      <c r="Z1048" s="156"/>
      <c r="AA1048" s="156"/>
      <c r="AB1048" s="156"/>
      <c r="AC1048" s="22">
        <v>20</v>
      </c>
    </row>
    <row r="1049" spans="1:29">
      <c r="A1049" s="17"/>
      <c r="B1049" s="18"/>
      <c r="C1049" s="18"/>
      <c r="D1049" s="17"/>
      <c r="E1049" s="17"/>
      <c r="F1049" s="157"/>
      <c r="G1049" s="136"/>
      <c r="H1049" s="136" t="s">
        <v>131</v>
      </c>
      <c r="I1049" s="137" t="str">
        <f>IFERROR(IF(ISBLANK($G1049),"",IF(ISTEXT($G1049),$G1049,IF(SIGN(INDEX('Time Zones'!$D$12:$J$18,MATCH($H1049,ZoneA,0),MATCH($J1049,ZoneB,0)))=(-1),INDEX('Time Zones'!$D$12:$J$18,MATCH($H1049,ZoneA,0),MATCH($J1049,ZoneB,0))+$G1049+5,INDEX('Time Zones'!$D$12:$J$18,MATCH($H1049,ZoneA,0),MATCH($J1049,ZoneB,0))+$G1049))),"Select Time Zones")</f>
        <v/>
      </c>
      <c r="J1049" s="19" t="s">
        <v>131</v>
      </c>
      <c r="K1049" s="160"/>
      <c r="L1049" s="134"/>
      <c r="M1049" s="134" t="s">
        <v>131</v>
      </c>
      <c r="N1049" s="135" t="str">
        <f>IFERROR(IF(ISBLANK($G1049),"",IF(ISBLANK($L1049),"",IF(ISTEXT($L1049),$L1049,IF(SIGN(INDEX('Time Zones'!$D$12:$J$18,MATCH($H1049,ZoneA,0),MATCH($M1049,ZoneB,0)))=(-1),INDEX('Time Zones'!$D$12:$J$18,MATCH($H1049,ZoneA,0),MATCH($M1049,ZoneB,0))+$L1049+5,INDEX('Time Zones'!$D$12:$J$18,MATCH($H1049,ZoneA,0),MATCH($M1049,ZoneB,0))+$L1049)))),"Select Time Zones")</f>
        <v/>
      </c>
      <c r="O1049" s="162" t="str">
        <f t="shared" ca="1" si="120"/>
        <v/>
      </c>
      <c r="P1049" s="25">
        <f t="shared" si="116"/>
        <v>0</v>
      </c>
      <c r="Q1049" s="25">
        <f t="shared" si="117"/>
        <v>0</v>
      </c>
      <c r="R1049" s="25">
        <f t="shared" si="118"/>
        <v>0</v>
      </c>
      <c r="S1049" s="25" t="str">
        <f t="shared" ca="1" si="121"/>
        <v/>
      </c>
      <c r="T1049" s="20" t="str">
        <f t="shared" ca="1" si="122"/>
        <v/>
      </c>
      <c r="U1049" s="26" t="str">
        <f t="shared" ca="1" si="119"/>
        <v/>
      </c>
      <c r="V1049" s="22"/>
      <c r="W1049" s="22"/>
      <c r="X1049" s="22"/>
      <c r="Y1049" s="22"/>
      <c r="Z1049" s="156"/>
      <c r="AA1049" s="156"/>
      <c r="AB1049" s="156"/>
      <c r="AC1049" s="22">
        <v>20</v>
      </c>
    </row>
    <row r="1050" spans="1:29">
      <c r="A1050" s="17"/>
      <c r="B1050" s="18"/>
      <c r="C1050" s="18"/>
      <c r="D1050" s="17"/>
      <c r="E1050" s="17"/>
      <c r="F1050" s="157"/>
      <c r="G1050" s="136"/>
      <c r="H1050" s="136" t="s">
        <v>131</v>
      </c>
      <c r="I1050" s="137" t="str">
        <f>IFERROR(IF(ISBLANK($G1050),"",IF(ISTEXT($G1050),$G1050,IF(SIGN(INDEX('Time Zones'!$D$12:$J$18,MATCH($H1050,ZoneA,0),MATCH($J1050,ZoneB,0)))=(-1),INDEX('Time Zones'!$D$12:$J$18,MATCH($H1050,ZoneA,0),MATCH($J1050,ZoneB,0))+$G1050+5,INDEX('Time Zones'!$D$12:$J$18,MATCH($H1050,ZoneA,0),MATCH($J1050,ZoneB,0))+$G1050))),"Select Time Zones")</f>
        <v/>
      </c>
      <c r="J1050" s="19" t="s">
        <v>131</v>
      </c>
      <c r="K1050" s="160"/>
      <c r="L1050" s="134"/>
      <c r="M1050" s="134" t="s">
        <v>131</v>
      </c>
      <c r="N1050" s="135" t="str">
        <f>IFERROR(IF(ISBLANK($G1050),"",IF(ISBLANK($L1050),"",IF(ISTEXT($L1050),$L1050,IF(SIGN(INDEX('Time Zones'!$D$12:$J$18,MATCH($H1050,ZoneA,0),MATCH($M1050,ZoneB,0)))=(-1),INDEX('Time Zones'!$D$12:$J$18,MATCH($H1050,ZoneA,0),MATCH($M1050,ZoneB,0))+$L1050+5,INDEX('Time Zones'!$D$12:$J$18,MATCH($H1050,ZoneA,0),MATCH($M1050,ZoneB,0))+$L1050)))),"Select Time Zones")</f>
        <v/>
      </c>
      <c r="O1050" s="162" t="str">
        <f t="shared" ca="1" si="120"/>
        <v/>
      </c>
      <c r="P1050" s="25">
        <f t="shared" si="116"/>
        <v>0</v>
      </c>
      <c r="Q1050" s="25">
        <f t="shared" si="117"/>
        <v>0</v>
      </c>
      <c r="R1050" s="25">
        <f t="shared" si="118"/>
        <v>0</v>
      </c>
      <c r="S1050" s="25" t="str">
        <f t="shared" ca="1" si="121"/>
        <v/>
      </c>
      <c r="T1050" s="20" t="str">
        <f t="shared" ca="1" si="122"/>
        <v/>
      </c>
      <c r="U1050" s="26" t="str">
        <f t="shared" ca="1" si="119"/>
        <v/>
      </c>
      <c r="V1050" s="22"/>
      <c r="W1050" s="22"/>
      <c r="X1050" s="22"/>
      <c r="Y1050" s="22"/>
      <c r="Z1050" s="156"/>
      <c r="AA1050" s="156"/>
      <c r="AB1050" s="156"/>
      <c r="AC1050" s="22">
        <v>20</v>
      </c>
    </row>
    <row r="1051" spans="1:29">
      <c r="A1051" s="17"/>
      <c r="B1051" s="18"/>
      <c r="C1051" s="18"/>
      <c r="D1051" s="17"/>
      <c r="E1051" s="17"/>
      <c r="F1051" s="157"/>
      <c r="G1051" s="136"/>
      <c r="H1051" s="136" t="s">
        <v>131</v>
      </c>
      <c r="I1051" s="137" t="str">
        <f>IFERROR(IF(ISBLANK($G1051),"",IF(ISTEXT($G1051),$G1051,IF(SIGN(INDEX('Time Zones'!$D$12:$J$18,MATCH($H1051,ZoneA,0),MATCH($J1051,ZoneB,0)))=(-1),INDEX('Time Zones'!$D$12:$J$18,MATCH($H1051,ZoneA,0),MATCH($J1051,ZoneB,0))+$G1051+5,INDEX('Time Zones'!$D$12:$J$18,MATCH($H1051,ZoneA,0),MATCH($J1051,ZoneB,0))+$G1051))),"Select Time Zones")</f>
        <v/>
      </c>
      <c r="J1051" s="19" t="s">
        <v>131</v>
      </c>
      <c r="K1051" s="160"/>
      <c r="L1051" s="134"/>
      <c r="M1051" s="134" t="s">
        <v>131</v>
      </c>
      <c r="N1051" s="135" t="str">
        <f>IFERROR(IF(ISBLANK($G1051),"",IF(ISBLANK($L1051),"",IF(ISTEXT($L1051),$L1051,IF(SIGN(INDEX('Time Zones'!$D$12:$J$18,MATCH($H1051,ZoneA,0),MATCH($M1051,ZoneB,0)))=(-1),INDEX('Time Zones'!$D$12:$J$18,MATCH($H1051,ZoneA,0),MATCH($M1051,ZoneB,0))+$L1051+5,INDEX('Time Zones'!$D$12:$J$18,MATCH($H1051,ZoneA,0),MATCH($M1051,ZoneB,0))+$L1051)))),"Select Time Zones")</f>
        <v/>
      </c>
      <c r="O1051" s="162" t="str">
        <f t="shared" ca="1" si="120"/>
        <v/>
      </c>
      <c r="P1051" s="25">
        <f t="shared" si="116"/>
        <v>0</v>
      </c>
      <c r="Q1051" s="25">
        <f t="shared" si="117"/>
        <v>0</v>
      </c>
      <c r="R1051" s="25">
        <f t="shared" si="118"/>
        <v>0</v>
      </c>
      <c r="S1051" s="25" t="str">
        <f t="shared" ca="1" si="121"/>
        <v/>
      </c>
      <c r="T1051" s="20" t="str">
        <f t="shared" ca="1" si="122"/>
        <v/>
      </c>
      <c r="U1051" s="26" t="str">
        <f t="shared" ca="1" si="119"/>
        <v/>
      </c>
      <c r="V1051" s="22"/>
      <c r="W1051" s="22"/>
      <c r="X1051" s="22"/>
      <c r="Y1051" s="22"/>
      <c r="Z1051" s="156"/>
      <c r="AA1051" s="156"/>
      <c r="AB1051" s="156"/>
      <c r="AC1051" s="22">
        <v>20</v>
      </c>
    </row>
    <row r="1052" spans="1:29">
      <c r="A1052" s="17"/>
      <c r="B1052" s="18"/>
      <c r="C1052" s="18"/>
      <c r="D1052" s="17"/>
      <c r="E1052" s="17"/>
      <c r="F1052" s="157"/>
      <c r="G1052" s="136"/>
      <c r="H1052" s="136" t="s">
        <v>131</v>
      </c>
      <c r="I1052" s="137" t="str">
        <f>IFERROR(IF(ISBLANK($G1052),"",IF(ISTEXT($G1052),$G1052,IF(SIGN(INDEX('Time Zones'!$D$12:$J$18,MATCH($H1052,ZoneA,0),MATCH($J1052,ZoneB,0)))=(-1),INDEX('Time Zones'!$D$12:$J$18,MATCH($H1052,ZoneA,0),MATCH($J1052,ZoneB,0))+$G1052+5,INDEX('Time Zones'!$D$12:$J$18,MATCH($H1052,ZoneA,0),MATCH($J1052,ZoneB,0))+$G1052))),"Select Time Zones")</f>
        <v/>
      </c>
      <c r="J1052" s="19" t="s">
        <v>131</v>
      </c>
      <c r="K1052" s="160"/>
      <c r="L1052" s="134"/>
      <c r="M1052" s="134" t="s">
        <v>131</v>
      </c>
      <c r="N1052" s="135" t="str">
        <f>IFERROR(IF(ISBLANK($G1052),"",IF(ISBLANK($L1052),"",IF(ISTEXT($L1052),$L1052,IF(SIGN(INDEX('Time Zones'!$D$12:$J$18,MATCH($H1052,ZoneA,0),MATCH($M1052,ZoneB,0)))=(-1),INDEX('Time Zones'!$D$12:$J$18,MATCH($H1052,ZoneA,0),MATCH($M1052,ZoneB,0))+$L1052+5,INDEX('Time Zones'!$D$12:$J$18,MATCH($H1052,ZoneA,0),MATCH($M1052,ZoneB,0))+$L1052)))),"Select Time Zones")</f>
        <v/>
      </c>
      <c r="O1052" s="162" t="str">
        <f t="shared" ca="1" si="120"/>
        <v/>
      </c>
      <c r="P1052" s="25">
        <f t="shared" si="116"/>
        <v>0</v>
      </c>
      <c r="Q1052" s="25">
        <f t="shared" si="117"/>
        <v>0</v>
      </c>
      <c r="R1052" s="25">
        <f t="shared" si="118"/>
        <v>0</v>
      </c>
      <c r="S1052" s="25" t="str">
        <f t="shared" ca="1" si="121"/>
        <v/>
      </c>
      <c r="T1052" s="20" t="str">
        <f t="shared" ca="1" si="122"/>
        <v/>
      </c>
      <c r="U1052" s="26" t="str">
        <f t="shared" ca="1" si="119"/>
        <v/>
      </c>
      <c r="V1052" s="22"/>
      <c r="W1052" s="22"/>
      <c r="X1052" s="22"/>
      <c r="Y1052" s="22"/>
      <c r="Z1052" s="156"/>
      <c r="AA1052" s="156"/>
      <c r="AB1052" s="156"/>
      <c r="AC1052" s="22">
        <v>20</v>
      </c>
    </row>
    <row r="1053" spans="1:29">
      <c r="A1053" s="17"/>
      <c r="B1053" s="18"/>
      <c r="C1053" s="18"/>
      <c r="D1053" s="17"/>
      <c r="E1053" s="17"/>
      <c r="F1053" s="157"/>
      <c r="G1053" s="136"/>
      <c r="H1053" s="136" t="s">
        <v>131</v>
      </c>
      <c r="I1053" s="137" t="str">
        <f>IFERROR(IF(ISBLANK($G1053),"",IF(ISTEXT($G1053),$G1053,IF(SIGN(INDEX('Time Zones'!$D$12:$J$18,MATCH($H1053,ZoneA,0),MATCH($J1053,ZoneB,0)))=(-1),INDEX('Time Zones'!$D$12:$J$18,MATCH($H1053,ZoneA,0),MATCH($J1053,ZoneB,0))+$G1053+5,INDEX('Time Zones'!$D$12:$J$18,MATCH($H1053,ZoneA,0),MATCH($J1053,ZoneB,0))+$G1053))),"Select Time Zones")</f>
        <v/>
      </c>
      <c r="J1053" s="19" t="s">
        <v>131</v>
      </c>
      <c r="K1053" s="160"/>
      <c r="L1053" s="134"/>
      <c r="M1053" s="134" t="s">
        <v>131</v>
      </c>
      <c r="N1053" s="135" t="str">
        <f>IFERROR(IF(ISBLANK($G1053),"",IF(ISBLANK($L1053),"",IF(ISTEXT($L1053),$L1053,IF(SIGN(INDEX('Time Zones'!$D$12:$J$18,MATCH($H1053,ZoneA,0),MATCH($M1053,ZoneB,0)))=(-1),INDEX('Time Zones'!$D$12:$J$18,MATCH($H1053,ZoneA,0),MATCH($M1053,ZoneB,0))+$L1053+5,INDEX('Time Zones'!$D$12:$J$18,MATCH($H1053,ZoneA,0),MATCH($M1053,ZoneB,0))+$L1053)))),"Select Time Zones")</f>
        <v/>
      </c>
      <c r="O1053" s="162" t="str">
        <f t="shared" ca="1" si="120"/>
        <v/>
      </c>
      <c r="P1053" s="25">
        <f t="shared" si="116"/>
        <v>0</v>
      </c>
      <c r="Q1053" s="25">
        <f t="shared" si="117"/>
        <v>0</v>
      </c>
      <c r="R1053" s="25">
        <f t="shared" si="118"/>
        <v>0</v>
      </c>
      <c r="S1053" s="25" t="str">
        <f t="shared" ca="1" si="121"/>
        <v/>
      </c>
      <c r="T1053" s="20" t="str">
        <f t="shared" ca="1" si="122"/>
        <v/>
      </c>
      <c r="U1053" s="26" t="str">
        <f t="shared" ca="1" si="119"/>
        <v/>
      </c>
      <c r="V1053" s="22"/>
      <c r="W1053" s="22"/>
      <c r="X1053" s="22"/>
      <c r="Y1053" s="22"/>
      <c r="Z1053" s="156"/>
      <c r="AA1053" s="156"/>
      <c r="AB1053" s="156"/>
      <c r="AC1053" s="22">
        <v>20</v>
      </c>
    </row>
    <row r="1054" spans="1:29">
      <c r="A1054" s="17"/>
      <c r="B1054" s="18"/>
      <c r="C1054" s="18"/>
      <c r="D1054" s="17"/>
      <c r="E1054" s="17"/>
      <c r="F1054" s="157"/>
      <c r="G1054" s="136"/>
      <c r="H1054" s="136" t="s">
        <v>131</v>
      </c>
      <c r="I1054" s="137" t="str">
        <f>IFERROR(IF(ISBLANK($G1054),"",IF(ISTEXT($G1054),$G1054,IF(SIGN(INDEX('Time Zones'!$D$12:$J$18,MATCH($H1054,ZoneA,0),MATCH($J1054,ZoneB,0)))=(-1),INDEX('Time Zones'!$D$12:$J$18,MATCH($H1054,ZoneA,0),MATCH($J1054,ZoneB,0))+$G1054+5,INDEX('Time Zones'!$D$12:$J$18,MATCH($H1054,ZoneA,0),MATCH($J1054,ZoneB,0))+$G1054))),"Select Time Zones")</f>
        <v/>
      </c>
      <c r="J1054" s="19" t="s">
        <v>131</v>
      </c>
      <c r="K1054" s="160"/>
      <c r="L1054" s="134"/>
      <c r="M1054" s="134" t="s">
        <v>131</v>
      </c>
      <c r="N1054" s="135" t="str">
        <f>IFERROR(IF(ISBLANK($G1054),"",IF(ISBLANK($L1054),"",IF(ISTEXT($L1054),$L1054,IF(SIGN(INDEX('Time Zones'!$D$12:$J$18,MATCH($H1054,ZoneA,0),MATCH($M1054,ZoneB,0)))=(-1),INDEX('Time Zones'!$D$12:$J$18,MATCH($H1054,ZoneA,0),MATCH($M1054,ZoneB,0))+$L1054+5,INDEX('Time Zones'!$D$12:$J$18,MATCH($H1054,ZoneA,0),MATCH($M1054,ZoneB,0))+$L1054)))),"Select Time Zones")</f>
        <v/>
      </c>
      <c r="O1054" s="162" t="str">
        <f t="shared" ca="1" si="120"/>
        <v/>
      </c>
      <c r="P1054" s="25">
        <f t="shared" si="116"/>
        <v>0</v>
      </c>
      <c r="Q1054" s="25">
        <f t="shared" si="117"/>
        <v>0</v>
      </c>
      <c r="R1054" s="25">
        <f t="shared" si="118"/>
        <v>0</v>
      </c>
      <c r="S1054" s="25" t="str">
        <f t="shared" ca="1" si="121"/>
        <v/>
      </c>
      <c r="T1054" s="20" t="str">
        <f t="shared" ca="1" si="122"/>
        <v/>
      </c>
      <c r="U1054" s="26" t="str">
        <f t="shared" ca="1" si="119"/>
        <v/>
      </c>
      <c r="V1054" s="22"/>
      <c r="W1054" s="22"/>
      <c r="X1054" s="22"/>
      <c r="Y1054" s="22"/>
      <c r="Z1054" s="156"/>
      <c r="AA1054" s="156"/>
      <c r="AB1054" s="156"/>
      <c r="AC1054" s="22">
        <v>20</v>
      </c>
    </row>
    <row r="1055" spans="1:29">
      <c r="A1055" s="17"/>
      <c r="B1055" s="18"/>
      <c r="C1055" s="18"/>
      <c r="D1055" s="17"/>
      <c r="E1055" s="17"/>
      <c r="F1055" s="157"/>
      <c r="G1055" s="136"/>
      <c r="H1055" s="136" t="s">
        <v>131</v>
      </c>
      <c r="I1055" s="137" t="str">
        <f>IFERROR(IF(ISBLANK($G1055),"",IF(ISTEXT($G1055),$G1055,IF(SIGN(INDEX('Time Zones'!$D$12:$J$18,MATCH($H1055,ZoneA,0),MATCH($J1055,ZoneB,0)))=(-1),INDEX('Time Zones'!$D$12:$J$18,MATCH($H1055,ZoneA,0),MATCH($J1055,ZoneB,0))+$G1055+5,INDEX('Time Zones'!$D$12:$J$18,MATCH($H1055,ZoneA,0),MATCH($J1055,ZoneB,0))+$G1055))),"Select Time Zones")</f>
        <v/>
      </c>
      <c r="J1055" s="19" t="s">
        <v>131</v>
      </c>
      <c r="K1055" s="160"/>
      <c r="L1055" s="134"/>
      <c r="M1055" s="134" t="s">
        <v>131</v>
      </c>
      <c r="N1055" s="135" t="str">
        <f>IFERROR(IF(ISBLANK($G1055),"",IF(ISBLANK($L1055),"",IF(ISTEXT($L1055),$L1055,IF(SIGN(INDEX('Time Zones'!$D$12:$J$18,MATCH($H1055,ZoneA,0),MATCH($M1055,ZoneB,0)))=(-1),INDEX('Time Zones'!$D$12:$J$18,MATCH($H1055,ZoneA,0),MATCH($M1055,ZoneB,0))+$L1055+5,INDEX('Time Zones'!$D$12:$J$18,MATCH($H1055,ZoneA,0),MATCH($M1055,ZoneB,0))+$L1055)))),"Select Time Zones")</f>
        <v/>
      </c>
      <c r="O1055" s="162" t="str">
        <f t="shared" ca="1" si="120"/>
        <v/>
      </c>
      <c r="P1055" s="25">
        <f t="shared" si="116"/>
        <v>0</v>
      </c>
      <c r="Q1055" s="25">
        <f t="shared" si="117"/>
        <v>0</v>
      </c>
      <c r="R1055" s="25">
        <f t="shared" si="118"/>
        <v>0</v>
      </c>
      <c r="S1055" s="25" t="str">
        <f t="shared" ca="1" si="121"/>
        <v/>
      </c>
      <c r="T1055" s="20" t="str">
        <f t="shared" ca="1" si="122"/>
        <v/>
      </c>
      <c r="U1055" s="26" t="str">
        <f t="shared" ca="1" si="119"/>
        <v/>
      </c>
      <c r="V1055" s="22"/>
      <c r="W1055" s="22"/>
      <c r="X1055" s="22"/>
      <c r="Y1055" s="22"/>
      <c r="Z1055" s="156"/>
      <c r="AA1055" s="156"/>
      <c r="AB1055" s="156"/>
      <c r="AC1055" s="22">
        <v>20</v>
      </c>
    </row>
    <row r="1056" spans="1:29">
      <c r="A1056" s="17"/>
      <c r="B1056" s="18"/>
      <c r="C1056" s="18"/>
      <c r="D1056" s="17"/>
      <c r="E1056" s="17"/>
      <c r="F1056" s="157"/>
      <c r="G1056" s="136"/>
      <c r="H1056" s="136" t="s">
        <v>131</v>
      </c>
      <c r="I1056" s="137" t="str">
        <f>IFERROR(IF(ISBLANK($G1056),"",IF(ISTEXT($G1056),$G1056,IF(SIGN(INDEX('Time Zones'!$D$12:$J$18,MATCH($H1056,ZoneA,0),MATCH($J1056,ZoneB,0)))=(-1),INDEX('Time Zones'!$D$12:$J$18,MATCH($H1056,ZoneA,0),MATCH($J1056,ZoneB,0))+$G1056+5,INDEX('Time Zones'!$D$12:$J$18,MATCH($H1056,ZoneA,0),MATCH($J1056,ZoneB,0))+$G1056))),"Select Time Zones")</f>
        <v/>
      </c>
      <c r="J1056" s="19" t="s">
        <v>131</v>
      </c>
      <c r="K1056" s="160"/>
      <c r="L1056" s="134"/>
      <c r="M1056" s="134" t="s">
        <v>131</v>
      </c>
      <c r="N1056" s="135" t="str">
        <f>IFERROR(IF(ISBLANK($G1056),"",IF(ISBLANK($L1056),"",IF(ISTEXT($L1056),$L1056,IF(SIGN(INDEX('Time Zones'!$D$12:$J$18,MATCH($H1056,ZoneA,0),MATCH($M1056,ZoneB,0)))=(-1),INDEX('Time Zones'!$D$12:$J$18,MATCH($H1056,ZoneA,0),MATCH($M1056,ZoneB,0))+$L1056+5,INDEX('Time Zones'!$D$12:$J$18,MATCH($H1056,ZoneA,0),MATCH($M1056,ZoneB,0))+$L1056)))),"Select Time Zones")</f>
        <v/>
      </c>
      <c r="O1056" s="162" t="str">
        <f t="shared" ca="1" si="120"/>
        <v/>
      </c>
      <c r="P1056" s="25">
        <f t="shared" si="116"/>
        <v>0</v>
      </c>
      <c r="Q1056" s="25">
        <f t="shared" si="117"/>
        <v>0</v>
      </c>
      <c r="R1056" s="25">
        <f t="shared" si="118"/>
        <v>0</v>
      </c>
      <c r="S1056" s="25" t="str">
        <f t="shared" ca="1" si="121"/>
        <v/>
      </c>
      <c r="T1056" s="20" t="str">
        <f t="shared" ca="1" si="122"/>
        <v/>
      </c>
      <c r="U1056" s="26" t="str">
        <f t="shared" ca="1" si="119"/>
        <v/>
      </c>
      <c r="V1056" s="22"/>
      <c r="W1056" s="22"/>
      <c r="X1056" s="22"/>
      <c r="Y1056" s="22"/>
      <c r="Z1056" s="156"/>
      <c r="AA1056" s="156"/>
      <c r="AB1056" s="156"/>
      <c r="AC1056" s="22">
        <v>20</v>
      </c>
    </row>
    <row r="1057" spans="1:29">
      <c r="A1057" s="17"/>
      <c r="B1057" s="18"/>
      <c r="C1057" s="18"/>
      <c r="D1057" s="17"/>
      <c r="E1057" s="17"/>
      <c r="F1057" s="157"/>
      <c r="G1057" s="136"/>
      <c r="H1057" s="136" t="s">
        <v>131</v>
      </c>
      <c r="I1057" s="137" t="str">
        <f>IFERROR(IF(ISBLANK($G1057),"",IF(ISTEXT($G1057),$G1057,IF(SIGN(INDEX('Time Zones'!$D$12:$J$18,MATCH($H1057,ZoneA,0),MATCH($J1057,ZoneB,0)))=(-1),INDEX('Time Zones'!$D$12:$J$18,MATCH($H1057,ZoneA,0),MATCH($J1057,ZoneB,0))+$G1057+5,INDEX('Time Zones'!$D$12:$J$18,MATCH($H1057,ZoneA,0),MATCH($J1057,ZoneB,0))+$G1057))),"Select Time Zones")</f>
        <v/>
      </c>
      <c r="J1057" s="19" t="s">
        <v>131</v>
      </c>
      <c r="K1057" s="160"/>
      <c r="L1057" s="134"/>
      <c r="M1057" s="134" t="s">
        <v>131</v>
      </c>
      <c r="N1057" s="135" t="str">
        <f>IFERROR(IF(ISBLANK($G1057),"",IF(ISBLANK($L1057),"",IF(ISTEXT($L1057),$L1057,IF(SIGN(INDEX('Time Zones'!$D$12:$J$18,MATCH($H1057,ZoneA,0),MATCH($M1057,ZoneB,0)))=(-1),INDEX('Time Zones'!$D$12:$J$18,MATCH($H1057,ZoneA,0),MATCH($M1057,ZoneB,0))+$L1057+5,INDEX('Time Zones'!$D$12:$J$18,MATCH($H1057,ZoneA,0),MATCH($M1057,ZoneB,0))+$L1057)))),"Select Time Zones")</f>
        <v/>
      </c>
      <c r="O1057" s="162" t="str">
        <f t="shared" ca="1" si="120"/>
        <v/>
      </c>
      <c r="P1057" s="25">
        <f t="shared" si="116"/>
        <v>0</v>
      </c>
      <c r="Q1057" s="25">
        <f t="shared" si="117"/>
        <v>0</v>
      </c>
      <c r="R1057" s="25">
        <f t="shared" si="118"/>
        <v>0</v>
      </c>
      <c r="S1057" s="25" t="str">
        <f t="shared" ca="1" si="121"/>
        <v/>
      </c>
      <c r="T1057" s="20" t="str">
        <f t="shared" ca="1" si="122"/>
        <v/>
      </c>
      <c r="U1057" s="26" t="str">
        <f t="shared" ca="1" si="119"/>
        <v/>
      </c>
      <c r="V1057" s="22"/>
      <c r="W1057" s="22"/>
      <c r="X1057" s="22"/>
      <c r="Y1057" s="22"/>
      <c r="Z1057" s="156"/>
      <c r="AA1057" s="156"/>
      <c r="AB1057" s="156"/>
      <c r="AC1057" s="22">
        <v>20</v>
      </c>
    </row>
    <row r="1058" spans="1:29">
      <c r="A1058" s="17"/>
      <c r="B1058" s="18"/>
      <c r="C1058" s="18"/>
      <c r="D1058" s="17"/>
      <c r="E1058" s="17"/>
      <c r="F1058" s="157"/>
      <c r="G1058" s="136"/>
      <c r="H1058" s="136" t="s">
        <v>131</v>
      </c>
      <c r="I1058" s="137" t="str">
        <f>IFERROR(IF(ISBLANK($G1058),"",IF(ISTEXT($G1058),$G1058,IF(SIGN(INDEX('Time Zones'!$D$12:$J$18,MATCH($H1058,ZoneA,0),MATCH($J1058,ZoneB,0)))=(-1),INDEX('Time Zones'!$D$12:$J$18,MATCH($H1058,ZoneA,0),MATCH($J1058,ZoneB,0))+$G1058+5,INDEX('Time Zones'!$D$12:$J$18,MATCH($H1058,ZoneA,0),MATCH($J1058,ZoneB,0))+$G1058))),"Select Time Zones")</f>
        <v/>
      </c>
      <c r="J1058" s="19" t="s">
        <v>131</v>
      </c>
      <c r="K1058" s="160"/>
      <c r="L1058" s="134"/>
      <c r="M1058" s="134" t="s">
        <v>131</v>
      </c>
      <c r="N1058" s="135" t="str">
        <f>IFERROR(IF(ISBLANK($G1058),"",IF(ISBLANK($L1058),"",IF(ISTEXT($L1058),$L1058,IF(SIGN(INDEX('Time Zones'!$D$12:$J$18,MATCH($H1058,ZoneA,0),MATCH($M1058,ZoneB,0)))=(-1),INDEX('Time Zones'!$D$12:$J$18,MATCH($H1058,ZoneA,0),MATCH($M1058,ZoneB,0))+$L1058+5,INDEX('Time Zones'!$D$12:$J$18,MATCH($H1058,ZoneA,0),MATCH($M1058,ZoneB,0))+$L1058)))),"Select Time Zones")</f>
        <v/>
      </c>
      <c r="O1058" s="162" t="str">
        <f t="shared" ca="1" si="120"/>
        <v/>
      </c>
      <c r="P1058" s="25">
        <f t="shared" si="116"/>
        <v>0</v>
      </c>
      <c r="Q1058" s="25">
        <f t="shared" si="117"/>
        <v>0</v>
      </c>
      <c r="R1058" s="25">
        <f t="shared" si="118"/>
        <v>0</v>
      </c>
      <c r="S1058" s="25" t="str">
        <f t="shared" ca="1" si="121"/>
        <v/>
      </c>
      <c r="T1058" s="20" t="str">
        <f t="shared" ca="1" si="122"/>
        <v/>
      </c>
      <c r="U1058" s="26" t="str">
        <f t="shared" ca="1" si="119"/>
        <v/>
      </c>
      <c r="V1058" s="22"/>
      <c r="W1058" s="22"/>
      <c r="X1058" s="22"/>
      <c r="Y1058" s="22"/>
      <c r="Z1058" s="156"/>
      <c r="AA1058" s="156"/>
      <c r="AB1058" s="156"/>
      <c r="AC1058" s="22">
        <v>20</v>
      </c>
    </row>
    <row r="1059" spans="1:29">
      <c r="A1059" s="17"/>
      <c r="B1059" s="18"/>
      <c r="C1059" s="18"/>
      <c r="D1059" s="17"/>
      <c r="E1059" s="17"/>
      <c r="F1059" s="157"/>
      <c r="G1059" s="136"/>
      <c r="H1059" s="136" t="s">
        <v>131</v>
      </c>
      <c r="I1059" s="137" t="str">
        <f>IFERROR(IF(ISBLANK($G1059),"",IF(ISTEXT($G1059),$G1059,IF(SIGN(INDEX('Time Zones'!$D$12:$J$18,MATCH($H1059,ZoneA,0),MATCH($J1059,ZoneB,0)))=(-1),INDEX('Time Zones'!$D$12:$J$18,MATCH($H1059,ZoneA,0),MATCH($J1059,ZoneB,0))+$G1059+5,INDEX('Time Zones'!$D$12:$J$18,MATCH($H1059,ZoneA,0),MATCH($J1059,ZoneB,0))+$G1059))),"Select Time Zones")</f>
        <v/>
      </c>
      <c r="J1059" s="19" t="s">
        <v>131</v>
      </c>
      <c r="K1059" s="160"/>
      <c r="L1059" s="134"/>
      <c r="M1059" s="134" t="s">
        <v>131</v>
      </c>
      <c r="N1059" s="135" t="str">
        <f>IFERROR(IF(ISBLANK($G1059),"",IF(ISBLANK($L1059),"",IF(ISTEXT($L1059),$L1059,IF(SIGN(INDEX('Time Zones'!$D$12:$J$18,MATCH($H1059,ZoneA,0),MATCH($M1059,ZoneB,0)))=(-1),INDEX('Time Zones'!$D$12:$J$18,MATCH($H1059,ZoneA,0),MATCH($M1059,ZoneB,0))+$L1059+5,INDEX('Time Zones'!$D$12:$J$18,MATCH($H1059,ZoneA,0),MATCH($M1059,ZoneB,0))+$L1059)))),"Select Time Zones")</f>
        <v/>
      </c>
      <c r="O1059" s="162" t="str">
        <f t="shared" ca="1" si="120"/>
        <v/>
      </c>
      <c r="P1059" s="25">
        <f t="shared" si="116"/>
        <v>0</v>
      </c>
      <c r="Q1059" s="25">
        <f t="shared" si="117"/>
        <v>0</v>
      </c>
      <c r="R1059" s="25">
        <f t="shared" si="118"/>
        <v>0</v>
      </c>
      <c r="S1059" s="25" t="str">
        <f t="shared" ca="1" si="121"/>
        <v/>
      </c>
      <c r="T1059" s="20" t="str">
        <f t="shared" ca="1" si="122"/>
        <v/>
      </c>
      <c r="U1059" s="26" t="str">
        <f t="shared" ca="1" si="119"/>
        <v/>
      </c>
      <c r="V1059" s="22"/>
      <c r="W1059" s="22"/>
      <c r="X1059" s="22"/>
      <c r="Y1059" s="22"/>
      <c r="Z1059" s="156"/>
      <c r="AA1059" s="156"/>
      <c r="AB1059" s="156"/>
      <c r="AC1059" s="22">
        <v>20</v>
      </c>
    </row>
    <row r="1060" spans="1:29">
      <c r="A1060" s="17"/>
      <c r="B1060" s="18"/>
      <c r="C1060" s="18"/>
      <c r="D1060" s="17"/>
      <c r="E1060" s="17"/>
      <c r="F1060" s="157"/>
      <c r="G1060" s="136"/>
      <c r="H1060" s="136" t="s">
        <v>131</v>
      </c>
      <c r="I1060" s="137" t="str">
        <f>IFERROR(IF(ISBLANK($G1060),"",IF(ISTEXT($G1060),$G1060,IF(SIGN(INDEX('Time Zones'!$D$12:$J$18,MATCH($H1060,ZoneA,0),MATCH($J1060,ZoneB,0)))=(-1),INDEX('Time Zones'!$D$12:$J$18,MATCH($H1060,ZoneA,0),MATCH($J1060,ZoneB,0))+$G1060+5,INDEX('Time Zones'!$D$12:$J$18,MATCH($H1060,ZoneA,0),MATCH($J1060,ZoneB,0))+$G1060))),"Select Time Zones")</f>
        <v/>
      </c>
      <c r="J1060" s="19" t="s">
        <v>131</v>
      </c>
      <c r="K1060" s="160"/>
      <c r="L1060" s="134"/>
      <c r="M1060" s="134" t="s">
        <v>131</v>
      </c>
      <c r="N1060" s="135" t="str">
        <f>IFERROR(IF(ISBLANK($G1060),"",IF(ISBLANK($L1060),"",IF(ISTEXT($L1060),$L1060,IF(SIGN(INDEX('Time Zones'!$D$12:$J$18,MATCH($H1060,ZoneA,0),MATCH($M1060,ZoneB,0)))=(-1),INDEX('Time Zones'!$D$12:$J$18,MATCH($H1060,ZoneA,0),MATCH($M1060,ZoneB,0))+$L1060+5,INDEX('Time Zones'!$D$12:$J$18,MATCH($H1060,ZoneA,0),MATCH($M1060,ZoneB,0))+$L1060)))),"Select Time Zones")</f>
        <v/>
      </c>
      <c r="O1060" s="162" t="str">
        <f t="shared" ca="1" si="120"/>
        <v/>
      </c>
      <c r="P1060" s="25">
        <f t="shared" si="116"/>
        <v>0</v>
      </c>
      <c r="Q1060" s="25">
        <f t="shared" si="117"/>
        <v>0</v>
      </c>
      <c r="R1060" s="25">
        <f t="shared" si="118"/>
        <v>0</v>
      </c>
      <c r="S1060" s="25" t="str">
        <f t="shared" ca="1" si="121"/>
        <v/>
      </c>
      <c r="T1060" s="20" t="str">
        <f t="shared" ca="1" si="122"/>
        <v/>
      </c>
      <c r="U1060" s="26" t="str">
        <f t="shared" ca="1" si="119"/>
        <v/>
      </c>
      <c r="V1060" s="22"/>
      <c r="W1060" s="22"/>
      <c r="X1060" s="22"/>
      <c r="Y1060" s="22"/>
      <c r="Z1060" s="156"/>
      <c r="AA1060" s="156"/>
      <c r="AB1060" s="156"/>
      <c r="AC1060" s="22">
        <v>20</v>
      </c>
    </row>
    <row r="1061" spans="1:29">
      <c r="A1061" s="17"/>
      <c r="B1061" s="18"/>
      <c r="C1061" s="18"/>
      <c r="D1061" s="17"/>
      <c r="E1061" s="17"/>
      <c r="F1061" s="157"/>
      <c r="G1061" s="136"/>
      <c r="H1061" s="136" t="s">
        <v>131</v>
      </c>
      <c r="I1061" s="137" t="str">
        <f>IFERROR(IF(ISBLANK($G1061),"",IF(ISTEXT($G1061),$G1061,IF(SIGN(INDEX('Time Zones'!$D$12:$J$18,MATCH($H1061,ZoneA,0),MATCH($J1061,ZoneB,0)))=(-1),INDEX('Time Zones'!$D$12:$J$18,MATCH($H1061,ZoneA,0),MATCH($J1061,ZoneB,0))+$G1061+5,INDEX('Time Zones'!$D$12:$J$18,MATCH($H1061,ZoneA,0),MATCH($J1061,ZoneB,0))+$G1061))),"Select Time Zones")</f>
        <v/>
      </c>
      <c r="J1061" s="19" t="s">
        <v>131</v>
      </c>
      <c r="K1061" s="160"/>
      <c r="L1061" s="134"/>
      <c r="M1061" s="134" t="s">
        <v>131</v>
      </c>
      <c r="N1061" s="135" t="str">
        <f>IFERROR(IF(ISBLANK($G1061),"",IF(ISBLANK($L1061),"",IF(ISTEXT($L1061),$L1061,IF(SIGN(INDEX('Time Zones'!$D$12:$J$18,MATCH($H1061,ZoneA,0),MATCH($M1061,ZoneB,0)))=(-1),INDEX('Time Zones'!$D$12:$J$18,MATCH($H1061,ZoneA,0),MATCH($M1061,ZoneB,0))+$L1061+5,INDEX('Time Zones'!$D$12:$J$18,MATCH($H1061,ZoneA,0),MATCH($M1061,ZoneB,0))+$L1061)))),"Select Time Zones")</f>
        <v/>
      </c>
      <c r="O1061" s="162" t="str">
        <f t="shared" ca="1" si="120"/>
        <v/>
      </c>
      <c r="P1061" s="25">
        <f t="shared" si="116"/>
        <v>0</v>
      </c>
      <c r="Q1061" s="25">
        <f t="shared" si="117"/>
        <v>0</v>
      </c>
      <c r="R1061" s="25">
        <f t="shared" si="118"/>
        <v>0</v>
      </c>
      <c r="S1061" s="25" t="str">
        <f t="shared" ca="1" si="121"/>
        <v/>
      </c>
      <c r="T1061" s="20" t="str">
        <f t="shared" ca="1" si="122"/>
        <v/>
      </c>
      <c r="U1061" s="26" t="str">
        <f t="shared" ca="1" si="119"/>
        <v/>
      </c>
      <c r="V1061" s="22"/>
      <c r="W1061" s="22"/>
      <c r="X1061" s="22"/>
      <c r="Y1061" s="22"/>
      <c r="Z1061" s="156"/>
      <c r="AA1061" s="156"/>
      <c r="AB1061" s="156"/>
      <c r="AC1061" s="22">
        <v>20</v>
      </c>
    </row>
    <row r="1062" spans="1:29">
      <c r="A1062" s="17"/>
      <c r="B1062" s="18"/>
      <c r="C1062" s="18"/>
      <c r="D1062" s="17"/>
      <c r="E1062" s="17"/>
      <c r="F1062" s="157"/>
      <c r="G1062" s="136"/>
      <c r="H1062" s="136" t="s">
        <v>131</v>
      </c>
      <c r="I1062" s="137" t="str">
        <f>IFERROR(IF(ISBLANK($G1062),"",IF(ISTEXT($G1062),$G1062,IF(SIGN(INDEX('Time Zones'!$D$12:$J$18,MATCH($H1062,ZoneA,0),MATCH($J1062,ZoneB,0)))=(-1),INDEX('Time Zones'!$D$12:$J$18,MATCH($H1062,ZoneA,0),MATCH($J1062,ZoneB,0))+$G1062+5,INDEX('Time Zones'!$D$12:$J$18,MATCH($H1062,ZoneA,0),MATCH($J1062,ZoneB,0))+$G1062))),"Select Time Zones")</f>
        <v/>
      </c>
      <c r="J1062" s="19" t="s">
        <v>131</v>
      </c>
      <c r="K1062" s="160"/>
      <c r="L1062" s="134"/>
      <c r="M1062" s="134" t="s">
        <v>131</v>
      </c>
      <c r="N1062" s="135" t="str">
        <f>IFERROR(IF(ISBLANK($G1062),"",IF(ISBLANK($L1062),"",IF(ISTEXT($L1062),$L1062,IF(SIGN(INDEX('Time Zones'!$D$12:$J$18,MATCH($H1062,ZoneA,0),MATCH($M1062,ZoneB,0)))=(-1),INDEX('Time Zones'!$D$12:$J$18,MATCH($H1062,ZoneA,0),MATCH($M1062,ZoneB,0))+$L1062+5,INDEX('Time Zones'!$D$12:$J$18,MATCH($H1062,ZoneA,0),MATCH($M1062,ZoneB,0))+$L1062)))),"Select Time Zones")</f>
        <v/>
      </c>
      <c r="O1062" s="162" t="str">
        <f t="shared" ca="1" si="120"/>
        <v/>
      </c>
      <c r="P1062" s="25">
        <f t="shared" si="116"/>
        <v>0</v>
      </c>
      <c r="Q1062" s="25">
        <f t="shared" si="117"/>
        <v>0</v>
      </c>
      <c r="R1062" s="25">
        <f t="shared" si="118"/>
        <v>0</v>
      </c>
      <c r="S1062" s="25" t="str">
        <f t="shared" ca="1" si="121"/>
        <v/>
      </c>
      <c r="T1062" s="20" t="str">
        <f t="shared" ca="1" si="122"/>
        <v/>
      </c>
      <c r="U1062" s="26" t="str">
        <f t="shared" ca="1" si="119"/>
        <v/>
      </c>
      <c r="V1062" s="22"/>
      <c r="W1062" s="22"/>
      <c r="X1062" s="22"/>
      <c r="Y1062" s="22"/>
      <c r="Z1062" s="156"/>
      <c r="AA1062" s="156"/>
      <c r="AB1062" s="156"/>
      <c r="AC1062" s="22">
        <v>20</v>
      </c>
    </row>
    <row r="1063" spans="1:29">
      <c r="A1063" s="17"/>
      <c r="B1063" s="18"/>
      <c r="C1063" s="18"/>
      <c r="D1063" s="17"/>
      <c r="E1063" s="17"/>
      <c r="F1063" s="157"/>
      <c r="G1063" s="136"/>
      <c r="H1063" s="136" t="s">
        <v>131</v>
      </c>
      <c r="I1063" s="137" t="str">
        <f>IFERROR(IF(ISBLANK($G1063),"",IF(ISTEXT($G1063),$G1063,IF(SIGN(INDEX('Time Zones'!$D$12:$J$18,MATCH($H1063,ZoneA,0),MATCH($J1063,ZoneB,0)))=(-1),INDEX('Time Zones'!$D$12:$J$18,MATCH($H1063,ZoneA,0),MATCH($J1063,ZoneB,0))+$G1063+5,INDEX('Time Zones'!$D$12:$J$18,MATCH($H1063,ZoneA,0),MATCH($J1063,ZoneB,0))+$G1063))),"Select Time Zones")</f>
        <v/>
      </c>
      <c r="J1063" s="19" t="s">
        <v>131</v>
      </c>
      <c r="K1063" s="160"/>
      <c r="L1063" s="134"/>
      <c r="M1063" s="134" t="s">
        <v>131</v>
      </c>
      <c r="N1063" s="135" t="str">
        <f>IFERROR(IF(ISBLANK($G1063),"",IF(ISBLANK($L1063),"",IF(ISTEXT($L1063),$L1063,IF(SIGN(INDEX('Time Zones'!$D$12:$J$18,MATCH($H1063,ZoneA,0),MATCH($M1063,ZoneB,0)))=(-1),INDEX('Time Zones'!$D$12:$J$18,MATCH($H1063,ZoneA,0),MATCH($M1063,ZoneB,0))+$L1063+5,INDEX('Time Zones'!$D$12:$J$18,MATCH($H1063,ZoneA,0),MATCH($M1063,ZoneB,0))+$L1063)))),"Select Time Zones")</f>
        <v/>
      </c>
      <c r="O1063" s="162" t="str">
        <f t="shared" ca="1" si="120"/>
        <v/>
      </c>
      <c r="P1063" s="25">
        <f t="shared" si="116"/>
        <v>0</v>
      </c>
      <c r="Q1063" s="25">
        <f t="shared" si="117"/>
        <v>0</v>
      </c>
      <c r="R1063" s="25">
        <f t="shared" si="118"/>
        <v>0</v>
      </c>
      <c r="S1063" s="25" t="str">
        <f t="shared" ca="1" si="121"/>
        <v/>
      </c>
      <c r="T1063" s="20" t="str">
        <f t="shared" ca="1" si="122"/>
        <v/>
      </c>
      <c r="U1063" s="26" t="str">
        <f t="shared" ca="1" si="119"/>
        <v/>
      </c>
      <c r="V1063" s="22"/>
      <c r="W1063" s="22"/>
      <c r="X1063" s="22"/>
      <c r="Y1063" s="22"/>
      <c r="Z1063" s="156"/>
      <c r="AA1063" s="156"/>
      <c r="AB1063" s="156"/>
      <c r="AC1063" s="22">
        <v>20</v>
      </c>
    </row>
    <row r="1064" spans="1:29">
      <c r="A1064" s="17"/>
      <c r="B1064" s="18"/>
      <c r="C1064" s="18"/>
      <c r="D1064" s="17"/>
      <c r="E1064" s="17"/>
      <c r="F1064" s="157"/>
      <c r="G1064" s="136"/>
      <c r="H1064" s="136" t="s">
        <v>131</v>
      </c>
      <c r="I1064" s="137" t="str">
        <f>IFERROR(IF(ISBLANK($G1064),"",IF(ISTEXT($G1064),$G1064,IF(SIGN(INDEX('Time Zones'!$D$12:$J$18,MATCH($H1064,ZoneA,0),MATCH($J1064,ZoneB,0)))=(-1),INDEX('Time Zones'!$D$12:$J$18,MATCH($H1064,ZoneA,0),MATCH($J1064,ZoneB,0))+$G1064+5,INDEX('Time Zones'!$D$12:$J$18,MATCH($H1064,ZoneA,0),MATCH($J1064,ZoneB,0))+$G1064))),"Select Time Zones")</f>
        <v/>
      </c>
      <c r="J1064" s="19" t="s">
        <v>131</v>
      </c>
      <c r="K1064" s="160"/>
      <c r="L1064" s="134"/>
      <c r="M1064" s="134" t="s">
        <v>131</v>
      </c>
      <c r="N1064" s="135" t="str">
        <f>IFERROR(IF(ISBLANK($G1064),"",IF(ISBLANK($L1064),"",IF(ISTEXT($L1064),$L1064,IF(SIGN(INDEX('Time Zones'!$D$12:$J$18,MATCH($H1064,ZoneA,0),MATCH($M1064,ZoneB,0)))=(-1),INDEX('Time Zones'!$D$12:$J$18,MATCH($H1064,ZoneA,0),MATCH($M1064,ZoneB,0))+$L1064+5,INDEX('Time Zones'!$D$12:$J$18,MATCH($H1064,ZoneA,0),MATCH($M1064,ZoneB,0))+$L1064)))),"Select Time Zones")</f>
        <v/>
      </c>
      <c r="O1064" s="162" t="str">
        <f t="shared" ca="1" si="120"/>
        <v/>
      </c>
      <c r="P1064" s="25">
        <f t="shared" si="116"/>
        <v>0</v>
      </c>
      <c r="Q1064" s="25">
        <f t="shared" si="117"/>
        <v>0</v>
      </c>
      <c r="R1064" s="25">
        <f t="shared" si="118"/>
        <v>0</v>
      </c>
      <c r="S1064" s="25" t="str">
        <f t="shared" ca="1" si="121"/>
        <v/>
      </c>
      <c r="T1064" s="20" t="str">
        <f t="shared" ca="1" si="122"/>
        <v/>
      </c>
      <c r="U1064" s="26" t="str">
        <f t="shared" ca="1" si="119"/>
        <v/>
      </c>
      <c r="V1064" s="22"/>
      <c r="W1064" s="22"/>
      <c r="X1064" s="22"/>
      <c r="Y1064" s="22"/>
      <c r="Z1064" s="156"/>
      <c r="AA1064" s="156"/>
      <c r="AB1064" s="156"/>
      <c r="AC1064" s="22">
        <v>20</v>
      </c>
    </row>
    <row r="1065" spans="1:29">
      <c r="A1065" s="17"/>
      <c r="B1065" s="18"/>
      <c r="C1065" s="18"/>
      <c r="D1065" s="17"/>
      <c r="E1065" s="17"/>
      <c r="F1065" s="157"/>
      <c r="G1065" s="136"/>
      <c r="H1065" s="136" t="s">
        <v>131</v>
      </c>
      <c r="I1065" s="137" t="str">
        <f>IFERROR(IF(ISBLANK($G1065),"",IF(ISTEXT($G1065),$G1065,IF(SIGN(INDEX('Time Zones'!$D$12:$J$18,MATCH($H1065,ZoneA,0),MATCH($J1065,ZoneB,0)))=(-1),INDEX('Time Zones'!$D$12:$J$18,MATCH($H1065,ZoneA,0),MATCH($J1065,ZoneB,0))+$G1065+5,INDEX('Time Zones'!$D$12:$J$18,MATCH($H1065,ZoneA,0),MATCH($J1065,ZoneB,0))+$G1065))),"Select Time Zones")</f>
        <v/>
      </c>
      <c r="J1065" s="19" t="s">
        <v>131</v>
      </c>
      <c r="K1065" s="160"/>
      <c r="L1065" s="134"/>
      <c r="M1065" s="134" t="s">
        <v>131</v>
      </c>
      <c r="N1065" s="135" t="str">
        <f>IFERROR(IF(ISBLANK($G1065),"",IF(ISBLANK($L1065),"",IF(ISTEXT($L1065),$L1065,IF(SIGN(INDEX('Time Zones'!$D$12:$J$18,MATCH($H1065,ZoneA,0),MATCH($M1065,ZoneB,0)))=(-1),INDEX('Time Zones'!$D$12:$J$18,MATCH($H1065,ZoneA,0),MATCH($M1065,ZoneB,0))+$L1065+5,INDEX('Time Zones'!$D$12:$J$18,MATCH($H1065,ZoneA,0),MATCH($M1065,ZoneB,0))+$L1065)))),"Select Time Zones")</f>
        <v/>
      </c>
      <c r="O1065" s="162" t="str">
        <f t="shared" ca="1" si="120"/>
        <v/>
      </c>
      <c r="P1065" s="25">
        <f t="shared" si="116"/>
        <v>0</v>
      </c>
      <c r="Q1065" s="25">
        <f t="shared" si="117"/>
        <v>0</v>
      </c>
      <c r="R1065" s="25">
        <f t="shared" si="118"/>
        <v>0</v>
      </c>
      <c r="S1065" s="25" t="str">
        <f t="shared" ca="1" si="121"/>
        <v/>
      </c>
      <c r="T1065" s="20" t="str">
        <f t="shared" ca="1" si="122"/>
        <v/>
      </c>
      <c r="U1065" s="26" t="str">
        <f t="shared" ca="1" si="119"/>
        <v/>
      </c>
      <c r="V1065" s="22"/>
      <c r="W1065" s="22"/>
      <c r="X1065" s="22"/>
      <c r="Y1065" s="22"/>
      <c r="Z1065" s="156"/>
      <c r="AA1065" s="156"/>
      <c r="AB1065" s="156"/>
      <c r="AC1065" s="22">
        <v>20</v>
      </c>
    </row>
    <row r="1066" spans="1:29">
      <c r="A1066" s="17"/>
      <c r="B1066" s="18"/>
      <c r="C1066" s="18"/>
      <c r="D1066" s="17"/>
      <c r="E1066" s="17"/>
      <c r="F1066" s="157"/>
      <c r="G1066" s="136"/>
      <c r="H1066" s="136" t="s">
        <v>131</v>
      </c>
      <c r="I1066" s="137" t="str">
        <f>IFERROR(IF(ISBLANK($G1066),"",IF(ISTEXT($G1066),$G1066,IF(SIGN(INDEX('Time Zones'!$D$12:$J$18,MATCH($H1066,ZoneA,0),MATCH($J1066,ZoneB,0)))=(-1),INDEX('Time Zones'!$D$12:$J$18,MATCH($H1066,ZoneA,0),MATCH($J1066,ZoneB,0))+$G1066+5,INDEX('Time Zones'!$D$12:$J$18,MATCH($H1066,ZoneA,0),MATCH($J1066,ZoneB,0))+$G1066))),"Select Time Zones")</f>
        <v/>
      </c>
      <c r="J1066" s="19" t="s">
        <v>131</v>
      </c>
      <c r="K1066" s="160"/>
      <c r="L1066" s="134"/>
      <c r="M1066" s="134" t="s">
        <v>131</v>
      </c>
      <c r="N1066" s="135" t="str">
        <f>IFERROR(IF(ISBLANK($G1066),"",IF(ISBLANK($L1066),"",IF(ISTEXT($L1066),$L1066,IF(SIGN(INDEX('Time Zones'!$D$12:$J$18,MATCH($H1066,ZoneA,0),MATCH($M1066,ZoneB,0)))=(-1),INDEX('Time Zones'!$D$12:$J$18,MATCH($H1066,ZoneA,0),MATCH($M1066,ZoneB,0))+$L1066+5,INDEX('Time Zones'!$D$12:$J$18,MATCH($H1066,ZoneA,0),MATCH($M1066,ZoneB,0))+$L1066)))),"Select Time Zones")</f>
        <v/>
      </c>
      <c r="O1066" s="162" t="str">
        <f t="shared" ca="1" si="120"/>
        <v/>
      </c>
      <c r="P1066" s="25">
        <f t="shared" si="116"/>
        <v>0</v>
      </c>
      <c r="Q1066" s="25">
        <f t="shared" si="117"/>
        <v>0</v>
      </c>
      <c r="R1066" s="25">
        <f t="shared" si="118"/>
        <v>0</v>
      </c>
      <c r="S1066" s="25" t="str">
        <f t="shared" ca="1" si="121"/>
        <v/>
      </c>
      <c r="T1066" s="20" t="str">
        <f t="shared" ca="1" si="122"/>
        <v/>
      </c>
      <c r="U1066" s="26" t="str">
        <f t="shared" ca="1" si="119"/>
        <v/>
      </c>
      <c r="V1066" s="22"/>
      <c r="W1066" s="22"/>
      <c r="X1066" s="22"/>
      <c r="Y1066" s="22"/>
      <c r="Z1066" s="156"/>
      <c r="AA1066" s="156"/>
      <c r="AB1066" s="156"/>
      <c r="AC1066" s="22">
        <v>20</v>
      </c>
    </row>
    <row r="1067" spans="1:29">
      <c r="A1067" s="17"/>
      <c r="B1067" s="18"/>
      <c r="C1067" s="18"/>
      <c r="D1067" s="17"/>
      <c r="E1067" s="17"/>
      <c r="F1067" s="157"/>
      <c r="G1067" s="136"/>
      <c r="H1067" s="136" t="s">
        <v>131</v>
      </c>
      <c r="I1067" s="137" t="str">
        <f>IFERROR(IF(ISBLANK($G1067),"",IF(ISTEXT($G1067),$G1067,IF(SIGN(INDEX('Time Zones'!$D$12:$J$18,MATCH($H1067,ZoneA,0),MATCH($J1067,ZoneB,0)))=(-1),INDEX('Time Zones'!$D$12:$J$18,MATCH($H1067,ZoneA,0),MATCH($J1067,ZoneB,0))+$G1067+5,INDEX('Time Zones'!$D$12:$J$18,MATCH($H1067,ZoneA,0),MATCH($J1067,ZoneB,0))+$G1067))),"Select Time Zones")</f>
        <v/>
      </c>
      <c r="J1067" s="19" t="s">
        <v>131</v>
      </c>
      <c r="K1067" s="160"/>
      <c r="L1067" s="134"/>
      <c r="M1067" s="134" t="s">
        <v>131</v>
      </c>
      <c r="N1067" s="135" t="str">
        <f>IFERROR(IF(ISBLANK($G1067),"",IF(ISBLANK($L1067),"",IF(ISTEXT($L1067),$L1067,IF(SIGN(INDEX('Time Zones'!$D$12:$J$18,MATCH($H1067,ZoneA,0),MATCH($M1067,ZoneB,0)))=(-1),INDEX('Time Zones'!$D$12:$J$18,MATCH($H1067,ZoneA,0),MATCH($M1067,ZoneB,0))+$L1067+5,INDEX('Time Zones'!$D$12:$J$18,MATCH($H1067,ZoneA,0),MATCH($M1067,ZoneB,0))+$L1067)))),"Select Time Zones")</f>
        <v/>
      </c>
      <c r="O1067" s="162" t="str">
        <f t="shared" ca="1" si="120"/>
        <v/>
      </c>
      <c r="P1067" s="25">
        <f t="shared" si="116"/>
        <v>0</v>
      </c>
      <c r="Q1067" s="25">
        <f t="shared" si="117"/>
        <v>0</v>
      </c>
      <c r="R1067" s="25">
        <f t="shared" si="118"/>
        <v>0</v>
      </c>
      <c r="S1067" s="25" t="str">
        <f t="shared" ca="1" si="121"/>
        <v/>
      </c>
      <c r="T1067" s="20" t="str">
        <f t="shared" ca="1" si="122"/>
        <v/>
      </c>
      <c r="U1067" s="26" t="str">
        <f t="shared" ca="1" si="119"/>
        <v/>
      </c>
      <c r="V1067" s="22"/>
      <c r="W1067" s="22"/>
      <c r="X1067" s="22"/>
      <c r="Y1067" s="22"/>
      <c r="Z1067" s="156"/>
      <c r="AA1067" s="156"/>
      <c r="AB1067" s="156"/>
      <c r="AC1067" s="22">
        <v>20</v>
      </c>
    </row>
    <row r="1068" spans="1:29">
      <c r="A1068" s="17"/>
      <c r="B1068" s="18"/>
      <c r="C1068" s="18"/>
      <c r="D1068" s="17"/>
      <c r="E1068" s="17"/>
      <c r="F1068" s="157"/>
      <c r="G1068" s="136"/>
      <c r="H1068" s="136" t="s">
        <v>131</v>
      </c>
      <c r="I1068" s="137" t="str">
        <f>IFERROR(IF(ISBLANK($G1068),"",IF(ISTEXT($G1068),$G1068,IF(SIGN(INDEX('Time Zones'!$D$12:$J$18,MATCH($H1068,ZoneA,0),MATCH($J1068,ZoneB,0)))=(-1),INDEX('Time Zones'!$D$12:$J$18,MATCH($H1068,ZoneA,0),MATCH($J1068,ZoneB,0))+$G1068+5,INDEX('Time Zones'!$D$12:$J$18,MATCH($H1068,ZoneA,0),MATCH($J1068,ZoneB,0))+$G1068))),"Select Time Zones")</f>
        <v/>
      </c>
      <c r="J1068" s="19" t="s">
        <v>131</v>
      </c>
      <c r="K1068" s="160"/>
      <c r="L1068" s="134"/>
      <c r="M1068" s="134" t="s">
        <v>131</v>
      </c>
      <c r="N1068" s="135" t="str">
        <f>IFERROR(IF(ISBLANK($G1068),"",IF(ISBLANK($L1068),"",IF(ISTEXT($L1068),$L1068,IF(SIGN(INDEX('Time Zones'!$D$12:$J$18,MATCH($H1068,ZoneA,0),MATCH($M1068,ZoneB,0)))=(-1),INDEX('Time Zones'!$D$12:$J$18,MATCH($H1068,ZoneA,0),MATCH($M1068,ZoneB,0))+$L1068+5,INDEX('Time Zones'!$D$12:$J$18,MATCH($H1068,ZoneA,0),MATCH($M1068,ZoneB,0))+$L1068)))),"Select Time Zones")</f>
        <v/>
      </c>
      <c r="O1068" s="162" t="str">
        <f t="shared" ca="1" si="120"/>
        <v/>
      </c>
      <c r="P1068" s="25">
        <f t="shared" si="116"/>
        <v>0</v>
      </c>
      <c r="Q1068" s="25">
        <f t="shared" si="117"/>
        <v>0</v>
      </c>
      <c r="R1068" s="25">
        <f t="shared" si="118"/>
        <v>0</v>
      </c>
      <c r="S1068" s="25" t="str">
        <f t="shared" ca="1" si="121"/>
        <v/>
      </c>
      <c r="T1068" s="20" t="str">
        <f t="shared" ca="1" si="122"/>
        <v/>
      </c>
      <c r="U1068" s="26" t="str">
        <f t="shared" ca="1" si="119"/>
        <v/>
      </c>
      <c r="V1068" s="22"/>
      <c r="W1068" s="22"/>
      <c r="X1068" s="22"/>
      <c r="Y1068" s="22"/>
      <c r="Z1068" s="156"/>
      <c r="AA1068" s="156"/>
      <c r="AB1068" s="156"/>
      <c r="AC1068" s="22">
        <v>20</v>
      </c>
    </row>
    <row r="1069" spans="1:29">
      <c r="A1069" s="17"/>
      <c r="B1069" s="18"/>
      <c r="C1069" s="18"/>
      <c r="D1069" s="17"/>
      <c r="E1069" s="17"/>
      <c r="F1069" s="157"/>
      <c r="G1069" s="136"/>
      <c r="H1069" s="136" t="s">
        <v>131</v>
      </c>
      <c r="I1069" s="137" t="str">
        <f>IFERROR(IF(ISBLANK($G1069),"",IF(ISTEXT($G1069),$G1069,IF(SIGN(INDEX('Time Zones'!$D$12:$J$18,MATCH($H1069,ZoneA,0),MATCH($J1069,ZoneB,0)))=(-1),INDEX('Time Zones'!$D$12:$J$18,MATCH($H1069,ZoneA,0),MATCH($J1069,ZoneB,0))+$G1069+5,INDEX('Time Zones'!$D$12:$J$18,MATCH($H1069,ZoneA,0),MATCH($J1069,ZoneB,0))+$G1069))),"Select Time Zones")</f>
        <v/>
      </c>
      <c r="J1069" s="19" t="s">
        <v>131</v>
      </c>
      <c r="K1069" s="160"/>
      <c r="L1069" s="134"/>
      <c r="M1069" s="134" t="s">
        <v>131</v>
      </c>
      <c r="N1069" s="135" t="str">
        <f>IFERROR(IF(ISBLANK($G1069),"",IF(ISBLANK($L1069),"",IF(ISTEXT($L1069),$L1069,IF(SIGN(INDEX('Time Zones'!$D$12:$J$18,MATCH($H1069,ZoneA,0),MATCH($M1069,ZoneB,0)))=(-1),INDEX('Time Zones'!$D$12:$J$18,MATCH($H1069,ZoneA,0),MATCH($M1069,ZoneB,0))+$L1069+5,INDEX('Time Zones'!$D$12:$J$18,MATCH($H1069,ZoneA,0),MATCH($M1069,ZoneB,0))+$L1069)))),"Select Time Zones")</f>
        <v/>
      </c>
      <c r="O1069" s="162" t="str">
        <f t="shared" ca="1" si="120"/>
        <v/>
      </c>
      <c r="P1069" s="25">
        <f t="shared" si="116"/>
        <v>0</v>
      </c>
      <c r="Q1069" s="25">
        <f t="shared" si="117"/>
        <v>0</v>
      </c>
      <c r="R1069" s="25">
        <f t="shared" si="118"/>
        <v>0</v>
      </c>
      <c r="S1069" s="25" t="str">
        <f t="shared" ca="1" si="121"/>
        <v/>
      </c>
      <c r="T1069" s="20" t="str">
        <f t="shared" ca="1" si="122"/>
        <v/>
      </c>
      <c r="U1069" s="26" t="str">
        <f t="shared" ca="1" si="119"/>
        <v/>
      </c>
      <c r="V1069" s="22"/>
      <c r="W1069" s="22"/>
      <c r="X1069" s="22"/>
      <c r="Y1069" s="22"/>
      <c r="Z1069" s="156"/>
      <c r="AA1069" s="156"/>
      <c r="AB1069" s="156"/>
      <c r="AC1069" s="22">
        <v>20</v>
      </c>
    </row>
    <row r="1070" spans="1:29">
      <c r="A1070" s="17"/>
      <c r="B1070" s="18"/>
      <c r="C1070" s="18"/>
      <c r="D1070" s="17"/>
      <c r="E1070" s="17"/>
      <c r="F1070" s="157"/>
      <c r="G1070" s="136"/>
      <c r="H1070" s="136" t="s">
        <v>131</v>
      </c>
      <c r="I1070" s="137" t="str">
        <f>IFERROR(IF(ISBLANK($G1070),"",IF(ISTEXT($G1070),$G1070,IF(SIGN(INDEX('Time Zones'!$D$12:$J$18,MATCH($H1070,ZoneA,0),MATCH($J1070,ZoneB,0)))=(-1),INDEX('Time Zones'!$D$12:$J$18,MATCH($H1070,ZoneA,0),MATCH($J1070,ZoneB,0))+$G1070+5,INDEX('Time Zones'!$D$12:$J$18,MATCH($H1070,ZoneA,0),MATCH($J1070,ZoneB,0))+$G1070))),"Select Time Zones")</f>
        <v/>
      </c>
      <c r="J1070" s="19" t="s">
        <v>131</v>
      </c>
      <c r="K1070" s="160"/>
      <c r="L1070" s="134"/>
      <c r="M1070" s="134" t="s">
        <v>131</v>
      </c>
      <c r="N1070" s="135" t="str">
        <f>IFERROR(IF(ISBLANK($G1070),"",IF(ISBLANK($L1070),"",IF(ISTEXT($L1070),$L1070,IF(SIGN(INDEX('Time Zones'!$D$12:$J$18,MATCH($H1070,ZoneA,0),MATCH($M1070,ZoneB,0)))=(-1),INDEX('Time Zones'!$D$12:$J$18,MATCH($H1070,ZoneA,0),MATCH($M1070,ZoneB,0))+$L1070+5,INDEX('Time Zones'!$D$12:$J$18,MATCH($H1070,ZoneA,0),MATCH($M1070,ZoneB,0))+$L1070)))),"Select Time Zones")</f>
        <v/>
      </c>
      <c r="O1070" s="162" t="str">
        <f t="shared" ca="1" si="120"/>
        <v/>
      </c>
      <c r="P1070" s="25">
        <f t="shared" si="116"/>
        <v>0</v>
      </c>
      <c r="Q1070" s="25">
        <f t="shared" si="117"/>
        <v>0</v>
      </c>
      <c r="R1070" s="25">
        <f t="shared" si="118"/>
        <v>0</v>
      </c>
      <c r="S1070" s="25" t="str">
        <f t="shared" ca="1" si="121"/>
        <v/>
      </c>
      <c r="T1070" s="20" t="str">
        <f t="shared" ca="1" si="122"/>
        <v/>
      </c>
      <c r="U1070" s="26" t="str">
        <f t="shared" ca="1" si="119"/>
        <v/>
      </c>
      <c r="V1070" s="22"/>
      <c r="W1070" s="22"/>
      <c r="X1070" s="22"/>
      <c r="Y1070" s="22"/>
      <c r="Z1070" s="156"/>
      <c r="AA1070" s="156"/>
      <c r="AB1070" s="156"/>
      <c r="AC1070" s="22">
        <v>20</v>
      </c>
    </row>
    <row r="1071" spans="1:29">
      <c r="A1071" s="17"/>
      <c r="B1071" s="18"/>
      <c r="C1071" s="18"/>
      <c r="D1071" s="17"/>
      <c r="E1071" s="17"/>
      <c r="F1071" s="157"/>
      <c r="G1071" s="136"/>
      <c r="H1071" s="136" t="s">
        <v>131</v>
      </c>
      <c r="I1071" s="137" t="str">
        <f>IFERROR(IF(ISBLANK($G1071),"",IF(ISTEXT($G1071),$G1071,IF(SIGN(INDEX('Time Zones'!$D$12:$J$18,MATCH($H1071,ZoneA,0),MATCH($J1071,ZoneB,0)))=(-1),INDEX('Time Zones'!$D$12:$J$18,MATCH($H1071,ZoneA,0),MATCH($J1071,ZoneB,0))+$G1071+5,INDEX('Time Zones'!$D$12:$J$18,MATCH($H1071,ZoneA,0),MATCH($J1071,ZoneB,0))+$G1071))),"Select Time Zones")</f>
        <v/>
      </c>
      <c r="J1071" s="19" t="s">
        <v>131</v>
      </c>
      <c r="K1071" s="160"/>
      <c r="L1071" s="134"/>
      <c r="M1071" s="134" t="s">
        <v>131</v>
      </c>
      <c r="N1071" s="135" t="str">
        <f>IFERROR(IF(ISBLANK($G1071),"",IF(ISBLANK($L1071),"",IF(ISTEXT($L1071),$L1071,IF(SIGN(INDEX('Time Zones'!$D$12:$J$18,MATCH($H1071,ZoneA,0),MATCH($M1071,ZoneB,0)))=(-1),INDEX('Time Zones'!$D$12:$J$18,MATCH($H1071,ZoneA,0),MATCH($M1071,ZoneB,0))+$L1071+5,INDEX('Time Zones'!$D$12:$J$18,MATCH($H1071,ZoneA,0),MATCH($M1071,ZoneB,0))+$L1071)))),"Select Time Zones")</f>
        <v/>
      </c>
      <c r="O1071" s="162" t="str">
        <f t="shared" ca="1" si="120"/>
        <v/>
      </c>
      <c r="P1071" s="25">
        <f t="shared" si="116"/>
        <v>0</v>
      </c>
      <c r="Q1071" s="25">
        <f t="shared" si="117"/>
        <v>0</v>
      </c>
      <c r="R1071" s="25">
        <f t="shared" si="118"/>
        <v>0</v>
      </c>
      <c r="S1071" s="25" t="str">
        <f t="shared" ca="1" si="121"/>
        <v/>
      </c>
      <c r="T1071" s="20" t="str">
        <f t="shared" ca="1" si="122"/>
        <v/>
      </c>
      <c r="U1071" s="26" t="str">
        <f t="shared" ca="1" si="119"/>
        <v/>
      </c>
      <c r="V1071" s="22"/>
      <c r="W1071" s="22"/>
      <c r="X1071" s="22"/>
      <c r="Y1071" s="22"/>
      <c r="Z1071" s="156"/>
      <c r="AA1071" s="156"/>
      <c r="AB1071" s="156"/>
      <c r="AC1071" s="22">
        <v>20</v>
      </c>
    </row>
    <row r="1072" spans="1:29">
      <c r="A1072" s="17"/>
      <c r="B1072" s="18"/>
      <c r="C1072" s="18"/>
      <c r="D1072" s="17"/>
      <c r="E1072" s="17"/>
      <c r="F1072" s="157"/>
      <c r="G1072" s="136"/>
      <c r="H1072" s="136" t="s">
        <v>131</v>
      </c>
      <c r="I1072" s="137" t="str">
        <f>IFERROR(IF(ISBLANK($G1072),"",IF(ISTEXT($G1072),$G1072,IF(SIGN(INDEX('Time Zones'!$D$12:$J$18,MATCH($H1072,ZoneA,0),MATCH($J1072,ZoneB,0)))=(-1),INDEX('Time Zones'!$D$12:$J$18,MATCH($H1072,ZoneA,0),MATCH($J1072,ZoneB,0))+$G1072+5,INDEX('Time Zones'!$D$12:$J$18,MATCH($H1072,ZoneA,0),MATCH($J1072,ZoneB,0))+$G1072))),"Select Time Zones")</f>
        <v/>
      </c>
      <c r="J1072" s="19" t="s">
        <v>131</v>
      </c>
      <c r="K1072" s="160"/>
      <c r="L1072" s="134"/>
      <c r="M1072" s="134" t="s">
        <v>131</v>
      </c>
      <c r="N1072" s="135" t="str">
        <f>IFERROR(IF(ISBLANK($G1072),"",IF(ISBLANK($L1072),"",IF(ISTEXT($L1072),$L1072,IF(SIGN(INDEX('Time Zones'!$D$12:$J$18,MATCH($H1072,ZoneA,0),MATCH($M1072,ZoneB,0)))=(-1),INDEX('Time Zones'!$D$12:$J$18,MATCH($H1072,ZoneA,0),MATCH($M1072,ZoneB,0))+$L1072+5,INDEX('Time Zones'!$D$12:$J$18,MATCH($H1072,ZoneA,0),MATCH($M1072,ZoneB,0))+$L1072)))),"Select Time Zones")</f>
        <v/>
      </c>
      <c r="O1072" s="162" t="str">
        <f t="shared" ca="1" si="120"/>
        <v/>
      </c>
      <c r="P1072" s="25">
        <f t="shared" si="116"/>
        <v>0</v>
      </c>
      <c r="Q1072" s="25">
        <f t="shared" si="117"/>
        <v>0</v>
      </c>
      <c r="R1072" s="25">
        <f t="shared" si="118"/>
        <v>0</v>
      </c>
      <c r="S1072" s="25" t="str">
        <f t="shared" ca="1" si="121"/>
        <v/>
      </c>
      <c r="T1072" s="20" t="str">
        <f t="shared" ca="1" si="122"/>
        <v/>
      </c>
      <c r="U1072" s="26" t="str">
        <f t="shared" ca="1" si="119"/>
        <v/>
      </c>
      <c r="V1072" s="22"/>
      <c r="W1072" s="22"/>
      <c r="X1072" s="22"/>
      <c r="Y1072" s="22"/>
      <c r="Z1072" s="156"/>
      <c r="AA1072" s="156"/>
      <c r="AB1072" s="156"/>
      <c r="AC1072" s="22">
        <v>20</v>
      </c>
    </row>
    <row r="1073" spans="1:29">
      <c r="A1073" s="17"/>
      <c r="B1073" s="18"/>
      <c r="C1073" s="18"/>
      <c r="D1073" s="17"/>
      <c r="E1073" s="17"/>
      <c r="F1073" s="157"/>
      <c r="G1073" s="136"/>
      <c r="H1073" s="136" t="s">
        <v>131</v>
      </c>
      <c r="I1073" s="137" t="str">
        <f>IFERROR(IF(ISBLANK($G1073),"",IF(ISTEXT($G1073),$G1073,IF(SIGN(INDEX('Time Zones'!$D$12:$J$18,MATCH($H1073,ZoneA,0),MATCH($J1073,ZoneB,0)))=(-1),INDEX('Time Zones'!$D$12:$J$18,MATCH($H1073,ZoneA,0),MATCH($J1073,ZoneB,0))+$G1073+5,INDEX('Time Zones'!$D$12:$J$18,MATCH($H1073,ZoneA,0),MATCH($J1073,ZoneB,0))+$G1073))),"Select Time Zones")</f>
        <v/>
      </c>
      <c r="J1073" s="19" t="s">
        <v>131</v>
      </c>
      <c r="K1073" s="160"/>
      <c r="L1073" s="134"/>
      <c r="M1073" s="134" t="s">
        <v>131</v>
      </c>
      <c r="N1073" s="135" t="str">
        <f>IFERROR(IF(ISBLANK($G1073),"",IF(ISBLANK($L1073),"",IF(ISTEXT($L1073),$L1073,IF(SIGN(INDEX('Time Zones'!$D$12:$J$18,MATCH($H1073,ZoneA,0),MATCH($M1073,ZoneB,0)))=(-1),INDEX('Time Zones'!$D$12:$J$18,MATCH($H1073,ZoneA,0),MATCH($M1073,ZoneB,0))+$L1073+5,INDEX('Time Zones'!$D$12:$J$18,MATCH($H1073,ZoneA,0),MATCH($M1073,ZoneB,0))+$L1073)))),"Select Time Zones")</f>
        <v/>
      </c>
      <c r="O1073" s="162" t="str">
        <f t="shared" ca="1" si="120"/>
        <v/>
      </c>
      <c r="P1073" s="25">
        <f t="shared" si="116"/>
        <v>0</v>
      </c>
      <c r="Q1073" s="25">
        <f t="shared" si="117"/>
        <v>0</v>
      </c>
      <c r="R1073" s="25">
        <f t="shared" si="118"/>
        <v>0</v>
      </c>
      <c r="S1073" s="25" t="str">
        <f t="shared" ca="1" si="121"/>
        <v/>
      </c>
      <c r="T1073" s="20" t="str">
        <f t="shared" ca="1" si="122"/>
        <v/>
      </c>
      <c r="U1073" s="26" t="str">
        <f t="shared" ca="1" si="119"/>
        <v/>
      </c>
      <c r="V1073" s="22"/>
      <c r="W1073" s="22"/>
      <c r="X1073" s="22"/>
      <c r="Y1073" s="22"/>
      <c r="Z1073" s="156"/>
      <c r="AA1073" s="156"/>
      <c r="AB1073" s="156"/>
      <c r="AC1073" s="22">
        <v>20</v>
      </c>
    </row>
    <row r="1074" spans="1:29">
      <c r="A1074" s="17"/>
      <c r="B1074" s="18"/>
      <c r="C1074" s="18"/>
      <c r="D1074" s="17"/>
      <c r="E1074" s="17"/>
      <c r="F1074" s="157"/>
      <c r="G1074" s="136"/>
      <c r="H1074" s="136" t="s">
        <v>131</v>
      </c>
      <c r="I1074" s="137" t="str">
        <f>IFERROR(IF(ISBLANK($G1074),"",IF(ISTEXT($G1074),$G1074,IF(SIGN(INDEX('Time Zones'!$D$12:$J$18,MATCH($H1074,ZoneA,0),MATCH($J1074,ZoneB,0)))=(-1),INDEX('Time Zones'!$D$12:$J$18,MATCH($H1074,ZoneA,0),MATCH($J1074,ZoneB,0))+$G1074+5,INDEX('Time Zones'!$D$12:$J$18,MATCH($H1074,ZoneA,0),MATCH($J1074,ZoneB,0))+$G1074))),"Select Time Zones")</f>
        <v/>
      </c>
      <c r="J1074" s="19" t="s">
        <v>131</v>
      </c>
      <c r="K1074" s="160"/>
      <c r="L1074" s="134"/>
      <c r="M1074" s="134" t="s">
        <v>131</v>
      </c>
      <c r="N1074" s="135" t="str">
        <f>IFERROR(IF(ISBLANK($G1074),"",IF(ISBLANK($L1074),"",IF(ISTEXT($L1074),$L1074,IF(SIGN(INDEX('Time Zones'!$D$12:$J$18,MATCH($H1074,ZoneA,0),MATCH($M1074,ZoneB,0)))=(-1),INDEX('Time Zones'!$D$12:$J$18,MATCH($H1074,ZoneA,0),MATCH($M1074,ZoneB,0))+$L1074+5,INDEX('Time Zones'!$D$12:$J$18,MATCH($H1074,ZoneA,0),MATCH($M1074,ZoneB,0))+$L1074)))),"Select Time Zones")</f>
        <v/>
      </c>
      <c r="O1074" s="162" t="str">
        <f t="shared" ca="1" si="120"/>
        <v/>
      </c>
      <c r="P1074" s="25">
        <f t="shared" si="116"/>
        <v>0</v>
      </c>
      <c r="Q1074" s="25">
        <f t="shared" si="117"/>
        <v>0</v>
      </c>
      <c r="R1074" s="25">
        <f t="shared" si="118"/>
        <v>0</v>
      </c>
      <c r="S1074" s="25" t="str">
        <f t="shared" ca="1" si="121"/>
        <v/>
      </c>
      <c r="T1074" s="20" t="str">
        <f t="shared" ca="1" si="122"/>
        <v/>
      </c>
      <c r="U1074" s="26" t="str">
        <f t="shared" ca="1" si="119"/>
        <v/>
      </c>
      <c r="V1074" s="22"/>
      <c r="W1074" s="22"/>
      <c r="X1074" s="22"/>
      <c r="Y1074" s="22"/>
      <c r="Z1074" s="156"/>
      <c r="AA1074" s="156"/>
      <c r="AB1074" s="156"/>
      <c r="AC1074" s="22">
        <v>20</v>
      </c>
    </row>
    <row r="1075" spans="1:29">
      <c r="A1075" s="17"/>
      <c r="B1075" s="18"/>
      <c r="C1075" s="18"/>
      <c r="D1075" s="17"/>
      <c r="E1075" s="17"/>
      <c r="F1075" s="157"/>
      <c r="G1075" s="136"/>
      <c r="H1075" s="136" t="s">
        <v>131</v>
      </c>
      <c r="I1075" s="137" t="str">
        <f>IFERROR(IF(ISBLANK($G1075),"",IF(ISTEXT($G1075),$G1075,IF(SIGN(INDEX('Time Zones'!$D$12:$J$18,MATCH($H1075,ZoneA,0),MATCH($J1075,ZoneB,0)))=(-1),INDEX('Time Zones'!$D$12:$J$18,MATCH($H1075,ZoneA,0),MATCH($J1075,ZoneB,0))+$G1075+5,INDEX('Time Zones'!$D$12:$J$18,MATCH($H1075,ZoneA,0),MATCH($J1075,ZoneB,0))+$G1075))),"Select Time Zones")</f>
        <v/>
      </c>
      <c r="J1075" s="19" t="s">
        <v>131</v>
      </c>
      <c r="K1075" s="160"/>
      <c r="L1075" s="134"/>
      <c r="M1075" s="134" t="s">
        <v>131</v>
      </c>
      <c r="N1075" s="135" t="str">
        <f>IFERROR(IF(ISBLANK($G1075),"",IF(ISBLANK($L1075),"",IF(ISTEXT($L1075),$L1075,IF(SIGN(INDEX('Time Zones'!$D$12:$J$18,MATCH($H1075,ZoneA,0),MATCH($M1075,ZoneB,0)))=(-1),INDEX('Time Zones'!$D$12:$J$18,MATCH($H1075,ZoneA,0),MATCH($M1075,ZoneB,0))+$L1075+5,INDEX('Time Zones'!$D$12:$J$18,MATCH($H1075,ZoneA,0),MATCH($M1075,ZoneB,0))+$L1075)))),"Select Time Zones")</f>
        <v/>
      </c>
      <c r="O1075" s="162" t="str">
        <f t="shared" ca="1" si="120"/>
        <v/>
      </c>
      <c r="P1075" s="25">
        <f t="shared" si="116"/>
        <v>0</v>
      </c>
      <c r="Q1075" s="25">
        <f t="shared" si="117"/>
        <v>0</v>
      </c>
      <c r="R1075" s="25">
        <f t="shared" si="118"/>
        <v>0</v>
      </c>
      <c r="S1075" s="25" t="str">
        <f t="shared" ca="1" si="121"/>
        <v/>
      </c>
      <c r="T1075" s="20" t="str">
        <f t="shared" ca="1" si="122"/>
        <v/>
      </c>
      <c r="U1075" s="26" t="str">
        <f t="shared" ca="1" si="119"/>
        <v/>
      </c>
      <c r="V1075" s="22"/>
      <c r="W1075" s="22"/>
      <c r="X1075" s="22"/>
      <c r="Y1075" s="22"/>
      <c r="Z1075" s="156"/>
      <c r="AA1075" s="156"/>
      <c r="AB1075" s="156"/>
      <c r="AC1075" s="22">
        <v>20</v>
      </c>
    </row>
    <row r="1076" spans="1:29">
      <c r="A1076" s="17"/>
      <c r="B1076" s="18"/>
      <c r="C1076" s="18"/>
      <c r="D1076" s="17"/>
      <c r="E1076" s="17"/>
      <c r="F1076" s="157"/>
      <c r="G1076" s="136"/>
      <c r="H1076" s="136" t="s">
        <v>131</v>
      </c>
      <c r="I1076" s="137" t="str">
        <f>IFERROR(IF(ISBLANK($G1076),"",IF(ISTEXT($G1076),$G1076,IF(SIGN(INDEX('Time Zones'!$D$12:$J$18,MATCH($H1076,ZoneA,0),MATCH($J1076,ZoneB,0)))=(-1),INDEX('Time Zones'!$D$12:$J$18,MATCH($H1076,ZoneA,0),MATCH($J1076,ZoneB,0))+$G1076+5,INDEX('Time Zones'!$D$12:$J$18,MATCH($H1076,ZoneA,0),MATCH($J1076,ZoneB,0))+$G1076))),"Select Time Zones")</f>
        <v/>
      </c>
      <c r="J1076" s="19" t="s">
        <v>131</v>
      </c>
      <c r="K1076" s="160"/>
      <c r="L1076" s="134"/>
      <c r="M1076" s="134" t="s">
        <v>131</v>
      </c>
      <c r="N1076" s="135" t="str">
        <f>IFERROR(IF(ISBLANK($G1076),"",IF(ISBLANK($L1076),"",IF(ISTEXT($L1076),$L1076,IF(SIGN(INDEX('Time Zones'!$D$12:$J$18,MATCH($H1076,ZoneA,0),MATCH($M1076,ZoneB,0)))=(-1),INDEX('Time Zones'!$D$12:$J$18,MATCH($H1076,ZoneA,0),MATCH($M1076,ZoneB,0))+$L1076+5,INDEX('Time Zones'!$D$12:$J$18,MATCH($H1076,ZoneA,0),MATCH($M1076,ZoneB,0))+$L1076)))),"Select Time Zones")</f>
        <v/>
      </c>
      <c r="O1076" s="162" t="str">
        <f t="shared" ca="1" si="120"/>
        <v/>
      </c>
      <c r="P1076" s="25">
        <f t="shared" si="116"/>
        <v>0</v>
      </c>
      <c r="Q1076" s="25">
        <f t="shared" si="117"/>
        <v>0</v>
      </c>
      <c r="R1076" s="25">
        <f t="shared" si="118"/>
        <v>0</v>
      </c>
      <c r="S1076" s="25" t="str">
        <f t="shared" ca="1" si="121"/>
        <v/>
      </c>
      <c r="T1076" s="20" t="str">
        <f t="shared" ca="1" si="122"/>
        <v/>
      </c>
      <c r="U1076" s="26" t="str">
        <f t="shared" ca="1" si="119"/>
        <v/>
      </c>
      <c r="V1076" s="22"/>
      <c r="W1076" s="22"/>
      <c r="X1076" s="22"/>
      <c r="Y1076" s="22"/>
      <c r="Z1076" s="156"/>
      <c r="AA1076" s="156"/>
      <c r="AB1076" s="156"/>
      <c r="AC1076" s="22">
        <v>20</v>
      </c>
    </row>
    <row r="1077" spans="1:29">
      <c r="A1077" s="17"/>
      <c r="B1077" s="18"/>
      <c r="C1077" s="18"/>
      <c r="D1077" s="17"/>
      <c r="E1077" s="17"/>
      <c r="F1077" s="157"/>
      <c r="G1077" s="136"/>
      <c r="H1077" s="136" t="s">
        <v>131</v>
      </c>
      <c r="I1077" s="137" t="str">
        <f>IFERROR(IF(ISBLANK($G1077),"",IF(ISTEXT($G1077),$G1077,IF(SIGN(INDEX('Time Zones'!$D$12:$J$18,MATCH($H1077,ZoneA,0),MATCH($J1077,ZoneB,0)))=(-1),INDEX('Time Zones'!$D$12:$J$18,MATCH($H1077,ZoneA,0),MATCH($J1077,ZoneB,0))+$G1077+5,INDEX('Time Zones'!$D$12:$J$18,MATCH($H1077,ZoneA,0),MATCH($J1077,ZoneB,0))+$G1077))),"Select Time Zones")</f>
        <v/>
      </c>
      <c r="J1077" s="19" t="s">
        <v>131</v>
      </c>
      <c r="K1077" s="160"/>
      <c r="L1077" s="134"/>
      <c r="M1077" s="134" t="s">
        <v>131</v>
      </c>
      <c r="N1077" s="135" t="str">
        <f>IFERROR(IF(ISBLANK($G1077),"",IF(ISBLANK($L1077),"",IF(ISTEXT($L1077),$L1077,IF(SIGN(INDEX('Time Zones'!$D$12:$J$18,MATCH($H1077,ZoneA,0),MATCH($M1077,ZoneB,0)))=(-1),INDEX('Time Zones'!$D$12:$J$18,MATCH($H1077,ZoneA,0),MATCH($M1077,ZoneB,0))+$L1077+5,INDEX('Time Zones'!$D$12:$J$18,MATCH($H1077,ZoneA,0),MATCH($M1077,ZoneB,0))+$L1077)))),"Select Time Zones")</f>
        <v/>
      </c>
      <c r="O1077" s="162" t="str">
        <f t="shared" ca="1" si="120"/>
        <v/>
      </c>
      <c r="P1077" s="25">
        <f t="shared" si="116"/>
        <v>0</v>
      </c>
      <c r="Q1077" s="25">
        <f t="shared" si="117"/>
        <v>0</v>
      </c>
      <c r="R1077" s="25">
        <f t="shared" si="118"/>
        <v>0</v>
      </c>
      <c r="S1077" s="25" t="str">
        <f t="shared" ca="1" si="121"/>
        <v/>
      </c>
      <c r="T1077" s="20" t="str">
        <f t="shared" ca="1" si="122"/>
        <v/>
      </c>
      <c r="U1077" s="26" t="str">
        <f t="shared" ca="1" si="119"/>
        <v/>
      </c>
      <c r="V1077" s="22"/>
      <c r="W1077" s="22"/>
      <c r="X1077" s="22"/>
      <c r="Y1077" s="22"/>
      <c r="Z1077" s="156"/>
      <c r="AA1077" s="156"/>
      <c r="AB1077" s="156"/>
      <c r="AC1077" s="22">
        <v>20</v>
      </c>
    </row>
    <row r="1078" spans="1:29">
      <c r="A1078" s="17"/>
      <c r="B1078" s="18"/>
      <c r="C1078" s="18"/>
      <c r="D1078" s="17"/>
      <c r="E1078" s="17"/>
      <c r="F1078" s="157"/>
      <c r="G1078" s="136"/>
      <c r="H1078" s="136" t="s">
        <v>131</v>
      </c>
      <c r="I1078" s="137" t="str">
        <f>IFERROR(IF(ISBLANK($G1078),"",IF(ISTEXT($G1078),$G1078,IF(SIGN(INDEX('Time Zones'!$D$12:$J$18,MATCH($H1078,ZoneA,0),MATCH($J1078,ZoneB,0)))=(-1),INDEX('Time Zones'!$D$12:$J$18,MATCH($H1078,ZoneA,0),MATCH($J1078,ZoneB,0))+$G1078+5,INDEX('Time Zones'!$D$12:$J$18,MATCH($H1078,ZoneA,0),MATCH($J1078,ZoneB,0))+$G1078))),"Select Time Zones")</f>
        <v/>
      </c>
      <c r="J1078" s="19" t="s">
        <v>131</v>
      </c>
      <c r="K1078" s="160"/>
      <c r="L1078" s="134"/>
      <c r="M1078" s="134" t="s">
        <v>131</v>
      </c>
      <c r="N1078" s="135" t="str">
        <f>IFERROR(IF(ISBLANK($G1078),"",IF(ISBLANK($L1078),"",IF(ISTEXT($L1078),$L1078,IF(SIGN(INDEX('Time Zones'!$D$12:$J$18,MATCH($H1078,ZoneA,0),MATCH($M1078,ZoneB,0)))=(-1),INDEX('Time Zones'!$D$12:$J$18,MATCH($H1078,ZoneA,0),MATCH($M1078,ZoneB,0))+$L1078+5,INDEX('Time Zones'!$D$12:$J$18,MATCH($H1078,ZoneA,0),MATCH($M1078,ZoneB,0))+$L1078)))),"Select Time Zones")</f>
        <v/>
      </c>
      <c r="O1078" s="162" t="str">
        <f t="shared" ca="1" si="120"/>
        <v/>
      </c>
      <c r="P1078" s="25">
        <f t="shared" si="116"/>
        <v>0</v>
      </c>
      <c r="Q1078" s="25">
        <f t="shared" si="117"/>
        <v>0</v>
      </c>
      <c r="R1078" s="25">
        <f t="shared" si="118"/>
        <v>0</v>
      </c>
      <c r="S1078" s="25" t="str">
        <f t="shared" ca="1" si="121"/>
        <v/>
      </c>
      <c r="T1078" s="20" t="str">
        <f t="shared" ca="1" si="122"/>
        <v/>
      </c>
      <c r="U1078" s="26" t="str">
        <f t="shared" ca="1" si="119"/>
        <v/>
      </c>
      <c r="V1078" s="22"/>
      <c r="W1078" s="22"/>
      <c r="X1078" s="22"/>
      <c r="Y1078" s="22"/>
      <c r="Z1078" s="156"/>
      <c r="AA1078" s="156"/>
      <c r="AB1078" s="156"/>
      <c r="AC1078" s="22">
        <v>20</v>
      </c>
    </row>
    <row r="1079" spans="1:29">
      <c r="A1079" s="17"/>
      <c r="B1079" s="18"/>
      <c r="C1079" s="18"/>
      <c r="D1079" s="17"/>
      <c r="E1079" s="17"/>
      <c r="F1079" s="157"/>
      <c r="G1079" s="136"/>
      <c r="H1079" s="136" t="s">
        <v>131</v>
      </c>
      <c r="I1079" s="137" t="str">
        <f>IFERROR(IF(ISBLANK($G1079),"",IF(ISTEXT($G1079),$G1079,IF(SIGN(INDEX('Time Zones'!$D$12:$J$18,MATCH($H1079,ZoneA,0),MATCH($J1079,ZoneB,0)))=(-1),INDEX('Time Zones'!$D$12:$J$18,MATCH($H1079,ZoneA,0),MATCH($J1079,ZoneB,0))+$G1079+5,INDEX('Time Zones'!$D$12:$J$18,MATCH($H1079,ZoneA,0),MATCH($J1079,ZoneB,0))+$G1079))),"Select Time Zones")</f>
        <v/>
      </c>
      <c r="J1079" s="19" t="s">
        <v>131</v>
      </c>
      <c r="K1079" s="160"/>
      <c r="L1079" s="134"/>
      <c r="M1079" s="134" t="s">
        <v>131</v>
      </c>
      <c r="N1079" s="135" t="str">
        <f>IFERROR(IF(ISBLANK($G1079),"",IF(ISBLANK($L1079),"",IF(ISTEXT($L1079),$L1079,IF(SIGN(INDEX('Time Zones'!$D$12:$J$18,MATCH($H1079,ZoneA,0),MATCH($M1079,ZoneB,0)))=(-1),INDEX('Time Zones'!$D$12:$J$18,MATCH($H1079,ZoneA,0),MATCH($M1079,ZoneB,0))+$L1079+5,INDEX('Time Zones'!$D$12:$J$18,MATCH($H1079,ZoneA,0),MATCH($M1079,ZoneB,0))+$L1079)))),"Select Time Zones")</f>
        <v/>
      </c>
      <c r="O1079" s="162" t="str">
        <f t="shared" ca="1" si="120"/>
        <v/>
      </c>
      <c r="P1079" s="25">
        <f t="shared" si="116"/>
        <v>0</v>
      </c>
      <c r="Q1079" s="25">
        <f t="shared" si="117"/>
        <v>0</v>
      </c>
      <c r="R1079" s="25">
        <f t="shared" si="118"/>
        <v>0</v>
      </c>
      <c r="S1079" s="25" t="str">
        <f t="shared" ca="1" si="121"/>
        <v/>
      </c>
      <c r="T1079" s="20" t="str">
        <f t="shared" ca="1" si="122"/>
        <v/>
      </c>
      <c r="U1079" s="26" t="str">
        <f t="shared" ca="1" si="119"/>
        <v/>
      </c>
      <c r="V1079" s="22"/>
      <c r="W1079" s="22"/>
      <c r="X1079" s="22"/>
      <c r="Y1079" s="22"/>
      <c r="Z1079" s="156"/>
      <c r="AA1079" s="156"/>
      <c r="AB1079" s="156"/>
      <c r="AC1079" s="22">
        <v>20</v>
      </c>
    </row>
    <row r="1080" spans="1:29">
      <c r="A1080" s="17"/>
      <c r="B1080" s="18"/>
      <c r="C1080" s="18"/>
      <c r="D1080" s="17"/>
      <c r="E1080" s="17"/>
      <c r="F1080" s="157"/>
      <c r="G1080" s="136"/>
      <c r="H1080" s="136" t="s">
        <v>131</v>
      </c>
      <c r="I1080" s="137" t="str">
        <f>IFERROR(IF(ISBLANK($G1080),"",IF(ISTEXT($G1080),$G1080,IF(SIGN(INDEX('Time Zones'!$D$12:$J$18,MATCH($H1080,ZoneA,0),MATCH($J1080,ZoneB,0)))=(-1),INDEX('Time Zones'!$D$12:$J$18,MATCH($H1080,ZoneA,0),MATCH($J1080,ZoneB,0))+$G1080+5,INDEX('Time Zones'!$D$12:$J$18,MATCH($H1080,ZoneA,0),MATCH($J1080,ZoneB,0))+$G1080))),"Select Time Zones")</f>
        <v/>
      </c>
      <c r="J1080" s="19" t="s">
        <v>131</v>
      </c>
      <c r="K1080" s="160"/>
      <c r="L1080" s="134"/>
      <c r="M1080" s="134" t="s">
        <v>131</v>
      </c>
      <c r="N1080" s="135" t="str">
        <f>IFERROR(IF(ISBLANK($G1080),"",IF(ISBLANK($L1080),"",IF(ISTEXT($L1080),$L1080,IF(SIGN(INDEX('Time Zones'!$D$12:$J$18,MATCH($H1080,ZoneA,0),MATCH($M1080,ZoneB,0)))=(-1),INDEX('Time Zones'!$D$12:$J$18,MATCH($H1080,ZoneA,0),MATCH($M1080,ZoneB,0))+$L1080+5,INDEX('Time Zones'!$D$12:$J$18,MATCH($H1080,ZoneA,0),MATCH($M1080,ZoneB,0))+$L1080)))),"Select Time Zones")</f>
        <v/>
      </c>
      <c r="O1080" s="162" t="str">
        <f t="shared" ca="1" si="120"/>
        <v/>
      </c>
      <c r="P1080" s="25">
        <f t="shared" si="116"/>
        <v>0</v>
      </c>
      <c r="Q1080" s="25">
        <f t="shared" si="117"/>
        <v>0</v>
      </c>
      <c r="R1080" s="25">
        <f t="shared" si="118"/>
        <v>0</v>
      </c>
      <c r="S1080" s="25" t="str">
        <f t="shared" ca="1" si="121"/>
        <v/>
      </c>
      <c r="T1080" s="20" t="str">
        <f t="shared" ca="1" si="122"/>
        <v/>
      </c>
      <c r="U1080" s="26" t="str">
        <f t="shared" ca="1" si="119"/>
        <v/>
      </c>
      <c r="V1080" s="22"/>
      <c r="W1080" s="22"/>
      <c r="X1080" s="22"/>
      <c r="Y1080" s="22"/>
      <c r="Z1080" s="156"/>
      <c r="AA1080" s="156"/>
      <c r="AB1080" s="156"/>
      <c r="AC1080" s="22">
        <v>20</v>
      </c>
    </row>
    <row r="1081" spans="1:29">
      <c r="A1081" s="17"/>
      <c r="B1081" s="18"/>
      <c r="C1081" s="18"/>
      <c r="D1081" s="17"/>
      <c r="E1081" s="17"/>
      <c r="F1081" s="157"/>
      <c r="G1081" s="136"/>
      <c r="H1081" s="136" t="s">
        <v>131</v>
      </c>
      <c r="I1081" s="137" t="str">
        <f>IFERROR(IF(ISBLANK($G1081),"",IF(ISTEXT($G1081),$G1081,IF(SIGN(INDEX('Time Zones'!$D$12:$J$18,MATCH($H1081,ZoneA,0),MATCH($J1081,ZoneB,0)))=(-1),INDEX('Time Zones'!$D$12:$J$18,MATCH($H1081,ZoneA,0),MATCH($J1081,ZoneB,0))+$G1081+5,INDEX('Time Zones'!$D$12:$J$18,MATCH($H1081,ZoneA,0),MATCH($J1081,ZoneB,0))+$G1081))),"Select Time Zones")</f>
        <v/>
      </c>
      <c r="J1081" s="19" t="s">
        <v>131</v>
      </c>
      <c r="K1081" s="160"/>
      <c r="L1081" s="134"/>
      <c r="M1081" s="134" t="s">
        <v>131</v>
      </c>
      <c r="N1081" s="135" t="str">
        <f>IFERROR(IF(ISBLANK($G1081),"",IF(ISBLANK($L1081),"",IF(ISTEXT($L1081),$L1081,IF(SIGN(INDEX('Time Zones'!$D$12:$J$18,MATCH($H1081,ZoneA,0),MATCH($M1081,ZoneB,0)))=(-1),INDEX('Time Zones'!$D$12:$J$18,MATCH($H1081,ZoneA,0),MATCH($M1081,ZoneB,0))+$L1081+5,INDEX('Time Zones'!$D$12:$J$18,MATCH($H1081,ZoneA,0),MATCH($M1081,ZoneB,0))+$L1081)))),"Select Time Zones")</f>
        <v/>
      </c>
      <c r="O1081" s="162" t="str">
        <f t="shared" ca="1" si="120"/>
        <v/>
      </c>
      <c r="P1081" s="25">
        <f t="shared" si="116"/>
        <v>0</v>
      </c>
      <c r="Q1081" s="25">
        <f t="shared" si="117"/>
        <v>0</v>
      </c>
      <c r="R1081" s="25">
        <f t="shared" si="118"/>
        <v>0</v>
      </c>
      <c r="S1081" s="25" t="str">
        <f t="shared" ca="1" si="121"/>
        <v/>
      </c>
      <c r="T1081" s="20" t="str">
        <f t="shared" ca="1" si="122"/>
        <v/>
      </c>
      <c r="U1081" s="26" t="str">
        <f t="shared" ca="1" si="119"/>
        <v/>
      </c>
      <c r="V1081" s="22"/>
      <c r="W1081" s="22"/>
      <c r="X1081" s="22"/>
      <c r="Y1081" s="22"/>
      <c r="Z1081" s="156"/>
      <c r="AA1081" s="156"/>
      <c r="AB1081" s="156"/>
      <c r="AC1081" s="22">
        <v>20</v>
      </c>
    </row>
    <row r="1082" spans="1:29">
      <c r="A1082" s="17"/>
      <c r="B1082" s="18"/>
      <c r="C1082" s="18"/>
      <c r="D1082" s="17"/>
      <c r="E1082" s="17"/>
      <c r="F1082" s="157"/>
      <c r="G1082" s="136"/>
      <c r="H1082" s="136" t="s">
        <v>131</v>
      </c>
      <c r="I1082" s="137" t="str">
        <f>IFERROR(IF(ISBLANK($G1082),"",IF(ISTEXT($G1082),$G1082,IF(SIGN(INDEX('Time Zones'!$D$12:$J$18,MATCH($H1082,ZoneA,0),MATCH($J1082,ZoneB,0)))=(-1),INDEX('Time Zones'!$D$12:$J$18,MATCH($H1082,ZoneA,0),MATCH($J1082,ZoneB,0))+$G1082+5,INDEX('Time Zones'!$D$12:$J$18,MATCH($H1082,ZoneA,0),MATCH($J1082,ZoneB,0))+$G1082))),"Select Time Zones")</f>
        <v/>
      </c>
      <c r="J1082" s="19" t="s">
        <v>131</v>
      </c>
      <c r="K1082" s="160"/>
      <c r="L1082" s="134"/>
      <c r="M1082" s="134" t="s">
        <v>131</v>
      </c>
      <c r="N1082" s="135" t="str">
        <f>IFERROR(IF(ISBLANK($G1082),"",IF(ISBLANK($L1082),"",IF(ISTEXT($L1082),$L1082,IF(SIGN(INDEX('Time Zones'!$D$12:$J$18,MATCH($H1082,ZoneA,0),MATCH($M1082,ZoneB,0)))=(-1),INDEX('Time Zones'!$D$12:$J$18,MATCH($H1082,ZoneA,0),MATCH($M1082,ZoneB,0))+$L1082+5,INDEX('Time Zones'!$D$12:$J$18,MATCH($H1082,ZoneA,0),MATCH($M1082,ZoneB,0))+$L1082)))),"Select Time Zones")</f>
        <v/>
      </c>
      <c r="O1082" s="162" t="str">
        <f t="shared" ca="1" si="120"/>
        <v/>
      </c>
      <c r="P1082" s="25">
        <f t="shared" si="116"/>
        <v>0</v>
      </c>
      <c r="Q1082" s="25">
        <f t="shared" si="117"/>
        <v>0</v>
      </c>
      <c r="R1082" s="25">
        <f t="shared" si="118"/>
        <v>0</v>
      </c>
      <c r="S1082" s="25" t="str">
        <f t="shared" ca="1" si="121"/>
        <v/>
      </c>
      <c r="T1082" s="20" t="str">
        <f t="shared" ca="1" si="122"/>
        <v/>
      </c>
      <c r="U1082" s="26" t="str">
        <f t="shared" ca="1" si="119"/>
        <v/>
      </c>
      <c r="V1082" s="22"/>
      <c r="W1082" s="22"/>
      <c r="X1082" s="22"/>
      <c r="Y1082" s="22"/>
      <c r="Z1082" s="156"/>
      <c r="AA1082" s="156"/>
      <c r="AB1082" s="156"/>
      <c r="AC1082" s="22">
        <v>20</v>
      </c>
    </row>
    <row r="1083" spans="1:29">
      <c r="A1083" s="17"/>
      <c r="B1083" s="18"/>
      <c r="C1083" s="18"/>
      <c r="D1083" s="17"/>
      <c r="E1083" s="17"/>
      <c r="F1083" s="157"/>
      <c r="G1083" s="136"/>
      <c r="H1083" s="136" t="s">
        <v>131</v>
      </c>
      <c r="I1083" s="137" t="str">
        <f>IFERROR(IF(ISBLANK($G1083),"",IF(ISTEXT($G1083),$G1083,IF(SIGN(INDEX('Time Zones'!$D$12:$J$18,MATCH($H1083,ZoneA,0),MATCH($J1083,ZoneB,0)))=(-1),INDEX('Time Zones'!$D$12:$J$18,MATCH($H1083,ZoneA,0),MATCH($J1083,ZoneB,0))+$G1083+5,INDEX('Time Zones'!$D$12:$J$18,MATCH($H1083,ZoneA,0),MATCH($J1083,ZoneB,0))+$G1083))),"Select Time Zones")</f>
        <v/>
      </c>
      <c r="J1083" s="19" t="s">
        <v>131</v>
      </c>
      <c r="K1083" s="160"/>
      <c r="L1083" s="134"/>
      <c r="M1083" s="134" t="s">
        <v>131</v>
      </c>
      <c r="N1083" s="135" t="str">
        <f>IFERROR(IF(ISBLANK($G1083),"",IF(ISBLANK($L1083),"",IF(ISTEXT($L1083),$L1083,IF(SIGN(INDEX('Time Zones'!$D$12:$J$18,MATCH($H1083,ZoneA,0),MATCH($M1083,ZoneB,0)))=(-1),INDEX('Time Zones'!$D$12:$J$18,MATCH($H1083,ZoneA,0),MATCH($M1083,ZoneB,0))+$L1083+5,INDEX('Time Zones'!$D$12:$J$18,MATCH($H1083,ZoneA,0),MATCH($M1083,ZoneB,0))+$L1083)))),"Select Time Zones")</f>
        <v/>
      </c>
      <c r="O1083" s="162" t="str">
        <f t="shared" ca="1" si="120"/>
        <v/>
      </c>
      <c r="P1083" s="25">
        <f t="shared" si="116"/>
        <v>0</v>
      </c>
      <c r="Q1083" s="25">
        <f t="shared" si="117"/>
        <v>0</v>
      </c>
      <c r="R1083" s="25">
        <f t="shared" si="118"/>
        <v>0</v>
      </c>
      <c r="S1083" s="25" t="str">
        <f t="shared" ca="1" si="121"/>
        <v/>
      </c>
      <c r="T1083" s="20" t="str">
        <f t="shared" ca="1" si="122"/>
        <v/>
      </c>
      <c r="U1083" s="26" t="str">
        <f t="shared" ca="1" si="119"/>
        <v/>
      </c>
      <c r="V1083" s="22"/>
      <c r="W1083" s="22"/>
      <c r="X1083" s="22"/>
      <c r="Y1083" s="22"/>
      <c r="Z1083" s="156"/>
      <c r="AA1083" s="156"/>
      <c r="AB1083" s="156"/>
      <c r="AC1083" s="22">
        <v>20</v>
      </c>
    </row>
    <row r="1084" spans="1:29">
      <c r="A1084" s="17"/>
      <c r="B1084" s="18"/>
      <c r="C1084" s="18"/>
      <c r="D1084" s="17"/>
      <c r="E1084" s="17"/>
      <c r="F1084" s="157"/>
      <c r="G1084" s="136"/>
      <c r="H1084" s="136" t="s">
        <v>131</v>
      </c>
      <c r="I1084" s="137" t="str">
        <f>IFERROR(IF(ISBLANK($G1084),"",IF(ISTEXT($G1084),$G1084,IF(SIGN(INDEX('Time Zones'!$D$12:$J$18,MATCH($H1084,ZoneA,0),MATCH($J1084,ZoneB,0)))=(-1),INDEX('Time Zones'!$D$12:$J$18,MATCH($H1084,ZoneA,0),MATCH($J1084,ZoneB,0))+$G1084+5,INDEX('Time Zones'!$D$12:$J$18,MATCH($H1084,ZoneA,0),MATCH($J1084,ZoneB,0))+$G1084))),"Select Time Zones")</f>
        <v/>
      </c>
      <c r="J1084" s="19" t="s">
        <v>131</v>
      </c>
      <c r="K1084" s="160"/>
      <c r="L1084" s="134"/>
      <c r="M1084" s="134" t="s">
        <v>131</v>
      </c>
      <c r="N1084" s="135" t="str">
        <f>IFERROR(IF(ISBLANK($G1084),"",IF(ISBLANK($L1084),"",IF(ISTEXT($L1084),$L1084,IF(SIGN(INDEX('Time Zones'!$D$12:$J$18,MATCH($H1084,ZoneA,0),MATCH($M1084,ZoneB,0)))=(-1),INDEX('Time Zones'!$D$12:$J$18,MATCH($H1084,ZoneA,0),MATCH($M1084,ZoneB,0))+$L1084+5,INDEX('Time Zones'!$D$12:$J$18,MATCH($H1084,ZoneA,0),MATCH($M1084,ZoneB,0))+$L1084)))),"Select Time Zones")</f>
        <v/>
      </c>
      <c r="O1084" s="162" t="str">
        <f t="shared" ca="1" si="120"/>
        <v/>
      </c>
      <c r="P1084" s="25">
        <f t="shared" si="116"/>
        <v>0</v>
      </c>
      <c r="Q1084" s="25">
        <f t="shared" si="117"/>
        <v>0</v>
      </c>
      <c r="R1084" s="25">
        <f t="shared" si="118"/>
        <v>0</v>
      </c>
      <c r="S1084" s="25" t="str">
        <f t="shared" ca="1" si="121"/>
        <v/>
      </c>
      <c r="T1084" s="20" t="str">
        <f t="shared" ca="1" si="122"/>
        <v/>
      </c>
      <c r="U1084" s="26" t="str">
        <f t="shared" ca="1" si="119"/>
        <v/>
      </c>
      <c r="V1084" s="22"/>
      <c r="W1084" s="22"/>
      <c r="X1084" s="22"/>
      <c r="Y1084" s="22"/>
      <c r="Z1084" s="156"/>
      <c r="AA1084" s="156"/>
      <c r="AB1084" s="156"/>
      <c r="AC1084" s="22">
        <v>20</v>
      </c>
    </row>
    <row r="1085" spans="1:29">
      <c r="A1085" s="17"/>
      <c r="B1085" s="18"/>
      <c r="C1085" s="18"/>
      <c r="D1085" s="17"/>
      <c r="E1085" s="17"/>
      <c r="F1085" s="157"/>
      <c r="G1085" s="136"/>
      <c r="H1085" s="136" t="s">
        <v>131</v>
      </c>
      <c r="I1085" s="137" t="str">
        <f>IFERROR(IF(ISBLANK($G1085),"",IF(ISTEXT($G1085),$G1085,IF(SIGN(INDEX('Time Zones'!$D$12:$J$18,MATCH($H1085,ZoneA,0),MATCH($J1085,ZoneB,0)))=(-1),INDEX('Time Zones'!$D$12:$J$18,MATCH($H1085,ZoneA,0),MATCH($J1085,ZoneB,0))+$G1085+5,INDEX('Time Zones'!$D$12:$J$18,MATCH($H1085,ZoneA,0),MATCH($J1085,ZoneB,0))+$G1085))),"Select Time Zones")</f>
        <v/>
      </c>
      <c r="J1085" s="19" t="s">
        <v>131</v>
      </c>
      <c r="K1085" s="160"/>
      <c r="L1085" s="134"/>
      <c r="M1085" s="134" t="s">
        <v>131</v>
      </c>
      <c r="N1085" s="135" t="str">
        <f>IFERROR(IF(ISBLANK($G1085),"",IF(ISBLANK($L1085),"",IF(ISTEXT($L1085),$L1085,IF(SIGN(INDEX('Time Zones'!$D$12:$J$18,MATCH($H1085,ZoneA,0),MATCH($M1085,ZoneB,0)))=(-1),INDEX('Time Zones'!$D$12:$J$18,MATCH($H1085,ZoneA,0),MATCH($M1085,ZoneB,0))+$L1085+5,INDEX('Time Zones'!$D$12:$J$18,MATCH($H1085,ZoneA,0),MATCH($M1085,ZoneB,0))+$L1085)))),"Select Time Zones")</f>
        <v/>
      </c>
      <c r="O1085" s="162" t="str">
        <f t="shared" ca="1" si="120"/>
        <v/>
      </c>
      <c r="P1085" s="25">
        <f t="shared" si="116"/>
        <v>0</v>
      </c>
      <c r="Q1085" s="25">
        <f t="shared" si="117"/>
        <v>0</v>
      </c>
      <c r="R1085" s="25">
        <f t="shared" si="118"/>
        <v>0</v>
      </c>
      <c r="S1085" s="25" t="str">
        <f t="shared" ca="1" si="121"/>
        <v/>
      </c>
      <c r="T1085" s="20" t="str">
        <f t="shared" ca="1" si="122"/>
        <v/>
      </c>
      <c r="U1085" s="26" t="str">
        <f t="shared" ca="1" si="119"/>
        <v/>
      </c>
      <c r="V1085" s="22"/>
      <c r="W1085" s="22"/>
      <c r="X1085" s="22"/>
      <c r="Y1085" s="22"/>
      <c r="Z1085" s="156"/>
      <c r="AA1085" s="156"/>
      <c r="AB1085" s="156"/>
      <c r="AC1085" s="22">
        <v>20</v>
      </c>
    </row>
    <row r="1086" spans="1:29">
      <c r="A1086" s="17"/>
      <c r="B1086" s="18"/>
      <c r="C1086" s="18"/>
      <c r="D1086" s="17"/>
      <c r="E1086" s="17"/>
      <c r="F1086" s="157"/>
      <c r="G1086" s="136"/>
      <c r="H1086" s="136" t="s">
        <v>131</v>
      </c>
      <c r="I1086" s="137" t="str">
        <f>IFERROR(IF(ISBLANK($G1086),"",IF(ISTEXT($G1086),$G1086,IF(SIGN(INDEX('Time Zones'!$D$12:$J$18,MATCH($H1086,ZoneA,0),MATCH($J1086,ZoneB,0)))=(-1),INDEX('Time Zones'!$D$12:$J$18,MATCH($H1086,ZoneA,0),MATCH($J1086,ZoneB,0))+$G1086+5,INDEX('Time Zones'!$D$12:$J$18,MATCH($H1086,ZoneA,0),MATCH($J1086,ZoneB,0))+$G1086))),"Select Time Zones")</f>
        <v/>
      </c>
      <c r="J1086" s="19" t="s">
        <v>131</v>
      </c>
      <c r="K1086" s="160"/>
      <c r="L1086" s="134"/>
      <c r="M1086" s="134" t="s">
        <v>131</v>
      </c>
      <c r="N1086" s="135" t="str">
        <f>IFERROR(IF(ISBLANK($G1086),"",IF(ISBLANK($L1086),"",IF(ISTEXT($L1086),$L1086,IF(SIGN(INDEX('Time Zones'!$D$12:$J$18,MATCH($H1086,ZoneA,0),MATCH($M1086,ZoneB,0)))=(-1),INDEX('Time Zones'!$D$12:$J$18,MATCH($H1086,ZoneA,0),MATCH($M1086,ZoneB,0))+$L1086+5,INDEX('Time Zones'!$D$12:$J$18,MATCH($H1086,ZoneA,0),MATCH($M1086,ZoneB,0))+$L1086)))),"Select Time Zones")</f>
        <v/>
      </c>
      <c r="O1086" s="162" t="str">
        <f t="shared" ca="1" si="120"/>
        <v/>
      </c>
      <c r="P1086" s="25">
        <f t="shared" si="116"/>
        <v>0</v>
      </c>
      <c r="Q1086" s="25">
        <f t="shared" si="117"/>
        <v>0</v>
      </c>
      <c r="R1086" s="25">
        <f t="shared" si="118"/>
        <v>0</v>
      </c>
      <c r="S1086" s="25" t="str">
        <f t="shared" ca="1" si="121"/>
        <v/>
      </c>
      <c r="T1086" s="20" t="str">
        <f t="shared" ca="1" si="122"/>
        <v/>
      </c>
      <c r="U1086" s="26" t="str">
        <f t="shared" ca="1" si="119"/>
        <v/>
      </c>
      <c r="V1086" s="22"/>
      <c r="W1086" s="22"/>
      <c r="X1086" s="22"/>
      <c r="Y1086" s="22"/>
      <c r="Z1086" s="156"/>
      <c r="AA1086" s="156"/>
      <c r="AB1086" s="156"/>
      <c r="AC1086" s="22">
        <v>20</v>
      </c>
    </row>
    <row r="1087" spans="1:29">
      <c r="A1087" s="17"/>
      <c r="B1087" s="18"/>
      <c r="C1087" s="18"/>
      <c r="D1087" s="17"/>
      <c r="E1087" s="17"/>
      <c r="F1087" s="157"/>
      <c r="G1087" s="136"/>
      <c r="H1087" s="136" t="s">
        <v>131</v>
      </c>
      <c r="I1087" s="137" t="str">
        <f>IFERROR(IF(ISBLANK($G1087),"",IF(ISTEXT($G1087),$G1087,IF(SIGN(INDEX('Time Zones'!$D$12:$J$18,MATCH($H1087,ZoneA,0),MATCH($J1087,ZoneB,0)))=(-1),INDEX('Time Zones'!$D$12:$J$18,MATCH($H1087,ZoneA,0),MATCH($J1087,ZoneB,0))+$G1087+5,INDEX('Time Zones'!$D$12:$J$18,MATCH($H1087,ZoneA,0),MATCH($J1087,ZoneB,0))+$G1087))),"Select Time Zones")</f>
        <v/>
      </c>
      <c r="J1087" s="19" t="s">
        <v>131</v>
      </c>
      <c r="K1087" s="160"/>
      <c r="L1087" s="134"/>
      <c r="M1087" s="134" t="s">
        <v>131</v>
      </c>
      <c r="N1087" s="135" t="str">
        <f>IFERROR(IF(ISBLANK($G1087),"",IF(ISBLANK($L1087),"",IF(ISTEXT($L1087),$L1087,IF(SIGN(INDEX('Time Zones'!$D$12:$J$18,MATCH($H1087,ZoneA,0),MATCH($M1087,ZoneB,0)))=(-1),INDEX('Time Zones'!$D$12:$J$18,MATCH($H1087,ZoneA,0),MATCH($M1087,ZoneB,0))+$L1087+5,INDEX('Time Zones'!$D$12:$J$18,MATCH($H1087,ZoneA,0),MATCH($M1087,ZoneB,0))+$L1087)))),"Select Time Zones")</f>
        <v/>
      </c>
      <c r="O1087" s="162" t="str">
        <f t="shared" ca="1" si="120"/>
        <v/>
      </c>
      <c r="P1087" s="25">
        <f t="shared" si="116"/>
        <v>0</v>
      </c>
      <c r="Q1087" s="25">
        <f t="shared" si="117"/>
        <v>0</v>
      </c>
      <c r="R1087" s="25">
        <f t="shared" si="118"/>
        <v>0</v>
      </c>
      <c r="S1087" s="25" t="str">
        <f t="shared" ca="1" si="121"/>
        <v/>
      </c>
      <c r="T1087" s="20" t="str">
        <f t="shared" ca="1" si="122"/>
        <v/>
      </c>
      <c r="U1087" s="26" t="str">
        <f t="shared" ca="1" si="119"/>
        <v/>
      </c>
      <c r="V1087" s="22"/>
      <c r="W1087" s="22"/>
      <c r="X1087" s="22"/>
      <c r="Y1087" s="22"/>
      <c r="Z1087" s="156"/>
      <c r="AA1087" s="156"/>
      <c r="AB1087" s="156"/>
      <c r="AC1087" s="22">
        <v>20</v>
      </c>
    </row>
    <row r="1088" spans="1:29">
      <c r="A1088" s="17"/>
      <c r="B1088" s="18"/>
      <c r="C1088" s="18"/>
      <c r="D1088" s="17"/>
      <c r="E1088" s="17"/>
      <c r="F1088" s="157"/>
      <c r="G1088" s="136"/>
      <c r="H1088" s="136" t="s">
        <v>131</v>
      </c>
      <c r="I1088" s="137" t="str">
        <f>IFERROR(IF(ISBLANK($G1088),"",IF(ISTEXT($G1088),$G1088,IF(SIGN(INDEX('Time Zones'!$D$12:$J$18,MATCH($H1088,ZoneA,0),MATCH($J1088,ZoneB,0)))=(-1),INDEX('Time Zones'!$D$12:$J$18,MATCH($H1088,ZoneA,0),MATCH($J1088,ZoneB,0))+$G1088+5,INDEX('Time Zones'!$D$12:$J$18,MATCH($H1088,ZoneA,0),MATCH($J1088,ZoneB,0))+$G1088))),"Select Time Zones")</f>
        <v/>
      </c>
      <c r="J1088" s="19" t="s">
        <v>131</v>
      </c>
      <c r="K1088" s="160"/>
      <c r="L1088" s="134"/>
      <c r="M1088" s="134" t="s">
        <v>131</v>
      </c>
      <c r="N1088" s="135" t="str">
        <f>IFERROR(IF(ISBLANK($G1088),"",IF(ISBLANK($L1088),"",IF(ISTEXT($L1088),$L1088,IF(SIGN(INDEX('Time Zones'!$D$12:$J$18,MATCH($H1088,ZoneA,0),MATCH($M1088,ZoneB,0)))=(-1),INDEX('Time Zones'!$D$12:$J$18,MATCH($H1088,ZoneA,0),MATCH($M1088,ZoneB,0))+$L1088+5,INDEX('Time Zones'!$D$12:$J$18,MATCH($H1088,ZoneA,0),MATCH($M1088,ZoneB,0))+$L1088)))),"Select Time Zones")</f>
        <v/>
      </c>
      <c r="O1088" s="162" t="str">
        <f t="shared" ca="1" si="120"/>
        <v/>
      </c>
      <c r="P1088" s="25">
        <f t="shared" ref="P1088:P1151" si="123">IFERROR(HOUR(G1088),"")</f>
        <v>0</v>
      </c>
      <c r="Q1088" s="25">
        <f t="shared" ref="Q1088:Q1151" si="124">IFERROR(P1088*60,"")</f>
        <v>0</v>
      </c>
      <c r="R1088" s="25">
        <f t="shared" ref="R1088:R1151" si="125">IFERROR(MINUTE(G1088),"")</f>
        <v>0</v>
      </c>
      <c r="S1088" s="25" t="str">
        <f t="shared" ca="1" si="121"/>
        <v/>
      </c>
      <c r="T1088" s="20" t="str">
        <f t="shared" ca="1" si="122"/>
        <v/>
      </c>
      <c r="U1088" s="26" t="str">
        <f t="shared" ref="U1088:U1151" ca="1" si="126">IFERROR(SIGN(S1088),"")</f>
        <v/>
      </c>
      <c r="V1088" s="22"/>
      <c r="W1088" s="22"/>
      <c r="X1088" s="22"/>
      <c r="Y1088" s="22"/>
      <c r="Z1088" s="156"/>
      <c r="AA1088" s="156"/>
      <c r="AB1088" s="156"/>
      <c r="AC1088" s="22">
        <v>20</v>
      </c>
    </row>
    <row r="1089" spans="1:29">
      <c r="A1089" s="17"/>
      <c r="B1089" s="18"/>
      <c r="C1089" s="18"/>
      <c r="D1089" s="17"/>
      <c r="E1089" s="17"/>
      <c r="F1089" s="157"/>
      <c r="G1089" s="136"/>
      <c r="H1089" s="136" t="s">
        <v>131</v>
      </c>
      <c r="I1089" s="137" t="str">
        <f>IFERROR(IF(ISBLANK($G1089),"",IF(ISTEXT($G1089),$G1089,IF(SIGN(INDEX('Time Zones'!$D$12:$J$18,MATCH($H1089,ZoneA,0),MATCH($J1089,ZoneB,0)))=(-1),INDEX('Time Zones'!$D$12:$J$18,MATCH($H1089,ZoneA,0),MATCH($J1089,ZoneB,0))+$G1089+5,INDEX('Time Zones'!$D$12:$J$18,MATCH($H1089,ZoneA,0),MATCH($J1089,ZoneB,0))+$G1089))),"Select Time Zones")</f>
        <v/>
      </c>
      <c r="J1089" s="19" t="s">
        <v>131</v>
      </c>
      <c r="K1089" s="160"/>
      <c r="L1089" s="134"/>
      <c r="M1089" s="134" t="s">
        <v>131</v>
      </c>
      <c r="N1089" s="135" t="str">
        <f>IFERROR(IF(ISBLANK($G1089),"",IF(ISBLANK($L1089),"",IF(ISTEXT($L1089),$L1089,IF(SIGN(INDEX('Time Zones'!$D$12:$J$18,MATCH($H1089,ZoneA,0),MATCH($M1089,ZoneB,0)))=(-1),INDEX('Time Zones'!$D$12:$J$18,MATCH($H1089,ZoneA,0),MATCH($M1089,ZoneB,0))+$L1089+5,INDEX('Time Zones'!$D$12:$J$18,MATCH($H1089,ZoneA,0),MATCH($M1089,ZoneB,0))+$L1089)))),"Select Time Zones")</f>
        <v/>
      </c>
      <c r="O1089" s="162" t="str">
        <f t="shared" ca="1" si="120"/>
        <v/>
      </c>
      <c r="P1089" s="25">
        <f t="shared" si="123"/>
        <v>0</v>
      </c>
      <c r="Q1089" s="25">
        <f t="shared" si="124"/>
        <v>0</v>
      </c>
      <c r="R1089" s="25">
        <f t="shared" si="125"/>
        <v>0</v>
      </c>
      <c r="S1089" s="25" t="str">
        <f t="shared" ca="1" si="121"/>
        <v/>
      </c>
      <c r="T1089" s="20" t="str">
        <f t="shared" ca="1" si="122"/>
        <v/>
      </c>
      <c r="U1089" s="26" t="str">
        <f t="shared" ca="1" si="126"/>
        <v/>
      </c>
      <c r="V1089" s="22"/>
      <c r="W1089" s="22"/>
      <c r="X1089" s="22"/>
      <c r="Y1089" s="22"/>
      <c r="Z1089" s="156"/>
      <c r="AA1089" s="156"/>
      <c r="AB1089" s="156"/>
      <c r="AC1089" s="22">
        <v>20</v>
      </c>
    </row>
    <row r="1090" spans="1:29">
      <c r="A1090" s="17"/>
      <c r="B1090" s="18"/>
      <c r="C1090" s="18"/>
      <c r="D1090" s="17"/>
      <c r="E1090" s="17"/>
      <c r="F1090" s="157"/>
      <c r="G1090" s="136"/>
      <c r="H1090" s="136" t="s">
        <v>131</v>
      </c>
      <c r="I1090" s="137" t="str">
        <f>IFERROR(IF(ISBLANK($G1090),"",IF(ISTEXT($G1090),$G1090,IF(SIGN(INDEX('Time Zones'!$D$12:$J$18,MATCH($H1090,ZoneA,0),MATCH($J1090,ZoneB,0)))=(-1),INDEX('Time Zones'!$D$12:$J$18,MATCH($H1090,ZoneA,0),MATCH($J1090,ZoneB,0))+$G1090+5,INDEX('Time Zones'!$D$12:$J$18,MATCH($H1090,ZoneA,0),MATCH($J1090,ZoneB,0))+$G1090))),"Select Time Zones")</f>
        <v/>
      </c>
      <c r="J1090" s="19" t="s">
        <v>131</v>
      </c>
      <c r="K1090" s="160"/>
      <c r="L1090" s="134"/>
      <c r="M1090" s="134" t="s">
        <v>131</v>
      </c>
      <c r="N1090" s="135" t="str">
        <f>IFERROR(IF(ISBLANK($G1090),"",IF(ISBLANK($L1090),"",IF(ISTEXT($L1090),$L1090,IF(SIGN(INDEX('Time Zones'!$D$12:$J$18,MATCH($H1090,ZoneA,0),MATCH($M1090,ZoneB,0)))=(-1),INDEX('Time Zones'!$D$12:$J$18,MATCH($H1090,ZoneA,0),MATCH($M1090,ZoneB,0))+$L1090+5,INDEX('Time Zones'!$D$12:$J$18,MATCH($H1090,ZoneA,0),MATCH($M1090,ZoneB,0))+$L1090)))),"Select Time Zones")</f>
        <v/>
      </c>
      <c r="O1090" s="162" t="str">
        <f t="shared" ca="1" si="120"/>
        <v/>
      </c>
      <c r="P1090" s="25">
        <f t="shared" si="123"/>
        <v>0</v>
      </c>
      <c r="Q1090" s="25">
        <f t="shared" si="124"/>
        <v>0</v>
      </c>
      <c r="R1090" s="25">
        <f t="shared" si="125"/>
        <v>0</v>
      </c>
      <c r="S1090" s="25" t="str">
        <f t="shared" ca="1" si="121"/>
        <v/>
      </c>
      <c r="T1090" s="20" t="str">
        <f t="shared" ca="1" si="122"/>
        <v/>
      </c>
      <c r="U1090" s="26" t="str">
        <f t="shared" ca="1" si="126"/>
        <v/>
      </c>
      <c r="V1090" s="22"/>
      <c r="W1090" s="22"/>
      <c r="X1090" s="22"/>
      <c r="Y1090" s="22"/>
      <c r="Z1090" s="156"/>
      <c r="AA1090" s="156"/>
      <c r="AB1090" s="156"/>
      <c r="AC1090" s="22">
        <v>20</v>
      </c>
    </row>
    <row r="1091" spans="1:29">
      <c r="A1091" s="17"/>
      <c r="B1091" s="18"/>
      <c r="C1091" s="18"/>
      <c r="D1091" s="17"/>
      <c r="E1091" s="17"/>
      <c r="F1091" s="157"/>
      <c r="G1091" s="136"/>
      <c r="H1091" s="136" t="s">
        <v>131</v>
      </c>
      <c r="I1091" s="137" t="str">
        <f>IFERROR(IF(ISBLANK($G1091),"",IF(ISTEXT($G1091),$G1091,IF(SIGN(INDEX('Time Zones'!$D$12:$J$18,MATCH($H1091,ZoneA,0),MATCH($J1091,ZoneB,0)))=(-1),INDEX('Time Zones'!$D$12:$J$18,MATCH($H1091,ZoneA,0),MATCH($J1091,ZoneB,0))+$G1091+5,INDEX('Time Zones'!$D$12:$J$18,MATCH($H1091,ZoneA,0),MATCH($J1091,ZoneB,0))+$G1091))),"Select Time Zones")</f>
        <v/>
      </c>
      <c r="J1091" s="19" t="s">
        <v>131</v>
      </c>
      <c r="K1091" s="160"/>
      <c r="L1091" s="134"/>
      <c r="M1091" s="134" t="s">
        <v>131</v>
      </c>
      <c r="N1091" s="135" t="str">
        <f>IFERROR(IF(ISBLANK($G1091),"",IF(ISBLANK($L1091),"",IF(ISTEXT($L1091),$L1091,IF(SIGN(INDEX('Time Zones'!$D$12:$J$18,MATCH($H1091,ZoneA,0),MATCH($M1091,ZoneB,0)))=(-1),INDEX('Time Zones'!$D$12:$J$18,MATCH($H1091,ZoneA,0),MATCH($M1091,ZoneB,0))+$L1091+5,INDEX('Time Zones'!$D$12:$J$18,MATCH($H1091,ZoneA,0),MATCH($M1091,ZoneB,0))+$L1091)))),"Select Time Zones")</f>
        <v/>
      </c>
      <c r="O1091" s="162" t="str">
        <f t="shared" ca="1" si="120"/>
        <v/>
      </c>
      <c r="P1091" s="25">
        <f t="shared" si="123"/>
        <v>0</v>
      </c>
      <c r="Q1091" s="25">
        <f t="shared" si="124"/>
        <v>0</v>
      </c>
      <c r="R1091" s="25">
        <f t="shared" si="125"/>
        <v>0</v>
      </c>
      <c r="S1091" s="25" t="str">
        <f t="shared" ca="1" si="121"/>
        <v/>
      </c>
      <c r="T1091" s="20" t="str">
        <f t="shared" ca="1" si="122"/>
        <v/>
      </c>
      <c r="U1091" s="26" t="str">
        <f t="shared" ca="1" si="126"/>
        <v/>
      </c>
      <c r="V1091" s="22"/>
      <c r="W1091" s="22"/>
      <c r="X1091" s="22"/>
      <c r="Y1091" s="22"/>
      <c r="Z1091" s="156"/>
      <c r="AA1091" s="156"/>
      <c r="AB1091" s="156"/>
      <c r="AC1091" s="22">
        <v>20</v>
      </c>
    </row>
    <row r="1092" spans="1:29">
      <c r="A1092" s="17"/>
      <c r="B1092" s="18"/>
      <c r="C1092" s="18"/>
      <c r="D1092" s="17"/>
      <c r="E1092" s="17"/>
      <c r="F1092" s="157"/>
      <c r="G1092" s="136"/>
      <c r="H1092" s="136" t="s">
        <v>131</v>
      </c>
      <c r="I1092" s="137" t="str">
        <f>IFERROR(IF(ISBLANK($G1092),"",IF(ISTEXT($G1092),$G1092,IF(SIGN(INDEX('Time Zones'!$D$12:$J$18,MATCH($H1092,ZoneA,0),MATCH($J1092,ZoneB,0)))=(-1),INDEX('Time Zones'!$D$12:$J$18,MATCH($H1092,ZoneA,0),MATCH($J1092,ZoneB,0))+$G1092+5,INDEX('Time Zones'!$D$12:$J$18,MATCH($H1092,ZoneA,0),MATCH($J1092,ZoneB,0))+$G1092))),"Select Time Zones")</f>
        <v/>
      </c>
      <c r="J1092" s="19" t="s">
        <v>131</v>
      </c>
      <c r="K1092" s="160"/>
      <c r="L1092" s="134"/>
      <c r="M1092" s="134" t="s">
        <v>131</v>
      </c>
      <c r="N1092" s="135" t="str">
        <f>IFERROR(IF(ISBLANK($G1092),"",IF(ISBLANK($L1092),"",IF(ISTEXT($L1092),$L1092,IF(SIGN(INDEX('Time Zones'!$D$12:$J$18,MATCH($H1092,ZoneA,0),MATCH($M1092,ZoneB,0)))=(-1),INDEX('Time Zones'!$D$12:$J$18,MATCH($H1092,ZoneA,0),MATCH($M1092,ZoneB,0))+$L1092+5,INDEX('Time Zones'!$D$12:$J$18,MATCH($H1092,ZoneA,0),MATCH($M1092,ZoneB,0))+$L1092)))),"Select Time Zones")</f>
        <v/>
      </c>
      <c r="O1092" s="162" t="str">
        <f t="shared" ref="O1092:O1155" ca="1" si="127">IFERROR(IF(AND(ISBLANK(F1092),ISBLANK(G1092)),"",IF(AND(F1092&gt;TODAY(),OR(ISBLANK(K1092),ISBLANK(L1092))),"",IF(AND(F1092=TODAY(),G1092&gt;=NOW()-TODAY(),OR(ISBLANK(K1092), ISBLANK(L1092))),"Pending",IF(AND((F1092=K1092), G1092&gt;=NOW()-TODAY(),ISBLANK(L1092)),"Pending",IF(AND(F1092=K1092, ISBLANK(L1092),G1092&lt;(NOW()-TODAY())),"Deadline Elapsed",IF(AND(F1092=TODAY(),G1092&lt;(NOW()-TODAY()),AND(ISBLANK(K1092), ISBLANK(L1092))),"Deadline Elapsed",IF(AND(TODAY()&gt;F1092,OR(ISBLANK(K1092),ISBLANK(L1092))),"Deadline Elapsed",IF(AND((F1092=K1092),(G1092&lt;L1092)),"Missed",IF(AND((F1092&lt;K1092),OR(G1092&lt;=L1092,G1092&gt;=L1092)),"Missed",IF(AND((F1092=K1092),(G1092&gt;=L1092)),"Achieved",IF(AND((F1092&gt;K1092),OR((G1092&gt;=L1092),(G1092&lt;L1092))),"Achieved",))))))))))),"")</f>
        <v/>
      </c>
      <c r="P1092" s="25">
        <f t="shared" si="123"/>
        <v>0</v>
      </c>
      <c r="Q1092" s="25">
        <f t="shared" si="124"/>
        <v>0</v>
      </c>
      <c r="R1092" s="25">
        <f t="shared" si="125"/>
        <v>0</v>
      </c>
      <c r="S1092" s="25" t="str">
        <f t="shared" ref="S1092:S1155" ca="1" si="128">IFERROR(IF(OR(ISBLANK(F1092),ISBLANK(G1092)),"",IF($F1092&lt;TODAY(),-$S$1-(TODAY()-F1092)*24*60+SUM(Q1092:R1092),IF($F1092=TODAY(),SUM(Q1092:R1092)-$S$1,IF($F1092=TODAY()+1,SUM(Q1092:R1092)+24*60-$S$1,"")))),"GS")</f>
        <v/>
      </c>
      <c r="T1092" s="20" t="str">
        <f t="shared" ref="T1092:T1155" ca="1" si="129">IFERROR(IF($U1092=1,IF($S1092&lt;=$AC1092,IF(OR(F1092=TODAY()+1,$O1092="Pending"),"Critical",""),""),""),"")</f>
        <v/>
      </c>
      <c r="U1092" s="26" t="str">
        <f t="shared" ca="1" si="126"/>
        <v/>
      </c>
      <c r="V1092" s="22"/>
      <c r="W1092" s="22"/>
      <c r="X1092" s="22"/>
      <c r="Y1092" s="22"/>
      <c r="Z1092" s="156"/>
      <c r="AA1092" s="156"/>
      <c r="AB1092" s="156"/>
      <c r="AC1092" s="22">
        <v>20</v>
      </c>
    </row>
    <row r="1093" spans="1:29">
      <c r="A1093" s="17"/>
      <c r="B1093" s="18"/>
      <c r="C1093" s="18"/>
      <c r="D1093" s="17"/>
      <c r="E1093" s="17"/>
      <c r="F1093" s="157"/>
      <c r="G1093" s="136"/>
      <c r="H1093" s="136" t="s">
        <v>131</v>
      </c>
      <c r="I1093" s="137" t="str">
        <f>IFERROR(IF(ISBLANK($G1093),"",IF(ISTEXT($G1093),$G1093,IF(SIGN(INDEX('Time Zones'!$D$12:$J$18,MATCH($H1093,ZoneA,0),MATCH($J1093,ZoneB,0)))=(-1),INDEX('Time Zones'!$D$12:$J$18,MATCH($H1093,ZoneA,0),MATCH($J1093,ZoneB,0))+$G1093+5,INDEX('Time Zones'!$D$12:$J$18,MATCH($H1093,ZoneA,0),MATCH($J1093,ZoneB,0))+$G1093))),"Select Time Zones")</f>
        <v/>
      </c>
      <c r="J1093" s="19" t="s">
        <v>131</v>
      </c>
      <c r="K1093" s="160"/>
      <c r="L1093" s="134"/>
      <c r="M1093" s="134" t="s">
        <v>131</v>
      </c>
      <c r="N1093" s="135" t="str">
        <f>IFERROR(IF(ISBLANK($G1093),"",IF(ISBLANK($L1093),"",IF(ISTEXT($L1093),$L1093,IF(SIGN(INDEX('Time Zones'!$D$12:$J$18,MATCH($H1093,ZoneA,0),MATCH($M1093,ZoneB,0)))=(-1),INDEX('Time Zones'!$D$12:$J$18,MATCH($H1093,ZoneA,0),MATCH($M1093,ZoneB,0))+$L1093+5,INDEX('Time Zones'!$D$12:$J$18,MATCH($H1093,ZoneA,0),MATCH($M1093,ZoneB,0))+$L1093)))),"Select Time Zones")</f>
        <v/>
      </c>
      <c r="O1093" s="162" t="str">
        <f t="shared" ca="1" si="127"/>
        <v/>
      </c>
      <c r="P1093" s="25">
        <f t="shared" si="123"/>
        <v>0</v>
      </c>
      <c r="Q1093" s="25">
        <f t="shared" si="124"/>
        <v>0</v>
      </c>
      <c r="R1093" s="25">
        <f t="shared" si="125"/>
        <v>0</v>
      </c>
      <c r="S1093" s="25" t="str">
        <f t="shared" ca="1" si="128"/>
        <v/>
      </c>
      <c r="T1093" s="20" t="str">
        <f t="shared" ca="1" si="129"/>
        <v/>
      </c>
      <c r="U1093" s="26" t="str">
        <f t="shared" ca="1" si="126"/>
        <v/>
      </c>
      <c r="V1093" s="22"/>
      <c r="W1093" s="22"/>
      <c r="X1093" s="22"/>
      <c r="Y1093" s="22"/>
      <c r="Z1093" s="156"/>
      <c r="AA1093" s="156"/>
      <c r="AB1093" s="156"/>
      <c r="AC1093" s="22">
        <v>20</v>
      </c>
    </row>
    <row r="1094" spans="1:29">
      <c r="A1094" s="17"/>
      <c r="B1094" s="18"/>
      <c r="C1094" s="18"/>
      <c r="D1094" s="17"/>
      <c r="E1094" s="17"/>
      <c r="F1094" s="157"/>
      <c r="G1094" s="136"/>
      <c r="H1094" s="136" t="s">
        <v>131</v>
      </c>
      <c r="I1094" s="137" t="str">
        <f>IFERROR(IF(ISBLANK($G1094),"",IF(ISTEXT($G1094),$G1094,IF(SIGN(INDEX('Time Zones'!$D$12:$J$18,MATCH($H1094,ZoneA,0),MATCH($J1094,ZoneB,0)))=(-1),INDEX('Time Zones'!$D$12:$J$18,MATCH($H1094,ZoneA,0),MATCH($J1094,ZoneB,0))+$G1094+5,INDEX('Time Zones'!$D$12:$J$18,MATCH($H1094,ZoneA,0),MATCH($J1094,ZoneB,0))+$G1094))),"Select Time Zones")</f>
        <v/>
      </c>
      <c r="J1094" s="19" t="s">
        <v>131</v>
      </c>
      <c r="K1094" s="160"/>
      <c r="L1094" s="134"/>
      <c r="M1094" s="134" t="s">
        <v>131</v>
      </c>
      <c r="N1094" s="135" t="str">
        <f>IFERROR(IF(ISBLANK($G1094),"",IF(ISBLANK($L1094),"",IF(ISTEXT($L1094),$L1094,IF(SIGN(INDEX('Time Zones'!$D$12:$J$18,MATCH($H1094,ZoneA,0),MATCH($M1094,ZoneB,0)))=(-1),INDEX('Time Zones'!$D$12:$J$18,MATCH($H1094,ZoneA,0),MATCH($M1094,ZoneB,0))+$L1094+5,INDEX('Time Zones'!$D$12:$J$18,MATCH($H1094,ZoneA,0),MATCH($M1094,ZoneB,0))+$L1094)))),"Select Time Zones")</f>
        <v/>
      </c>
      <c r="O1094" s="162" t="str">
        <f t="shared" ca="1" si="127"/>
        <v/>
      </c>
      <c r="P1094" s="25">
        <f t="shared" si="123"/>
        <v>0</v>
      </c>
      <c r="Q1094" s="25">
        <f t="shared" si="124"/>
        <v>0</v>
      </c>
      <c r="R1094" s="25">
        <f t="shared" si="125"/>
        <v>0</v>
      </c>
      <c r="S1094" s="25" t="str">
        <f t="shared" ca="1" si="128"/>
        <v/>
      </c>
      <c r="T1094" s="20" t="str">
        <f t="shared" ca="1" si="129"/>
        <v/>
      </c>
      <c r="U1094" s="26" t="str">
        <f t="shared" ca="1" si="126"/>
        <v/>
      </c>
      <c r="V1094" s="22"/>
      <c r="W1094" s="22"/>
      <c r="X1094" s="22"/>
      <c r="Y1094" s="22"/>
      <c r="Z1094" s="156"/>
      <c r="AA1094" s="156"/>
      <c r="AB1094" s="156"/>
      <c r="AC1094" s="22">
        <v>20</v>
      </c>
    </row>
    <row r="1095" spans="1:29">
      <c r="A1095" s="17"/>
      <c r="B1095" s="18"/>
      <c r="C1095" s="18"/>
      <c r="D1095" s="17"/>
      <c r="E1095" s="17"/>
      <c r="F1095" s="157"/>
      <c r="G1095" s="136"/>
      <c r="H1095" s="136" t="s">
        <v>131</v>
      </c>
      <c r="I1095" s="137" t="str">
        <f>IFERROR(IF(ISBLANK($G1095),"",IF(ISTEXT($G1095),$G1095,IF(SIGN(INDEX('Time Zones'!$D$12:$J$18,MATCH($H1095,ZoneA,0),MATCH($J1095,ZoneB,0)))=(-1),INDEX('Time Zones'!$D$12:$J$18,MATCH($H1095,ZoneA,0),MATCH($J1095,ZoneB,0))+$G1095+5,INDEX('Time Zones'!$D$12:$J$18,MATCH($H1095,ZoneA,0),MATCH($J1095,ZoneB,0))+$G1095))),"Select Time Zones")</f>
        <v/>
      </c>
      <c r="J1095" s="19" t="s">
        <v>131</v>
      </c>
      <c r="K1095" s="160"/>
      <c r="L1095" s="134"/>
      <c r="M1095" s="134" t="s">
        <v>131</v>
      </c>
      <c r="N1095" s="135" t="str">
        <f>IFERROR(IF(ISBLANK($G1095),"",IF(ISBLANK($L1095),"",IF(ISTEXT($L1095),$L1095,IF(SIGN(INDEX('Time Zones'!$D$12:$J$18,MATCH($H1095,ZoneA,0),MATCH($M1095,ZoneB,0)))=(-1),INDEX('Time Zones'!$D$12:$J$18,MATCH($H1095,ZoneA,0),MATCH($M1095,ZoneB,0))+$L1095+5,INDEX('Time Zones'!$D$12:$J$18,MATCH($H1095,ZoneA,0),MATCH($M1095,ZoneB,0))+$L1095)))),"Select Time Zones")</f>
        <v/>
      </c>
      <c r="O1095" s="162" t="str">
        <f t="shared" ca="1" si="127"/>
        <v/>
      </c>
      <c r="P1095" s="25">
        <f t="shared" si="123"/>
        <v>0</v>
      </c>
      <c r="Q1095" s="25">
        <f t="shared" si="124"/>
        <v>0</v>
      </c>
      <c r="R1095" s="25">
        <f t="shared" si="125"/>
        <v>0</v>
      </c>
      <c r="S1095" s="25" t="str">
        <f t="shared" ca="1" si="128"/>
        <v/>
      </c>
      <c r="T1095" s="20" t="str">
        <f t="shared" ca="1" si="129"/>
        <v/>
      </c>
      <c r="U1095" s="26" t="str">
        <f t="shared" ca="1" si="126"/>
        <v/>
      </c>
      <c r="V1095" s="22"/>
      <c r="W1095" s="22"/>
      <c r="X1095" s="22"/>
      <c r="Y1095" s="22"/>
      <c r="Z1095" s="156"/>
      <c r="AA1095" s="156"/>
      <c r="AB1095" s="156"/>
      <c r="AC1095" s="22">
        <v>20</v>
      </c>
    </row>
    <row r="1096" spans="1:29">
      <c r="A1096" s="17"/>
      <c r="B1096" s="18"/>
      <c r="C1096" s="18"/>
      <c r="D1096" s="17"/>
      <c r="E1096" s="17"/>
      <c r="F1096" s="157"/>
      <c r="G1096" s="136"/>
      <c r="H1096" s="136" t="s">
        <v>131</v>
      </c>
      <c r="I1096" s="137" t="str">
        <f>IFERROR(IF(ISBLANK($G1096),"",IF(ISTEXT($G1096),$G1096,IF(SIGN(INDEX('Time Zones'!$D$12:$J$18,MATCH($H1096,ZoneA,0),MATCH($J1096,ZoneB,0)))=(-1),INDEX('Time Zones'!$D$12:$J$18,MATCH($H1096,ZoneA,0),MATCH($J1096,ZoneB,0))+$G1096+5,INDEX('Time Zones'!$D$12:$J$18,MATCH($H1096,ZoneA,0),MATCH($J1096,ZoneB,0))+$G1096))),"Select Time Zones")</f>
        <v/>
      </c>
      <c r="J1096" s="19" t="s">
        <v>131</v>
      </c>
      <c r="K1096" s="160"/>
      <c r="L1096" s="134"/>
      <c r="M1096" s="134" t="s">
        <v>131</v>
      </c>
      <c r="N1096" s="135" t="str">
        <f>IFERROR(IF(ISBLANK($G1096),"",IF(ISBLANK($L1096),"",IF(ISTEXT($L1096),$L1096,IF(SIGN(INDEX('Time Zones'!$D$12:$J$18,MATCH($H1096,ZoneA,0),MATCH($M1096,ZoneB,0)))=(-1),INDEX('Time Zones'!$D$12:$J$18,MATCH($H1096,ZoneA,0),MATCH($M1096,ZoneB,0))+$L1096+5,INDEX('Time Zones'!$D$12:$J$18,MATCH($H1096,ZoneA,0),MATCH($M1096,ZoneB,0))+$L1096)))),"Select Time Zones")</f>
        <v/>
      </c>
      <c r="O1096" s="162" t="str">
        <f t="shared" ca="1" si="127"/>
        <v/>
      </c>
      <c r="P1096" s="25">
        <f t="shared" si="123"/>
        <v>0</v>
      </c>
      <c r="Q1096" s="25">
        <f t="shared" si="124"/>
        <v>0</v>
      </c>
      <c r="R1096" s="25">
        <f t="shared" si="125"/>
        <v>0</v>
      </c>
      <c r="S1096" s="25" t="str">
        <f t="shared" ca="1" si="128"/>
        <v/>
      </c>
      <c r="T1096" s="20" t="str">
        <f t="shared" ca="1" si="129"/>
        <v/>
      </c>
      <c r="U1096" s="26" t="str">
        <f t="shared" ca="1" si="126"/>
        <v/>
      </c>
      <c r="V1096" s="22"/>
      <c r="W1096" s="22"/>
      <c r="X1096" s="22"/>
      <c r="Y1096" s="22"/>
      <c r="Z1096" s="156"/>
      <c r="AA1096" s="156"/>
      <c r="AB1096" s="156"/>
      <c r="AC1096" s="22">
        <v>20</v>
      </c>
    </row>
    <row r="1097" spans="1:29">
      <c r="A1097" s="17"/>
      <c r="B1097" s="18"/>
      <c r="C1097" s="18"/>
      <c r="D1097" s="17"/>
      <c r="E1097" s="17"/>
      <c r="F1097" s="157"/>
      <c r="G1097" s="136"/>
      <c r="H1097" s="136" t="s">
        <v>131</v>
      </c>
      <c r="I1097" s="137" t="str">
        <f>IFERROR(IF(ISBLANK($G1097),"",IF(ISTEXT($G1097),$G1097,IF(SIGN(INDEX('Time Zones'!$D$12:$J$18,MATCH($H1097,ZoneA,0),MATCH($J1097,ZoneB,0)))=(-1),INDEX('Time Zones'!$D$12:$J$18,MATCH($H1097,ZoneA,0),MATCH($J1097,ZoneB,0))+$G1097+5,INDEX('Time Zones'!$D$12:$J$18,MATCH($H1097,ZoneA,0),MATCH($J1097,ZoneB,0))+$G1097))),"Select Time Zones")</f>
        <v/>
      </c>
      <c r="J1097" s="19" t="s">
        <v>131</v>
      </c>
      <c r="K1097" s="160"/>
      <c r="L1097" s="134"/>
      <c r="M1097" s="134" t="s">
        <v>131</v>
      </c>
      <c r="N1097" s="135" t="str">
        <f>IFERROR(IF(ISBLANK($G1097),"",IF(ISBLANK($L1097),"",IF(ISTEXT($L1097),$L1097,IF(SIGN(INDEX('Time Zones'!$D$12:$J$18,MATCH($H1097,ZoneA,0),MATCH($M1097,ZoneB,0)))=(-1),INDEX('Time Zones'!$D$12:$J$18,MATCH($H1097,ZoneA,0),MATCH($M1097,ZoneB,0))+$L1097+5,INDEX('Time Zones'!$D$12:$J$18,MATCH($H1097,ZoneA,0),MATCH($M1097,ZoneB,0))+$L1097)))),"Select Time Zones")</f>
        <v/>
      </c>
      <c r="O1097" s="162" t="str">
        <f t="shared" ca="1" si="127"/>
        <v/>
      </c>
      <c r="P1097" s="25">
        <f t="shared" si="123"/>
        <v>0</v>
      </c>
      <c r="Q1097" s="25">
        <f t="shared" si="124"/>
        <v>0</v>
      </c>
      <c r="R1097" s="25">
        <f t="shared" si="125"/>
        <v>0</v>
      </c>
      <c r="S1097" s="25" t="str">
        <f t="shared" ca="1" si="128"/>
        <v/>
      </c>
      <c r="T1097" s="20" t="str">
        <f t="shared" ca="1" si="129"/>
        <v/>
      </c>
      <c r="U1097" s="26" t="str">
        <f t="shared" ca="1" si="126"/>
        <v/>
      </c>
      <c r="V1097" s="22"/>
      <c r="W1097" s="22"/>
      <c r="X1097" s="22"/>
      <c r="Y1097" s="22"/>
      <c r="Z1097" s="156"/>
      <c r="AA1097" s="156"/>
      <c r="AB1097" s="156"/>
      <c r="AC1097" s="22">
        <v>20</v>
      </c>
    </row>
    <row r="1098" spans="1:29">
      <c r="A1098" s="17"/>
      <c r="B1098" s="18"/>
      <c r="C1098" s="18"/>
      <c r="D1098" s="17"/>
      <c r="E1098" s="17"/>
      <c r="F1098" s="157"/>
      <c r="G1098" s="136"/>
      <c r="H1098" s="136" t="s">
        <v>131</v>
      </c>
      <c r="I1098" s="137" t="str">
        <f>IFERROR(IF(ISBLANK($G1098),"",IF(ISTEXT($G1098),$G1098,IF(SIGN(INDEX('Time Zones'!$D$12:$J$18,MATCH($H1098,ZoneA,0),MATCH($J1098,ZoneB,0)))=(-1),INDEX('Time Zones'!$D$12:$J$18,MATCH($H1098,ZoneA,0),MATCH($J1098,ZoneB,0))+$G1098+5,INDEX('Time Zones'!$D$12:$J$18,MATCH($H1098,ZoneA,0),MATCH($J1098,ZoneB,0))+$G1098))),"Select Time Zones")</f>
        <v/>
      </c>
      <c r="J1098" s="19" t="s">
        <v>131</v>
      </c>
      <c r="K1098" s="160"/>
      <c r="L1098" s="134"/>
      <c r="M1098" s="134" t="s">
        <v>131</v>
      </c>
      <c r="N1098" s="135" t="str">
        <f>IFERROR(IF(ISBLANK($G1098),"",IF(ISBLANK($L1098),"",IF(ISTEXT($L1098),$L1098,IF(SIGN(INDEX('Time Zones'!$D$12:$J$18,MATCH($H1098,ZoneA,0),MATCH($M1098,ZoneB,0)))=(-1),INDEX('Time Zones'!$D$12:$J$18,MATCH($H1098,ZoneA,0),MATCH($M1098,ZoneB,0))+$L1098+5,INDEX('Time Zones'!$D$12:$J$18,MATCH($H1098,ZoneA,0),MATCH($M1098,ZoneB,0))+$L1098)))),"Select Time Zones")</f>
        <v/>
      </c>
      <c r="O1098" s="162" t="str">
        <f t="shared" ca="1" si="127"/>
        <v/>
      </c>
      <c r="P1098" s="25">
        <f t="shared" si="123"/>
        <v>0</v>
      </c>
      <c r="Q1098" s="25">
        <f t="shared" si="124"/>
        <v>0</v>
      </c>
      <c r="R1098" s="25">
        <f t="shared" si="125"/>
        <v>0</v>
      </c>
      <c r="S1098" s="25" t="str">
        <f t="shared" ca="1" si="128"/>
        <v/>
      </c>
      <c r="T1098" s="20" t="str">
        <f t="shared" ca="1" si="129"/>
        <v/>
      </c>
      <c r="U1098" s="26" t="str">
        <f t="shared" ca="1" si="126"/>
        <v/>
      </c>
      <c r="V1098" s="22"/>
      <c r="W1098" s="22"/>
      <c r="X1098" s="22"/>
      <c r="Y1098" s="22"/>
      <c r="Z1098" s="156"/>
      <c r="AA1098" s="156"/>
      <c r="AB1098" s="156"/>
      <c r="AC1098" s="22">
        <v>20</v>
      </c>
    </row>
    <row r="1099" spans="1:29">
      <c r="A1099" s="17"/>
      <c r="B1099" s="18"/>
      <c r="C1099" s="18"/>
      <c r="D1099" s="17"/>
      <c r="E1099" s="17"/>
      <c r="F1099" s="157"/>
      <c r="G1099" s="136"/>
      <c r="H1099" s="136" t="s">
        <v>131</v>
      </c>
      <c r="I1099" s="137" t="str">
        <f>IFERROR(IF(ISBLANK($G1099),"",IF(ISTEXT($G1099),$G1099,IF(SIGN(INDEX('Time Zones'!$D$12:$J$18,MATCH($H1099,ZoneA,0),MATCH($J1099,ZoneB,0)))=(-1),INDEX('Time Zones'!$D$12:$J$18,MATCH($H1099,ZoneA,0),MATCH($J1099,ZoneB,0))+$G1099+5,INDEX('Time Zones'!$D$12:$J$18,MATCH($H1099,ZoneA,0),MATCH($J1099,ZoneB,0))+$G1099))),"Select Time Zones")</f>
        <v/>
      </c>
      <c r="J1099" s="19" t="s">
        <v>131</v>
      </c>
      <c r="K1099" s="160"/>
      <c r="L1099" s="134"/>
      <c r="M1099" s="134" t="s">
        <v>131</v>
      </c>
      <c r="N1099" s="135" t="str">
        <f>IFERROR(IF(ISBLANK($G1099),"",IF(ISBLANK($L1099),"",IF(ISTEXT($L1099),$L1099,IF(SIGN(INDEX('Time Zones'!$D$12:$J$18,MATCH($H1099,ZoneA,0),MATCH($M1099,ZoneB,0)))=(-1),INDEX('Time Zones'!$D$12:$J$18,MATCH($H1099,ZoneA,0),MATCH($M1099,ZoneB,0))+$L1099+5,INDEX('Time Zones'!$D$12:$J$18,MATCH($H1099,ZoneA,0),MATCH($M1099,ZoneB,0))+$L1099)))),"Select Time Zones")</f>
        <v/>
      </c>
      <c r="O1099" s="162" t="str">
        <f t="shared" ca="1" si="127"/>
        <v/>
      </c>
      <c r="P1099" s="25">
        <f t="shared" si="123"/>
        <v>0</v>
      </c>
      <c r="Q1099" s="25">
        <f t="shared" si="124"/>
        <v>0</v>
      </c>
      <c r="R1099" s="25">
        <f t="shared" si="125"/>
        <v>0</v>
      </c>
      <c r="S1099" s="25" t="str">
        <f t="shared" ca="1" si="128"/>
        <v/>
      </c>
      <c r="T1099" s="20" t="str">
        <f t="shared" ca="1" si="129"/>
        <v/>
      </c>
      <c r="U1099" s="26" t="str">
        <f t="shared" ca="1" si="126"/>
        <v/>
      </c>
      <c r="V1099" s="22"/>
      <c r="W1099" s="22"/>
      <c r="X1099" s="22"/>
      <c r="Y1099" s="22"/>
      <c r="Z1099" s="156"/>
      <c r="AA1099" s="156"/>
      <c r="AB1099" s="156"/>
      <c r="AC1099" s="22">
        <v>20</v>
      </c>
    </row>
    <row r="1100" spans="1:29">
      <c r="A1100" s="17"/>
      <c r="B1100" s="18"/>
      <c r="C1100" s="18"/>
      <c r="D1100" s="17"/>
      <c r="E1100" s="17"/>
      <c r="F1100" s="157"/>
      <c r="G1100" s="136"/>
      <c r="H1100" s="136" t="s">
        <v>131</v>
      </c>
      <c r="I1100" s="137" t="str">
        <f>IFERROR(IF(ISBLANK($G1100),"",IF(ISTEXT($G1100),$G1100,IF(SIGN(INDEX('Time Zones'!$D$12:$J$18,MATCH($H1100,ZoneA,0),MATCH($J1100,ZoneB,0)))=(-1),INDEX('Time Zones'!$D$12:$J$18,MATCH($H1100,ZoneA,0),MATCH($J1100,ZoneB,0))+$G1100+5,INDEX('Time Zones'!$D$12:$J$18,MATCH($H1100,ZoneA,0),MATCH($J1100,ZoneB,0))+$G1100))),"Select Time Zones")</f>
        <v/>
      </c>
      <c r="J1100" s="19" t="s">
        <v>131</v>
      </c>
      <c r="K1100" s="160"/>
      <c r="L1100" s="134"/>
      <c r="M1100" s="134" t="s">
        <v>131</v>
      </c>
      <c r="N1100" s="135" t="str">
        <f>IFERROR(IF(ISBLANK($G1100),"",IF(ISBLANK($L1100),"",IF(ISTEXT($L1100),$L1100,IF(SIGN(INDEX('Time Zones'!$D$12:$J$18,MATCH($H1100,ZoneA,0),MATCH($M1100,ZoneB,0)))=(-1),INDEX('Time Zones'!$D$12:$J$18,MATCH($H1100,ZoneA,0),MATCH($M1100,ZoneB,0))+$L1100+5,INDEX('Time Zones'!$D$12:$J$18,MATCH($H1100,ZoneA,0),MATCH($M1100,ZoneB,0))+$L1100)))),"Select Time Zones")</f>
        <v/>
      </c>
      <c r="O1100" s="162" t="str">
        <f t="shared" ca="1" si="127"/>
        <v/>
      </c>
      <c r="P1100" s="25">
        <f t="shared" si="123"/>
        <v>0</v>
      </c>
      <c r="Q1100" s="25">
        <f t="shared" si="124"/>
        <v>0</v>
      </c>
      <c r="R1100" s="25">
        <f t="shared" si="125"/>
        <v>0</v>
      </c>
      <c r="S1100" s="25" t="str">
        <f t="shared" ca="1" si="128"/>
        <v/>
      </c>
      <c r="T1100" s="20" t="str">
        <f t="shared" ca="1" si="129"/>
        <v/>
      </c>
      <c r="U1100" s="26" t="str">
        <f t="shared" ca="1" si="126"/>
        <v/>
      </c>
      <c r="V1100" s="22"/>
      <c r="W1100" s="22"/>
      <c r="X1100" s="22"/>
      <c r="Y1100" s="22"/>
      <c r="Z1100" s="156"/>
      <c r="AA1100" s="156"/>
      <c r="AB1100" s="156"/>
      <c r="AC1100" s="22">
        <v>20</v>
      </c>
    </row>
    <row r="1101" spans="1:29">
      <c r="A1101" s="17"/>
      <c r="B1101" s="18"/>
      <c r="C1101" s="18"/>
      <c r="D1101" s="17"/>
      <c r="E1101" s="17"/>
      <c r="F1101" s="157"/>
      <c r="G1101" s="136"/>
      <c r="H1101" s="136" t="s">
        <v>131</v>
      </c>
      <c r="I1101" s="137" t="str">
        <f>IFERROR(IF(ISBLANK($G1101),"",IF(ISTEXT($G1101),$G1101,IF(SIGN(INDEX('Time Zones'!$D$12:$J$18,MATCH($H1101,ZoneA,0),MATCH($J1101,ZoneB,0)))=(-1),INDEX('Time Zones'!$D$12:$J$18,MATCH($H1101,ZoneA,0),MATCH($J1101,ZoneB,0))+$G1101+5,INDEX('Time Zones'!$D$12:$J$18,MATCH($H1101,ZoneA,0),MATCH($J1101,ZoneB,0))+$G1101))),"Select Time Zones")</f>
        <v/>
      </c>
      <c r="J1101" s="19" t="s">
        <v>131</v>
      </c>
      <c r="K1101" s="160"/>
      <c r="L1101" s="134"/>
      <c r="M1101" s="134" t="s">
        <v>131</v>
      </c>
      <c r="N1101" s="135" t="str">
        <f>IFERROR(IF(ISBLANK($G1101),"",IF(ISBLANK($L1101),"",IF(ISTEXT($L1101),$L1101,IF(SIGN(INDEX('Time Zones'!$D$12:$J$18,MATCH($H1101,ZoneA,0),MATCH($M1101,ZoneB,0)))=(-1),INDEX('Time Zones'!$D$12:$J$18,MATCH($H1101,ZoneA,0),MATCH($M1101,ZoneB,0))+$L1101+5,INDEX('Time Zones'!$D$12:$J$18,MATCH($H1101,ZoneA,0),MATCH($M1101,ZoneB,0))+$L1101)))),"Select Time Zones")</f>
        <v/>
      </c>
      <c r="O1101" s="162" t="str">
        <f t="shared" ca="1" si="127"/>
        <v/>
      </c>
      <c r="P1101" s="25">
        <f t="shared" si="123"/>
        <v>0</v>
      </c>
      <c r="Q1101" s="25">
        <f t="shared" si="124"/>
        <v>0</v>
      </c>
      <c r="R1101" s="25">
        <f t="shared" si="125"/>
        <v>0</v>
      </c>
      <c r="S1101" s="25" t="str">
        <f t="shared" ca="1" si="128"/>
        <v/>
      </c>
      <c r="T1101" s="20" t="str">
        <f t="shared" ca="1" si="129"/>
        <v/>
      </c>
      <c r="U1101" s="26" t="str">
        <f t="shared" ca="1" si="126"/>
        <v/>
      </c>
      <c r="V1101" s="22"/>
      <c r="W1101" s="22"/>
      <c r="X1101" s="22"/>
      <c r="Y1101" s="22"/>
      <c r="Z1101" s="156"/>
      <c r="AA1101" s="156"/>
      <c r="AB1101" s="156"/>
      <c r="AC1101" s="22">
        <v>20</v>
      </c>
    </row>
    <row r="1102" spans="1:29">
      <c r="A1102" s="17"/>
      <c r="B1102" s="18"/>
      <c r="C1102" s="18"/>
      <c r="D1102" s="17"/>
      <c r="E1102" s="17"/>
      <c r="F1102" s="157"/>
      <c r="G1102" s="136"/>
      <c r="H1102" s="136" t="s">
        <v>131</v>
      </c>
      <c r="I1102" s="137" t="str">
        <f>IFERROR(IF(ISBLANK($G1102),"",IF(ISTEXT($G1102),$G1102,IF(SIGN(INDEX('Time Zones'!$D$12:$J$18,MATCH($H1102,ZoneA,0),MATCH($J1102,ZoneB,0)))=(-1),INDEX('Time Zones'!$D$12:$J$18,MATCH($H1102,ZoneA,0),MATCH($J1102,ZoneB,0))+$G1102+5,INDEX('Time Zones'!$D$12:$J$18,MATCH($H1102,ZoneA,0),MATCH($J1102,ZoneB,0))+$G1102))),"Select Time Zones")</f>
        <v/>
      </c>
      <c r="J1102" s="19" t="s">
        <v>131</v>
      </c>
      <c r="K1102" s="160"/>
      <c r="L1102" s="134"/>
      <c r="M1102" s="134" t="s">
        <v>131</v>
      </c>
      <c r="N1102" s="135" t="str">
        <f>IFERROR(IF(ISBLANK($G1102),"",IF(ISBLANK($L1102),"",IF(ISTEXT($L1102),$L1102,IF(SIGN(INDEX('Time Zones'!$D$12:$J$18,MATCH($H1102,ZoneA,0),MATCH($M1102,ZoneB,0)))=(-1),INDEX('Time Zones'!$D$12:$J$18,MATCH($H1102,ZoneA,0),MATCH($M1102,ZoneB,0))+$L1102+5,INDEX('Time Zones'!$D$12:$J$18,MATCH($H1102,ZoneA,0),MATCH($M1102,ZoneB,0))+$L1102)))),"Select Time Zones")</f>
        <v/>
      </c>
      <c r="O1102" s="162" t="str">
        <f t="shared" ca="1" si="127"/>
        <v/>
      </c>
      <c r="P1102" s="25">
        <f t="shared" si="123"/>
        <v>0</v>
      </c>
      <c r="Q1102" s="25">
        <f t="shared" si="124"/>
        <v>0</v>
      </c>
      <c r="R1102" s="25">
        <f t="shared" si="125"/>
        <v>0</v>
      </c>
      <c r="S1102" s="25" t="str">
        <f t="shared" ca="1" si="128"/>
        <v/>
      </c>
      <c r="T1102" s="20" t="str">
        <f t="shared" ca="1" si="129"/>
        <v/>
      </c>
      <c r="U1102" s="26" t="str">
        <f t="shared" ca="1" si="126"/>
        <v/>
      </c>
      <c r="V1102" s="22"/>
      <c r="W1102" s="22"/>
      <c r="X1102" s="22"/>
      <c r="Y1102" s="22"/>
      <c r="Z1102" s="156"/>
      <c r="AA1102" s="156"/>
      <c r="AB1102" s="156"/>
      <c r="AC1102" s="22">
        <v>20</v>
      </c>
    </row>
    <row r="1103" spans="1:29">
      <c r="A1103" s="17"/>
      <c r="B1103" s="18"/>
      <c r="C1103" s="18"/>
      <c r="D1103" s="17"/>
      <c r="E1103" s="17"/>
      <c r="F1103" s="157"/>
      <c r="G1103" s="136"/>
      <c r="H1103" s="136" t="s">
        <v>131</v>
      </c>
      <c r="I1103" s="137" t="str">
        <f>IFERROR(IF(ISBLANK($G1103),"",IF(ISTEXT($G1103),$G1103,IF(SIGN(INDEX('Time Zones'!$D$12:$J$18,MATCH($H1103,ZoneA,0),MATCH($J1103,ZoneB,0)))=(-1),INDEX('Time Zones'!$D$12:$J$18,MATCH($H1103,ZoneA,0),MATCH($J1103,ZoneB,0))+$G1103+5,INDEX('Time Zones'!$D$12:$J$18,MATCH($H1103,ZoneA,0),MATCH($J1103,ZoneB,0))+$G1103))),"Select Time Zones")</f>
        <v/>
      </c>
      <c r="J1103" s="19" t="s">
        <v>131</v>
      </c>
      <c r="K1103" s="160"/>
      <c r="L1103" s="134"/>
      <c r="M1103" s="134" t="s">
        <v>131</v>
      </c>
      <c r="N1103" s="135" t="str">
        <f>IFERROR(IF(ISBLANK($G1103),"",IF(ISBLANK($L1103),"",IF(ISTEXT($L1103),$L1103,IF(SIGN(INDEX('Time Zones'!$D$12:$J$18,MATCH($H1103,ZoneA,0),MATCH($M1103,ZoneB,0)))=(-1),INDEX('Time Zones'!$D$12:$J$18,MATCH($H1103,ZoneA,0),MATCH($M1103,ZoneB,0))+$L1103+5,INDEX('Time Zones'!$D$12:$J$18,MATCH($H1103,ZoneA,0),MATCH($M1103,ZoneB,0))+$L1103)))),"Select Time Zones")</f>
        <v/>
      </c>
      <c r="O1103" s="162" t="str">
        <f t="shared" ca="1" si="127"/>
        <v/>
      </c>
      <c r="P1103" s="25">
        <f t="shared" si="123"/>
        <v>0</v>
      </c>
      <c r="Q1103" s="25">
        <f t="shared" si="124"/>
        <v>0</v>
      </c>
      <c r="R1103" s="25">
        <f t="shared" si="125"/>
        <v>0</v>
      </c>
      <c r="S1103" s="25" t="str">
        <f t="shared" ca="1" si="128"/>
        <v/>
      </c>
      <c r="T1103" s="20" t="str">
        <f t="shared" ca="1" si="129"/>
        <v/>
      </c>
      <c r="U1103" s="26" t="str">
        <f t="shared" ca="1" si="126"/>
        <v/>
      </c>
      <c r="V1103" s="22"/>
      <c r="W1103" s="22"/>
      <c r="X1103" s="22"/>
      <c r="Y1103" s="22"/>
      <c r="Z1103" s="156"/>
      <c r="AA1103" s="156"/>
      <c r="AB1103" s="156"/>
      <c r="AC1103" s="22">
        <v>20</v>
      </c>
    </row>
    <row r="1104" spans="1:29">
      <c r="A1104" s="17"/>
      <c r="B1104" s="18"/>
      <c r="C1104" s="18"/>
      <c r="D1104" s="17"/>
      <c r="E1104" s="17"/>
      <c r="F1104" s="157"/>
      <c r="G1104" s="136"/>
      <c r="H1104" s="136" t="s">
        <v>131</v>
      </c>
      <c r="I1104" s="137" t="str">
        <f>IFERROR(IF(ISBLANK($G1104),"",IF(ISTEXT($G1104),$G1104,IF(SIGN(INDEX('Time Zones'!$D$12:$J$18,MATCH($H1104,ZoneA,0),MATCH($J1104,ZoneB,0)))=(-1),INDEX('Time Zones'!$D$12:$J$18,MATCH($H1104,ZoneA,0),MATCH($J1104,ZoneB,0))+$G1104+5,INDEX('Time Zones'!$D$12:$J$18,MATCH($H1104,ZoneA,0),MATCH($J1104,ZoneB,0))+$G1104))),"Select Time Zones")</f>
        <v/>
      </c>
      <c r="J1104" s="19" t="s">
        <v>131</v>
      </c>
      <c r="K1104" s="160"/>
      <c r="L1104" s="134"/>
      <c r="M1104" s="134" t="s">
        <v>131</v>
      </c>
      <c r="N1104" s="135" t="str">
        <f>IFERROR(IF(ISBLANK($G1104),"",IF(ISBLANK($L1104),"",IF(ISTEXT($L1104),$L1104,IF(SIGN(INDEX('Time Zones'!$D$12:$J$18,MATCH($H1104,ZoneA,0),MATCH($M1104,ZoneB,0)))=(-1),INDEX('Time Zones'!$D$12:$J$18,MATCH($H1104,ZoneA,0),MATCH($M1104,ZoneB,0))+$L1104+5,INDEX('Time Zones'!$D$12:$J$18,MATCH($H1104,ZoneA,0),MATCH($M1104,ZoneB,0))+$L1104)))),"Select Time Zones")</f>
        <v/>
      </c>
      <c r="O1104" s="162" t="str">
        <f t="shared" ca="1" si="127"/>
        <v/>
      </c>
      <c r="P1104" s="25">
        <f t="shared" si="123"/>
        <v>0</v>
      </c>
      <c r="Q1104" s="25">
        <f t="shared" si="124"/>
        <v>0</v>
      </c>
      <c r="R1104" s="25">
        <f t="shared" si="125"/>
        <v>0</v>
      </c>
      <c r="S1104" s="25" t="str">
        <f t="shared" ca="1" si="128"/>
        <v/>
      </c>
      <c r="T1104" s="20" t="str">
        <f t="shared" ca="1" si="129"/>
        <v/>
      </c>
      <c r="U1104" s="26" t="str">
        <f t="shared" ca="1" si="126"/>
        <v/>
      </c>
      <c r="V1104" s="22"/>
      <c r="W1104" s="22"/>
      <c r="X1104" s="22"/>
      <c r="Y1104" s="22"/>
      <c r="Z1104" s="156"/>
      <c r="AA1104" s="156"/>
      <c r="AB1104" s="156"/>
      <c r="AC1104" s="22">
        <v>20</v>
      </c>
    </row>
    <row r="1105" spans="1:29">
      <c r="A1105" s="17"/>
      <c r="B1105" s="18"/>
      <c r="C1105" s="18"/>
      <c r="D1105" s="17"/>
      <c r="E1105" s="17"/>
      <c r="F1105" s="157"/>
      <c r="G1105" s="136"/>
      <c r="H1105" s="136" t="s">
        <v>131</v>
      </c>
      <c r="I1105" s="137" t="str">
        <f>IFERROR(IF(ISBLANK($G1105),"",IF(ISTEXT($G1105),$G1105,IF(SIGN(INDEX('Time Zones'!$D$12:$J$18,MATCH($H1105,ZoneA,0),MATCH($J1105,ZoneB,0)))=(-1),INDEX('Time Zones'!$D$12:$J$18,MATCH($H1105,ZoneA,0),MATCH($J1105,ZoneB,0))+$G1105+5,INDEX('Time Zones'!$D$12:$J$18,MATCH($H1105,ZoneA,0),MATCH($J1105,ZoneB,0))+$G1105))),"Select Time Zones")</f>
        <v/>
      </c>
      <c r="J1105" s="19" t="s">
        <v>131</v>
      </c>
      <c r="K1105" s="160"/>
      <c r="L1105" s="134"/>
      <c r="M1105" s="134" t="s">
        <v>131</v>
      </c>
      <c r="N1105" s="135" t="str">
        <f>IFERROR(IF(ISBLANK($G1105),"",IF(ISBLANK($L1105),"",IF(ISTEXT($L1105),$L1105,IF(SIGN(INDEX('Time Zones'!$D$12:$J$18,MATCH($H1105,ZoneA,0),MATCH($M1105,ZoneB,0)))=(-1),INDEX('Time Zones'!$D$12:$J$18,MATCH($H1105,ZoneA,0),MATCH($M1105,ZoneB,0))+$L1105+5,INDEX('Time Zones'!$D$12:$J$18,MATCH($H1105,ZoneA,0),MATCH($M1105,ZoneB,0))+$L1105)))),"Select Time Zones")</f>
        <v/>
      </c>
      <c r="O1105" s="162" t="str">
        <f t="shared" ca="1" si="127"/>
        <v/>
      </c>
      <c r="P1105" s="25">
        <f t="shared" si="123"/>
        <v>0</v>
      </c>
      <c r="Q1105" s="25">
        <f t="shared" si="124"/>
        <v>0</v>
      </c>
      <c r="R1105" s="25">
        <f t="shared" si="125"/>
        <v>0</v>
      </c>
      <c r="S1105" s="25" t="str">
        <f t="shared" ca="1" si="128"/>
        <v/>
      </c>
      <c r="T1105" s="20" t="str">
        <f t="shared" ca="1" si="129"/>
        <v/>
      </c>
      <c r="U1105" s="26" t="str">
        <f t="shared" ca="1" si="126"/>
        <v/>
      </c>
      <c r="V1105" s="22"/>
      <c r="W1105" s="22"/>
      <c r="X1105" s="22"/>
      <c r="Y1105" s="22"/>
      <c r="Z1105" s="156"/>
      <c r="AA1105" s="156"/>
      <c r="AB1105" s="156"/>
      <c r="AC1105" s="22">
        <v>20</v>
      </c>
    </row>
    <row r="1106" spans="1:29">
      <c r="A1106" s="17"/>
      <c r="B1106" s="18"/>
      <c r="C1106" s="18"/>
      <c r="D1106" s="17"/>
      <c r="E1106" s="17"/>
      <c r="F1106" s="157"/>
      <c r="G1106" s="136"/>
      <c r="H1106" s="136" t="s">
        <v>131</v>
      </c>
      <c r="I1106" s="137" t="str">
        <f>IFERROR(IF(ISBLANK($G1106),"",IF(ISTEXT($G1106),$G1106,IF(SIGN(INDEX('Time Zones'!$D$12:$J$18,MATCH($H1106,ZoneA,0),MATCH($J1106,ZoneB,0)))=(-1),INDEX('Time Zones'!$D$12:$J$18,MATCH($H1106,ZoneA,0),MATCH($J1106,ZoneB,0))+$G1106+5,INDEX('Time Zones'!$D$12:$J$18,MATCH($H1106,ZoneA,0),MATCH($J1106,ZoneB,0))+$G1106))),"Select Time Zones")</f>
        <v/>
      </c>
      <c r="J1106" s="19" t="s">
        <v>131</v>
      </c>
      <c r="K1106" s="160"/>
      <c r="L1106" s="134"/>
      <c r="M1106" s="134" t="s">
        <v>131</v>
      </c>
      <c r="N1106" s="135" t="str">
        <f>IFERROR(IF(ISBLANK($G1106),"",IF(ISBLANK($L1106),"",IF(ISTEXT($L1106),$L1106,IF(SIGN(INDEX('Time Zones'!$D$12:$J$18,MATCH($H1106,ZoneA,0),MATCH($M1106,ZoneB,0)))=(-1),INDEX('Time Zones'!$D$12:$J$18,MATCH($H1106,ZoneA,0),MATCH($M1106,ZoneB,0))+$L1106+5,INDEX('Time Zones'!$D$12:$J$18,MATCH($H1106,ZoneA,0),MATCH($M1106,ZoneB,0))+$L1106)))),"Select Time Zones")</f>
        <v/>
      </c>
      <c r="O1106" s="162" t="str">
        <f t="shared" ca="1" si="127"/>
        <v/>
      </c>
      <c r="P1106" s="25">
        <f t="shared" si="123"/>
        <v>0</v>
      </c>
      <c r="Q1106" s="25">
        <f t="shared" si="124"/>
        <v>0</v>
      </c>
      <c r="R1106" s="25">
        <f t="shared" si="125"/>
        <v>0</v>
      </c>
      <c r="S1106" s="25" t="str">
        <f t="shared" ca="1" si="128"/>
        <v/>
      </c>
      <c r="T1106" s="20" t="str">
        <f t="shared" ca="1" si="129"/>
        <v/>
      </c>
      <c r="U1106" s="26" t="str">
        <f t="shared" ca="1" si="126"/>
        <v/>
      </c>
      <c r="V1106" s="22"/>
      <c r="W1106" s="22"/>
      <c r="X1106" s="22"/>
      <c r="Y1106" s="22"/>
      <c r="Z1106" s="156"/>
      <c r="AA1106" s="156"/>
      <c r="AB1106" s="156"/>
      <c r="AC1106" s="22">
        <v>20</v>
      </c>
    </row>
    <row r="1107" spans="1:29">
      <c r="A1107" s="17"/>
      <c r="B1107" s="18"/>
      <c r="C1107" s="18"/>
      <c r="D1107" s="17"/>
      <c r="E1107" s="17"/>
      <c r="F1107" s="157"/>
      <c r="G1107" s="136"/>
      <c r="H1107" s="136" t="s">
        <v>131</v>
      </c>
      <c r="I1107" s="137" t="str">
        <f>IFERROR(IF(ISBLANK($G1107),"",IF(ISTEXT($G1107),$G1107,IF(SIGN(INDEX('Time Zones'!$D$12:$J$18,MATCH($H1107,ZoneA,0),MATCH($J1107,ZoneB,0)))=(-1),INDEX('Time Zones'!$D$12:$J$18,MATCH($H1107,ZoneA,0),MATCH($J1107,ZoneB,0))+$G1107+5,INDEX('Time Zones'!$D$12:$J$18,MATCH($H1107,ZoneA,0),MATCH($J1107,ZoneB,0))+$G1107))),"Select Time Zones")</f>
        <v/>
      </c>
      <c r="J1107" s="19" t="s">
        <v>131</v>
      </c>
      <c r="K1107" s="160"/>
      <c r="L1107" s="134"/>
      <c r="M1107" s="134" t="s">
        <v>131</v>
      </c>
      <c r="N1107" s="135" t="str">
        <f>IFERROR(IF(ISBLANK($G1107),"",IF(ISBLANK($L1107),"",IF(ISTEXT($L1107),$L1107,IF(SIGN(INDEX('Time Zones'!$D$12:$J$18,MATCH($H1107,ZoneA,0),MATCH($M1107,ZoneB,0)))=(-1),INDEX('Time Zones'!$D$12:$J$18,MATCH($H1107,ZoneA,0),MATCH($M1107,ZoneB,0))+$L1107+5,INDEX('Time Zones'!$D$12:$J$18,MATCH($H1107,ZoneA,0),MATCH($M1107,ZoneB,0))+$L1107)))),"Select Time Zones")</f>
        <v/>
      </c>
      <c r="O1107" s="162" t="str">
        <f t="shared" ca="1" si="127"/>
        <v/>
      </c>
      <c r="P1107" s="25">
        <f t="shared" si="123"/>
        <v>0</v>
      </c>
      <c r="Q1107" s="25">
        <f t="shared" si="124"/>
        <v>0</v>
      </c>
      <c r="R1107" s="25">
        <f t="shared" si="125"/>
        <v>0</v>
      </c>
      <c r="S1107" s="25" t="str">
        <f t="shared" ca="1" si="128"/>
        <v/>
      </c>
      <c r="T1107" s="20" t="str">
        <f t="shared" ca="1" si="129"/>
        <v/>
      </c>
      <c r="U1107" s="26" t="str">
        <f t="shared" ca="1" si="126"/>
        <v/>
      </c>
      <c r="V1107" s="22"/>
      <c r="W1107" s="22"/>
      <c r="X1107" s="22"/>
      <c r="Y1107" s="22"/>
      <c r="Z1107" s="156"/>
      <c r="AA1107" s="156"/>
      <c r="AB1107" s="156"/>
      <c r="AC1107" s="22">
        <v>20</v>
      </c>
    </row>
    <row r="1108" spans="1:29">
      <c r="A1108" s="17"/>
      <c r="B1108" s="18"/>
      <c r="C1108" s="18"/>
      <c r="D1108" s="17"/>
      <c r="E1108" s="17"/>
      <c r="F1108" s="157"/>
      <c r="G1108" s="136"/>
      <c r="H1108" s="136" t="s">
        <v>131</v>
      </c>
      <c r="I1108" s="137" t="str">
        <f>IFERROR(IF(ISBLANK($G1108),"",IF(ISTEXT($G1108),$G1108,IF(SIGN(INDEX('Time Zones'!$D$12:$J$18,MATCH($H1108,ZoneA,0),MATCH($J1108,ZoneB,0)))=(-1),INDEX('Time Zones'!$D$12:$J$18,MATCH($H1108,ZoneA,0),MATCH($J1108,ZoneB,0))+$G1108+5,INDEX('Time Zones'!$D$12:$J$18,MATCH($H1108,ZoneA,0),MATCH($J1108,ZoneB,0))+$G1108))),"Select Time Zones")</f>
        <v/>
      </c>
      <c r="J1108" s="19" t="s">
        <v>131</v>
      </c>
      <c r="K1108" s="160"/>
      <c r="L1108" s="134"/>
      <c r="M1108" s="134" t="s">
        <v>131</v>
      </c>
      <c r="N1108" s="135" t="str">
        <f>IFERROR(IF(ISBLANK($G1108),"",IF(ISBLANK($L1108),"",IF(ISTEXT($L1108),$L1108,IF(SIGN(INDEX('Time Zones'!$D$12:$J$18,MATCH($H1108,ZoneA,0),MATCH($M1108,ZoneB,0)))=(-1),INDEX('Time Zones'!$D$12:$J$18,MATCH($H1108,ZoneA,0),MATCH($M1108,ZoneB,0))+$L1108+5,INDEX('Time Zones'!$D$12:$J$18,MATCH($H1108,ZoneA,0),MATCH($M1108,ZoneB,0))+$L1108)))),"Select Time Zones")</f>
        <v/>
      </c>
      <c r="O1108" s="162" t="str">
        <f t="shared" ca="1" si="127"/>
        <v/>
      </c>
      <c r="P1108" s="25">
        <f t="shared" si="123"/>
        <v>0</v>
      </c>
      <c r="Q1108" s="25">
        <f t="shared" si="124"/>
        <v>0</v>
      </c>
      <c r="R1108" s="25">
        <f t="shared" si="125"/>
        <v>0</v>
      </c>
      <c r="S1108" s="25" t="str">
        <f t="shared" ca="1" si="128"/>
        <v/>
      </c>
      <c r="T1108" s="20" t="str">
        <f t="shared" ca="1" si="129"/>
        <v/>
      </c>
      <c r="U1108" s="26" t="str">
        <f t="shared" ca="1" si="126"/>
        <v/>
      </c>
      <c r="V1108" s="22"/>
      <c r="W1108" s="22"/>
      <c r="X1108" s="22"/>
      <c r="Y1108" s="22"/>
      <c r="Z1108" s="156"/>
      <c r="AA1108" s="156"/>
      <c r="AB1108" s="156"/>
      <c r="AC1108" s="22">
        <v>20</v>
      </c>
    </row>
    <row r="1109" spans="1:29">
      <c r="A1109" s="17"/>
      <c r="B1109" s="18"/>
      <c r="C1109" s="18"/>
      <c r="D1109" s="17"/>
      <c r="E1109" s="17"/>
      <c r="F1109" s="157"/>
      <c r="G1109" s="136"/>
      <c r="H1109" s="136" t="s">
        <v>131</v>
      </c>
      <c r="I1109" s="137" t="str">
        <f>IFERROR(IF(ISBLANK($G1109),"",IF(ISTEXT($G1109),$G1109,IF(SIGN(INDEX('Time Zones'!$D$12:$J$18,MATCH($H1109,ZoneA,0),MATCH($J1109,ZoneB,0)))=(-1),INDEX('Time Zones'!$D$12:$J$18,MATCH($H1109,ZoneA,0),MATCH($J1109,ZoneB,0))+$G1109+5,INDEX('Time Zones'!$D$12:$J$18,MATCH($H1109,ZoneA,0),MATCH($J1109,ZoneB,0))+$G1109))),"Select Time Zones")</f>
        <v/>
      </c>
      <c r="J1109" s="19" t="s">
        <v>131</v>
      </c>
      <c r="K1109" s="160"/>
      <c r="L1109" s="134"/>
      <c r="M1109" s="134" t="s">
        <v>131</v>
      </c>
      <c r="N1109" s="135" t="str">
        <f>IFERROR(IF(ISBLANK($G1109),"",IF(ISBLANK($L1109),"",IF(ISTEXT($L1109),$L1109,IF(SIGN(INDEX('Time Zones'!$D$12:$J$18,MATCH($H1109,ZoneA,0),MATCH($M1109,ZoneB,0)))=(-1),INDEX('Time Zones'!$D$12:$J$18,MATCH($H1109,ZoneA,0),MATCH($M1109,ZoneB,0))+$L1109+5,INDEX('Time Zones'!$D$12:$J$18,MATCH($H1109,ZoneA,0),MATCH($M1109,ZoneB,0))+$L1109)))),"Select Time Zones")</f>
        <v/>
      </c>
      <c r="O1109" s="162" t="str">
        <f t="shared" ca="1" si="127"/>
        <v/>
      </c>
      <c r="P1109" s="25">
        <f t="shared" si="123"/>
        <v>0</v>
      </c>
      <c r="Q1109" s="25">
        <f t="shared" si="124"/>
        <v>0</v>
      </c>
      <c r="R1109" s="25">
        <f t="shared" si="125"/>
        <v>0</v>
      </c>
      <c r="S1109" s="25" t="str">
        <f t="shared" ca="1" si="128"/>
        <v/>
      </c>
      <c r="T1109" s="20" t="str">
        <f t="shared" ca="1" si="129"/>
        <v/>
      </c>
      <c r="U1109" s="26" t="str">
        <f t="shared" ca="1" si="126"/>
        <v/>
      </c>
      <c r="V1109" s="22"/>
      <c r="W1109" s="22"/>
      <c r="X1109" s="22"/>
      <c r="Y1109" s="22"/>
      <c r="Z1109" s="156"/>
      <c r="AA1109" s="156"/>
      <c r="AB1109" s="156"/>
      <c r="AC1109" s="22">
        <v>20</v>
      </c>
    </row>
    <row r="1110" spans="1:29">
      <c r="A1110" s="17"/>
      <c r="B1110" s="18"/>
      <c r="C1110" s="18"/>
      <c r="D1110" s="17"/>
      <c r="E1110" s="17"/>
      <c r="F1110" s="157"/>
      <c r="G1110" s="136"/>
      <c r="H1110" s="136" t="s">
        <v>131</v>
      </c>
      <c r="I1110" s="137" t="str">
        <f>IFERROR(IF(ISBLANK($G1110),"",IF(ISTEXT($G1110),$G1110,IF(SIGN(INDEX('Time Zones'!$D$12:$J$18,MATCH($H1110,ZoneA,0),MATCH($J1110,ZoneB,0)))=(-1),INDEX('Time Zones'!$D$12:$J$18,MATCH($H1110,ZoneA,0),MATCH($J1110,ZoneB,0))+$G1110+5,INDEX('Time Zones'!$D$12:$J$18,MATCH($H1110,ZoneA,0),MATCH($J1110,ZoneB,0))+$G1110))),"Select Time Zones")</f>
        <v/>
      </c>
      <c r="J1110" s="19" t="s">
        <v>131</v>
      </c>
      <c r="K1110" s="160"/>
      <c r="L1110" s="134"/>
      <c r="M1110" s="134" t="s">
        <v>131</v>
      </c>
      <c r="N1110" s="135" t="str">
        <f>IFERROR(IF(ISBLANK($G1110),"",IF(ISBLANK($L1110),"",IF(ISTEXT($L1110),$L1110,IF(SIGN(INDEX('Time Zones'!$D$12:$J$18,MATCH($H1110,ZoneA,0),MATCH($M1110,ZoneB,0)))=(-1),INDEX('Time Zones'!$D$12:$J$18,MATCH($H1110,ZoneA,0),MATCH($M1110,ZoneB,0))+$L1110+5,INDEX('Time Zones'!$D$12:$J$18,MATCH($H1110,ZoneA,0),MATCH($M1110,ZoneB,0))+$L1110)))),"Select Time Zones")</f>
        <v/>
      </c>
      <c r="O1110" s="162" t="str">
        <f t="shared" ca="1" si="127"/>
        <v/>
      </c>
      <c r="P1110" s="25">
        <f t="shared" si="123"/>
        <v>0</v>
      </c>
      <c r="Q1110" s="25">
        <f t="shared" si="124"/>
        <v>0</v>
      </c>
      <c r="R1110" s="25">
        <f t="shared" si="125"/>
        <v>0</v>
      </c>
      <c r="S1110" s="25" t="str">
        <f t="shared" ca="1" si="128"/>
        <v/>
      </c>
      <c r="T1110" s="20" t="str">
        <f t="shared" ca="1" si="129"/>
        <v/>
      </c>
      <c r="U1110" s="26" t="str">
        <f t="shared" ca="1" si="126"/>
        <v/>
      </c>
      <c r="V1110" s="22"/>
      <c r="W1110" s="22"/>
      <c r="X1110" s="22"/>
      <c r="Y1110" s="22"/>
      <c r="Z1110" s="156"/>
      <c r="AA1110" s="156"/>
      <c r="AB1110" s="156"/>
      <c r="AC1110" s="22">
        <v>20</v>
      </c>
    </row>
    <row r="1111" spans="1:29">
      <c r="A1111" s="17"/>
      <c r="B1111" s="18"/>
      <c r="C1111" s="18"/>
      <c r="D1111" s="17"/>
      <c r="E1111" s="17"/>
      <c r="F1111" s="157"/>
      <c r="G1111" s="136"/>
      <c r="H1111" s="136" t="s">
        <v>131</v>
      </c>
      <c r="I1111" s="137" t="str">
        <f>IFERROR(IF(ISBLANK($G1111),"",IF(ISTEXT($G1111),$G1111,IF(SIGN(INDEX('Time Zones'!$D$12:$J$18,MATCH($H1111,ZoneA,0),MATCH($J1111,ZoneB,0)))=(-1),INDEX('Time Zones'!$D$12:$J$18,MATCH($H1111,ZoneA,0),MATCH($J1111,ZoneB,0))+$G1111+5,INDEX('Time Zones'!$D$12:$J$18,MATCH($H1111,ZoneA,0),MATCH($J1111,ZoneB,0))+$G1111))),"Select Time Zones")</f>
        <v/>
      </c>
      <c r="J1111" s="19" t="s">
        <v>131</v>
      </c>
      <c r="K1111" s="160"/>
      <c r="L1111" s="134"/>
      <c r="M1111" s="134" t="s">
        <v>131</v>
      </c>
      <c r="N1111" s="135" t="str">
        <f>IFERROR(IF(ISBLANK($G1111),"",IF(ISBLANK($L1111),"",IF(ISTEXT($L1111),$L1111,IF(SIGN(INDEX('Time Zones'!$D$12:$J$18,MATCH($H1111,ZoneA,0),MATCH($M1111,ZoneB,0)))=(-1),INDEX('Time Zones'!$D$12:$J$18,MATCH($H1111,ZoneA,0),MATCH($M1111,ZoneB,0))+$L1111+5,INDEX('Time Zones'!$D$12:$J$18,MATCH($H1111,ZoneA,0),MATCH($M1111,ZoneB,0))+$L1111)))),"Select Time Zones")</f>
        <v/>
      </c>
      <c r="O1111" s="162" t="str">
        <f t="shared" ca="1" si="127"/>
        <v/>
      </c>
      <c r="P1111" s="25">
        <f t="shared" si="123"/>
        <v>0</v>
      </c>
      <c r="Q1111" s="25">
        <f t="shared" si="124"/>
        <v>0</v>
      </c>
      <c r="R1111" s="25">
        <f t="shared" si="125"/>
        <v>0</v>
      </c>
      <c r="S1111" s="25" t="str">
        <f t="shared" ca="1" si="128"/>
        <v/>
      </c>
      <c r="T1111" s="20" t="str">
        <f t="shared" ca="1" si="129"/>
        <v/>
      </c>
      <c r="U1111" s="26" t="str">
        <f t="shared" ca="1" si="126"/>
        <v/>
      </c>
      <c r="V1111" s="22"/>
      <c r="W1111" s="22"/>
      <c r="X1111" s="22"/>
      <c r="Y1111" s="22"/>
      <c r="Z1111" s="156"/>
      <c r="AA1111" s="156"/>
      <c r="AB1111" s="156"/>
      <c r="AC1111" s="22">
        <v>20</v>
      </c>
    </row>
    <row r="1112" spans="1:29">
      <c r="A1112" s="17"/>
      <c r="B1112" s="18"/>
      <c r="C1112" s="18"/>
      <c r="D1112" s="17"/>
      <c r="E1112" s="17"/>
      <c r="F1112" s="157"/>
      <c r="G1112" s="136"/>
      <c r="H1112" s="136" t="s">
        <v>131</v>
      </c>
      <c r="I1112" s="137" t="str">
        <f>IFERROR(IF(ISBLANK($G1112),"",IF(ISTEXT($G1112),$G1112,IF(SIGN(INDEX('Time Zones'!$D$12:$J$18,MATCH($H1112,ZoneA,0),MATCH($J1112,ZoneB,0)))=(-1),INDEX('Time Zones'!$D$12:$J$18,MATCH($H1112,ZoneA,0),MATCH($J1112,ZoneB,0))+$G1112+5,INDEX('Time Zones'!$D$12:$J$18,MATCH($H1112,ZoneA,0),MATCH($J1112,ZoneB,0))+$G1112))),"Select Time Zones")</f>
        <v/>
      </c>
      <c r="J1112" s="19" t="s">
        <v>131</v>
      </c>
      <c r="K1112" s="160"/>
      <c r="L1112" s="134"/>
      <c r="M1112" s="134" t="s">
        <v>131</v>
      </c>
      <c r="N1112" s="135" t="str">
        <f>IFERROR(IF(ISBLANK($G1112),"",IF(ISBLANK($L1112),"",IF(ISTEXT($L1112),$L1112,IF(SIGN(INDEX('Time Zones'!$D$12:$J$18,MATCH($H1112,ZoneA,0),MATCH($M1112,ZoneB,0)))=(-1),INDEX('Time Zones'!$D$12:$J$18,MATCH($H1112,ZoneA,0),MATCH($M1112,ZoneB,0))+$L1112+5,INDEX('Time Zones'!$D$12:$J$18,MATCH($H1112,ZoneA,0),MATCH($M1112,ZoneB,0))+$L1112)))),"Select Time Zones")</f>
        <v/>
      </c>
      <c r="O1112" s="162" t="str">
        <f t="shared" ca="1" si="127"/>
        <v/>
      </c>
      <c r="P1112" s="25">
        <f t="shared" si="123"/>
        <v>0</v>
      </c>
      <c r="Q1112" s="25">
        <f t="shared" si="124"/>
        <v>0</v>
      </c>
      <c r="R1112" s="25">
        <f t="shared" si="125"/>
        <v>0</v>
      </c>
      <c r="S1112" s="25" t="str">
        <f t="shared" ca="1" si="128"/>
        <v/>
      </c>
      <c r="T1112" s="20" t="str">
        <f t="shared" ca="1" si="129"/>
        <v/>
      </c>
      <c r="U1112" s="26" t="str">
        <f t="shared" ca="1" si="126"/>
        <v/>
      </c>
      <c r="V1112" s="22"/>
      <c r="W1112" s="22"/>
      <c r="X1112" s="22"/>
      <c r="Y1112" s="22"/>
      <c r="Z1112" s="156"/>
      <c r="AA1112" s="156"/>
      <c r="AB1112" s="156"/>
      <c r="AC1112" s="22">
        <v>20</v>
      </c>
    </row>
    <row r="1113" spans="1:29">
      <c r="A1113" s="17"/>
      <c r="B1113" s="18"/>
      <c r="C1113" s="18"/>
      <c r="D1113" s="17"/>
      <c r="E1113" s="17"/>
      <c r="F1113" s="157"/>
      <c r="G1113" s="136"/>
      <c r="H1113" s="136" t="s">
        <v>131</v>
      </c>
      <c r="I1113" s="137" t="str">
        <f>IFERROR(IF(ISBLANK($G1113),"",IF(ISTEXT($G1113),$G1113,IF(SIGN(INDEX('Time Zones'!$D$12:$J$18,MATCH($H1113,ZoneA,0),MATCH($J1113,ZoneB,0)))=(-1),INDEX('Time Zones'!$D$12:$J$18,MATCH($H1113,ZoneA,0),MATCH($J1113,ZoneB,0))+$G1113+5,INDEX('Time Zones'!$D$12:$J$18,MATCH($H1113,ZoneA,0),MATCH($J1113,ZoneB,0))+$G1113))),"Select Time Zones")</f>
        <v/>
      </c>
      <c r="J1113" s="19" t="s">
        <v>131</v>
      </c>
      <c r="K1113" s="160"/>
      <c r="L1113" s="134"/>
      <c r="M1113" s="134" t="s">
        <v>131</v>
      </c>
      <c r="N1113" s="135" t="str">
        <f>IFERROR(IF(ISBLANK($G1113),"",IF(ISBLANK($L1113),"",IF(ISTEXT($L1113),$L1113,IF(SIGN(INDEX('Time Zones'!$D$12:$J$18,MATCH($H1113,ZoneA,0),MATCH($M1113,ZoneB,0)))=(-1),INDEX('Time Zones'!$D$12:$J$18,MATCH($H1113,ZoneA,0),MATCH($M1113,ZoneB,0))+$L1113+5,INDEX('Time Zones'!$D$12:$J$18,MATCH($H1113,ZoneA,0),MATCH($M1113,ZoneB,0))+$L1113)))),"Select Time Zones")</f>
        <v/>
      </c>
      <c r="O1113" s="162" t="str">
        <f t="shared" ca="1" si="127"/>
        <v/>
      </c>
      <c r="P1113" s="25">
        <f t="shared" si="123"/>
        <v>0</v>
      </c>
      <c r="Q1113" s="25">
        <f t="shared" si="124"/>
        <v>0</v>
      </c>
      <c r="R1113" s="25">
        <f t="shared" si="125"/>
        <v>0</v>
      </c>
      <c r="S1113" s="25" t="str">
        <f t="shared" ca="1" si="128"/>
        <v/>
      </c>
      <c r="T1113" s="20" t="str">
        <f t="shared" ca="1" si="129"/>
        <v/>
      </c>
      <c r="U1113" s="26" t="str">
        <f t="shared" ca="1" si="126"/>
        <v/>
      </c>
      <c r="V1113" s="22"/>
      <c r="W1113" s="22"/>
      <c r="X1113" s="22"/>
      <c r="Y1113" s="22"/>
      <c r="Z1113" s="156"/>
      <c r="AA1113" s="156"/>
      <c r="AB1113" s="156"/>
      <c r="AC1113" s="22">
        <v>20</v>
      </c>
    </row>
    <row r="1114" spans="1:29">
      <c r="A1114" s="17"/>
      <c r="B1114" s="18"/>
      <c r="C1114" s="18"/>
      <c r="D1114" s="17"/>
      <c r="E1114" s="17"/>
      <c r="F1114" s="157"/>
      <c r="G1114" s="136"/>
      <c r="H1114" s="136" t="s">
        <v>131</v>
      </c>
      <c r="I1114" s="137" t="str">
        <f>IFERROR(IF(ISBLANK($G1114),"",IF(ISTEXT($G1114),$G1114,IF(SIGN(INDEX('Time Zones'!$D$12:$J$18,MATCH($H1114,ZoneA,0),MATCH($J1114,ZoneB,0)))=(-1),INDEX('Time Zones'!$D$12:$J$18,MATCH($H1114,ZoneA,0),MATCH($J1114,ZoneB,0))+$G1114+5,INDEX('Time Zones'!$D$12:$J$18,MATCH($H1114,ZoneA,0),MATCH($J1114,ZoneB,0))+$G1114))),"Select Time Zones")</f>
        <v/>
      </c>
      <c r="J1114" s="19" t="s">
        <v>131</v>
      </c>
      <c r="K1114" s="160"/>
      <c r="L1114" s="134"/>
      <c r="M1114" s="134" t="s">
        <v>131</v>
      </c>
      <c r="N1114" s="135" t="str">
        <f>IFERROR(IF(ISBLANK($G1114),"",IF(ISBLANK($L1114),"",IF(ISTEXT($L1114),$L1114,IF(SIGN(INDEX('Time Zones'!$D$12:$J$18,MATCH($H1114,ZoneA,0),MATCH($M1114,ZoneB,0)))=(-1),INDEX('Time Zones'!$D$12:$J$18,MATCH($H1114,ZoneA,0),MATCH($M1114,ZoneB,0))+$L1114+5,INDEX('Time Zones'!$D$12:$J$18,MATCH($H1114,ZoneA,0),MATCH($M1114,ZoneB,0))+$L1114)))),"Select Time Zones")</f>
        <v/>
      </c>
      <c r="O1114" s="162" t="str">
        <f t="shared" ca="1" si="127"/>
        <v/>
      </c>
      <c r="P1114" s="25">
        <f t="shared" si="123"/>
        <v>0</v>
      </c>
      <c r="Q1114" s="25">
        <f t="shared" si="124"/>
        <v>0</v>
      </c>
      <c r="R1114" s="25">
        <f t="shared" si="125"/>
        <v>0</v>
      </c>
      <c r="S1114" s="25" t="str">
        <f t="shared" ca="1" si="128"/>
        <v/>
      </c>
      <c r="T1114" s="20" t="str">
        <f t="shared" ca="1" si="129"/>
        <v/>
      </c>
      <c r="U1114" s="26" t="str">
        <f t="shared" ca="1" si="126"/>
        <v/>
      </c>
      <c r="V1114" s="22"/>
      <c r="W1114" s="22"/>
      <c r="X1114" s="22"/>
      <c r="Y1114" s="22"/>
      <c r="Z1114" s="156"/>
      <c r="AA1114" s="156"/>
      <c r="AB1114" s="156"/>
      <c r="AC1114" s="22">
        <v>20</v>
      </c>
    </row>
    <row r="1115" spans="1:29">
      <c r="A1115" s="17"/>
      <c r="B1115" s="18"/>
      <c r="C1115" s="18"/>
      <c r="D1115" s="17"/>
      <c r="E1115" s="17"/>
      <c r="F1115" s="157"/>
      <c r="G1115" s="136"/>
      <c r="H1115" s="136" t="s">
        <v>131</v>
      </c>
      <c r="I1115" s="137" t="str">
        <f>IFERROR(IF(ISBLANK($G1115),"",IF(ISTEXT($G1115),$G1115,IF(SIGN(INDEX('Time Zones'!$D$12:$J$18,MATCH($H1115,ZoneA,0),MATCH($J1115,ZoneB,0)))=(-1),INDEX('Time Zones'!$D$12:$J$18,MATCH($H1115,ZoneA,0),MATCH($J1115,ZoneB,0))+$G1115+5,INDEX('Time Zones'!$D$12:$J$18,MATCH($H1115,ZoneA,0),MATCH($J1115,ZoneB,0))+$G1115))),"Select Time Zones")</f>
        <v/>
      </c>
      <c r="J1115" s="19" t="s">
        <v>131</v>
      </c>
      <c r="K1115" s="160"/>
      <c r="L1115" s="134"/>
      <c r="M1115" s="134" t="s">
        <v>131</v>
      </c>
      <c r="N1115" s="135" t="str">
        <f>IFERROR(IF(ISBLANK($G1115),"",IF(ISBLANK($L1115),"",IF(ISTEXT($L1115),$L1115,IF(SIGN(INDEX('Time Zones'!$D$12:$J$18,MATCH($H1115,ZoneA,0),MATCH($M1115,ZoneB,0)))=(-1),INDEX('Time Zones'!$D$12:$J$18,MATCH($H1115,ZoneA,0),MATCH($M1115,ZoneB,0))+$L1115+5,INDEX('Time Zones'!$D$12:$J$18,MATCH($H1115,ZoneA,0),MATCH($M1115,ZoneB,0))+$L1115)))),"Select Time Zones")</f>
        <v/>
      </c>
      <c r="O1115" s="162" t="str">
        <f t="shared" ca="1" si="127"/>
        <v/>
      </c>
      <c r="P1115" s="25">
        <f t="shared" si="123"/>
        <v>0</v>
      </c>
      <c r="Q1115" s="25">
        <f t="shared" si="124"/>
        <v>0</v>
      </c>
      <c r="R1115" s="25">
        <f t="shared" si="125"/>
        <v>0</v>
      </c>
      <c r="S1115" s="25" t="str">
        <f t="shared" ca="1" si="128"/>
        <v/>
      </c>
      <c r="T1115" s="20" t="str">
        <f t="shared" ca="1" si="129"/>
        <v/>
      </c>
      <c r="U1115" s="26" t="str">
        <f t="shared" ca="1" si="126"/>
        <v/>
      </c>
      <c r="V1115" s="22"/>
      <c r="W1115" s="22"/>
      <c r="X1115" s="22"/>
      <c r="Y1115" s="22"/>
      <c r="Z1115" s="156"/>
      <c r="AA1115" s="156"/>
      <c r="AB1115" s="156"/>
      <c r="AC1115" s="22">
        <v>20</v>
      </c>
    </row>
    <row r="1116" spans="1:29">
      <c r="A1116" s="17"/>
      <c r="B1116" s="18"/>
      <c r="C1116" s="18"/>
      <c r="D1116" s="17"/>
      <c r="E1116" s="17"/>
      <c r="F1116" s="157"/>
      <c r="G1116" s="136"/>
      <c r="H1116" s="136" t="s">
        <v>131</v>
      </c>
      <c r="I1116" s="137" t="str">
        <f>IFERROR(IF(ISBLANK($G1116),"",IF(ISTEXT($G1116),$G1116,IF(SIGN(INDEX('Time Zones'!$D$12:$J$18,MATCH($H1116,ZoneA,0),MATCH($J1116,ZoneB,0)))=(-1),INDEX('Time Zones'!$D$12:$J$18,MATCH($H1116,ZoneA,0),MATCH($J1116,ZoneB,0))+$G1116+5,INDEX('Time Zones'!$D$12:$J$18,MATCH($H1116,ZoneA,0),MATCH($J1116,ZoneB,0))+$G1116))),"Select Time Zones")</f>
        <v/>
      </c>
      <c r="J1116" s="19" t="s">
        <v>131</v>
      </c>
      <c r="K1116" s="160"/>
      <c r="L1116" s="134"/>
      <c r="M1116" s="134" t="s">
        <v>131</v>
      </c>
      <c r="N1116" s="135" t="str">
        <f>IFERROR(IF(ISBLANK($G1116),"",IF(ISBLANK($L1116),"",IF(ISTEXT($L1116),$L1116,IF(SIGN(INDEX('Time Zones'!$D$12:$J$18,MATCH($H1116,ZoneA,0),MATCH($M1116,ZoneB,0)))=(-1),INDEX('Time Zones'!$D$12:$J$18,MATCH($H1116,ZoneA,0),MATCH($M1116,ZoneB,0))+$L1116+5,INDEX('Time Zones'!$D$12:$J$18,MATCH($H1116,ZoneA,0),MATCH($M1116,ZoneB,0))+$L1116)))),"Select Time Zones")</f>
        <v/>
      </c>
      <c r="O1116" s="162" t="str">
        <f t="shared" ca="1" si="127"/>
        <v/>
      </c>
      <c r="P1116" s="25">
        <f t="shared" si="123"/>
        <v>0</v>
      </c>
      <c r="Q1116" s="25">
        <f t="shared" si="124"/>
        <v>0</v>
      </c>
      <c r="R1116" s="25">
        <f t="shared" si="125"/>
        <v>0</v>
      </c>
      <c r="S1116" s="25" t="str">
        <f t="shared" ca="1" si="128"/>
        <v/>
      </c>
      <c r="T1116" s="20" t="str">
        <f t="shared" ca="1" si="129"/>
        <v/>
      </c>
      <c r="U1116" s="26" t="str">
        <f t="shared" ca="1" si="126"/>
        <v/>
      </c>
      <c r="V1116" s="22"/>
      <c r="W1116" s="22"/>
      <c r="X1116" s="22"/>
      <c r="Y1116" s="22"/>
      <c r="Z1116" s="156"/>
      <c r="AA1116" s="156"/>
      <c r="AB1116" s="156"/>
      <c r="AC1116" s="22">
        <v>20</v>
      </c>
    </row>
    <row r="1117" spans="1:29">
      <c r="A1117" s="17"/>
      <c r="B1117" s="18"/>
      <c r="C1117" s="18"/>
      <c r="D1117" s="17"/>
      <c r="E1117" s="17"/>
      <c r="F1117" s="157"/>
      <c r="G1117" s="136"/>
      <c r="H1117" s="136" t="s">
        <v>131</v>
      </c>
      <c r="I1117" s="137" t="str">
        <f>IFERROR(IF(ISBLANK($G1117),"",IF(ISTEXT($G1117),$G1117,IF(SIGN(INDEX('Time Zones'!$D$12:$J$18,MATCH($H1117,ZoneA,0),MATCH($J1117,ZoneB,0)))=(-1),INDEX('Time Zones'!$D$12:$J$18,MATCH($H1117,ZoneA,0),MATCH($J1117,ZoneB,0))+$G1117+5,INDEX('Time Zones'!$D$12:$J$18,MATCH($H1117,ZoneA,0),MATCH($J1117,ZoneB,0))+$G1117))),"Select Time Zones")</f>
        <v/>
      </c>
      <c r="J1117" s="19" t="s">
        <v>131</v>
      </c>
      <c r="K1117" s="160"/>
      <c r="L1117" s="134"/>
      <c r="M1117" s="134" t="s">
        <v>131</v>
      </c>
      <c r="N1117" s="135" t="str">
        <f>IFERROR(IF(ISBLANK($G1117),"",IF(ISBLANK($L1117),"",IF(ISTEXT($L1117),$L1117,IF(SIGN(INDEX('Time Zones'!$D$12:$J$18,MATCH($H1117,ZoneA,0),MATCH($M1117,ZoneB,0)))=(-1),INDEX('Time Zones'!$D$12:$J$18,MATCH($H1117,ZoneA,0),MATCH($M1117,ZoneB,0))+$L1117+5,INDEX('Time Zones'!$D$12:$J$18,MATCH($H1117,ZoneA,0),MATCH($M1117,ZoneB,0))+$L1117)))),"Select Time Zones")</f>
        <v/>
      </c>
      <c r="O1117" s="162" t="str">
        <f t="shared" ca="1" si="127"/>
        <v/>
      </c>
      <c r="P1117" s="25">
        <f t="shared" si="123"/>
        <v>0</v>
      </c>
      <c r="Q1117" s="25">
        <f t="shared" si="124"/>
        <v>0</v>
      </c>
      <c r="R1117" s="25">
        <f t="shared" si="125"/>
        <v>0</v>
      </c>
      <c r="S1117" s="25" t="str">
        <f t="shared" ca="1" si="128"/>
        <v/>
      </c>
      <c r="T1117" s="20" t="str">
        <f t="shared" ca="1" si="129"/>
        <v/>
      </c>
      <c r="U1117" s="26" t="str">
        <f t="shared" ca="1" si="126"/>
        <v/>
      </c>
      <c r="V1117" s="22"/>
      <c r="W1117" s="22"/>
      <c r="X1117" s="22"/>
      <c r="Y1117" s="22"/>
      <c r="Z1117" s="156"/>
      <c r="AA1117" s="156"/>
      <c r="AB1117" s="156"/>
      <c r="AC1117" s="22">
        <v>20</v>
      </c>
    </row>
    <row r="1118" spans="1:29">
      <c r="A1118" s="17"/>
      <c r="B1118" s="18"/>
      <c r="C1118" s="18"/>
      <c r="D1118" s="17"/>
      <c r="E1118" s="17"/>
      <c r="F1118" s="157"/>
      <c r="G1118" s="136"/>
      <c r="H1118" s="136" t="s">
        <v>131</v>
      </c>
      <c r="I1118" s="137" t="str">
        <f>IFERROR(IF(ISBLANK($G1118),"",IF(ISTEXT($G1118),$G1118,IF(SIGN(INDEX('Time Zones'!$D$12:$J$18,MATCH($H1118,ZoneA,0),MATCH($J1118,ZoneB,0)))=(-1),INDEX('Time Zones'!$D$12:$J$18,MATCH($H1118,ZoneA,0),MATCH($J1118,ZoneB,0))+$G1118+5,INDEX('Time Zones'!$D$12:$J$18,MATCH($H1118,ZoneA,0),MATCH($J1118,ZoneB,0))+$G1118))),"Select Time Zones")</f>
        <v/>
      </c>
      <c r="J1118" s="19" t="s">
        <v>131</v>
      </c>
      <c r="K1118" s="160"/>
      <c r="L1118" s="134"/>
      <c r="M1118" s="134" t="s">
        <v>131</v>
      </c>
      <c r="N1118" s="135" t="str">
        <f>IFERROR(IF(ISBLANK($G1118),"",IF(ISBLANK($L1118),"",IF(ISTEXT($L1118),$L1118,IF(SIGN(INDEX('Time Zones'!$D$12:$J$18,MATCH($H1118,ZoneA,0),MATCH($M1118,ZoneB,0)))=(-1),INDEX('Time Zones'!$D$12:$J$18,MATCH($H1118,ZoneA,0),MATCH($M1118,ZoneB,0))+$L1118+5,INDEX('Time Zones'!$D$12:$J$18,MATCH($H1118,ZoneA,0),MATCH($M1118,ZoneB,0))+$L1118)))),"Select Time Zones")</f>
        <v/>
      </c>
      <c r="O1118" s="162" t="str">
        <f t="shared" ca="1" si="127"/>
        <v/>
      </c>
      <c r="P1118" s="25">
        <f t="shared" si="123"/>
        <v>0</v>
      </c>
      <c r="Q1118" s="25">
        <f t="shared" si="124"/>
        <v>0</v>
      </c>
      <c r="R1118" s="25">
        <f t="shared" si="125"/>
        <v>0</v>
      </c>
      <c r="S1118" s="25" t="str">
        <f t="shared" ca="1" si="128"/>
        <v/>
      </c>
      <c r="T1118" s="20" t="str">
        <f t="shared" ca="1" si="129"/>
        <v/>
      </c>
      <c r="U1118" s="26" t="str">
        <f t="shared" ca="1" si="126"/>
        <v/>
      </c>
      <c r="V1118" s="22"/>
      <c r="W1118" s="22"/>
      <c r="X1118" s="22"/>
      <c r="Y1118" s="22"/>
      <c r="Z1118" s="156"/>
      <c r="AA1118" s="156"/>
      <c r="AB1118" s="156"/>
      <c r="AC1118" s="22">
        <v>20</v>
      </c>
    </row>
    <row r="1119" spans="1:29">
      <c r="A1119" s="17"/>
      <c r="B1119" s="18"/>
      <c r="C1119" s="18"/>
      <c r="D1119" s="17"/>
      <c r="E1119" s="17"/>
      <c r="F1119" s="157"/>
      <c r="G1119" s="136"/>
      <c r="H1119" s="136" t="s">
        <v>131</v>
      </c>
      <c r="I1119" s="137" t="str">
        <f>IFERROR(IF(ISBLANK($G1119),"",IF(ISTEXT($G1119),$G1119,IF(SIGN(INDEX('Time Zones'!$D$12:$J$18,MATCH($H1119,ZoneA,0),MATCH($J1119,ZoneB,0)))=(-1),INDEX('Time Zones'!$D$12:$J$18,MATCH($H1119,ZoneA,0),MATCH($J1119,ZoneB,0))+$G1119+5,INDEX('Time Zones'!$D$12:$J$18,MATCH($H1119,ZoneA,0),MATCH($J1119,ZoneB,0))+$G1119))),"Select Time Zones")</f>
        <v/>
      </c>
      <c r="J1119" s="19" t="s">
        <v>131</v>
      </c>
      <c r="K1119" s="160"/>
      <c r="L1119" s="134"/>
      <c r="M1119" s="134" t="s">
        <v>131</v>
      </c>
      <c r="N1119" s="135" t="str">
        <f>IFERROR(IF(ISBLANK($G1119),"",IF(ISBLANK($L1119),"",IF(ISTEXT($L1119),$L1119,IF(SIGN(INDEX('Time Zones'!$D$12:$J$18,MATCH($H1119,ZoneA,0),MATCH($M1119,ZoneB,0)))=(-1),INDEX('Time Zones'!$D$12:$J$18,MATCH($H1119,ZoneA,0),MATCH($M1119,ZoneB,0))+$L1119+5,INDEX('Time Zones'!$D$12:$J$18,MATCH($H1119,ZoneA,0),MATCH($M1119,ZoneB,0))+$L1119)))),"Select Time Zones")</f>
        <v/>
      </c>
      <c r="O1119" s="162" t="str">
        <f t="shared" ca="1" si="127"/>
        <v/>
      </c>
      <c r="P1119" s="25">
        <f t="shared" si="123"/>
        <v>0</v>
      </c>
      <c r="Q1119" s="25">
        <f t="shared" si="124"/>
        <v>0</v>
      </c>
      <c r="R1119" s="25">
        <f t="shared" si="125"/>
        <v>0</v>
      </c>
      <c r="S1119" s="25" t="str">
        <f t="shared" ca="1" si="128"/>
        <v/>
      </c>
      <c r="T1119" s="20" t="str">
        <f t="shared" ca="1" si="129"/>
        <v/>
      </c>
      <c r="U1119" s="26" t="str">
        <f t="shared" ca="1" si="126"/>
        <v/>
      </c>
      <c r="V1119" s="22"/>
      <c r="W1119" s="22"/>
      <c r="X1119" s="22"/>
      <c r="Y1119" s="22"/>
      <c r="Z1119" s="156"/>
      <c r="AA1119" s="156"/>
      <c r="AB1119" s="156"/>
      <c r="AC1119" s="22">
        <v>20</v>
      </c>
    </row>
    <row r="1120" spans="1:29">
      <c r="A1120" s="17"/>
      <c r="B1120" s="18"/>
      <c r="C1120" s="18"/>
      <c r="D1120" s="17"/>
      <c r="E1120" s="17"/>
      <c r="F1120" s="157"/>
      <c r="G1120" s="136"/>
      <c r="H1120" s="136" t="s">
        <v>131</v>
      </c>
      <c r="I1120" s="137" t="str">
        <f>IFERROR(IF(ISBLANK($G1120),"",IF(ISTEXT($G1120),$G1120,IF(SIGN(INDEX('Time Zones'!$D$12:$J$18,MATCH($H1120,ZoneA,0),MATCH($J1120,ZoneB,0)))=(-1),INDEX('Time Zones'!$D$12:$J$18,MATCH($H1120,ZoneA,0),MATCH($J1120,ZoneB,0))+$G1120+5,INDEX('Time Zones'!$D$12:$J$18,MATCH($H1120,ZoneA,0),MATCH($J1120,ZoneB,0))+$G1120))),"Select Time Zones")</f>
        <v/>
      </c>
      <c r="J1120" s="19" t="s">
        <v>131</v>
      </c>
      <c r="K1120" s="160"/>
      <c r="L1120" s="134"/>
      <c r="M1120" s="134" t="s">
        <v>131</v>
      </c>
      <c r="N1120" s="135" t="str">
        <f>IFERROR(IF(ISBLANK($G1120),"",IF(ISBLANK($L1120),"",IF(ISTEXT($L1120),$L1120,IF(SIGN(INDEX('Time Zones'!$D$12:$J$18,MATCH($H1120,ZoneA,0),MATCH($M1120,ZoneB,0)))=(-1),INDEX('Time Zones'!$D$12:$J$18,MATCH($H1120,ZoneA,0),MATCH($M1120,ZoneB,0))+$L1120+5,INDEX('Time Zones'!$D$12:$J$18,MATCH($H1120,ZoneA,0),MATCH($M1120,ZoneB,0))+$L1120)))),"Select Time Zones")</f>
        <v/>
      </c>
      <c r="O1120" s="162" t="str">
        <f t="shared" ca="1" si="127"/>
        <v/>
      </c>
      <c r="P1120" s="25">
        <f t="shared" si="123"/>
        <v>0</v>
      </c>
      <c r="Q1120" s="25">
        <f t="shared" si="124"/>
        <v>0</v>
      </c>
      <c r="R1120" s="25">
        <f t="shared" si="125"/>
        <v>0</v>
      </c>
      <c r="S1120" s="25" t="str">
        <f t="shared" ca="1" si="128"/>
        <v/>
      </c>
      <c r="T1120" s="20" t="str">
        <f t="shared" ca="1" si="129"/>
        <v/>
      </c>
      <c r="U1120" s="26" t="str">
        <f t="shared" ca="1" si="126"/>
        <v/>
      </c>
      <c r="V1120" s="22"/>
      <c r="W1120" s="22"/>
      <c r="X1120" s="22"/>
      <c r="Y1120" s="22"/>
      <c r="Z1120" s="156"/>
      <c r="AA1120" s="156"/>
      <c r="AB1120" s="156"/>
      <c r="AC1120" s="22">
        <v>20</v>
      </c>
    </row>
    <row r="1121" spans="1:29">
      <c r="A1121" s="17"/>
      <c r="B1121" s="18"/>
      <c r="C1121" s="18"/>
      <c r="D1121" s="17"/>
      <c r="E1121" s="17"/>
      <c r="F1121" s="157"/>
      <c r="G1121" s="136"/>
      <c r="H1121" s="136" t="s">
        <v>131</v>
      </c>
      <c r="I1121" s="137" t="str">
        <f>IFERROR(IF(ISBLANK($G1121),"",IF(ISTEXT($G1121),$G1121,IF(SIGN(INDEX('Time Zones'!$D$12:$J$18,MATCH($H1121,ZoneA,0),MATCH($J1121,ZoneB,0)))=(-1),INDEX('Time Zones'!$D$12:$J$18,MATCH($H1121,ZoneA,0),MATCH($J1121,ZoneB,0))+$G1121+5,INDEX('Time Zones'!$D$12:$J$18,MATCH($H1121,ZoneA,0),MATCH($J1121,ZoneB,0))+$G1121))),"Select Time Zones")</f>
        <v/>
      </c>
      <c r="J1121" s="19" t="s">
        <v>131</v>
      </c>
      <c r="K1121" s="160"/>
      <c r="L1121" s="134"/>
      <c r="M1121" s="134" t="s">
        <v>131</v>
      </c>
      <c r="N1121" s="135" t="str">
        <f>IFERROR(IF(ISBLANK($G1121),"",IF(ISBLANK($L1121),"",IF(ISTEXT($L1121),$L1121,IF(SIGN(INDEX('Time Zones'!$D$12:$J$18,MATCH($H1121,ZoneA,0),MATCH($M1121,ZoneB,0)))=(-1),INDEX('Time Zones'!$D$12:$J$18,MATCH($H1121,ZoneA,0),MATCH($M1121,ZoneB,0))+$L1121+5,INDEX('Time Zones'!$D$12:$J$18,MATCH($H1121,ZoneA,0),MATCH($M1121,ZoneB,0))+$L1121)))),"Select Time Zones")</f>
        <v/>
      </c>
      <c r="O1121" s="162" t="str">
        <f t="shared" ca="1" si="127"/>
        <v/>
      </c>
      <c r="P1121" s="25">
        <f t="shared" si="123"/>
        <v>0</v>
      </c>
      <c r="Q1121" s="25">
        <f t="shared" si="124"/>
        <v>0</v>
      </c>
      <c r="R1121" s="25">
        <f t="shared" si="125"/>
        <v>0</v>
      </c>
      <c r="S1121" s="25" t="str">
        <f t="shared" ca="1" si="128"/>
        <v/>
      </c>
      <c r="T1121" s="20" t="str">
        <f t="shared" ca="1" si="129"/>
        <v/>
      </c>
      <c r="U1121" s="26" t="str">
        <f t="shared" ca="1" si="126"/>
        <v/>
      </c>
      <c r="V1121" s="22"/>
      <c r="W1121" s="22"/>
      <c r="X1121" s="22"/>
      <c r="Y1121" s="22"/>
      <c r="Z1121" s="156"/>
      <c r="AA1121" s="156"/>
      <c r="AB1121" s="156"/>
      <c r="AC1121" s="22">
        <v>20</v>
      </c>
    </row>
    <row r="1122" spans="1:29">
      <c r="A1122" s="17"/>
      <c r="B1122" s="18"/>
      <c r="C1122" s="18"/>
      <c r="D1122" s="17"/>
      <c r="E1122" s="17"/>
      <c r="F1122" s="157"/>
      <c r="G1122" s="136"/>
      <c r="H1122" s="136" t="s">
        <v>131</v>
      </c>
      <c r="I1122" s="137" t="str">
        <f>IFERROR(IF(ISBLANK($G1122),"",IF(ISTEXT($G1122),$G1122,IF(SIGN(INDEX('Time Zones'!$D$12:$J$18,MATCH($H1122,ZoneA,0),MATCH($J1122,ZoneB,0)))=(-1),INDEX('Time Zones'!$D$12:$J$18,MATCH($H1122,ZoneA,0),MATCH($J1122,ZoneB,0))+$G1122+5,INDEX('Time Zones'!$D$12:$J$18,MATCH($H1122,ZoneA,0),MATCH($J1122,ZoneB,0))+$G1122))),"Select Time Zones")</f>
        <v/>
      </c>
      <c r="J1122" s="19" t="s">
        <v>131</v>
      </c>
      <c r="K1122" s="160"/>
      <c r="L1122" s="134"/>
      <c r="M1122" s="134" t="s">
        <v>131</v>
      </c>
      <c r="N1122" s="135" t="str">
        <f>IFERROR(IF(ISBLANK($G1122),"",IF(ISBLANK($L1122),"",IF(ISTEXT($L1122),$L1122,IF(SIGN(INDEX('Time Zones'!$D$12:$J$18,MATCH($H1122,ZoneA,0),MATCH($M1122,ZoneB,0)))=(-1),INDEX('Time Zones'!$D$12:$J$18,MATCH($H1122,ZoneA,0),MATCH($M1122,ZoneB,0))+$L1122+5,INDEX('Time Zones'!$D$12:$J$18,MATCH($H1122,ZoneA,0),MATCH($M1122,ZoneB,0))+$L1122)))),"Select Time Zones")</f>
        <v/>
      </c>
      <c r="O1122" s="162" t="str">
        <f t="shared" ca="1" si="127"/>
        <v/>
      </c>
      <c r="P1122" s="25">
        <f t="shared" si="123"/>
        <v>0</v>
      </c>
      <c r="Q1122" s="25">
        <f t="shared" si="124"/>
        <v>0</v>
      </c>
      <c r="R1122" s="25">
        <f t="shared" si="125"/>
        <v>0</v>
      </c>
      <c r="S1122" s="25" t="str">
        <f t="shared" ca="1" si="128"/>
        <v/>
      </c>
      <c r="T1122" s="20" t="str">
        <f t="shared" ca="1" si="129"/>
        <v/>
      </c>
      <c r="U1122" s="26" t="str">
        <f t="shared" ca="1" si="126"/>
        <v/>
      </c>
      <c r="V1122" s="22"/>
      <c r="W1122" s="22"/>
      <c r="X1122" s="22"/>
      <c r="Y1122" s="22"/>
      <c r="Z1122" s="156"/>
      <c r="AA1122" s="156"/>
      <c r="AB1122" s="156"/>
      <c r="AC1122" s="22">
        <v>20</v>
      </c>
    </row>
    <row r="1123" spans="1:29">
      <c r="A1123" s="17"/>
      <c r="B1123" s="18"/>
      <c r="C1123" s="18"/>
      <c r="D1123" s="17"/>
      <c r="E1123" s="17"/>
      <c r="F1123" s="157"/>
      <c r="G1123" s="136"/>
      <c r="H1123" s="136" t="s">
        <v>131</v>
      </c>
      <c r="I1123" s="137" t="str">
        <f>IFERROR(IF(ISBLANK($G1123),"",IF(ISTEXT($G1123),$G1123,IF(SIGN(INDEX('Time Zones'!$D$12:$J$18,MATCH($H1123,ZoneA,0),MATCH($J1123,ZoneB,0)))=(-1),INDEX('Time Zones'!$D$12:$J$18,MATCH($H1123,ZoneA,0),MATCH($J1123,ZoneB,0))+$G1123+5,INDEX('Time Zones'!$D$12:$J$18,MATCH($H1123,ZoneA,0),MATCH($J1123,ZoneB,0))+$G1123))),"Select Time Zones")</f>
        <v/>
      </c>
      <c r="J1123" s="19" t="s">
        <v>131</v>
      </c>
      <c r="K1123" s="160"/>
      <c r="L1123" s="134"/>
      <c r="M1123" s="134" t="s">
        <v>131</v>
      </c>
      <c r="N1123" s="135" t="str">
        <f>IFERROR(IF(ISBLANK($G1123),"",IF(ISBLANK($L1123),"",IF(ISTEXT($L1123),$L1123,IF(SIGN(INDEX('Time Zones'!$D$12:$J$18,MATCH($H1123,ZoneA,0),MATCH($M1123,ZoneB,0)))=(-1),INDEX('Time Zones'!$D$12:$J$18,MATCH($H1123,ZoneA,0),MATCH($M1123,ZoneB,0))+$L1123+5,INDEX('Time Zones'!$D$12:$J$18,MATCH($H1123,ZoneA,0),MATCH($M1123,ZoneB,0))+$L1123)))),"Select Time Zones")</f>
        <v/>
      </c>
      <c r="O1123" s="162" t="str">
        <f t="shared" ca="1" si="127"/>
        <v/>
      </c>
      <c r="P1123" s="25">
        <f t="shared" si="123"/>
        <v>0</v>
      </c>
      <c r="Q1123" s="25">
        <f t="shared" si="124"/>
        <v>0</v>
      </c>
      <c r="R1123" s="25">
        <f t="shared" si="125"/>
        <v>0</v>
      </c>
      <c r="S1123" s="25" t="str">
        <f t="shared" ca="1" si="128"/>
        <v/>
      </c>
      <c r="T1123" s="20" t="str">
        <f t="shared" ca="1" si="129"/>
        <v/>
      </c>
      <c r="U1123" s="26" t="str">
        <f t="shared" ca="1" si="126"/>
        <v/>
      </c>
      <c r="V1123" s="22"/>
      <c r="W1123" s="22"/>
      <c r="X1123" s="22"/>
      <c r="Y1123" s="22"/>
      <c r="Z1123" s="156"/>
      <c r="AA1123" s="156"/>
      <c r="AB1123" s="156"/>
      <c r="AC1123" s="22">
        <v>20</v>
      </c>
    </row>
    <row r="1124" spans="1:29">
      <c r="A1124" s="17"/>
      <c r="B1124" s="18"/>
      <c r="C1124" s="18"/>
      <c r="D1124" s="17"/>
      <c r="E1124" s="17"/>
      <c r="F1124" s="157"/>
      <c r="G1124" s="136"/>
      <c r="H1124" s="136" t="s">
        <v>131</v>
      </c>
      <c r="I1124" s="137" t="str">
        <f>IFERROR(IF(ISBLANK($G1124),"",IF(ISTEXT($G1124),$G1124,IF(SIGN(INDEX('Time Zones'!$D$12:$J$18,MATCH($H1124,ZoneA,0),MATCH($J1124,ZoneB,0)))=(-1),INDEX('Time Zones'!$D$12:$J$18,MATCH($H1124,ZoneA,0),MATCH($J1124,ZoneB,0))+$G1124+5,INDEX('Time Zones'!$D$12:$J$18,MATCH($H1124,ZoneA,0),MATCH($J1124,ZoneB,0))+$G1124))),"Select Time Zones")</f>
        <v/>
      </c>
      <c r="J1124" s="19" t="s">
        <v>131</v>
      </c>
      <c r="K1124" s="160"/>
      <c r="L1124" s="134"/>
      <c r="M1124" s="134" t="s">
        <v>131</v>
      </c>
      <c r="N1124" s="135" t="str">
        <f>IFERROR(IF(ISBLANK($G1124),"",IF(ISBLANK($L1124),"",IF(ISTEXT($L1124),$L1124,IF(SIGN(INDEX('Time Zones'!$D$12:$J$18,MATCH($H1124,ZoneA,0),MATCH($M1124,ZoneB,0)))=(-1),INDEX('Time Zones'!$D$12:$J$18,MATCH($H1124,ZoneA,0),MATCH($M1124,ZoneB,0))+$L1124+5,INDEX('Time Zones'!$D$12:$J$18,MATCH($H1124,ZoneA,0),MATCH($M1124,ZoneB,0))+$L1124)))),"Select Time Zones")</f>
        <v/>
      </c>
      <c r="O1124" s="162" t="str">
        <f t="shared" ca="1" si="127"/>
        <v/>
      </c>
      <c r="P1124" s="25">
        <f t="shared" si="123"/>
        <v>0</v>
      </c>
      <c r="Q1124" s="25">
        <f t="shared" si="124"/>
        <v>0</v>
      </c>
      <c r="R1124" s="25">
        <f t="shared" si="125"/>
        <v>0</v>
      </c>
      <c r="S1124" s="25" t="str">
        <f t="shared" ca="1" si="128"/>
        <v/>
      </c>
      <c r="T1124" s="20" t="str">
        <f t="shared" ca="1" si="129"/>
        <v/>
      </c>
      <c r="U1124" s="26" t="str">
        <f t="shared" ca="1" si="126"/>
        <v/>
      </c>
      <c r="V1124" s="22"/>
      <c r="W1124" s="22"/>
      <c r="X1124" s="22"/>
      <c r="Y1124" s="22"/>
      <c r="Z1124" s="156"/>
      <c r="AA1124" s="156"/>
      <c r="AB1124" s="156"/>
      <c r="AC1124" s="22">
        <v>20</v>
      </c>
    </row>
    <row r="1125" spans="1:29">
      <c r="A1125" s="17"/>
      <c r="B1125" s="18"/>
      <c r="C1125" s="18"/>
      <c r="D1125" s="17"/>
      <c r="E1125" s="17"/>
      <c r="F1125" s="157"/>
      <c r="G1125" s="136"/>
      <c r="H1125" s="136" t="s">
        <v>131</v>
      </c>
      <c r="I1125" s="137" t="str">
        <f>IFERROR(IF(ISBLANK($G1125),"",IF(ISTEXT($G1125),$G1125,IF(SIGN(INDEX('Time Zones'!$D$12:$J$18,MATCH($H1125,ZoneA,0),MATCH($J1125,ZoneB,0)))=(-1),INDEX('Time Zones'!$D$12:$J$18,MATCH($H1125,ZoneA,0),MATCH($J1125,ZoneB,0))+$G1125+5,INDEX('Time Zones'!$D$12:$J$18,MATCH($H1125,ZoneA,0),MATCH($J1125,ZoneB,0))+$G1125))),"Select Time Zones")</f>
        <v/>
      </c>
      <c r="J1125" s="19" t="s">
        <v>131</v>
      </c>
      <c r="K1125" s="160"/>
      <c r="L1125" s="134"/>
      <c r="M1125" s="134" t="s">
        <v>131</v>
      </c>
      <c r="N1125" s="135" t="str">
        <f>IFERROR(IF(ISBLANK($G1125),"",IF(ISBLANK($L1125),"",IF(ISTEXT($L1125),$L1125,IF(SIGN(INDEX('Time Zones'!$D$12:$J$18,MATCH($H1125,ZoneA,0),MATCH($M1125,ZoneB,0)))=(-1),INDEX('Time Zones'!$D$12:$J$18,MATCH($H1125,ZoneA,0),MATCH($M1125,ZoneB,0))+$L1125+5,INDEX('Time Zones'!$D$12:$J$18,MATCH($H1125,ZoneA,0),MATCH($M1125,ZoneB,0))+$L1125)))),"Select Time Zones")</f>
        <v/>
      </c>
      <c r="O1125" s="162" t="str">
        <f t="shared" ca="1" si="127"/>
        <v/>
      </c>
      <c r="P1125" s="25">
        <f t="shared" si="123"/>
        <v>0</v>
      </c>
      <c r="Q1125" s="25">
        <f t="shared" si="124"/>
        <v>0</v>
      </c>
      <c r="R1125" s="25">
        <f t="shared" si="125"/>
        <v>0</v>
      </c>
      <c r="S1125" s="25" t="str">
        <f t="shared" ca="1" si="128"/>
        <v/>
      </c>
      <c r="T1125" s="20" t="str">
        <f t="shared" ca="1" si="129"/>
        <v/>
      </c>
      <c r="U1125" s="26" t="str">
        <f t="shared" ca="1" si="126"/>
        <v/>
      </c>
      <c r="V1125" s="22"/>
      <c r="W1125" s="22"/>
      <c r="X1125" s="22"/>
      <c r="Y1125" s="22"/>
      <c r="Z1125" s="156"/>
      <c r="AA1125" s="156"/>
      <c r="AB1125" s="156"/>
      <c r="AC1125" s="22">
        <v>20</v>
      </c>
    </row>
    <row r="1126" spans="1:29">
      <c r="A1126" s="17"/>
      <c r="B1126" s="18"/>
      <c r="C1126" s="18"/>
      <c r="D1126" s="17"/>
      <c r="E1126" s="17"/>
      <c r="F1126" s="157"/>
      <c r="G1126" s="136"/>
      <c r="H1126" s="136" t="s">
        <v>131</v>
      </c>
      <c r="I1126" s="137" t="str">
        <f>IFERROR(IF(ISBLANK($G1126),"",IF(ISTEXT($G1126),$G1126,IF(SIGN(INDEX('Time Zones'!$D$12:$J$18,MATCH($H1126,ZoneA,0),MATCH($J1126,ZoneB,0)))=(-1),INDEX('Time Zones'!$D$12:$J$18,MATCH($H1126,ZoneA,0),MATCH($J1126,ZoneB,0))+$G1126+5,INDEX('Time Zones'!$D$12:$J$18,MATCH($H1126,ZoneA,0),MATCH($J1126,ZoneB,0))+$G1126))),"Select Time Zones")</f>
        <v/>
      </c>
      <c r="J1126" s="19" t="s">
        <v>131</v>
      </c>
      <c r="K1126" s="160"/>
      <c r="L1126" s="134"/>
      <c r="M1126" s="134" t="s">
        <v>131</v>
      </c>
      <c r="N1126" s="135" t="str">
        <f>IFERROR(IF(ISBLANK($G1126),"",IF(ISBLANK($L1126),"",IF(ISTEXT($L1126),$L1126,IF(SIGN(INDEX('Time Zones'!$D$12:$J$18,MATCH($H1126,ZoneA,0),MATCH($M1126,ZoneB,0)))=(-1),INDEX('Time Zones'!$D$12:$J$18,MATCH($H1126,ZoneA,0),MATCH($M1126,ZoneB,0))+$L1126+5,INDEX('Time Zones'!$D$12:$J$18,MATCH($H1126,ZoneA,0),MATCH($M1126,ZoneB,0))+$L1126)))),"Select Time Zones")</f>
        <v/>
      </c>
      <c r="O1126" s="162" t="str">
        <f t="shared" ca="1" si="127"/>
        <v/>
      </c>
      <c r="P1126" s="25">
        <f t="shared" si="123"/>
        <v>0</v>
      </c>
      <c r="Q1126" s="25">
        <f t="shared" si="124"/>
        <v>0</v>
      </c>
      <c r="R1126" s="25">
        <f t="shared" si="125"/>
        <v>0</v>
      </c>
      <c r="S1126" s="25" t="str">
        <f t="shared" ca="1" si="128"/>
        <v/>
      </c>
      <c r="T1126" s="20" t="str">
        <f t="shared" ca="1" si="129"/>
        <v/>
      </c>
      <c r="U1126" s="26" t="str">
        <f t="shared" ca="1" si="126"/>
        <v/>
      </c>
      <c r="V1126" s="22"/>
      <c r="W1126" s="22"/>
      <c r="X1126" s="22"/>
      <c r="Y1126" s="22"/>
      <c r="Z1126" s="156"/>
      <c r="AA1126" s="156"/>
      <c r="AB1126" s="156"/>
      <c r="AC1126" s="22">
        <v>20</v>
      </c>
    </row>
    <row r="1127" spans="1:29">
      <c r="A1127" s="17"/>
      <c r="B1127" s="18"/>
      <c r="C1127" s="18"/>
      <c r="D1127" s="17"/>
      <c r="E1127" s="17"/>
      <c r="F1127" s="157"/>
      <c r="G1127" s="136"/>
      <c r="H1127" s="136" t="s">
        <v>131</v>
      </c>
      <c r="I1127" s="137" t="str">
        <f>IFERROR(IF(ISBLANK($G1127),"",IF(ISTEXT($G1127),$G1127,IF(SIGN(INDEX('Time Zones'!$D$12:$J$18,MATCH($H1127,ZoneA,0),MATCH($J1127,ZoneB,0)))=(-1),INDEX('Time Zones'!$D$12:$J$18,MATCH($H1127,ZoneA,0),MATCH($J1127,ZoneB,0))+$G1127+5,INDEX('Time Zones'!$D$12:$J$18,MATCH($H1127,ZoneA,0),MATCH($J1127,ZoneB,0))+$G1127))),"Select Time Zones")</f>
        <v/>
      </c>
      <c r="J1127" s="19" t="s">
        <v>131</v>
      </c>
      <c r="K1127" s="160"/>
      <c r="L1127" s="134"/>
      <c r="M1127" s="134" t="s">
        <v>131</v>
      </c>
      <c r="N1127" s="135" t="str">
        <f>IFERROR(IF(ISBLANK($G1127),"",IF(ISBLANK($L1127),"",IF(ISTEXT($L1127),$L1127,IF(SIGN(INDEX('Time Zones'!$D$12:$J$18,MATCH($H1127,ZoneA,0),MATCH($M1127,ZoneB,0)))=(-1),INDEX('Time Zones'!$D$12:$J$18,MATCH($H1127,ZoneA,0),MATCH($M1127,ZoneB,0))+$L1127+5,INDEX('Time Zones'!$D$12:$J$18,MATCH($H1127,ZoneA,0),MATCH($M1127,ZoneB,0))+$L1127)))),"Select Time Zones")</f>
        <v/>
      </c>
      <c r="O1127" s="162" t="str">
        <f t="shared" ca="1" si="127"/>
        <v/>
      </c>
      <c r="P1127" s="25">
        <f t="shared" si="123"/>
        <v>0</v>
      </c>
      <c r="Q1127" s="25">
        <f t="shared" si="124"/>
        <v>0</v>
      </c>
      <c r="R1127" s="25">
        <f t="shared" si="125"/>
        <v>0</v>
      </c>
      <c r="S1127" s="25" t="str">
        <f t="shared" ca="1" si="128"/>
        <v/>
      </c>
      <c r="T1127" s="20" t="str">
        <f t="shared" ca="1" si="129"/>
        <v/>
      </c>
      <c r="U1127" s="26" t="str">
        <f t="shared" ca="1" si="126"/>
        <v/>
      </c>
      <c r="V1127" s="22"/>
      <c r="W1127" s="22"/>
      <c r="X1127" s="22"/>
      <c r="Y1127" s="22"/>
      <c r="Z1127" s="156"/>
      <c r="AA1127" s="156"/>
      <c r="AB1127" s="156"/>
      <c r="AC1127" s="22">
        <v>20</v>
      </c>
    </row>
    <row r="1128" spans="1:29">
      <c r="A1128" s="17"/>
      <c r="B1128" s="18"/>
      <c r="C1128" s="18"/>
      <c r="D1128" s="17"/>
      <c r="E1128" s="17"/>
      <c r="F1128" s="157"/>
      <c r="G1128" s="136"/>
      <c r="H1128" s="136" t="s">
        <v>131</v>
      </c>
      <c r="I1128" s="137" t="str">
        <f>IFERROR(IF(ISBLANK($G1128),"",IF(ISTEXT($G1128),$G1128,IF(SIGN(INDEX('Time Zones'!$D$12:$J$18,MATCH($H1128,ZoneA,0),MATCH($J1128,ZoneB,0)))=(-1),INDEX('Time Zones'!$D$12:$J$18,MATCH($H1128,ZoneA,0),MATCH($J1128,ZoneB,0))+$G1128+5,INDEX('Time Zones'!$D$12:$J$18,MATCH($H1128,ZoneA,0),MATCH($J1128,ZoneB,0))+$G1128))),"Select Time Zones")</f>
        <v/>
      </c>
      <c r="J1128" s="19" t="s">
        <v>131</v>
      </c>
      <c r="K1128" s="160"/>
      <c r="L1128" s="134"/>
      <c r="M1128" s="134" t="s">
        <v>131</v>
      </c>
      <c r="N1128" s="135" t="str">
        <f>IFERROR(IF(ISBLANK($G1128),"",IF(ISBLANK($L1128),"",IF(ISTEXT($L1128),$L1128,IF(SIGN(INDEX('Time Zones'!$D$12:$J$18,MATCH($H1128,ZoneA,0),MATCH($M1128,ZoneB,0)))=(-1),INDEX('Time Zones'!$D$12:$J$18,MATCH($H1128,ZoneA,0),MATCH($M1128,ZoneB,0))+$L1128+5,INDEX('Time Zones'!$D$12:$J$18,MATCH($H1128,ZoneA,0),MATCH($M1128,ZoneB,0))+$L1128)))),"Select Time Zones")</f>
        <v/>
      </c>
      <c r="O1128" s="162" t="str">
        <f t="shared" ca="1" si="127"/>
        <v/>
      </c>
      <c r="P1128" s="25">
        <f t="shared" si="123"/>
        <v>0</v>
      </c>
      <c r="Q1128" s="25">
        <f t="shared" si="124"/>
        <v>0</v>
      </c>
      <c r="R1128" s="25">
        <f t="shared" si="125"/>
        <v>0</v>
      </c>
      <c r="S1128" s="25" t="str">
        <f t="shared" ca="1" si="128"/>
        <v/>
      </c>
      <c r="T1128" s="20" t="str">
        <f t="shared" ca="1" si="129"/>
        <v/>
      </c>
      <c r="U1128" s="26" t="str">
        <f t="shared" ca="1" si="126"/>
        <v/>
      </c>
      <c r="V1128" s="22"/>
      <c r="W1128" s="22"/>
      <c r="X1128" s="22"/>
      <c r="Y1128" s="22"/>
      <c r="Z1128" s="156"/>
      <c r="AA1128" s="156"/>
      <c r="AB1128" s="156"/>
      <c r="AC1128" s="22">
        <v>20</v>
      </c>
    </row>
    <row r="1129" spans="1:29">
      <c r="A1129" s="17"/>
      <c r="B1129" s="18"/>
      <c r="C1129" s="18"/>
      <c r="D1129" s="17"/>
      <c r="E1129" s="17"/>
      <c r="F1129" s="157"/>
      <c r="G1129" s="136"/>
      <c r="H1129" s="136" t="s">
        <v>131</v>
      </c>
      <c r="I1129" s="137" t="str">
        <f>IFERROR(IF(ISBLANK($G1129),"",IF(ISTEXT($G1129),$G1129,IF(SIGN(INDEX('Time Zones'!$D$12:$J$18,MATCH($H1129,ZoneA,0),MATCH($J1129,ZoneB,0)))=(-1),INDEX('Time Zones'!$D$12:$J$18,MATCH($H1129,ZoneA,0),MATCH($J1129,ZoneB,0))+$G1129+5,INDEX('Time Zones'!$D$12:$J$18,MATCH($H1129,ZoneA,0),MATCH($J1129,ZoneB,0))+$G1129))),"Select Time Zones")</f>
        <v/>
      </c>
      <c r="J1129" s="19" t="s">
        <v>131</v>
      </c>
      <c r="K1129" s="160"/>
      <c r="L1129" s="134"/>
      <c r="M1129" s="134" t="s">
        <v>131</v>
      </c>
      <c r="N1129" s="135" t="str">
        <f>IFERROR(IF(ISBLANK($G1129),"",IF(ISBLANK($L1129),"",IF(ISTEXT($L1129),$L1129,IF(SIGN(INDEX('Time Zones'!$D$12:$J$18,MATCH($H1129,ZoneA,0),MATCH($M1129,ZoneB,0)))=(-1),INDEX('Time Zones'!$D$12:$J$18,MATCH($H1129,ZoneA,0),MATCH($M1129,ZoneB,0))+$L1129+5,INDEX('Time Zones'!$D$12:$J$18,MATCH($H1129,ZoneA,0),MATCH($M1129,ZoneB,0))+$L1129)))),"Select Time Zones")</f>
        <v/>
      </c>
      <c r="O1129" s="162" t="str">
        <f t="shared" ca="1" si="127"/>
        <v/>
      </c>
      <c r="P1129" s="25">
        <f t="shared" si="123"/>
        <v>0</v>
      </c>
      <c r="Q1129" s="25">
        <f t="shared" si="124"/>
        <v>0</v>
      </c>
      <c r="R1129" s="25">
        <f t="shared" si="125"/>
        <v>0</v>
      </c>
      <c r="S1129" s="25" t="str">
        <f t="shared" ca="1" si="128"/>
        <v/>
      </c>
      <c r="T1129" s="20" t="str">
        <f t="shared" ca="1" si="129"/>
        <v/>
      </c>
      <c r="U1129" s="26" t="str">
        <f t="shared" ca="1" si="126"/>
        <v/>
      </c>
      <c r="V1129" s="22"/>
      <c r="W1129" s="22"/>
      <c r="X1129" s="22"/>
      <c r="Y1129" s="22"/>
      <c r="Z1129" s="156"/>
      <c r="AA1129" s="156"/>
      <c r="AB1129" s="156"/>
      <c r="AC1129" s="22">
        <v>20</v>
      </c>
    </row>
    <row r="1130" spans="1:29">
      <c r="A1130" s="17"/>
      <c r="B1130" s="18"/>
      <c r="C1130" s="18"/>
      <c r="D1130" s="17"/>
      <c r="E1130" s="17"/>
      <c r="F1130" s="157"/>
      <c r="G1130" s="136"/>
      <c r="H1130" s="136" t="s">
        <v>131</v>
      </c>
      <c r="I1130" s="137" t="str">
        <f>IFERROR(IF(ISBLANK($G1130),"",IF(ISTEXT($G1130),$G1130,IF(SIGN(INDEX('Time Zones'!$D$12:$J$18,MATCH($H1130,ZoneA,0),MATCH($J1130,ZoneB,0)))=(-1),INDEX('Time Zones'!$D$12:$J$18,MATCH($H1130,ZoneA,0),MATCH($J1130,ZoneB,0))+$G1130+5,INDEX('Time Zones'!$D$12:$J$18,MATCH($H1130,ZoneA,0),MATCH($J1130,ZoneB,0))+$G1130))),"Select Time Zones")</f>
        <v/>
      </c>
      <c r="J1130" s="19" t="s">
        <v>131</v>
      </c>
      <c r="K1130" s="160"/>
      <c r="L1130" s="134"/>
      <c r="M1130" s="134" t="s">
        <v>131</v>
      </c>
      <c r="N1130" s="135" t="str">
        <f>IFERROR(IF(ISBLANK($G1130),"",IF(ISBLANK($L1130),"",IF(ISTEXT($L1130),$L1130,IF(SIGN(INDEX('Time Zones'!$D$12:$J$18,MATCH($H1130,ZoneA,0),MATCH($M1130,ZoneB,0)))=(-1),INDEX('Time Zones'!$D$12:$J$18,MATCH($H1130,ZoneA,0),MATCH($M1130,ZoneB,0))+$L1130+5,INDEX('Time Zones'!$D$12:$J$18,MATCH($H1130,ZoneA,0),MATCH($M1130,ZoneB,0))+$L1130)))),"Select Time Zones")</f>
        <v/>
      </c>
      <c r="O1130" s="162" t="str">
        <f t="shared" ca="1" si="127"/>
        <v/>
      </c>
      <c r="P1130" s="25">
        <f t="shared" si="123"/>
        <v>0</v>
      </c>
      <c r="Q1130" s="25">
        <f t="shared" si="124"/>
        <v>0</v>
      </c>
      <c r="R1130" s="25">
        <f t="shared" si="125"/>
        <v>0</v>
      </c>
      <c r="S1130" s="25" t="str">
        <f t="shared" ca="1" si="128"/>
        <v/>
      </c>
      <c r="T1130" s="20" t="str">
        <f t="shared" ca="1" si="129"/>
        <v/>
      </c>
      <c r="U1130" s="26" t="str">
        <f t="shared" ca="1" si="126"/>
        <v/>
      </c>
      <c r="V1130" s="22"/>
      <c r="W1130" s="22"/>
      <c r="X1130" s="22"/>
      <c r="Y1130" s="22"/>
      <c r="Z1130" s="156"/>
      <c r="AA1130" s="156"/>
      <c r="AB1130" s="156"/>
      <c r="AC1130" s="22">
        <v>20</v>
      </c>
    </row>
    <row r="1131" spans="1:29">
      <c r="A1131" s="17"/>
      <c r="B1131" s="18"/>
      <c r="C1131" s="18"/>
      <c r="D1131" s="17"/>
      <c r="E1131" s="17"/>
      <c r="F1131" s="157"/>
      <c r="G1131" s="136"/>
      <c r="H1131" s="136" t="s">
        <v>131</v>
      </c>
      <c r="I1131" s="137" t="str">
        <f>IFERROR(IF(ISBLANK($G1131),"",IF(ISTEXT($G1131),$G1131,IF(SIGN(INDEX('Time Zones'!$D$12:$J$18,MATCH($H1131,ZoneA,0),MATCH($J1131,ZoneB,0)))=(-1),INDEX('Time Zones'!$D$12:$J$18,MATCH($H1131,ZoneA,0),MATCH($J1131,ZoneB,0))+$G1131+5,INDEX('Time Zones'!$D$12:$J$18,MATCH($H1131,ZoneA,0),MATCH($J1131,ZoneB,0))+$G1131))),"Select Time Zones")</f>
        <v/>
      </c>
      <c r="J1131" s="19" t="s">
        <v>131</v>
      </c>
      <c r="K1131" s="160"/>
      <c r="L1131" s="134"/>
      <c r="M1131" s="134" t="s">
        <v>131</v>
      </c>
      <c r="N1131" s="135" t="str">
        <f>IFERROR(IF(ISBLANK($G1131),"",IF(ISBLANK($L1131),"",IF(ISTEXT($L1131),$L1131,IF(SIGN(INDEX('Time Zones'!$D$12:$J$18,MATCH($H1131,ZoneA,0),MATCH($M1131,ZoneB,0)))=(-1),INDEX('Time Zones'!$D$12:$J$18,MATCH($H1131,ZoneA,0),MATCH($M1131,ZoneB,0))+$L1131+5,INDEX('Time Zones'!$D$12:$J$18,MATCH($H1131,ZoneA,0),MATCH($M1131,ZoneB,0))+$L1131)))),"Select Time Zones")</f>
        <v/>
      </c>
      <c r="O1131" s="162" t="str">
        <f t="shared" ca="1" si="127"/>
        <v/>
      </c>
      <c r="P1131" s="25">
        <f t="shared" si="123"/>
        <v>0</v>
      </c>
      <c r="Q1131" s="25">
        <f t="shared" si="124"/>
        <v>0</v>
      </c>
      <c r="R1131" s="25">
        <f t="shared" si="125"/>
        <v>0</v>
      </c>
      <c r="S1131" s="25" t="str">
        <f t="shared" ca="1" si="128"/>
        <v/>
      </c>
      <c r="T1131" s="20" t="str">
        <f t="shared" ca="1" si="129"/>
        <v/>
      </c>
      <c r="U1131" s="26" t="str">
        <f t="shared" ca="1" si="126"/>
        <v/>
      </c>
      <c r="V1131" s="22"/>
      <c r="W1131" s="22"/>
      <c r="X1131" s="22"/>
      <c r="Y1131" s="22"/>
      <c r="Z1131" s="156"/>
      <c r="AA1131" s="156"/>
      <c r="AB1131" s="156"/>
      <c r="AC1131" s="22">
        <v>20</v>
      </c>
    </row>
    <row r="1132" spans="1:29">
      <c r="A1132" s="17"/>
      <c r="B1132" s="18"/>
      <c r="C1132" s="18"/>
      <c r="D1132" s="17"/>
      <c r="E1132" s="17"/>
      <c r="F1132" s="157"/>
      <c r="G1132" s="136"/>
      <c r="H1132" s="136" t="s">
        <v>131</v>
      </c>
      <c r="I1132" s="137" t="str">
        <f>IFERROR(IF(ISBLANK($G1132),"",IF(ISTEXT($G1132),$G1132,IF(SIGN(INDEX('Time Zones'!$D$12:$J$18,MATCH($H1132,ZoneA,0),MATCH($J1132,ZoneB,0)))=(-1),INDEX('Time Zones'!$D$12:$J$18,MATCH($H1132,ZoneA,0),MATCH($J1132,ZoneB,0))+$G1132+5,INDEX('Time Zones'!$D$12:$J$18,MATCH($H1132,ZoneA,0),MATCH($J1132,ZoneB,0))+$G1132))),"Select Time Zones")</f>
        <v/>
      </c>
      <c r="J1132" s="19" t="s">
        <v>131</v>
      </c>
      <c r="K1132" s="160"/>
      <c r="L1132" s="134"/>
      <c r="M1132" s="134" t="s">
        <v>131</v>
      </c>
      <c r="N1132" s="135" t="str">
        <f>IFERROR(IF(ISBLANK($G1132),"",IF(ISBLANK($L1132),"",IF(ISTEXT($L1132),$L1132,IF(SIGN(INDEX('Time Zones'!$D$12:$J$18,MATCH($H1132,ZoneA,0),MATCH($M1132,ZoneB,0)))=(-1),INDEX('Time Zones'!$D$12:$J$18,MATCH($H1132,ZoneA,0),MATCH($M1132,ZoneB,0))+$L1132+5,INDEX('Time Zones'!$D$12:$J$18,MATCH($H1132,ZoneA,0),MATCH($M1132,ZoneB,0))+$L1132)))),"Select Time Zones")</f>
        <v/>
      </c>
      <c r="O1132" s="162" t="str">
        <f t="shared" ca="1" si="127"/>
        <v/>
      </c>
      <c r="P1132" s="25">
        <f t="shared" si="123"/>
        <v>0</v>
      </c>
      <c r="Q1132" s="25">
        <f t="shared" si="124"/>
        <v>0</v>
      </c>
      <c r="R1132" s="25">
        <f t="shared" si="125"/>
        <v>0</v>
      </c>
      <c r="S1132" s="25" t="str">
        <f t="shared" ca="1" si="128"/>
        <v/>
      </c>
      <c r="T1132" s="20" t="str">
        <f t="shared" ca="1" si="129"/>
        <v/>
      </c>
      <c r="U1132" s="26" t="str">
        <f t="shared" ca="1" si="126"/>
        <v/>
      </c>
      <c r="V1132" s="22"/>
      <c r="W1132" s="22"/>
      <c r="X1132" s="22"/>
      <c r="Y1132" s="22"/>
      <c r="Z1132" s="156"/>
      <c r="AA1132" s="156"/>
      <c r="AB1132" s="156"/>
      <c r="AC1132" s="22">
        <v>20</v>
      </c>
    </row>
    <row r="1133" spans="1:29">
      <c r="A1133" s="17"/>
      <c r="B1133" s="18"/>
      <c r="C1133" s="18"/>
      <c r="D1133" s="17"/>
      <c r="E1133" s="17"/>
      <c r="F1133" s="157"/>
      <c r="G1133" s="136"/>
      <c r="H1133" s="136" t="s">
        <v>131</v>
      </c>
      <c r="I1133" s="137" t="str">
        <f>IFERROR(IF(ISBLANK($G1133),"",IF(ISTEXT($G1133),$G1133,IF(SIGN(INDEX('Time Zones'!$D$12:$J$18,MATCH($H1133,ZoneA,0),MATCH($J1133,ZoneB,0)))=(-1),INDEX('Time Zones'!$D$12:$J$18,MATCH($H1133,ZoneA,0),MATCH($J1133,ZoneB,0))+$G1133+5,INDEX('Time Zones'!$D$12:$J$18,MATCH($H1133,ZoneA,0),MATCH($J1133,ZoneB,0))+$G1133))),"Select Time Zones")</f>
        <v/>
      </c>
      <c r="J1133" s="19" t="s">
        <v>131</v>
      </c>
      <c r="K1133" s="160"/>
      <c r="L1133" s="134"/>
      <c r="M1133" s="134" t="s">
        <v>131</v>
      </c>
      <c r="N1133" s="135" t="str">
        <f>IFERROR(IF(ISBLANK($G1133),"",IF(ISBLANK($L1133),"",IF(ISTEXT($L1133),$L1133,IF(SIGN(INDEX('Time Zones'!$D$12:$J$18,MATCH($H1133,ZoneA,0),MATCH($M1133,ZoneB,0)))=(-1),INDEX('Time Zones'!$D$12:$J$18,MATCH($H1133,ZoneA,0),MATCH($M1133,ZoneB,0))+$L1133+5,INDEX('Time Zones'!$D$12:$J$18,MATCH($H1133,ZoneA,0),MATCH($M1133,ZoneB,0))+$L1133)))),"Select Time Zones")</f>
        <v/>
      </c>
      <c r="O1133" s="162" t="str">
        <f t="shared" ca="1" si="127"/>
        <v/>
      </c>
      <c r="P1133" s="25">
        <f t="shared" si="123"/>
        <v>0</v>
      </c>
      <c r="Q1133" s="25">
        <f t="shared" si="124"/>
        <v>0</v>
      </c>
      <c r="R1133" s="25">
        <f t="shared" si="125"/>
        <v>0</v>
      </c>
      <c r="S1133" s="25" t="str">
        <f t="shared" ca="1" si="128"/>
        <v/>
      </c>
      <c r="T1133" s="20" t="str">
        <f t="shared" ca="1" si="129"/>
        <v/>
      </c>
      <c r="U1133" s="26" t="str">
        <f t="shared" ca="1" si="126"/>
        <v/>
      </c>
      <c r="V1133" s="22"/>
      <c r="W1133" s="22"/>
      <c r="X1133" s="22"/>
      <c r="Y1133" s="22"/>
      <c r="Z1133" s="156"/>
      <c r="AA1133" s="156"/>
      <c r="AB1133" s="156"/>
      <c r="AC1133" s="22">
        <v>20</v>
      </c>
    </row>
    <row r="1134" spans="1:29">
      <c r="A1134" s="17"/>
      <c r="B1134" s="18"/>
      <c r="C1134" s="18"/>
      <c r="D1134" s="17"/>
      <c r="E1134" s="17"/>
      <c r="F1134" s="157"/>
      <c r="G1134" s="136"/>
      <c r="H1134" s="136" t="s">
        <v>131</v>
      </c>
      <c r="I1134" s="137" t="str">
        <f>IFERROR(IF(ISBLANK($G1134),"",IF(ISTEXT($G1134),$G1134,IF(SIGN(INDEX('Time Zones'!$D$12:$J$18,MATCH($H1134,ZoneA,0),MATCH($J1134,ZoneB,0)))=(-1),INDEX('Time Zones'!$D$12:$J$18,MATCH($H1134,ZoneA,0),MATCH($J1134,ZoneB,0))+$G1134+5,INDEX('Time Zones'!$D$12:$J$18,MATCH($H1134,ZoneA,0),MATCH($J1134,ZoneB,0))+$G1134))),"Select Time Zones")</f>
        <v/>
      </c>
      <c r="J1134" s="19" t="s">
        <v>131</v>
      </c>
      <c r="K1134" s="160"/>
      <c r="L1134" s="134"/>
      <c r="M1134" s="134" t="s">
        <v>131</v>
      </c>
      <c r="N1134" s="135" t="str">
        <f>IFERROR(IF(ISBLANK($G1134),"",IF(ISBLANK($L1134),"",IF(ISTEXT($L1134),$L1134,IF(SIGN(INDEX('Time Zones'!$D$12:$J$18,MATCH($H1134,ZoneA,0),MATCH($M1134,ZoneB,0)))=(-1),INDEX('Time Zones'!$D$12:$J$18,MATCH($H1134,ZoneA,0),MATCH($M1134,ZoneB,0))+$L1134+5,INDEX('Time Zones'!$D$12:$J$18,MATCH($H1134,ZoneA,0),MATCH($M1134,ZoneB,0))+$L1134)))),"Select Time Zones")</f>
        <v/>
      </c>
      <c r="O1134" s="162" t="str">
        <f t="shared" ca="1" si="127"/>
        <v/>
      </c>
      <c r="P1134" s="25">
        <f t="shared" si="123"/>
        <v>0</v>
      </c>
      <c r="Q1134" s="25">
        <f t="shared" si="124"/>
        <v>0</v>
      </c>
      <c r="R1134" s="25">
        <f t="shared" si="125"/>
        <v>0</v>
      </c>
      <c r="S1134" s="25" t="str">
        <f t="shared" ca="1" si="128"/>
        <v/>
      </c>
      <c r="T1134" s="20" t="str">
        <f t="shared" ca="1" si="129"/>
        <v/>
      </c>
      <c r="U1134" s="26" t="str">
        <f t="shared" ca="1" si="126"/>
        <v/>
      </c>
      <c r="V1134" s="22"/>
      <c r="W1134" s="22"/>
      <c r="X1134" s="22"/>
      <c r="Y1134" s="22"/>
      <c r="Z1134" s="156"/>
      <c r="AA1134" s="156"/>
      <c r="AB1134" s="156"/>
      <c r="AC1134" s="22">
        <v>20</v>
      </c>
    </row>
    <row r="1135" spans="1:29">
      <c r="A1135" s="17"/>
      <c r="B1135" s="18"/>
      <c r="C1135" s="18"/>
      <c r="D1135" s="17"/>
      <c r="E1135" s="17"/>
      <c r="F1135" s="157"/>
      <c r="G1135" s="136"/>
      <c r="H1135" s="136" t="s">
        <v>131</v>
      </c>
      <c r="I1135" s="137" t="str">
        <f>IFERROR(IF(ISBLANK($G1135),"",IF(ISTEXT($G1135),$G1135,IF(SIGN(INDEX('Time Zones'!$D$12:$J$18,MATCH($H1135,ZoneA,0),MATCH($J1135,ZoneB,0)))=(-1),INDEX('Time Zones'!$D$12:$J$18,MATCH($H1135,ZoneA,0),MATCH($J1135,ZoneB,0))+$G1135+5,INDEX('Time Zones'!$D$12:$J$18,MATCH($H1135,ZoneA,0),MATCH($J1135,ZoneB,0))+$G1135))),"Select Time Zones")</f>
        <v/>
      </c>
      <c r="J1135" s="19" t="s">
        <v>131</v>
      </c>
      <c r="K1135" s="160"/>
      <c r="L1135" s="134"/>
      <c r="M1135" s="134" t="s">
        <v>131</v>
      </c>
      <c r="N1135" s="135" t="str">
        <f>IFERROR(IF(ISBLANK($G1135),"",IF(ISBLANK($L1135),"",IF(ISTEXT($L1135),$L1135,IF(SIGN(INDEX('Time Zones'!$D$12:$J$18,MATCH($H1135,ZoneA,0),MATCH($M1135,ZoneB,0)))=(-1),INDEX('Time Zones'!$D$12:$J$18,MATCH($H1135,ZoneA,0),MATCH($M1135,ZoneB,0))+$L1135+5,INDEX('Time Zones'!$D$12:$J$18,MATCH($H1135,ZoneA,0),MATCH($M1135,ZoneB,0))+$L1135)))),"Select Time Zones")</f>
        <v/>
      </c>
      <c r="O1135" s="162" t="str">
        <f t="shared" ca="1" si="127"/>
        <v/>
      </c>
      <c r="P1135" s="25">
        <f t="shared" si="123"/>
        <v>0</v>
      </c>
      <c r="Q1135" s="25">
        <f t="shared" si="124"/>
        <v>0</v>
      </c>
      <c r="R1135" s="25">
        <f t="shared" si="125"/>
        <v>0</v>
      </c>
      <c r="S1135" s="25" t="str">
        <f t="shared" ca="1" si="128"/>
        <v/>
      </c>
      <c r="T1135" s="20" t="str">
        <f t="shared" ca="1" si="129"/>
        <v/>
      </c>
      <c r="U1135" s="26" t="str">
        <f t="shared" ca="1" si="126"/>
        <v/>
      </c>
      <c r="V1135" s="22"/>
      <c r="W1135" s="22"/>
      <c r="X1135" s="22"/>
      <c r="Y1135" s="22"/>
      <c r="Z1135" s="156"/>
      <c r="AA1135" s="156"/>
      <c r="AB1135" s="156"/>
      <c r="AC1135" s="22">
        <v>20</v>
      </c>
    </row>
    <row r="1136" spans="1:29">
      <c r="A1136" s="17"/>
      <c r="B1136" s="18"/>
      <c r="C1136" s="18"/>
      <c r="D1136" s="17"/>
      <c r="E1136" s="17"/>
      <c r="F1136" s="157"/>
      <c r="G1136" s="136"/>
      <c r="H1136" s="136" t="s">
        <v>131</v>
      </c>
      <c r="I1136" s="137" t="str">
        <f>IFERROR(IF(ISBLANK($G1136),"",IF(ISTEXT($G1136),$G1136,IF(SIGN(INDEX('Time Zones'!$D$12:$J$18,MATCH($H1136,ZoneA,0),MATCH($J1136,ZoneB,0)))=(-1),INDEX('Time Zones'!$D$12:$J$18,MATCH($H1136,ZoneA,0),MATCH($J1136,ZoneB,0))+$G1136+5,INDEX('Time Zones'!$D$12:$J$18,MATCH($H1136,ZoneA,0),MATCH($J1136,ZoneB,0))+$G1136))),"Select Time Zones")</f>
        <v/>
      </c>
      <c r="J1136" s="19" t="s">
        <v>131</v>
      </c>
      <c r="K1136" s="160"/>
      <c r="L1136" s="134"/>
      <c r="M1136" s="134" t="s">
        <v>131</v>
      </c>
      <c r="N1136" s="135" t="str">
        <f>IFERROR(IF(ISBLANK($G1136),"",IF(ISBLANK($L1136),"",IF(ISTEXT($L1136),$L1136,IF(SIGN(INDEX('Time Zones'!$D$12:$J$18,MATCH($H1136,ZoneA,0),MATCH($M1136,ZoneB,0)))=(-1),INDEX('Time Zones'!$D$12:$J$18,MATCH($H1136,ZoneA,0),MATCH($M1136,ZoneB,0))+$L1136+5,INDEX('Time Zones'!$D$12:$J$18,MATCH($H1136,ZoneA,0),MATCH($M1136,ZoneB,0))+$L1136)))),"Select Time Zones")</f>
        <v/>
      </c>
      <c r="O1136" s="162" t="str">
        <f t="shared" ca="1" si="127"/>
        <v/>
      </c>
      <c r="P1136" s="25">
        <f t="shared" si="123"/>
        <v>0</v>
      </c>
      <c r="Q1136" s="25">
        <f t="shared" si="124"/>
        <v>0</v>
      </c>
      <c r="R1136" s="25">
        <f t="shared" si="125"/>
        <v>0</v>
      </c>
      <c r="S1136" s="25" t="str">
        <f t="shared" ca="1" si="128"/>
        <v/>
      </c>
      <c r="T1136" s="20" t="str">
        <f t="shared" ca="1" si="129"/>
        <v/>
      </c>
      <c r="U1136" s="26" t="str">
        <f t="shared" ca="1" si="126"/>
        <v/>
      </c>
      <c r="V1136" s="22"/>
      <c r="W1136" s="22"/>
      <c r="X1136" s="22"/>
      <c r="Y1136" s="22"/>
      <c r="Z1136" s="156"/>
      <c r="AA1136" s="156"/>
      <c r="AB1136" s="156"/>
      <c r="AC1136" s="22">
        <v>20</v>
      </c>
    </row>
    <row r="1137" spans="1:29">
      <c r="A1137" s="17"/>
      <c r="B1137" s="18"/>
      <c r="C1137" s="18"/>
      <c r="D1137" s="17"/>
      <c r="E1137" s="17"/>
      <c r="F1137" s="157"/>
      <c r="G1137" s="136"/>
      <c r="H1137" s="136" t="s">
        <v>131</v>
      </c>
      <c r="I1137" s="137" t="str">
        <f>IFERROR(IF(ISBLANK($G1137),"",IF(ISTEXT($G1137),$G1137,IF(SIGN(INDEX('Time Zones'!$D$12:$J$18,MATCH($H1137,ZoneA,0),MATCH($J1137,ZoneB,0)))=(-1),INDEX('Time Zones'!$D$12:$J$18,MATCH($H1137,ZoneA,0),MATCH($J1137,ZoneB,0))+$G1137+5,INDEX('Time Zones'!$D$12:$J$18,MATCH($H1137,ZoneA,0),MATCH($J1137,ZoneB,0))+$G1137))),"Select Time Zones")</f>
        <v/>
      </c>
      <c r="J1137" s="19" t="s">
        <v>131</v>
      </c>
      <c r="K1137" s="160"/>
      <c r="L1137" s="134"/>
      <c r="M1137" s="134" t="s">
        <v>131</v>
      </c>
      <c r="N1137" s="135" t="str">
        <f>IFERROR(IF(ISBLANK($G1137),"",IF(ISBLANK($L1137),"",IF(ISTEXT($L1137),$L1137,IF(SIGN(INDEX('Time Zones'!$D$12:$J$18,MATCH($H1137,ZoneA,0),MATCH($M1137,ZoneB,0)))=(-1),INDEX('Time Zones'!$D$12:$J$18,MATCH($H1137,ZoneA,0),MATCH($M1137,ZoneB,0))+$L1137+5,INDEX('Time Zones'!$D$12:$J$18,MATCH($H1137,ZoneA,0),MATCH($M1137,ZoneB,0))+$L1137)))),"Select Time Zones")</f>
        <v/>
      </c>
      <c r="O1137" s="162" t="str">
        <f t="shared" ca="1" si="127"/>
        <v/>
      </c>
      <c r="P1137" s="25">
        <f t="shared" si="123"/>
        <v>0</v>
      </c>
      <c r="Q1137" s="25">
        <f t="shared" si="124"/>
        <v>0</v>
      </c>
      <c r="R1137" s="25">
        <f t="shared" si="125"/>
        <v>0</v>
      </c>
      <c r="S1137" s="25" t="str">
        <f t="shared" ca="1" si="128"/>
        <v/>
      </c>
      <c r="T1137" s="20" t="str">
        <f t="shared" ca="1" si="129"/>
        <v/>
      </c>
      <c r="U1137" s="26" t="str">
        <f t="shared" ca="1" si="126"/>
        <v/>
      </c>
      <c r="V1137" s="22"/>
      <c r="W1137" s="22"/>
      <c r="X1137" s="22"/>
      <c r="Y1137" s="22"/>
      <c r="Z1137" s="156"/>
      <c r="AA1137" s="156"/>
      <c r="AB1137" s="156"/>
      <c r="AC1137" s="22">
        <v>20</v>
      </c>
    </row>
    <row r="1138" spans="1:29">
      <c r="A1138" s="17"/>
      <c r="B1138" s="18"/>
      <c r="C1138" s="18"/>
      <c r="D1138" s="17"/>
      <c r="E1138" s="17"/>
      <c r="F1138" s="157"/>
      <c r="G1138" s="136"/>
      <c r="H1138" s="136" t="s">
        <v>131</v>
      </c>
      <c r="I1138" s="137" t="str">
        <f>IFERROR(IF(ISBLANK($G1138),"",IF(ISTEXT($G1138),$G1138,IF(SIGN(INDEX('Time Zones'!$D$12:$J$18,MATCH($H1138,ZoneA,0),MATCH($J1138,ZoneB,0)))=(-1),INDEX('Time Zones'!$D$12:$J$18,MATCH($H1138,ZoneA,0),MATCH($J1138,ZoneB,0))+$G1138+5,INDEX('Time Zones'!$D$12:$J$18,MATCH($H1138,ZoneA,0),MATCH($J1138,ZoneB,0))+$G1138))),"Select Time Zones")</f>
        <v/>
      </c>
      <c r="J1138" s="19" t="s">
        <v>131</v>
      </c>
      <c r="K1138" s="160"/>
      <c r="L1138" s="134"/>
      <c r="M1138" s="134" t="s">
        <v>131</v>
      </c>
      <c r="N1138" s="135" t="str">
        <f>IFERROR(IF(ISBLANK($G1138),"",IF(ISBLANK($L1138),"",IF(ISTEXT($L1138),$L1138,IF(SIGN(INDEX('Time Zones'!$D$12:$J$18,MATCH($H1138,ZoneA,0),MATCH($M1138,ZoneB,0)))=(-1),INDEX('Time Zones'!$D$12:$J$18,MATCH($H1138,ZoneA,0),MATCH($M1138,ZoneB,0))+$L1138+5,INDEX('Time Zones'!$D$12:$J$18,MATCH($H1138,ZoneA,0),MATCH($M1138,ZoneB,0))+$L1138)))),"Select Time Zones")</f>
        <v/>
      </c>
      <c r="O1138" s="162" t="str">
        <f t="shared" ca="1" si="127"/>
        <v/>
      </c>
      <c r="P1138" s="25">
        <f t="shared" si="123"/>
        <v>0</v>
      </c>
      <c r="Q1138" s="25">
        <f t="shared" si="124"/>
        <v>0</v>
      </c>
      <c r="R1138" s="25">
        <f t="shared" si="125"/>
        <v>0</v>
      </c>
      <c r="S1138" s="25" t="str">
        <f t="shared" ca="1" si="128"/>
        <v/>
      </c>
      <c r="T1138" s="20" t="str">
        <f t="shared" ca="1" si="129"/>
        <v/>
      </c>
      <c r="U1138" s="26" t="str">
        <f t="shared" ca="1" si="126"/>
        <v/>
      </c>
      <c r="V1138" s="22"/>
      <c r="W1138" s="22"/>
      <c r="X1138" s="22"/>
      <c r="Y1138" s="22"/>
      <c r="Z1138" s="156"/>
      <c r="AA1138" s="156"/>
      <c r="AB1138" s="156"/>
      <c r="AC1138" s="22">
        <v>20</v>
      </c>
    </row>
    <row r="1139" spans="1:29">
      <c r="A1139" s="17"/>
      <c r="B1139" s="18"/>
      <c r="C1139" s="18"/>
      <c r="D1139" s="17"/>
      <c r="E1139" s="17"/>
      <c r="F1139" s="157"/>
      <c r="G1139" s="136"/>
      <c r="H1139" s="136" t="s">
        <v>131</v>
      </c>
      <c r="I1139" s="137" t="str">
        <f>IFERROR(IF(ISBLANK($G1139),"",IF(ISTEXT($G1139),$G1139,IF(SIGN(INDEX('Time Zones'!$D$12:$J$18,MATCH($H1139,ZoneA,0),MATCH($J1139,ZoneB,0)))=(-1),INDEX('Time Zones'!$D$12:$J$18,MATCH($H1139,ZoneA,0),MATCH($J1139,ZoneB,0))+$G1139+5,INDEX('Time Zones'!$D$12:$J$18,MATCH($H1139,ZoneA,0),MATCH($J1139,ZoneB,0))+$G1139))),"Select Time Zones")</f>
        <v/>
      </c>
      <c r="J1139" s="19" t="s">
        <v>131</v>
      </c>
      <c r="K1139" s="160"/>
      <c r="L1139" s="134"/>
      <c r="M1139" s="134" t="s">
        <v>131</v>
      </c>
      <c r="N1139" s="135" t="str">
        <f>IFERROR(IF(ISBLANK($G1139),"",IF(ISBLANK($L1139),"",IF(ISTEXT($L1139),$L1139,IF(SIGN(INDEX('Time Zones'!$D$12:$J$18,MATCH($H1139,ZoneA,0),MATCH($M1139,ZoneB,0)))=(-1),INDEX('Time Zones'!$D$12:$J$18,MATCH($H1139,ZoneA,0),MATCH($M1139,ZoneB,0))+$L1139+5,INDEX('Time Zones'!$D$12:$J$18,MATCH($H1139,ZoneA,0),MATCH($M1139,ZoneB,0))+$L1139)))),"Select Time Zones")</f>
        <v/>
      </c>
      <c r="O1139" s="162" t="str">
        <f t="shared" ca="1" si="127"/>
        <v/>
      </c>
      <c r="P1139" s="25">
        <f t="shared" si="123"/>
        <v>0</v>
      </c>
      <c r="Q1139" s="25">
        <f t="shared" si="124"/>
        <v>0</v>
      </c>
      <c r="R1139" s="25">
        <f t="shared" si="125"/>
        <v>0</v>
      </c>
      <c r="S1139" s="25" t="str">
        <f t="shared" ca="1" si="128"/>
        <v/>
      </c>
      <c r="T1139" s="20" t="str">
        <f t="shared" ca="1" si="129"/>
        <v/>
      </c>
      <c r="U1139" s="26" t="str">
        <f t="shared" ca="1" si="126"/>
        <v/>
      </c>
      <c r="V1139" s="22"/>
      <c r="W1139" s="22"/>
      <c r="X1139" s="22"/>
      <c r="Y1139" s="22"/>
      <c r="Z1139" s="156"/>
      <c r="AA1139" s="156"/>
      <c r="AB1139" s="156"/>
      <c r="AC1139" s="22">
        <v>20</v>
      </c>
    </row>
    <row r="1140" spans="1:29">
      <c r="A1140" s="17"/>
      <c r="B1140" s="18"/>
      <c r="C1140" s="18"/>
      <c r="D1140" s="17"/>
      <c r="E1140" s="17"/>
      <c r="F1140" s="157"/>
      <c r="G1140" s="136"/>
      <c r="H1140" s="136" t="s">
        <v>131</v>
      </c>
      <c r="I1140" s="137" t="str">
        <f>IFERROR(IF(ISBLANK($G1140),"",IF(ISTEXT($G1140),$G1140,IF(SIGN(INDEX('Time Zones'!$D$12:$J$18,MATCH($H1140,ZoneA,0),MATCH($J1140,ZoneB,0)))=(-1),INDEX('Time Zones'!$D$12:$J$18,MATCH($H1140,ZoneA,0),MATCH($J1140,ZoneB,0))+$G1140+5,INDEX('Time Zones'!$D$12:$J$18,MATCH($H1140,ZoneA,0),MATCH($J1140,ZoneB,0))+$G1140))),"Select Time Zones")</f>
        <v/>
      </c>
      <c r="J1140" s="19" t="s">
        <v>131</v>
      </c>
      <c r="K1140" s="160"/>
      <c r="L1140" s="134"/>
      <c r="M1140" s="134" t="s">
        <v>131</v>
      </c>
      <c r="N1140" s="135" t="str">
        <f>IFERROR(IF(ISBLANK($G1140),"",IF(ISBLANK($L1140),"",IF(ISTEXT($L1140),$L1140,IF(SIGN(INDEX('Time Zones'!$D$12:$J$18,MATCH($H1140,ZoneA,0),MATCH($M1140,ZoneB,0)))=(-1),INDEX('Time Zones'!$D$12:$J$18,MATCH($H1140,ZoneA,0),MATCH($M1140,ZoneB,0))+$L1140+5,INDEX('Time Zones'!$D$12:$J$18,MATCH($H1140,ZoneA,0),MATCH($M1140,ZoneB,0))+$L1140)))),"Select Time Zones")</f>
        <v/>
      </c>
      <c r="O1140" s="162" t="str">
        <f t="shared" ca="1" si="127"/>
        <v/>
      </c>
      <c r="P1140" s="25">
        <f t="shared" si="123"/>
        <v>0</v>
      </c>
      <c r="Q1140" s="25">
        <f t="shared" si="124"/>
        <v>0</v>
      </c>
      <c r="R1140" s="25">
        <f t="shared" si="125"/>
        <v>0</v>
      </c>
      <c r="S1140" s="25" t="str">
        <f t="shared" ca="1" si="128"/>
        <v/>
      </c>
      <c r="T1140" s="20" t="str">
        <f t="shared" ca="1" si="129"/>
        <v/>
      </c>
      <c r="U1140" s="26" t="str">
        <f t="shared" ca="1" si="126"/>
        <v/>
      </c>
      <c r="V1140" s="22"/>
      <c r="W1140" s="22"/>
      <c r="X1140" s="22"/>
      <c r="Y1140" s="22"/>
      <c r="Z1140" s="156"/>
      <c r="AA1140" s="156"/>
      <c r="AB1140" s="156"/>
      <c r="AC1140" s="22">
        <v>20</v>
      </c>
    </row>
    <row r="1141" spans="1:29">
      <c r="A1141" s="17"/>
      <c r="B1141" s="18"/>
      <c r="C1141" s="18"/>
      <c r="D1141" s="17"/>
      <c r="E1141" s="17"/>
      <c r="F1141" s="157"/>
      <c r="G1141" s="136"/>
      <c r="H1141" s="136" t="s">
        <v>131</v>
      </c>
      <c r="I1141" s="137" t="str">
        <f>IFERROR(IF(ISBLANK($G1141),"",IF(ISTEXT($G1141),$G1141,IF(SIGN(INDEX('Time Zones'!$D$12:$J$18,MATCH($H1141,ZoneA,0),MATCH($J1141,ZoneB,0)))=(-1),INDEX('Time Zones'!$D$12:$J$18,MATCH($H1141,ZoneA,0),MATCH($J1141,ZoneB,0))+$G1141+5,INDEX('Time Zones'!$D$12:$J$18,MATCH($H1141,ZoneA,0),MATCH($J1141,ZoneB,0))+$G1141))),"Select Time Zones")</f>
        <v/>
      </c>
      <c r="J1141" s="19" t="s">
        <v>131</v>
      </c>
      <c r="K1141" s="160"/>
      <c r="L1141" s="134"/>
      <c r="M1141" s="134" t="s">
        <v>131</v>
      </c>
      <c r="N1141" s="135" t="str">
        <f>IFERROR(IF(ISBLANK($G1141),"",IF(ISBLANK($L1141),"",IF(ISTEXT($L1141),$L1141,IF(SIGN(INDEX('Time Zones'!$D$12:$J$18,MATCH($H1141,ZoneA,0),MATCH($M1141,ZoneB,0)))=(-1),INDEX('Time Zones'!$D$12:$J$18,MATCH($H1141,ZoneA,0),MATCH($M1141,ZoneB,0))+$L1141+5,INDEX('Time Zones'!$D$12:$J$18,MATCH($H1141,ZoneA,0),MATCH($M1141,ZoneB,0))+$L1141)))),"Select Time Zones")</f>
        <v/>
      </c>
      <c r="O1141" s="162" t="str">
        <f t="shared" ca="1" si="127"/>
        <v/>
      </c>
      <c r="P1141" s="25">
        <f t="shared" si="123"/>
        <v>0</v>
      </c>
      <c r="Q1141" s="25">
        <f t="shared" si="124"/>
        <v>0</v>
      </c>
      <c r="R1141" s="25">
        <f t="shared" si="125"/>
        <v>0</v>
      </c>
      <c r="S1141" s="25" t="str">
        <f t="shared" ca="1" si="128"/>
        <v/>
      </c>
      <c r="T1141" s="20" t="str">
        <f t="shared" ca="1" si="129"/>
        <v/>
      </c>
      <c r="U1141" s="26" t="str">
        <f t="shared" ca="1" si="126"/>
        <v/>
      </c>
      <c r="V1141" s="22"/>
      <c r="W1141" s="22"/>
      <c r="X1141" s="22"/>
      <c r="Y1141" s="22"/>
      <c r="Z1141" s="156"/>
      <c r="AA1141" s="156"/>
      <c r="AB1141" s="156"/>
      <c r="AC1141" s="22">
        <v>20</v>
      </c>
    </row>
    <row r="1142" spans="1:29">
      <c r="A1142" s="17"/>
      <c r="B1142" s="18"/>
      <c r="C1142" s="18"/>
      <c r="D1142" s="17"/>
      <c r="E1142" s="17"/>
      <c r="F1142" s="157"/>
      <c r="G1142" s="136"/>
      <c r="H1142" s="136" t="s">
        <v>131</v>
      </c>
      <c r="I1142" s="137" t="str">
        <f>IFERROR(IF(ISBLANK($G1142),"",IF(ISTEXT($G1142),$G1142,IF(SIGN(INDEX('Time Zones'!$D$12:$J$18,MATCH($H1142,ZoneA,0),MATCH($J1142,ZoneB,0)))=(-1),INDEX('Time Zones'!$D$12:$J$18,MATCH($H1142,ZoneA,0),MATCH($J1142,ZoneB,0))+$G1142+5,INDEX('Time Zones'!$D$12:$J$18,MATCH($H1142,ZoneA,0),MATCH($J1142,ZoneB,0))+$G1142))),"Select Time Zones")</f>
        <v/>
      </c>
      <c r="J1142" s="19" t="s">
        <v>131</v>
      </c>
      <c r="K1142" s="160"/>
      <c r="L1142" s="134"/>
      <c r="M1142" s="134" t="s">
        <v>131</v>
      </c>
      <c r="N1142" s="135" t="str">
        <f>IFERROR(IF(ISBLANK($G1142),"",IF(ISBLANK($L1142),"",IF(ISTEXT($L1142),$L1142,IF(SIGN(INDEX('Time Zones'!$D$12:$J$18,MATCH($H1142,ZoneA,0),MATCH($M1142,ZoneB,0)))=(-1),INDEX('Time Zones'!$D$12:$J$18,MATCH($H1142,ZoneA,0),MATCH($M1142,ZoneB,0))+$L1142+5,INDEX('Time Zones'!$D$12:$J$18,MATCH($H1142,ZoneA,0),MATCH($M1142,ZoneB,0))+$L1142)))),"Select Time Zones")</f>
        <v/>
      </c>
      <c r="O1142" s="162" t="str">
        <f t="shared" ca="1" si="127"/>
        <v/>
      </c>
      <c r="P1142" s="25">
        <f t="shared" si="123"/>
        <v>0</v>
      </c>
      <c r="Q1142" s="25">
        <f t="shared" si="124"/>
        <v>0</v>
      </c>
      <c r="R1142" s="25">
        <f t="shared" si="125"/>
        <v>0</v>
      </c>
      <c r="S1142" s="25" t="str">
        <f t="shared" ca="1" si="128"/>
        <v/>
      </c>
      <c r="T1142" s="20" t="str">
        <f t="shared" ca="1" si="129"/>
        <v/>
      </c>
      <c r="U1142" s="26" t="str">
        <f t="shared" ca="1" si="126"/>
        <v/>
      </c>
      <c r="V1142" s="22"/>
      <c r="W1142" s="22"/>
      <c r="X1142" s="22"/>
      <c r="Y1142" s="22"/>
      <c r="Z1142" s="156"/>
      <c r="AA1142" s="156"/>
      <c r="AB1142" s="156"/>
      <c r="AC1142" s="22">
        <v>20</v>
      </c>
    </row>
    <row r="1143" spans="1:29">
      <c r="A1143" s="17"/>
      <c r="B1143" s="18"/>
      <c r="C1143" s="18"/>
      <c r="D1143" s="17"/>
      <c r="E1143" s="17"/>
      <c r="F1143" s="157"/>
      <c r="G1143" s="136"/>
      <c r="H1143" s="136" t="s">
        <v>131</v>
      </c>
      <c r="I1143" s="137" t="str">
        <f>IFERROR(IF(ISBLANK($G1143),"",IF(ISTEXT($G1143),$G1143,IF(SIGN(INDEX('Time Zones'!$D$12:$J$18,MATCH($H1143,ZoneA,0),MATCH($J1143,ZoneB,0)))=(-1),INDEX('Time Zones'!$D$12:$J$18,MATCH($H1143,ZoneA,0),MATCH($J1143,ZoneB,0))+$G1143+5,INDEX('Time Zones'!$D$12:$J$18,MATCH($H1143,ZoneA,0),MATCH($J1143,ZoneB,0))+$G1143))),"Select Time Zones")</f>
        <v/>
      </c>
      <c r="J1143" s="19" t="s">
        <v>131</v>
      </c>
      <c r="K1143" s="160"/>
      <c r="L1143" s="134"/>
      <c r="M1143" s="134" t="s">
        <v>131</v>
      </c>
      <c r="N1143" s="135" t="str">
        <f>IFERROR(IF(ISBLANK($G1143),"",IF(ISBLANK($L1143),"",IF(ISTEXT($L1143),$L1143,IF(SIGN(INDEX('Time Zones'!$D$12:$J$18,MATCH($H1143,ZoneA,0),MATCH($M1143,ZoneB,0)))=(-1),INDEX('Time Zones'!$D$12:$J$18,MATCH($H1143,ZoneA,0),MATCH($M1143,ZoneB,0))+$L1143+5,INDEX('Time Zones'!$D$12:$J$18,MATCH($H1143,ZoneA,0),MATCH($M1143,ZoneB,0))+$L1143)))),"Select Time Zones")</f>
        <v/>
      </c>
      <c r="O1143" s="162" t="str">
        <f t="shared" ca="1" si="127"/>
        <v/>
      </c>
      <c r="P1143" s="25">
        <f t="shared" si="123"/>
        <v>0</v>
      </c>
      <c r="Q1143" s="25">
        <f t="shared" si="124"/>
        <v>0</v>
      </c>
      <c r="R1143" s="25">
        <f t="shared" si="125"/>
        <v>0</v>
      </c>
      <c r="S1143" s="25" t="str">
        <f t="shared" ca="1" si="128"/>
        <v/>
      </c>
      <c r="T1143" s="20" t="str">
        <f t="shared" ca="1" si="129"/>
        <v/>
      </c>
      <c r="U1143" s="26" t="str">
        <f t="shared" ca="1" si="126"/>
        <v/>
      </c>
      <c r="V1143" s="22"/>
      <c r="W1143" s="22"/>
      <c r="X1143" s="22"/>
      <c r="Y1143" s="22"/>
      <c r="Z1143" s="156"/>
      <c r="AA1143" s="156"/>
      <c r="AB1143" s="156"/>
      <c r="AC1143" s="22">
        <v>20</v>
      </c>
    </row>
    <row r="1144" spans="1:29">
      <c r="A1144" s="17"/>
      <c r="B1144" s="18"/>
      <c r="C1144" s="18"/>
      <c r="D1144" s="17"/>
      <c r="E1144" s="17"/>
      <c r="F1144" s="157"/>
      <c r="G1144" s="136"/>
      <c r="H1144" s="136" t="s">
        <v>131</v>
      </c>
      <c r="I1144" s="137" t="str">
        <f>IFERROR(IF(ISBLANK($G1144),"",IF(ISTEXT($G1144),$G1144,IF(SIGN(INDEX('Time Zones'!$D$12:$J$18,MATCH($H1144,ZoneA,0),MATCH($J1144,ZoneB,0)))=(-1),INDEX('Time Zones'!$D$12:$J$18,MATCH($H1144,ZoneA,0),MATCH($J1144,ZoneB,0))+$G1144+5,INDEX('Time Zones'!$D$12:$J$18,MATCH($H1144,ZoneA,0),MATCH($J1144,ZoneB,0))+$G1144))),"Select Time Zones")</f>
        <v/>
      </c>
      <c r="J1144" s="19" t="s">
        <v>131</v>
      </c>
      <c r="K1144" s="160"/>
      <c r="L1144" s="134"/>
      <c r="M1144" s="134" t="s">
        <v>131</v>
      </c>
      <c r="N1144" s="135" t="str">
        <f>IFERROR(IF(ISBLANK($G1144),"",IF(ISBLANK($L1144),"",IF(ISTEXT($L1144),$L1144,IF(SIGN(INDEX('Time Zones'!$D$12:$J$18,MATCH($H1144,ZoneA,0),MATCH($M1144,ZoneB,0)))=(-1),INDEX('Time Zones'!$D$12:$J$18,MATCH($H1144,ZoneA,0),MATCH($M1144,ZoneB,0))+$L1144+5,INDEX('Time Zones'!$D$12:$J$18,MATCH($H1144,ZoneA,0),MATCH($M1144,ZoneB,0))+$L1144)))),"Select Time Zones")</f>
        <v/>
      </c>
      <c r="O1144" s="162" t="str">
        <f t="shared" ca="1" si="127"/>
        <v/>
      </c>
      <c r="P1144" s="25">
        <f t="shared" si="123"/>
        <v>0</v>
      </c>
      <c r="Q1144" s="25">
        <f t="shared" si="124"/>
        <v>0</v>
      </c>
      <c r="R1144" s="25">
        <f t="shared" si="125"/>
        <v>0</v>
      </c>
      <c r="S1144" s="25" t="str">
        <f t="shared" ca="1" si="128"/>
        <v/>
      </c>
      <c r="T1144" s="20" t="str">
        <f t="shared" ca="1" si="129"/>
        <v/>
      </c>
      <c r="U1144" s="26" t="str">
        <f t="shared" ca="1" si="126"/>
        <v/>
      </c>
      <c r="V1144" s="22"/>
      <c r="W1144" s="22"/>
      <c r="X1144" s="22"/>
      <c r="Y1144" s="22"/>
      <c r="Z1144" s="156"/>
      <c r="AA1144" s="156"/>
      <c r="AB1144" s="156"/>
      <c r="AC1144" s="22">
        <v>20</v>
      </c>
    </row>
    <row r="1145" spans="1:29">
      <c r="A1145" s="17"/>
      <c r="B1145" s="18"/>
      <c r="C1145" s="18"/>
      <c r="D1145" s="17"/>
      <c r="E1145" s="17"/>
      <c r="F1145" s="157"/>
      <c r="G1145" s="136"/>
      <c r="H1145" s="136" t="s">
        <v>131</v>
      </c>
      <c r="I1145" s="137" t="str">
        <f>IFERROR(IF(ISBLANK($G1145),"",IF(ISTEXT($G1145),$G1145,IF(SIGN(INDEX('Time Zones'!$D$12:$J$18,MATCH($H1145,ZoneA,0),MATCH($J1145,ZoneB,0)))=(-1),INDEX('Time Zones'!$D$12:$J$18,MATCH($H1145,ZoneA,0),MATCH($J1145,ZoneB,0))+$G1145+5,INDEX('Time Zones'!$D$12:$J$18,MATCH($H1145,ZoneA,0),MATCH($J1145,ZoneB,0))+$G1145))),"Select Time Zones")</f>
        <v/>
      </c>
      <c r="J1145" s="19" t="s">
        <v>131</v>
      </c>
      <c r="K1145" s="160"/>
      <c r="L1145" s="134"/>
      <c r="M1145" s="134" t="s">
        <v>131</v>
      </c>
      <c r="N1145" s="135" t="str">
        <f>IFERROR(IF(ISBLANK($G1145),"",IF(ISBLANK($L1145),"",IF(ISTEXT($L1145),$L1145,IF(SIGN(INDEX('Time Zones'!$D$12:$J$18,MATCH($H1145,ZoneA,0),MATCH($M1145,ZoneB,0)))=(-1),INDEX('Time Zones'!$D$12:$J$18,MATCH($H1145,ZoneA,0),MATCH($M1145,ZoneB,0))+$L1145+5,INDEX('Time Zones'!$D$12:$J$18,MATCH($H1145,ZoneA,0),MATCH($M1145,ZoneB,0))+$L1145)))),"Select Time Zones")</f>
        <v/>
      </c>
      <c r="O1145" s="162" t="str">
        <f t="shared" ca="1" si="127"/>
        <v/>
      </c>
      <c r="P1145" s="25">
        <f t="shared" si="123"/>
        <v>0</v>
      </c>
      <c r="Q1145" s="25">
        <f t="shared" si="124"/>
        <v>0</v>
      </c>
      <c r="R1145" s="25">
        <f t="shared" si="125"/>
        <v>0</v>
      </c>
      <c r="S1145" s="25" t="str">
        <f t="shared" ca="1" si="128"/>
        <v/>
      </c>
      <c r="T1145" s="20" t="str">
        <f t="shared" ca="1" si="129"/>
        <v/>
      </c>
      <c r="U1145" s="26" t="str">
        <f t="shared" ca="1" si="126"/>
        <v/>
      </c>
      <c r="V1145" s="22"/>
      <c r="W1145" s="22"/>
      <c r="X1145" s="22"/>
      <c r="Y1145" s="22"/>
      <c r="Z1145" s="156"/>
      <c r="AA1145" s="156"/>
      <c r="AB1145" s="156"/>
      <c r="AC1145" s="22">
        <v>20</v>
      </c>
    </row>
    <row r="1146" spans="1:29">
      <c r="A1146" s="17"/>
      <c r="B1146" s="18"/>
      <c r="C1146" s="18"/>
      <c r="D1146" s="17"/>
      <c r="E1146" s="17"/>
      <c r="F1146" s="157"/>
      <c r="G1146" s="136"/>
      <c r="H1146" s="136" t="s">
        <v>131</v>
      </c>
      <c r="I1146" s="137" t="str">
        <f>IFERROR(IF(ISBLANK($G1146),"",IF(ISTEXT($G1146),$G1146,IF(SIGN(INDEX('Time Zones'!$D$12:$J$18,MATCH($H1146,ZoneA,0),MATCH($J1146,ZoneB,0)))=(-1),INDEX('Time Zones'!$D$12:$J$18,MATCH($H1146,ZoneA,0),MATCH($J1146,ZoneB,0))+$G1146+5,INDEX('Time Zones'!$D$12:$J$18,MATCH($H1146,ZoneA,0),MATCH($J1146,ZoneB,0))+$G1146))),"Select Time Zones")</f>
        <v/>
      </c>
      <c r="J1146" s="19" t="s">
        <v>131</v>
      </c>
      <c r="K1146" s="160"/>
      <c r="L1146" s="134"/>
      <c r="M1146" s="134" t="s">
        <v>131</v>
      </c>
      <c r="N1146" s="135" t="str">
        <f>IFERROR(IF(ISBLANK($G1146),"",IF(ISBLANK($L1146),"",IF(ISTEXT($L1146),$L1146,IF(SIGN(INDEX('Time Zones'!$D$12:$J$18,MATCH($H1146,ZoneA,0),MATCH($M1146,ZoneB,0)))=(-1),INDEX('Time Zones'!$D$12:$J$18,MATCH($H1146,ZoneA,0),MATCH($M1146,ZoneB,0))+$L1146+5,INDEX('Time Zones'!$D$12:$J$18,MATCH($H1146,ZoneA,0),MATCH($M1146,ZoneB,0))+$L1146)))),"Select Time Zones")</f>
        <v/>
      </c>
      <c r="O1146" s="162" t="str">
        <f t="shared" ca="1" si="127"/>
        <v/>
      </c>
      <c r="P1146" s="25">
        <f t="shared" si="123"/>
        <v>0</v>
      </c>
      <c r="Q1146" s="25">
        <f t="shared" si="124"/>
        <v>0</v>
      </c>
      <c r="R1146" s="25">
        <f t="shared" si="125"/>
        <v>0</v>
      </c>
      <c r="S1146" s="25" t="str">
        <f t="shared" ca="1" si="128"/>
        <v/>
      </c>
      <c r="T1146" s="20" t="str">
        <f t="shared" ca="1" si="129"/>
        <v/>
      </c>
      <c r="U1146" s="26" t="str">
        <f t="shared" ca="1" si="126"/>
        <v/>
      </c>
      <c r="V1146" s="22"/>
      <c r="W1146" s="22"/>
      <c r="X1146" s="22"/>
      <c r="Y1146" s="22"/>
      <c r="Z1146" s="156"/>
      <c r="AA1146" s="156"/>
      <c r="AB1146" s="156"/>
      <c r="AC1146" s="22">
        <v>20</v>
      </c>
    </row>
    <row r="1147" spans="1:29">
      <c r="A1147" s="17"/>
      <c r="B1147" s="18"/>
      <c r="C1147" s="18"/>
      <c r="D1147" s="17"/>
      <c r="E1147" s="17"/>
      <c r="F1147" s="157"/>
      <c r="G1147" s="136"/>
      <c r="H1147" s="136" t="s">
        <v>131</v>
      </c>
      <c r="I1147" s="137" t="str">
        <f>IFERROR(IF(ISBLANK($G1147),"",IF(ISTEXT($G1147),$G1147,IF(SIGN(INDEX('Time Zones'!$D$12:$J$18,MATCH($H1147,ZoneA,0),MATCH($J1147,ZoneB,0)))=(-1),INDEX('Time Zones'!$D$12:$J$18,MATCH($H1147,ZoneA,0),MATCH($J1147,ZoneB,0))+$G1147+5,INDEX('Time Zones'!$D$12:$J$18,MATCH($H1147,ZoneA,0),MATCH($J1147,ZoneB,0))+$G1147))),"Select Time Zones")</f>
        <v/>
      </c>
      <c r="J1147" s="19" t="s">
        <v>131</v>
      </c>
      <c r="K1147" s="160"/>
      <c r="L1147" s="134"/>
      <c r="M1147" s="134" t="s">
        <v>131</v>
      </c>
      <c r="N1147" s="135" t="str">
        <f>IFERROR(IF(ISBLANK($G1147),"",IF(ISBLANK($L1147),"",IF(ISTEXT($L1147),$L1147,IF(SIGN(INDEX('Time Zones'!$D$12:$J$18,MATCH($H1147,ZoneA,0),MATCH($M1147,ZoneB,0)))=(-1),INDEX('Time Zones'!$D$12:$J$18,MATCH($H1147,ZoneA,0),MATCH($M1147,ZoneB,0))+$L1147+5,INDEX('Time Zones'!$D$12:$J$18,MATCH($H1147,ZoneA,0),MATCH($M1147,ZoneB,0))+$L1147)))),"Select Time Zones")</f>
        <v/>
      </c>
      <c r="O1147" s="162" t="str">
        <f t="shared" ca="1" si="127"/>
        <v/>
      </c>
      <c r="P1147" s="25">
        <f t="shared" si="123"/>
        <v>0</v>
      </c>
      <c r="Q1147" s="25">
        <f t="shared" si="124"/>
        <v>0</v>
      </c>
      <c r="R1147" s="25">
        <f t="shared" si="125"/>
        <v>0</v>
      </c>
      <c r="S1147" s="25" t="str">
        <f t="shared" ca="1" si="128"/>
        <v/>
      </c>
      <c r="T1147" s="20" t="str">
        <f t="shared" ca="1" si="129"/>
        <v/>
      </c>
      <c r="U1147" s="26" t="str">
        <f t="shared" ca="1" si="126"/>
        <v/>
      </c>
      <c r="V1147" s="22"/>
      <c r="W1147" s="22"/>
      <c r="X1147" s="22"/>
      <c r="Y1147" s="22"/>
      <c r="Z1147" s="156"/>
      <c r="AA1147" s="156"/>
      <c r="AB1147" s="156"/>
      <c r="AC1147" s="22">
        <v>20</v>
      </c>
    </row>
    <row r="1148" spans="1:29">
      <c r="A1148" s="17"/>
      <c r="B1148" s="18"/>
      <c r="C1148" s="18"/>
      <c r="D1148" s="17"/>
      <c r="E1148" s="17"/>
      <c r="F1148" s="157"/>
      <c r="G1148" s="136"/>
      <c r="H1148" s="136" t="s">
        <v>131</v>
      </c>
      <c r="I1148" s="137" t="str">
        <f>IFERROR(IF(ISBLANK($G1148),"",IF(ISTEXT($G1148),$G1148,IF(SIGN(INDEX('Time Zones'!$D$12:$J$18,MATCH($H1148,ZoneA,0),MATCH($J1148,ZoneB,0)))=(-1),INDEX('Time Zones'!$D$12:$J$18,MATCH($H1148,ZoneA,0),MATCH($J1148,ZoneB,0))+$G1148+5,INDEX('Time Zones'!$D$12:$J$18,MATCH($H1148,ZoneA,0),MATCH($J1148,ZoneB,0))+$G1148))),"Select Time Zones")</f>
        <v/>
      </c>
      <c r="J1148" s="19" t="s">
        <v>131</v>
      </c>
      <c r="K1148" s="160"/>
      <c r="L1148" s="134"/>
      <c r="M1148" s="134" t="s">
        <v>131</v>
      </c>
      <c r="N1148" s="135" t="str">
        <f>IFERROR(IF(ISBLANK($G1148),"",IF(ISBLANK($L1148),"",IF(ISTEXT($L1148),$L1148,IF(SIGN(INDEX('Time Zones'!$D$12:$J$18,MATCH($H1148,ZoneA,0),MATCH($M1148,ZoneB,0)))=(-1),INDEX('Time Zones'!$D$12:$J$18,MATCH($H1148,ZoneA,0),MATCH($M1148,ZoneB,0))+$L1148+5,INDEX('Time Zones'!$D$12:$J$18,MATCH($H1148,ZoneA,0),MATCH($M1148,ZoneB,0))+$L1148)))),"Select Time Zones")</f>
        <v/>
      </c>
      <c r="O1148" s="162" t="str">
        <f t="shared" ca="1" si="127"/>
        <v/>
      </c>
      <c r="P1148" s="25">
        <f t="shared" si="123"/>
        <v>0</v>
      </c>
      <c r="Q1148" s="25">
        <f t="shared" si="124"/>
        <v>0</v>
      </c>
      <c r="R1148" s="25">
        <f t="shared" si="125"/>
        <v>0</v>
      </c>
      <c r="S1148" s="25" t="str">
        <f t="shared" ca="1" si="128"/>
        <v/>
      </c>
      <c r="T1148" s="20" t="str">
        <f t="shared" ca="1" si="129"/>
        <v/>
      </c>
      <c r="U1148" s="26" t="str">
        <f t="shared" ca="1" si="126"/>
        <v/>
      </c>
      <c r="V1148" s="22"/>
      <c r="W1148" s="22"/>
      <c r="X1148" s="22"/>
      <c r="Y1148" s="22"/>
      <c r="Z1148" s="156"/>
      <c r="AA1148" s="156"/>
      <c r="AB1148" s="156"/>
      <c r="AC1148" s="22">
        <v>20</v>
      </c>
    </row>
    <row r="1149" spans="1:29">
      <c r="A1149" s="17"/>
      <c r="B1149" s="18"/>
      <c r="C1149" s="18"/>
      <c r="D1149" s="17"/>
      <c r="E1149" s="17"/>
      <c r="F1149" s="157"/>
      <c r="G1149" s="136"/>
      <c r="H1149" s="136" t="s">
        <v>131</v>
      </c>
      <c r="I1149" s="137" t="str">
        <f>IFERROR(IF(ISBLANK($G1149),"",IF(ISTEXT($G1149),$G1149,IF(SIGN(INDEX('Time Zones'!$D$12:$J$18,MATCH($H1149,ZoneA,0),MATCH($J1149,ZoneB,0)))=(-1),INDEX('Time Zones'!$D$12:$J$18,MATCH($H1149,ZoneA,0),MATCH($J1149,ZoneB,0))+$G1149+5,INDEX('Time Zones'!$D$12:$J$18,MATCH($H1149,ZoneA,0),MATCH($J1149,ZoneB,0))+$G1149))),"Select Time Zones")</f>
        <v/>
      </c>
      <c r="J1149" s="19" t="s">
        <v>131</v>
      </c>
      <c r="K1149" s="160"/>
      <c r="L1149" s="134"/>
      <c r="M1149" s="134" t="s">
        <v>131</v>
      </c>
      <c r="N1149" s="135" t="str">
        <f>IFERROR(IF(ISBLANK($G1149),"",IF(ISBLANK($L1149),"",IF(ISTEXT($L1149),$L1149,IF(SIGN(INDEX('Time Zones'!$D$12:$J$18,MATCH($H1149,ZoneA,0),MATCH($M1149,ZoneB,0)))=(-1),INDEX('Time Zones'!$D$12:$J$18,MATCH($H1149,ZoneA,0),MATCH($M1149,ZoneB,0))+$L1149+5,INDEX('Time Zones'!$D$12:$J$18,MATCH($H1149,ZoneA,0),MATCH($M1149,ZoneB,0))+$L1149)))),"Select Time Zones")</f>
        <v/>
      </c>
      <c r="O1149" s="162" t="str">
        <f t="shared" ca="1" si="127"/>
        <v/>
      </c>
      <c r="P1149" s="25">
        <f t="shared" si="123"/>
        <v>0</v>
      </c>
      <c r="Q1149" s="25">
        <f t="shared" si="124"/>
        <v>0</v>
      </c>
      <c r="R1149" s="25">
        <f t="shared" si="125"/>
        <v>0</v>
      </c>
      <c r="S1149" s="25" t="str">
        <f t="shared" ca="1" si="128"/>
        <v/>
      </c>
      <c r="T1149" s="20" t="str">
        <f t="shared" ca="1" si="129"/>
        <v/>
      </c>
      <c r="U1149" s="26" t="str">
        <f t="shared" ca="1" si="126"/>
        <v/>
      </c>
      <c r="V1149" s="22"/>
      <c r="W1149" s="22"/>
      <c r="X1149" s="22"/>
      <c r="Y1149" s="22"/>
      <c r="Z1149" s="156"/>
      <c r="AA1149" s="156"/>
      <c r="AB1149" s="156"/>
      <c r="AC1149" s="22">
        <v>20</v>
      </c>
    </row>
    <row r="1150" spans="1:29">
      <c r="A1150" s="17"/>
      <c r="B1150" s="18"/>
      <c r="C1150" s="18"/>
      <c r="D1150" s="17"/>
      <c r="E1150" s="17"/>
      <c r="F1150" s="157"/>
      <c r="G1150" s="136"/>
      <c r="H1150" s="136" t="s">
        <v>131</v>
      </c>
      <c r="I1150" s="137" t="str">
        <f>IFERROR(IF(ISBLANK($G1150),"",IF(ISTEXT($G1150),$G1150,IF(SIGN(INDEX('Time Zones'!$D$12:$J$18,MATCH($H1150,ZoneA,0),MATCH($J1150,ZoneB,0)))=(-1),INDEX('Time Zones'!$D$12:$J$18,MATCH($H1150,ZoneA,0),MATCH($J1150,ZoneB,0))+$G1150+5,INDEX('Time Zones'!$D$12:$J$18,MATCH($H1150,ZoneA,0),MATCH($J1150,ZoneB,0))+$G1150))),"Select Time Zones")</f>
        <v/>
      </c>
      <c r="J1150" s="19" t="s">
        <v>131</v>
      </c>
      <c r="K1150" s="160"/>
      <c r="L1150" s="134"/>
      <c r="M1150" s="134" t="s">
        <v>131</v>
      </c>
      <c r="N1150" s="135" t="str">
        <f>IFERROR(IF(ISBLANK($G1150),"",IF(ISBLANK($L1150),"",IF(ISTEXT($L1150),$L1150,IF(SIGN(INDEX('Time Zones'!$D$12:$J$18,MATCH($H1150,ZoneA,0),MATCH($M1150,ZoneB,0)))=(-1),INDEX('Time Zones'!$D$12:$J$18,MATCH($H1150,ZoneA,0),MATCH($M1150,ZoneB,0))+$L1150+5,INDEX('Time Zones'!$D$12:$J$18,MATCH($H1150,ZoneA,0),MATCH($M1150,ZoneB,0))+$L1150)))),"Select Time Zones")</f>
        <v/>
      </c>
      <c r="O1150" s="162" t="str">
        <f t="shared" ca="1" si="127"/>
        <v/>
      </c>
      <c r="P1150" s="25">
        <f t="shared" si="123"/>
        <v>0</v>
      </c>
      <c r="Q1150" s="25">
        <f t="shared" si="124"/>
        <v>0</v>
      </c>
      <c r="R1150" s="25">
        <f t="shared" si="125"/>
        <v>0</v>
      </c>
      <c r="S1150" s="25" t="str">
        <f t="shared" ca="1" si="128"/>
        <v/>
      </c>
      <c r="T1150" s="20" t="str">
        <f t="shared" ca="1" si="129"/>
        <v/>
      </c>
      <c r="U1150" s="26" t="str">
        <f t="shared" ca="1" si="126"/>
        <v/>
      </c>
      <c r="V1150" s="22"/>
      <c r="W1150" s="22"/>
      <c r="X1150" s="22"/>
      <c r="Y1150" s="22"/>
      <c r="Z1150" s="156"/>
      <c r="AA1150" s="156"/>
      <c r="AB1150" s="156"/>
      <c r="AC1150" s="22">
        <v>20</v>
      </c>
    </row>
    <row r="1151" spans="1:29">
      <c r="A1151" s="17"/>
      <c r="B1151" s="18"/>
      <c r="C1151" s="18"/>
      <c r="D1151" s="17"/>
      <c r="E1151" s="17"/>
      <c r="F1151" s="157"/>
      <c r="G1151" s="136"/>
      <c r="H1151" s="136" t="s">
        <v>131</v>
      </c>
      <c r="I1151" s="137" t="str">
        <f>IFERROR(IF(ISBLANK($G1151),"",IF(ISTEXT($G1151),$G1151,IF(SIGN(INDEX('Time Zones'!$D$12:$J$18,MATCH($H1151,ZoneA,0),MATCH($J1151,ZoneB,0)))=(-1),INDEX('Time Zones'!$D$12:$J$18,MATCH($H1151,ZoneA,0),MATCH($J1151,ZoneB,0))+$G1151+5,INDEX('Time Zones'!$D$12:$J$18,MATCH($H1151,ZoneA,0),MATCH($J1151,ZoneB,0))+$G1151))),"Select Time Zones")</f>
        <v/>
      </c>
      <c r="J1151" s="19" t="s">
        <v>131</v>
      </c>
      <c r="K1151" s="160"/>
      <c r="L1151" s="134"/>
      <c r="M1151" s="134" t="s">
        <v>131</v>
      </c>
      <c r="N1151" s="135" t="str">
        <f>IFERROR(IF(ISBLANK($G1151),"",IF(ISBLANK($L1151),"",IF(ISTEXT($L1151),$L1151,IF(SIGN(INDEX('Time Zones'!$D$12:$J$18,MATCH($H1151,ZoneA,0),MATCH($M1151,ZoneB,0)))=(-1),INDEX('Time Zones'!$D$12:$J$18,MATCH($H1151,ZoneA,0),MATCH($M1151,ZoneB,0))+$L1151+5,INDEX('Time Zones'!$D$12:$J$18,MATCH($H1151,ZoneA,0),MATCH($M1151,ZoneB,0))+$L1151)))),"Select Time Zones")</f>
        <v/>
      </c>
      <c r="O1151" s="162" t="str">
        <f t="shared" ca="1" si="127"/>
        <v/>
      </c>
      <c r="P1151" s="25">
        <f t="shared" si="123"/>
        <v>0</v>
      </c>
      <c r="Q1151" s="25">
        <f t="shared" si="124"/>
        <v>0</v>
      </c>
      <c r="R1151" s="25">
        <f t="shared" si="125"/>
        <v>0</v>
      </c>
      <c r="S1151" s="25" t="str">
        <f t="shared" ca="1" si="128"/>
        <v/>
      </c>
      <c r="T1151" s="20" t="str">
        <f t="shared" ca="1" si="129"/>
        <v/>
      </c>
      <c r="U1151" s="26" t="str">
        <f t="shared" ca="1" si="126"/>
        <v/>
      </c>
      <c r="V1151" s="22"/>
      <c r="W1151" s="22"/>
      <c r="X1151" s="22"/>
      <c r="Y1151" s="22"/>
      <c r="Z1151" s="156"/>
      <c r="AA1151" s="156"/>
      <c r="AB1151" s="156"/>
      <c r="AC1151" s="22">
        <v>20</v>
      </c>
    </row>
    <row r="1152" spans="1:29">
      <c r="A1152" s="17"/>
      <c r="B1152" s="18"/>
      <c r="C1152" s="18"/>
      <c r="D1152" s="17"/>
      <c r="E1152" s="17"/>
      <c r="F1152" s="157"/>
      <c r="G1152" s="136"/>
      <c r="H1152" s="136" t="s">
        <v>131</v>
      </c>
      <c r="I1152" s="137" t="str">
        <f>IFERROR(IF(ISBLANK($G1152),"",IF(ISTEXT($G1152),$G1152,IF(SIGN(INDEX('Time Zones'!$D$12:$J$18,MATCH($H1152,ZoneA,0),MATCH($J1152,ZoneB,0)))=(-1),INDEX('Time Zones'!$D$12:$J$18,MATCH($H1152,ZoneA,0),MATCH($J1152,ZoneB,0))+$G1152+5,INDEX('Time Zones'!$D$12:$J$18,MATCH($H1152,ZoneA,0),MATCH($J1152,ZoneB,0))+$G1152))),"Select Time Zones")</f>
        <v/>
      </c>
      <c r="J1152" s="19" t="s">
        <v>131</v>
      </c>
      <c r="K1152" s="160"/>
      <c r="L1152" s="134"/>
      <c r="M1152" s="134" t="s">
        <v>131</v>
      </c>
      <c r="N1152" s="135" t="str">
        <f>IFERROR(IF(ISBLANK($G1152),"",IF(ISBLANK($L1152),"",IF(ISTEXT($L1152),$L1152,IF(SIGN(INDEX('Time Zones'!$D$12:$J$18,MATCH($H1152,ZoneA,0),MATCH($M1152,ZoneB,0)))=(-1),INDEX('Time Zones'!$D$12:$J$18,MATCH($H1152,ZoneA,0),MATCH($M1152,ZoneB,0))+$L1152+5,INDEX('Time Zones'!$D$12:$J$18,MATCH($H1152,ZoneA,0),MATCH($M1152,ZoneB,0))+$L1152)))),"Select Time Zones")</f>
        <v/>
      </c>
      <c r="O1152" s="162" t="str">
        <f t="shared" ca="1" si="127"/>
        <v/>
      </c>
      <c r="P1152" s="25">
        <f t="shared" ref="P1152:P1215" si="130">IFERROR(HOUR(G1152),"")</f>
        <v>0</v>
      </c>
      <c r="Q1152" s="25">
        <f t="shared" ref="Q1152:Q1215" si="131">IFERROR(P1152*60,"")</f>
        <v>0</v>
      </c>
      <c r="R1152" s="25">
        <f t="shared" ref="R1152:R1215" si="132">IFERROR(MINUTE(G1152),"")</f>
        <v>0</v>
      </c>
      <c r="S1152" s="25" t="str">
        <f t="shared" ca="1" si="128"/>
        <v/>
      </c>
      <c r="T1152" s="20" t="str">
        <f t="shared" ca="1" si="129"/>
        <v/>
      </c>
      <c r="U1152" s="26" t="str">
        <f t="shared" ref="U1152:U1215" ca="1" si="133">IFERROR(SIGN(S1152),"")</f>
        <v/>
      </c>
      <c r="V1152" s="22"/>
      <c r="W1152" s="22"/>
      <c r="X1152" s="22"/>
      <c r="Y1152" s="22"/>
      <c r="Z1152" s="156"/>
      <c r="AA1152" s="156"/>
      <c r="AB1152" s="156"/>
      <c r="AC1152" s="22">
        <v>20</v>
      </c>
    </row>
    <row r="1153" spans="1:29">
      <c r="A1153" s="17"/>
      <c r="B1153" s="18"/>
      <c r="C1153" s="18"/>
      <c r="D1153" s="17"/>
      <c r="E1153" s="17"/>
      <c r="F1153" s="157"/>
      <c r="G1153" s="136"/>
      <c r="H1153" s="136" t="s">
        <v>131</v>
      </c>
      <c r="I1153" s="137" t="str">
        <f>IFERROR(IF(ISBLANK($G1153),"",IF(ISTEXT($G1153),$G1153,IF(SIGN(INDEX('Time Zones'!$D$12:$J$18,MATCH($H1153,ZoneA,0),MATCH($J1153,ZoneB,0)))=(-1),INDEX('Time Zones'!$D$12:$J$18,MATCH($H1153,ZoneA,0),MATCH($J1153,ZoneB,0))+$G1153+5,INDEX('Time Zones'!$D$12:$J$18,MATCH($H1153,ZoneA,0),MATCH($J1153,ZoneB,0))+$G1153))),"Select Time Zones")</f>
        <v/>
      </c>
      <c r="J1153" s="19" t="s">
        <v>131</v>
      </c>
      <c r="K1153" s="160"/>
      <c r="L1153" s="134"/>
      <c r="M1153" s="134" t="s">
        <v>131</v>
      </c>
      <c r="N1153" s="135" t="str">
        <f>IFERROR(IF(ISBLANK($G1153),"",IF(ISBLANK($L1153),"",IF(ISTEXT($L1153),$L1153,IF(SIGN(INDEX('Time Zones'!$D$12:$J$18,MATCH($H1153,ZoneA,0),MATCH($M1153,ZoneB,0)))=(-1),INDEX('Time Zones'!$D$12:$J$18,MATCH($H1153,ZoneA,0),MATCH($M1153,ZoneB,0))+$L1153+5,INDEX('Time Zones'!$D$12:$J$18,MATCH($H1153,ZoneA,0),MATCH($M1153,ZoneB,0))+$L1153)))),"Select Time Zones")</f>
        <v/>
      </c>
      <c r="O1153" s="162" t="str">
        <f t="shared" ca="1" si="127"/>
        <v/>
      </c>
      <c r="P1153" s="25">
        <f t="shared" si="130"/>
        <v>0</v>
      </c>
      <c r="Q1153" s="25">
        <f t="shared" si="131"/>
        <v>0</v>
      </c>
      <c r="R1153" s="25">
        <f t="shared" si="132"/>
        <v>0</v>
      </c>
      <c r="S1153" s="25" t="str">
        <f t="shared" ca="1" si="128"/>
        <v/>
      </c>
      <c r="T1153" s="20" t="str">
        <f t="shared" ca="1" si="129"/>
        <v/>
      </c>
      <c r="U1153" s="26" t="str">
        <f t="shared" ca="1" si="133"/>
        <v/>
      </c>
      <c r="V1153" s="22"/>
      <c r="W1153" s="22"/>
      <c r="X1153" s="22"/>
      <c r="Y1153" s="22"/>
      <c r="Z1153" s="156"/>
      <c r="AA1153" s="156"/>
      <c r="AB1153" s="156"/>
      <c r="AC1153" s="22">
        <v>20</v>
      </c>
    </row>
    <row r="1154" spans="1:29">
      <c r="A1154" s="17"/>
      <c r="B1154" s="18"/>
      <c r="C1154" s="18"/>
      <c r="D1154" s="17"/>
      <c r="E1154" s="17"/>
      <c r="F1154" s="157"/>
      <c r="G1154" s="136"/>
      <c r="H1154" s="136" t="s">
        <v>131</v>
      </c>
      <c r="I1154" s="137" t="str">
        <f>IFERROR(IF(ISBLANK($G1154),"",IF(ISTEXT($G1154),$G1154,IF(SIGN(INDEX('Time Zones'!$D$12:$J$18,MATCH($H1154,ZoneA,0),MATCH($J1154,ZoneB,0)))=(-1),INDEX('Time Zones'!$D$12:$J$18,MATCH($H1154,ZoneA,0),MATCH($J1154,ZoneB,0))+$G1154+5,INDEX('Time Zones'!$D$12:$J$18,MATCH($H1154,ZoneA,0),MATCH($J1154,ZoneB,0))+$G1154))),"Select Time Zones")</f>
        <v/>
      </c>
      <c r="J1154" s="19" t="s">
        <v>131</v>
      </c>
      <c r="K1154" s="160"/>
      <c r="L1154" s="134"/>
      <c r="M1154" s="134" t="s">
        <v>131</v>
      </c>
      <c r="N1154" s="135" t="str">
        <f>IFERROR(IF(ISBLANK($G1154),"",IF(ISBLANK($L1154),"",IF(ISTEXT($L1154),$L1154,IF(SIGN(INDEX('Time Zones'!$D$12:$J$18,MATCH($H1154,ZoneA,0),MATCH($M1154,ZoneB,0)))=(-1),INDEX('Time Zones'!$D$12:$J$18,MATCH($H1154,ZoneA,0),MATCH($M1154,ZoneB,0))+$L1154+5,INDEX('Time Zones'!$D$12:$J$18,MATCH($H1154,ZoneA,0),MATCH($M1154,ZoneB,0))+$L1154)))),"Select Time Zones")</f>
        <v/>
      </c>
      <c r="O1154" s="162" t="str">
        <f t="shared" ca="1" si="127"/>
        <v/>
      </c>
      <c r="P1154" s="25">
        <f t="shared" si="130"/>
        <v>0</v>
      </c>
      <c r="Q1154" s="25">
        <f t="shared" si="131"/>
        <v>0</v>
      </c>
      <c r="R1154" s="25">
        <f t="shared" si="132"/>
        <v>0</v>
      </c>
      <c r="S1154" s="25" t="str">
        <f t="shared" ca="1" si="128"/>
        <v/>
      </c>
      <c r="T1154" s="20" t="str">
        <f t="shared" ca="1" si="129"/>
        <v/>
      </c>
      <c r="U1154" s="26" t="str">
        <f t="shared" ca="1" si="133"/>
        <v/>
      </c>
      <c r="V1154" s="22"/>
      <c r="W1154" s="22"/>
      <c r="X1154" s="22"/>
      <c r="Y1154" s="22"/>
      <c r="Z1154" s="156"/>
      <c r="AA1154" s="156"/>
      <c r="AB1154" s="156"/>
      <c r="AC1154" s="22">
        <v>20</v>
      </c>
    </row>
    <row r="1155" spans="1:29">
      <c r="A1155" s="17"/>
      <c r="B1155" s="18"/>
      <c r="C1155" s="18"/>
      <c r="D1155" s="17"/>
      <c r="E1155" s="17"/>
      <c r="F1155" s="157"/>
      <c r="G1155" s="136"/>
      <c r="H1155" s="136" t="s">
        <v>131</v>
      </c>
      <c r="I1155" s="137" t="str">
        <f>IFERROR(IF(ISBLANK($G1155),"",IF(ISTEXT($G1155),$G1155,IF(SIGN(INDEX('Time Zones'!$D$12:$J$18,MATCH($H1155,ZoneA,0),MATCH($J1155,ZoneB,0)))=(-1),INDEX('Time Zones'!$D$12:$J$18,MATCH($H1155,ZoneA,0),MATCH($J1155,ZoneB,0))+$G1155+5,INDEX('Time Zones'!$D$12:$J$18,MATCH($H1155,ZoneA,0),MATCH($J1155,ZoneB,0))+$G1155))),"Select Time Zones")</f>
        <v/>
      </c>
      <c r="J1155" s="19" t="s">
        <v>131</v>
      </c>
      <c r="K1155" s="160"/>
      <c r="L1155" s="134"/>
      <c r="M1155" s="134" t="s">
        <v>131</v>
      </c>
      <c r="N1155" s="135" t="str">
        <f>IFERROR(IF(ISBLANK($G1155),"",IF(ISBLANK($L1155),"",IF(ISTEXT($L1155),$L1155,IF(SIGN(INDEX('Time Zones'!$D$12:$J$18,MATCH($H1155,ZoneA,0),MATCH($M1155,ZoneB,0)))=(-1),INDEX('Time Zones'!$D$12:$J$18,MATCH($H1155,ZoneA,0),MATCH($M1155,ZoneB,0))+$L1155+5,INDEX('Time Zones'!$D$12:$J$18,MATCH($H1155,ZoneA,0),MATCH($M1155,ZoneB,0))+$L1155)))),"Select Time Zones")</f>
        <v/>
      </c>
      <c r="O1155" s="162" t="str">
        <f t="shared" ca="1" si="127"/>
        <v/>
      </c>
      <c r="P1155" s="25">
        <f t="shared" si="130"/>
        <v>0</v>
      </c>
      <c r="Q1155" s="25">
        <f t="shared" si="131"/>
        <v>0</v>
      </c>
      <c r="R1155" s="25">
        <f t="shared" si="132"/>
        <v>0</v>
      </c>
      <c r="S1155" s="25" t="str">
        <f t="shared" ca="1" si="128"/>
        <v/>
      </c>
      <c r="T1155" s="20" t="str">
        <f t="shared" ca="1" si="129"/>
        <v/>
      </c>
      <c r="U1155" s="26" t="str">
        <f t="shared" ca="1" si="133"/>
        <v/>
      </c>
      <c r="V1155" s="22"/>
      <c r="W1155" s="22"/>
      <c r="X1155" s="22"/>
      <c r="Y1155" s="22"/>
      <c r="Z1155" s="156"/>
      <c r="AA1155" s="156"/>
      <c r="AB1155" s="156"/>
      <c r="AC1155" s="22">
        <v>20</v>
      </c>
    </row>
    <row r="1156" spans="1:29">
      <c r="A1156" s="17"/>
      <c r="B1156" s="18"/>
      <c r="C1156" s="18"/>
      <c r="D1156" s="17"/>
      <c r="E1156" s="17"/>
      <c r="F1156" s="157"/>
      <c r="G1156" s="136"/>
      <c r="H1156" s="136" t="s">
        <v>131</v>
      </c>
      <c r="I1156" s="137" t="str">
        <f>IFERROR(IF(ISBLANK($G1156),"",IF(ISTEXT($G1156),$G1156,IF(SIGN(INDEX('Time Zones'!$D$12:$J$18,MATCH($H1156,ZoneA,0),MATCH($J1156,ZoneB,0)))=(-1),INDEX('Time Zones'!$D$12:$J$18,MATCH($H1156,ZoneA,0),MATCH($J1156,ZoneB,0))+$G1156+5,INDEX('Time Zones'!$D$12:$J$18,MATCH($H1156,ZoneA,0),MATCH($J1156,ZoneB,0))+$G1156))),"Select Time Zones")</f>
        <v/>
      </c>
      <c r="J1156" s="19" t="s">
        <v>131</v>
      </c>
      <c r="K1156" s="160"/>
      <c r="L1156" s="134"/>
      <c r="M1156" s="134" t="s">
        <v>131</v>
      </c>
      <c r="N1156" s="135" t="str">
        <f>IFERROR(IF(ISBLANK($G1156),"",IF(ISBLANK($L1156),"",IF(ISTEXT($L1156),$L1156,IF(SIGN(INDEX('Time Zones'!$D$12:$J$18,MATCH($H1156,ZoneA,0),MATCH($M1156,ZoneB,0)))=(-1),INDEX('Time Zones'!$D$12:$J$18,MATCH($H1156,ZoneA,0),MATCH($M1156,ZoneB,0))+$L1156+5,INDEX('Time Zones'!$D$12:$J$18,MATCH($H1156,ZoneA,0),MATCH($M1156,ZoneB,0))+$L1156)))),"Select Time Zones")</f>
        <v/>
      </c>
      <c r="O1156" s="162" t="str">
        <f t="shared" ref="O1156:O1219" ca="1" si="134">IFERROR(IF(AND(ISBLANK(F1156),ISBLANK(G1156)),"",IF(AND(F1156&gt;TODAY(),OR(ISBLANK(K1156),ISBLANK(L1156))),"",IF(AND(F1156=TODAY(),G1156&gt;=NOW()-TODAY(),OR(ISBLANK(K1156), ISBLANK(L1156))),"Pending",IF(AND((F1156=K1156), G1156&gt;=NOW()-TODAY(),ISBLANK(L1156)),"Pending",IF(AND(F1156=K1156, ISBLANK(L1156),G1156&lt;(NOW()-TODAY())),"Deadline Elapsed",IF(AND(F1156=TODAY(),G1156&lt;(NOW()-TODAY()),AND(ISBLANK(K1156), ISBLANK(L1156))),"Deadline Elapsed",IF(AND(TODAY()&gt;F1156,OR(ISBLANK(K1156),ISBLANK(L1156))),"Deadline Elapsed",IF(AND((F1156=K1156),(G1156&lt;L1156)),"Missed",IF(AND((F1156&lt;K1156),OR(G1156&lt;=L1156,G1156&gt;=L1156)),"Missed",IF(AND((F1156=K1156),(G1156&gt;=L1156)),"Achieved",IF(AND((F1156&gt;K1156),OR((G1156&gt;=L1156),(G1156&lt;L1156))),"Achieved",))))))))))),"")</f>
        <v/>
      </c>
      <c r="P1156" s="25">
        <f t="shared" si="130"/>
        <v>0</v>
      </c>
      <c r="Q1156" s="25">
        <f t="shared" si="131"/>
        <v>0</v>
      </c>
      <c r="R1156" s="25">
        <f t="shared" si="132"/>
        <v>0</v>
      </c>
      <c r="S1156" s="25" t="str">
        <f t="shared" ref="S1156:S1219" ca="1" si="135">IFERROR(IF(OR(ISBLANK(F1156),ISBLANK(G1156)),"",IF($F1156&lt;TODAY(),-$S$1-(TODAY()-F1156)*24*60+SUM(Q1156:R1156),IF($F1156=TODAY(),SUM(Q1156:R1156)-$S$1,IF($F1156=TODAY()+1,SUM(Q1156:R1156)+24*60-$S$1,"")))),"GS")</f>
        <v/>
      </c>
      <c r="T1156" s="20" t="str">
        <f t="shared" ref="T1156:T1219" ca="1" si="136">IFERROR(IF($U1156=1,IF($S1156&lt;=$AC1156,IF(OR(F1156=TODAY()+1,$O1156="Pending"),"Critical",""),""),""),"")</f>
        <v/>
      </c>
      <c r="U1156" s="26" t="str">
        <f t="shared" ca="1" si="133"/>
        <v/>
      </c>
      <c r="V1156" s="22"/>
      <c r="W1156" s="22"/>
      <c r="X1156" s="22"/>
      <c r="Y1156" s="22"/>
      <c r="Z1156" s="156"/>
      <c r="AA1156" s="156"/>
      <c r="AB1156" s="156"/>
      <c r="AC1156" s="22">
        <v>20</v>
      </c>
    </row>
    <row r="1157" spans="1:29">
      <c r="A1157" s="17"/>
      <c r="B1157" s="18"/>
      <c r="C1157" s="18"/>
      <c r="D1157" s="17"/>
      <c r="E1157" s="17"/>
      <c r="F1157" s="157"/>
      <c r="G1157" s="136"/>
      <c r="H1157" s="136" t="s">
        <v>131</v>
      </c>
      <c r="I1157" s="137" t="str">
        <f>IFERROR(IF(ISBLANK($G1157),"",IF(ISTEXT($G1157),$G1157,IF(SIGN(INDEX('Time Zones'!$D$12:$J$18,MATCH($H1157,ZoneA,0),MATCH($J1157,ZoneB,0)))=(-1),INDEX('Time Zones'!$D$12:$J$18,MATCH($H1157,ZoneA,0),MATCH($J1157,ZoneB,0))+$G1157+5,INDEX('Time Zones'!$D$12:$J$18,MATCH($H1157,ZoneA,0),MATCH($J1157,ZoneB,0))+$G1157))),"Select Time Zones")</f>
        <v/>
      </c>
      <c r="J1157" s="19" t="s">
        <v>131</v>
      </c>
      <c r="K1157" s="160"/>
      <c r="L1157" s="134"/>
      <c r="M1157" s="134" t="s">
        <v>131</v>
      </c>
      <c r="N1157" s="135" t="str">
        <f>IFERROR(IF(ISBLANK($G1157),"",IF(ISBLANK($L1157),"",IF(ISTEXT($L1157),$L1157,IF(SIGN(INDEX('Time Zones'!$D$12:$J$18,MATCH($H1157,ZoneA,0),MATCH($M1157,ZoneB,0)))=(-1),INDEX('Time Zones'!$D$12:$J$18,MATCH($H1157,ZoneA,0),MATCH($M1157,ZoneB,0))+$L1157+5,INDEX('Time Zones'!$D$12:$J$18,MATCH($H1157,ZoneA,0),MATCH($M1157,ZoneB,0))+$L1157)))),"Select Time Zones")</f>
        <v/>
      </c>
      <c r="O1157" s="162" t="str">
        <f t="shared" ca="1" si="134"/>
        <v/>
      </c>
      <c r="P1157" s="25">
        <f t="shared" si="130"/>
        <v>0</v>
      </c>
      <c r="Q1157" s="25">
        <f t="shared" si="131"/>
        <v>0</v>
      </c>
      <c r="R1157" s="25">
        <f t="shared" si="132"/>
        <v>0</v>
      </c>
      <c r="S1157" s="25" t="str">
        <f t="shared" ca="1" si="135"/>
        <v/>
      </c>
      <c r="T1157" s="20" t="str">
        <f t="shared" ca="1" si="136"/>
        <v/>
      </c>
      <c r="U1157" s="26" t="str">
        <f t="shared" ca="1" si="133"/>
        <v/>
      </c>
      <c r="V1157" s="22"/>
      <c r="W1157" s="22"/>
      <c r="X1157" s="22"/>
      <c r="Y1157" s="22"/>
      <c r="Z1157" s="156"/>
      <c r="AA1157" s="156"/>
      <c r="AB1157" s="156"/>
      <c r="AC1157" s="22">
        <v>20</v>
      </c>
    </row>
    <row r="1158" spans="1:29">
      <c r="A1158" s="17"/>
      <c r="B1158" s="18"/>
      <c r="C1158" s="18"/>
      <c r="D1158" s="17"/>
      <c r="E1158" s="17"/>
      <c r="F1158" s="157"/>
      <c r="G1158" s="136"/>
      <c r="H1158" s="136" t="s">
        <v>131</v>
      </c>
      <c r="I1158" s="137" t="str">
        <f>IFERROR(IF(ISBLANK($G1158),"",IF(ISTEXT($G1158),$G1158,IF(SIGN(INDEX('Time Zones'!$D$12:$J$18,MATCH($H1158,ZoneA,0),MATCH($J1158,ZoneB,0)))=(-1),INDEX('Time Zones'!$D$12:$J$18,MATCH($H1158,ZoneA,0),MATCH($J1158,ZoneB,0))+$G1158+5,INDEX('Time Zones'!$D$12:$J$18,MATCH($H1158,ZoneA,0),MATCH($J1158,ZoneB,0))+$G1158))),"Select Time Zones")</f>
        <v/>
      </c>
      <c r="J1158" s="19" t="s">
        <v>131</v>
      </c>
      <c r="K1158" s="160"/>
      <c r="L1158" s="134"/>
      <c r="M1158" s="134" t="s">
        <v>131</v>
      </c>
      <c r="N1158" s="135" t="str">
        <f>IFERROR(IF(ISBLANK($G1158),"",IF(ISBLANK($L1158),"",IF(ISTEXT($L1158),$L1158,IF(SIGN(INDEX('Time Zones'!$D$12:$J$18,MATCH($H1158,ZoneA,0),MATCH($M1158,ZoneB,0)))=(-1),INDEX('Time Zones'!$D$12:$J$18,MATCH($H1158,ZoneA,0),MATCH($M1158,ZoneB,0))+$L1158+5,INDEX('Time Zones'!$D$12:$J$18,MATCH($H1158,ZoneA,0),MATCH($M1158,ZoneB,0))+$L1158)))),"Select Time Zones")</f>
        <v/>
      </c>
      <c r="O1158" s="162" t="str">
        <f t="shared" ca="1" si="134"/>
        <v/>
      </c>
      <c r="P1158" s="25">
        <f t="shared" si="130"/>
        <v>0</v>
      </c>
      <c r="Q1158" s="25">
        <f t="shared" si="131"/>
        <v>0</v>
      </c>
      <c r="R1158" s="25">
        <f t="shared" si="132"/>
        <v>0</v>
      </c>
      <c r="S1158" s="25" t="str">
        <f t="shared" ca="1" si="135"/>
        <v/>
      </c>
      <c r="T1158" s="20" t="str">
        <f t="shared" ca="1" si="136"/>
        <v/>
      </c>
      <c r="U1158" s="26" t="str">
        <f t="shared" ca="1" si="133"/>
        <v/>
      </c>
      <c r="V1158" s="22"/>
      <c r="W1158" s="22"/>
      <c r="X1158" s="22"/>
      <c r="Y1158" s="22"/>
      <c r="Z1158" s="156"/>
      <c r="AA1158" s="156"/>
      <c r="AB1158" s="156"/>
      <c r="AC1158" s="22">
        <v>20</v>
      </c>
    </row>
    <row r="1159" spans="1:29">
      <c r="A1159" s="17"/>
      <c r="B1159" s="18"/>
      <c r="C1159" s="18"/>
      <c r="D1159" s="17"/>
      <c r="E1159" s="17"/>
      <c r="F1159" s="157"/>
      <c r="G1159" s="136"/>
      <c r="H1159" s="136" t="s">
        <v>131</v>
      </c>
      <c r="I1159" s="137" t="str">
        <f>IFERROR(IF(ISBLANK($G1159),"",IF(ISTEXT($G1159),$G1159,IF(SIGN(INDEX('Time Zones'!$D$12:$J$18,MATCH($H1159,ZoneA,0),MATCH($J1159,ZoneB,0)))=(-1),INDEX('Time Zones'!$D$12:$J$18,MATCH($H1159,ZoneA,0),MATCH($J1159,ZoneB,0))+$G1159+5,INDEX('Time Zones'!$D$12:$J$18,MATCH($H1159,ZoneA,0),MATCH($J1159,ZoneB,0))+$G1159))),"Select Time Zones")</f>
        <v/>
      </c>
      <c r="J1159" s="19" t="s">
        <v>131</v>
      </c>
      <c r="K1159" s="160"/>
      <c r="L1159" s="134"/>
      <c r="M1159" s="134" t="s">
        <v>131</v>
      </c>
      <c r="N1159" s="135" t="str">
        <f>IFERROR(IF(ISBLANK($G1159),"",IF(ISBLANK($L1159),"",IF(ISTEXT($L1159),$L1159,IF(SIGN(INDEX('Time Zones'!$D$12:$J$18,MATCH($H1159,ZoneA,0),MATCH($M1159,ZoneB,0)))=(-1),INDEX('Time Zones'!$D$12:$J$18,MATCH($H1159,ZoneA,0),MATCH($M1159,ZoneB,0))+$L1159+5,INDEX('Time Zones'!$D$12:$J$18,MATCH($H1159,ZoneA,0),MATCH($M1159,ZoneB,0))+$L1159)))),"Select Time Zones")</f>
        <v/>
      </c>
      <c r="O1159" s="162" t="str">
        <f t="shared" ca="1" si="134"/>
        <v/>
      </c>
      <c r="P1159" s="25">
        <f t="shared" si="130"/>
        <v>0</v>
      </c>
      <c r="Q1159" s="25">
        <f t="shared" si="131"/>
        <v>0</v>
      </c>
      <c r="R1159" s="25">
        <f t="shared" si="132"/>
        <v>0</v>
      </c>
      <c r="S1159" s="25" t="str">
        <f t="shared" ca="1" si="135"/>
        <v/>
      </c>
      <c r="T1159" s="20" t="str">
        <f t="shared" ca="1" si="136"/>
        <v/>
      </c>
      <c r="U1159" s="26" t="str">
        <f t="shared" ca="1" si="133"/>
        <v/>
      </c>
      <c r="V1159" s="22"/>
      <c r="W1159" s="22"/>
      <c r="X1159" s="22"/>
      <c r="Y1159" s="22"/>
      <c r="Z1159" s="156"/>
      <c r="AA1159" s="156"/>
      <c r="AB1159" s="156"/>
      <c r="AC1159" s="22">
        <v>20</v>
      </c>
    </row>
    <row r="1160" spans="1:29">
      <c r="A1160" s="17"/>
      <c r="B1160" s="18"/>
      <c r="C1160" s="18"/>
      <c r="D1160" s="17"/>
      <c r="E1160" s="17"/>
      <c r="F1160" s="157"/>
      <c r="G1160" s="136"/>
      <c r="H1160" s="136" t="s">
        <v>131</v>
      </c>
      <c r="I1160" s="137" t="str">
        <f>IFERROR(IF(ISBLANK($G1160),"",IF(ISTEXT($G1160),$G1160,IF(SIGN(INDEX('Time Zones'!$D$12:$J$18,MATCH($H1160,ZoneA,0),MATCH($J1160,ZoneB,0)))=(-1),INDEX('Time Zones'!$D$12:$J$18,MATCH($H1160,ZoneA,0),MATCH($J1160,ZoneB,0))+$G1160+5,INDEX('Time Zones'!$D$12:$J$18,MATCH($H1160,ZoneA,0),MATCH($J1160,ZoneB,0))+$G1160))),"Select Time Zones")</f>
        <v/>
      </c>
      <c r="J1160" s="19" t="s">
        <v>131</v>
      </c>
      <c r="K1160" s="160"/>
      <c r="L1160" s="134"/>
      <c r="M1160" s="134" t="s">
        <v>131</v>
      </c>
      <c r="N1160" s="135" t="str">
        <f>IFERROR(IF(ISBLANK($G1160),"",IF(ISBLANK($L1160),"",IF(ISTEXT($L1160),$L1160,IF(SIGN(INDEX('Time Zones'!$D$12:$J$18,MATCH($H1160,ZoneA,0),MATCH($M1160,ZoneB,0)))=(-1),INDEX('Time Zones'!$D$12:$J$18,MATCH($H1160,ZoneA,0),MATCH($M1160,ZoneB,0))+$L1160+5,INDEX('Time Zones'!$D$12:$J$18,MATCH($H1160,ZoneA,0),MATCH($M1160,ZoneB,0))+$L1160)))),"Select Time Zones")</f>
        <v/>
      </c>
      <c r="O1160" s="162" t="str">
        <f t="shared" ca="1" si="134"/>
        <v/>
      </c>
      <c r="P1160" s="25">
        <f t="shared" si="130"/>
        <v>0</v>
      </c>
      <c r="Q1160" s="25">
        <f t="shared" si="131"/>
        <v>0</v>
      </c>
      <c r="R1160" s="25">
        <f t="shared" si="132"/>
        <v>0</v>
      </c>
      <c r="S1160" s="25" t="str">
        <f t="shared" ca="1" si="135"/>
        <v/>
      </c>
      <c r="T1160" s="20" t="str">
        <f t="shared" ca="1" si="136"/>
        <v/>
      </c>
      <c r="U1160" s="26" t="str">
        <f t="shared" ca="1" si="133"/>
        <v/>
      </c>
      <c r="V1160" s="22"/>
      <c r="W1160" s="22"/>
      <c r="X1160" s="22"/>
      <c r="Y1160" s="22"/>
      <c r="Z1160" s="156"/>
      <c r="AA1160" s="156"/>
      <c r="AB1160" s="156"/>
      <c r="AC1160" s="22">
        <v>20</v>
      </c>
    </row>
    <row r="1161" spans="1:29">
      <c r="A1161" s="17"/>
      <c r="B1161" s="18"/>
      <c r="C1161" s="18"/>
      <c r="D1161" s="17"/>
      <c r="E1161" s="17"/>
      <c r="F1161" s="157"/>
      <c r="G1161" s="136"/>
      <c r="H1161" s="136" t="s">
        <v>131</v>
      </c>
      <c r="I1161" s="137" t="str">
        <f>IFERROR(IF(ISBLANK($G1161),"",IF(ISTEXT($G1161),$G1161,IF(SIGN(INDEX('Time Zones'!$D$12:$J$18,MATCH($H1161,ZoneA,0),MATCH($J1161,ZoneB,0)))=(-1),INDEX('Time Zones'!$D$12:$J$18,MATCH($H1161,ZoneA,0),MATCH($J1161,ZoneB,0))+$G1161+5,INDEX('Time Zones'!$D$12:$J$18,MATCH($H1161,ZoneA,0),MATCH($J1161,ZoneB,0))+$G1161))),"Select Time Zones")</f>
        <v/>
      </c>
      <c r="J1161" s="19" t="s">
        <v>131</v>
      </c>
      <c r="K1161" s="160"/>
      <c r="L1161" s="134"/>
      <c r="M1161" s="134" t="s">
        <v>131</v>
      </c>
      <c r="N1161" s="135" t="str">
        <f>IFERROR(IF(ISBLANK($G1161),"",IF(ISBLANK($L1161),"",IF(ISTEXT($L1161),$L1161,IF(SIGN(INDEX('Time Zones'!$D$12:$J$18,MATCH($H1161,ZoneA,0),MATCH($M1161,ZoneB,0)))=(-1),INDEX('Time Zones'!$D$12:$J$18,MATCH($H1161,ZoneA,0),MATCH($M1161,ZoneB,0))+$L1161+5,INDEX('Time Zones'!$D$12:$J$18,MATCH($H1161,ZoneA,0),MATCH($M1161,ZoneB,0))+$L1161)))),"Select Time Zones")</f>
        <v/>
      </c>
      <c r="O1161" s="162" t="str">
        <f t="shared" ca="1" si="134"/>
        <v/>
      </c>
      <c r="P1161" s="25">
        <f t="shared" si="130"/>
        <v>0</v>
      </c>
      <c r="Q1161" s="25">
        <f t="shared" si="131"/>
        <v>0</v>
      </c>
      <c r="R1161" s="25">
        <f t="shared" si="132"/>
        <v>0</v>
      </c>
      <c r="S1161" s="25" t="str">
        <f t="shared" ca="1" si="135"/>
        <v/>
      </c>
      <c r="T1161" s="20" t="str">
        <f t="shared" ca="1" si="136"/>
        <v/>
      </c>
      <c r="U1161" s="26" t="str">
        <f t="shared" ca="1" si="133"/>
        <v/>
      </c>
      <c r="V1161" s="22"/>
      <c r="W1161" s="22"/>
      <c r="X1161" s="22"/>
      <c r="Y1161" s="22"/>
      <c r="Z1161" s="156"/>
      <c r="AA1161" s="156"/>
      <c r="AB1161" s="156"/>
      <c r="AC1161" s="22">
        <v>20</v>
      </c>
    </row>
    <row r="1162" spans="1:29">
      <c r="A1162" s="17"/>
      <c r="B1162" s="18"/>
      <c r="C1162" s="18"/>
      <c r="D1162" s="17"/>
      <c r="E1162" s="17"/>
      <c r="F1162" s="157"/>
      <c r="G1162" s="136"/>
      <c r="H1162" s="136" t="s">
        <v>131</v>
      </c>
      <c r="I1162" s="137" t="str">
        <f>IFERROR(IF(ISBLANK($G1162),"",IF(ISTEXT($G1162),$G1162,IF(SIGN(INDEX('Time Zones'!$D$12:$J$18,MATCH($H1162,ZoneA,0),MATCH($J1162,ZoneB,0)))=(-1),INDEX('Time Zones'!$D$12:$J$18,MATCH($H1162,ZoneA,0),MATCH($J1162,ZoneB,0))+$G1162+5,INDEX('Time Zones'!$D$12:$J$18,MATCH($H1162,ZoneA,0),MATCH($J1162,ZoneB,0))+$G1162))),"Select Time Zones")</f>
        <v/>
      </c>
      <c r="J1162" s="19" t="s">
        <v>131</v>
      </c>
      <c r="K1162" s="160"/>
      <c r="L1162" s="134"/>
      <c r="M1162" s="134" t="s">
        <v>131</v>
      </c>
      <c r="N1162" s="135" t="str">
        <f>IFERROR(IF(ISBLANK($G1162),"",IF(ISBLANK($L1162),"",IF(ISTEXT($L1162),$L1162,IF(SIGN(INDEX('Time Zones'!$D$12:$J$18,MATCH($H1162,ZoneA,0),MATCH($M1162,ZoneB,0)))=(-1),INDEX('Time Zones'!$D$12:$J$18,MATCH($H1162,ZoneA,0),MATCH($M1162,ZoneB,0))+$L1162+5,INDEX('Time Zones'!$D$12:$J$18,MATCH($H1162,ZoneA,0),MATCH($M1162,ZoneB,0))+$L1162)))),"Select Time Zones")</f>
        <v/>
      </c>
      <c r="O1162" s="162" t="str">
        <f t="shared" ca="1" si="134"/>
        <v/>
      </c>
      <c r="P1162" s="25">
        <f t="shared" si="130"/>
        <v>0</v>
      </c>
      <c r="Q1162" s="25">
        <f t="shared" si="131"/>
        <v>0</v>
      </c>
      <c r="R1162" s="25">
        <f t="shared" si="132"/>
        <v>0</v>
      </c>
      <c r="S1162" s="25" t="str">
        <f t="shared" ca="1" si="135"/>
        <v/>
      </c>
      <c r="T1162" s="20" t="str">
        <f t="shared" ca="1" si="136"/>
        <v/>
      </c>
      <c r="U1162" s="26" t="str">
        <f t="shared" ca="1" si="133"/>
        <v/>
      </c>
      <c r="V1162" s="22"/>
      <c r="W1162" s="22"/>
      <c r="X1162" s="22"/>
      <c r="Y1162" s="22"/>
      <c r="Z1162" s="156"/>
      <c r="AA1162" s="156"/>
      <c r="AB1162" s="156"/>
      <c r="AC1162" s="22">
        <v>20</v>
      </c>
    </row>
    <row r="1163" spans="1:29">
      <c r="A1163" s="17"/>
      <c r="B1163" s="18"/>
      <c r="C1163" s="18"/>
      <c r="D1163" s="17"/>
      <c r="E1163" s="17"/>
      <c r="F1163" s="157"/>
      <c r="G1163" s="136"/>
      <c r="H1163" s="136" t="s">
        <v>131</v>
      </c>
      <c r="I1163" s="137" t="str">
        <f>IFERROR(IF(ISBLANK($G1163),"",IF(ISTEXT($G1163),$G1163,IF(SIGN(INDEX('Time Zones'!$D$12:$J$18,MATCH($H1163,ZoneA,0),MATCH($J1163,ZoneB,0)))=(-1),INDEX('Time Zones'!$D$12:$J$18,MATCH($H1163,ZoneA,0),MATCH($J1163,ZoneB,0))+$G1163+5,INDEX('Time Zones'!$D$12:$J$18,MATCH($H1163,ZoneA,0),MATCH($J1163,ZoneB,0))+$G1163))),"Select Time Zones")</f>
        <v/>
      </c>
      <c r="J1163" s="19" t="s">
        <v>131</v>
      </c>
      <c r="K1163" s="160"/>
      <c r="L1163" s="134"/>
      <c r="M1163" s="134" t="s">
        <v>131</v>
      </c>
      <c r="N1163" s="135" t="str">
        <f>IFERROR(IF(ISBLANK($G1163),"",IF(ISBLANK($L1163),"",IF(ISTEXT($L1163),$L1163,IF(SIGN(INDEX('Time Zones'!$D$12:$J$18,MATCH($H1163,ZoneA,0),MATCH($M1163,ZoneB,0)))=(-1),INDEX('Time Zones'!$D$12:$J$18,MATCH($H1163,ZoneA,0),MATCH($M1163,ZoneB,0))+$L1163+5,INDEX('Time Zones'!$D$12:$J$18,MATCH($H1163,ZoneA,0),MATCH($M1163,ZoneB,0))+$L1163)))),"Select Time Zones")</f>
        <v/>
      </c>
      <c r="O1163" s="162" t="str">
        <f t="shared" ca="1" si="134"/>
        <v/>
      </c>
      <c r="P1163" s="25">
        <f t="shared" si="130"/>
        <v>0</v>
      </c>
      <c r="Q1163" s="25">
        <f t="shared" si="131"/>
        <v>0</v>
      </c>
      <c r="R1163" s="25">
        <f t="shared" si="132"/>
        <v>0</v>
      </c>
      <c r="S1163" s="25" t="str">
        <f t="shared" ca="1" si="135"/>
        <v/>
      </c>
      <c r="T1163" s="20" t="str">
        <f t="shared" ca="1" si="136"/>
        <v/>
      </c>
      <c r="U1163" s="26" t="str">
        <f t="shared" ca="1" si="133"/>
        <v/>
      </c>
      <c r="V1163" s="22"/>
      <c r="W1163" s="22"/>
      <c r="X1163" s="22"/>
      <c r="Y1163" s="22"/>
      <c r="Z1163" s="156"/>
      <c r="AA1163" s="156"/>
      <c r="AB1163" s="156"/>
      <c r="AC1163" s="22">
        <v>20</v>
      </c>
    </row>
    <row r="1164" spans="1:29">
      <c r="A1164" s="17"/>
      <c r="B1164" s="18"/>
      <c r="C1164" s="18"/>
      <c r="D1164" s="17"/>
      <c r="E1164" s="17"/>
      <c r="F1164" s="157"/>
      <c r="G1164" s="136"/>
      <c r="H1164" s="136" t="s">
        <v>131</v>
      </c>
      <c r="I1164" s="137" t="str">
        <f>IFERROR(IF(ISBLANK($G1164),"",IF(ISTEXT($G1164),$G1164,IF(SIGN(INDEX('Time Zones'!$D$12:$J$18,MATCH($H1164,ZoneA,0),MATCH($J1164,ZoneB,0)))=(-1),INDEX('Time Zones'!$D$12:$J$18,MATCH($H1164,ZoneA,0),MATCH($J1164,ZoneB,0))+$G1164+5,INDEX('Time Zones'!$D$12:$J$18,MATCH($H1164,ZoneA,0),MATCH($J1164,ZoneB,0))+$G1164))),"Select Time Zones")</f>
        <v/>
      </c>
      <c r="J1164" s="19" t="s">
        <v>131</v>
      </c>
      <c r="K1164" s="160"/>
      <c r="L1164" s="134"/>
      <c r="M1164" s="134" t="s">
        <v>131</v>
      </c>
      <c r="N1164" s="135" t="str">
        <f>IFERROR(IF(ISBLANK($G1164),"",IF(ISBLANK($L1164),"",IF(ISTEXT($L1164),$L1164,IF(SIGN(INDEX('Time Zones'!$D$12:$J$18,MATCH($H1164,ZoneA,0),MATCH($M1164,ZoneB,0)))=(-1),INDEX('Time Zones'!$D$12:$J$18,MATCH($H1164,ZoneA,0),MATCH($M1164,ZoneB,0))+$L1164+5,INDEX('Time Zones'!$D$12:$J$18,MATCH($H1164,ZoneA,0),MATCH($M1164,ZoneB,0))+$L1164)))),"Select Time Zones")</f>
        <v/>
      </c>
      <c r="O1164" s="162" t="str">
        <f t="shared" ca="1" si="134"/>
        <v/>
      </c>
      <c r="P1164" s="25">
        <f t="shared" si="130"/>
        <v>0</v>
      </c>
      <c r="Q1164" s="25">
        <f t="shared" si="131"/>
        <v>0</v>
      </c>
      <c r="R1164" s="25">
        <f t="shared" si="132"/>
        <v>0</v>
      </c>
      <c r="S1164" s="25" t="str">
        <f t="shared" ca="1" si="135"/>
        <v/>
      </c>
      <c r="T1164" s="20" t="str">
        <f t="shared" ca="1" si="136"/>
        <v/>
      </c>
      <c r="U1164" s="26" t="str">
        <f t="shared" ca="1" si="133"/>
        <v/>
      </c>
      <c r="V1164" s="22"/>
      <c r="W1164" s="22"/>
      <c r="X1164" s="22"/>
      <c r="Y1164" s="22"/>
      <c r="Z1164" s="156"/>
      <c r="AA1164" s="156"/>
      <c r="AB1164" s="156"/>
      <c r="AC1164" s="22">
        <v>20</v>
      </c>
    </row>
    <row r="1165" spans="1:29">
      <c r="A1165" s="17"/>
      <c r="B1165" s="18"/>
      <c r="C1165" s="18"/>
      <c r="D1165" s="17"/>
      <c r="E1165" s="17"/>
      <c r="F1165" s="157"/>
      <c r="G1165" s="136"/>
      <c r="H1165" s="136" t="s">
        <v>131</v>
      </c>
      <c r="I1165" s="137" t="str">
        <f>IFERROR(IF(ISBLANK($G1165),"",IF(ISTEXT($G1165),$G1165,IF(SIGN(INDEX('Time Zones'!$D$12:$J$18,MATCH($H1165,ZoneA,0),MATCH($J1165,ZoneB,0)))=(-1),INDEX('Time Zones'!$D$12:$J$18,MATCH($H1165,ZoneA,0),MATCH($J1165,ZoneB,0))+$G1165+5,INDEX('Time Zones'!$D$12:$J$18,MATCH($H1165,ZoneA,0),MATCH($J1165,ZoneB,0))+$G1165))),"Select Time Zones")</f>
        <v/>
      </c>
      <c r="J1165" s="19" t="s">
        <v>131</v>
      </c>
      <c r="K1165" s="160"/>
      <c r="L1165" s="134"/>
      <c r="M1165" s="134" t="s">
        <v>131</v>
      </c>
      <c r="N1165" s="135" t="str">
        <f>IFERROR(IF(ISBLANK($G1165),"",IF(ISBLANK($L1165),"",IF(ISTEXT($L1165),$L1165,IF(SIGN(INDEX('Time Zones'!$D$12:$J$18,MATCH($H1165,ZoneA,0),MATCH($M1165,ZoneB,0)))=(-1),INDEX('Time Zones'!$D$12:$J$18,MATCH($H1165,ZoneA,0),MATCH($M1165,ZoneB,0))+$L1165+5,INDEX('Time Zones'!$D$12:$J$18,MATCH($H1165,ZoneA,0),MATCH($M1165,ZoneB,0))+$L1165)))),"Select Time Zones")</f>
        <v/>
      </c>
      <c r="O1165" s="162" t="str">
        <f t="shared" ca="1" si="134"/>
        <v/>
      </c>
      <c r="P1165" s="25">
        <f t="shared" si="130"/>
        <v>0</v>
      </c>
      <c r="Q1165" s="25">
        <f t="shared" si="131"/>
        <v>0</v>
      </c>
      <c r="R1165" s="25">
        <f t="shared" si="132"/>
        <v>0</v>
      </c>
      <c r="S1165" s="25" t="str">
        <f t="shared" ca="1" si="135"/>
        <v/>
      </c>
      <c r="T1165" s="20" t="str">
        <f t="shared" ca="1" si="136"/>
        <v/>
      </c>
      <c r="U1165" s="26" t="str">
        <f t="shared" ca="1" si="133"/>
        <v/>
      </c>
      <c r="V1165" s="22"/>
      <c r="W1165" s="22"/>
      <c r="X1165" s="22"/>
      <c r="Y1165" s="22"/>
      <c r="Z1165" s="156"/>
      <c r="AA1165" s="156"/>
      <c r="AB1165" s="156"/>
      <c r="AC1165" s="22">
        <v>20</v>
      </c>
    </row>
    <row r="1166" spans="1:29">
      <c r="A1166" s="17"/>
      <c r="B1166" s="18"/>
      <c r="C1166" s="18"/>
      <c r="D1166" s="17"/>
      <c r="E1166" s="17"/>
      <c r="F1166" s="157"/>
      <c r="G1166" s="136"/>
      <c r="H1166" s="136" t="s">
        <v>131</v>
      </c>
      <c r="I1166" s="137" t="str">
        <f>IFERROR(IF(ISBLANK($G1166),"",IF(ISTEXT($G1166),$G1166,IF(SIGN(INDEX('Time Zones'!$D$12:$J$18,MATCH($H1166,ZoneA,0),MATCH($J1166,ZoneB,0)))=(-1),INDEX('Time Zones'!$D$12:$J$18,MATCH($H1166,ZoneA,0),MATCH($J1166,ZoneB,0))+$G1166+5,INDEX('Time Zones'!$D$12:$J$18,MATCH($H1166,ZoneA,0),MATCH($J1166,ZoneB,0))+$G1166))),"Select Time Zones")</f>
        <v/>
      </c>
      <c r="J1166" s="19" t="s">
        <v>131</v>
      </c>
      <c r="K1166" s="160"/>
      <c r="L1166" s="134"/>
      <c r="M1166" s="134" t="s">
        <v>131</v>
      </c>
      <c r="N1166" s="135" t="str">
        <f>IFERROR(IF(ISBLANK($G1166),"",IF(ISBLANK($L1166),"",IF(ISTEXT($L1166),$L1166,IF(SIGN(INDEX('Time Zones'!$D$12:$J$18,MATCH($H1166,ZoneA,0),MATCH($M1166,ZoneB,0)))=(-1),INDEX('Time Zones'!$D$12:$J$18,MATCH($H1166,ZoneA,0),MATCH($M1166,ZoneB,0))+$L1166+5,INDEX('Time Zones'!$D$12:$J$18,MATCH($H1166,ZoneA,0),MATCH($M1166,ZoneB,0))+$L1166)))),"Select Time Zones")</f>
        <v/>
      </c>
      <c r="O1166" s="162" t="str">
        <f t="shared" ca="1" si="134"/>
        <v/>
      </c>
      <c r="P1166" s="25">
        <f t="shared" si="130"/>
        <v>0</v>
      </c>
      <c r="Q1166" s="25">
        <f t="shared" si="131"/>
        <v>0</v>
      </c>
      <c r="R1166" s="25">
        <f t="shared" si="132"/>
        <v>0</v>
      </c>
      <c r="S1166" s="25" t="str">
        <f t="shared" ca="1" si="135"/>
        <v/>
      </c>
      <c r="T1166" s="20" t="str">
        <f t="shared" ca="1" si="136"/>
        <v/>
      </c>
      <c r="U1166" s="26" t="str">
        <f t="shared" ca="1" si="133"/>
        <v/>
      </c>
      <c r="V1166" s="22"/>
      <c r="W1166" s="22"/>
      <c r="X1166" s="22"/>
      <c r="Y1166" s="22"/>
      <c r="Z1166" s="156"/>
      <c r="AA1166" s="156"/>
      <c r="AB1166" s="156"/>
      <c r="AC1166" s="22">
        <v>20</v>
      </c>
    </row>
    <row r="1167" spans="1:29">
      <c r="A1167" s="17"/>
      <c r="B1167" s="18"/>
      <c r="C1167" s="18"/>
      <c r="D1167" s="17"/>
      <c r="E1167" s="17"/>
      <c r="F1167" s="157"/>
      <c r="G1167" s="136"/>
      <c r="H1167" s="136" t="s">
        <v>131</v>
      </c>
      <c r="I1167" s="137" t="str">
        <f>IFERROR(IF(ISBLANK($G1167),"",IF(ISTEXT($G1167),$G1167,IF(SIGN(INDEX('Time Zones'!$D$12:$J$18,MATCH($H1167,ZoneA,0),MATCH($J1167,ZoneB,0)))=(-1),INDEX('Time Zones'!$D$12:$J$18,MATCH($H1167,ZoneA,0),MATCH($J1167,ZoneB,0))+$G1167+5,INDEX('Time Zones'!$D$12:$J$18,MATCH($H1167,ZoneA,0),MATCH($J1167,ZoneB,0))+$G1167))),"Select Time Zones")</f>
        <v/>
      </c>
      <c r="J1167" s="19" t="s">
        <v>131</v>
      </c>
      <c r="K1167" s="160"/>
      <c r="L1167" s="134"/>
      <c r="M1167" s="134" t="s">
        <v>131</v>
      </c>
      <c r="N1167" s="135" t="str">
        <f>IFERROR(IF(ISBLANK($G1167),"",IF(ISBLANK($L1167),"",IF(ISTEXT($L1167),$L1167,IF(SIGN(INDEX('Time Zones'!$D$12:$J$18,MATCH($H1167,ZoneA,0),MATCH($M1167,ZoneB,0)))=(-1),INDEX('Time Zones'!$D$12:$J$18,MATCH($H1167,ZoneA,0),MATCH($M1167,ZoneB,0))+$L1167+5,INDEX('Time Zones'!$D$12:$J$18,MATCH($H1167,ZoneA,0),MATCH($M1167,ZoneB,0))+$L1167)))),"Select Time Zones")</f>
        <v/>
      </c>
      <c r="O1167" s="162" t="str">
        <f t="shared" ca="1" si="134"/>
        <v/>
      </c>
      <c r="P1167" s="25">
        <f t="shared" si="130"/>
        <v>0</v>
      </c>
      <c r="Q1167" s="25">
        <f t="shared" si="131"/>
        <v>0</v>
      </c>
      <c r="R1167" s="25">
        <f t="shared" si="132"/>
        <v>0</v>
      </c>
      <c r="S1167" s="25" t="str">
        <f t="shared" ca="1" si="135"/>
        <v/>
      </c>
      <c r="T1167" s="20" t="str">
        <f t="shared" ca="1" si="136"/>
        <v/>
      </c>
      <c r="U1167" s="26" t="str">
        <f t="shared" ca="1" si="133"/>
        <v/>
      </c>
      <c r="V1167" s="22"/>
      <c r="W1167" s="22"/>
      <c r="X1167" s="22"/>
      <c r="Y1167" s="22"/>
      <c r="Z1167" s="156"/>
      <c r="AA1167" s="156"/>
      <c r="AB1167" s="156"/>
      <c r="AC1167" s="22">
        <v>20</v>
      </c>
    </row>
    <row r="1168" spans="1:29">
      <c r="A1168" s="17"/>
      <c r="B1168" s="18"/>
      <c r="C1168" s="18"/>
      <c r="D1168" s="17"/>
      <c r="E1168" s="17"/>
      <c r="F1168" s="157"/>
      <c r="G1168" s="136"/>
      <c r="H1168" s="136" t="s">
        <v>131</v>
      </c>
      <c r="I1168" s="137" t="str">
        <f>IFERROR(IF(ISBLANK($G1168),"",IF(ISTEXT($G1168),$G1168,IF(SIGN(INDEX('Time Zones'!$D$12:$J$18,MATCH($H1168,ZoneA,0),MATCH($J1168,ZoneB,0)))=(-1),INDEX('Time Zones'!$D$12:$J$18,MATCH($H1168,ZoneA,0),MATCH($J1168,ZoneB,0))+$G1168+5,INDEX('Time Zones'!$D$12:$J$18,MATCH($H1168,ZoneA,0),MATCH($J1168,ZoneB,0))+$G1168))),"Select Time Zones")</f>
        <v/>
      </c>
      <c r="J1168" s="19" t="s">
        <v>131</v>
      </c>
      <c r="K1168" s="160"/>
      <c r="L1168" s="134"/>
      <c r="M1168" s="134" t="s">
        <v>131</v>
      </c>
      <c r="N1168" s="135" t="str">
        <f>IFERROR(IF(ISBLANK($G1168),"",IF(ISBLANK($L1168),"",IF(ISTEXT($L1168),$L1168,IF(SIGN(INDEX('Time Zones'!$D$12:$J$18,MATCH($H1168,ZoneA,0),MATCH($M1168,ZoneB,0)))=(-1),INDEX('Time Zones'!$D$12:$J$18,MATCH($H1168,ZoneA,0),MATCH($M1168,ZoneB,0))+$L1168+5,INDEX('Time Zones'!$D$12:$J$18,MATCH($H1168,ZoneA,0),MATCH($M1168,ZoneB,0))+$L1168)))),"Select Time Zones")</f>
        <v/>
      </c>
      <c r="O1168" s="162" t="str">
        <f t="shared" ca="1" si="134"/>
        <v/>
      </c>
      <c r="P1168" s="25">
        <f t="shared" si="130"/>
        <v>0</v>
      </c>
      <c r="Q1168" s="25">
        <f t="shared" si="131"/>
        <v>0</v>
      </c>
      <c r="R1168" s="25">
        <f t="shared" si="132"/>
        <v>0</v>
      </c>
      <c r="S1168" s="25" t="str">
        <f t="shared" ca="1" si="135"/>
        <v/>
      </c>
      <c r="T1168" s="20" t="str">
        <f t="shared" ca="1" si="136"/>
        <v/>
      </c>
      <c r="U1168" s="26" t="str">
        <f t="shared" ca="1" si="133"/>
        <v/>
      </c>
      <c r="V1168" s="22"/>
      <c r="W1168" s="22"/>
      <c r="X1168" s="22"/>
      <c r="Y1168" s="22"/>
      <c r="Z1168" s="156"/>
      <c r="AA1168" s="156"/>
      <c r="AB1168" s="156"/>
      <c r="AC1168" s="22">
        <v>20</v>
      </c>
    </row>
    <row r="1169" spans="1:29">
      <c r="A1169" s="17"/>
      <c r="B1169" s="18"/>
      <c r="C1169" s="18"/>
      <c r="D1169" s="17"/>
      <c r="E1169" s="17"/>
      <c r="F1169" s="157"/>
      <c r="G1169" s="136"/>
      <c r="H1169" s="136" t="s">
        <v>131</v>
      </c>
      <c r="I1169" s="137" t="str">
        <f>IFERROR(IF(ISBLANK($G1169),"",IF(ISTEXT($G1169),$G1169,IF(SIGN(INDEX('Time Zones'!$D$12:$J$18,MATCH($H1169,ZoneA,0),MATCH($J1169,ZoneB,0)))=(-1),INDEX('Time Zones'!$D$12:$J$18,MATCH($H1169,ZoneA,0),MATCH($J1169,ZoneB,0))+$G1169+5,INDEX('Time Zones'!$D$12:$J$18,MATCH($H1169,ZoneA,0),MATCH($J1169,ZoneB,0))+$G1169))),"Select Time Zones")</f>
        <v/>
      </c>
      <c r="J1169" s="19" t="s">
        <v>131</v>
      </c>
      <c r="K1169" s="160"/>
      <c r="L1169" s="134"/>
      <c r="M1169" s="134" t="s">
        <v>131</v>
      </c>
      <c r="N1169" s="135" t="str">
        <f>IFERROR(IF(ISBLANK($G1169),"",IF(ISBLANK($L1169),"",IF(ISTEXT($L1169),$L1169,IF(SIGN(INDEX('Time Zones'!$D$12:$J$18,MATCH($H1169,ZoneA,0),MATCH($M1169,ZoneB,0)))=(-1),INDEX('Time Zones'!$D$12:$J$18,MATCH($H1169,ZoneA,0),MATCH($M1169,ZoneB,0))+$L1169+5,INDEX('Time Zones'!$D$12:$J$18,MATCH($H1169,ZoneA,0),MATCH($M1169,ZoneB,0))+$L1169)))),"Select Time Zones")</f>
        <v/>
      </c>
      <c r="O1169" s="162" t="str">
        <f t="shared" ca="1" si="134"/>
        <v/>
      </c>
      <c r="P1169" s="25">
        <f t="shared" si="130"/>
        <v>0</v>
      </c>
      <c r="Q1169" s="25">
        <f t="shared" si="131"/>
        <v>0</v>
      </c>
      <c r="R1169" s="25">
        <f t="shared" si="132"/>
        <v>0</v>
      </c>
      <c r="S1169" s="25" t="str">
        <f t="shared" ca="1" si="135"/>
        <v/>
      </c>
      <c r="T1169" s="20" t="str">
        <f t="shared" ca="1" si="136"/>
        <v/>
      </c>
      <c r="U1169" s="26" t="str">
        <f t="shared" ca="1" si="133"/>
        <v/>
      </c>
      <c r="V1169" s="22"/>
      <c r="W1169" s="22"/>
      <c r="X1169" s="22"/>
      <c r="Y1169" s="22"/>
      <c r="Z1169" s="156"/>
      <c r="AA1169" s="156"/>
      <c r="AB1169" s="156"/>
      <c r="AC1169" s="22">
        <v>20</v>
      </c>
    </row>
    <row r="1170" spans="1:29">
      <c r="A1170" s="17"/>
      <c r="B1170" s="18"/>
      <c r="C1170" s="18"/>
      <c r="D1170" s="17"/>
      <c r="E1170" s="17"/>
      <c r="F1170" s="157"/>
      <c r="G1170" s="136"/>
      <c r="H1170" s="136" t="s">
        <v>131</v>
      </c>
      <c r="I1170" s="137" t="str">
        <f>IFERROR(IF(ISBLANK($G1170),"",IF(ISTEXT($G1170),$G1170,IF(SIGN(INDEX('Time Zones'!$D$12:$J$18,MATCH($H1170,ZoneA,0),MATCH($J1170,ZoneB,0)))=(-1),INDEX('Time Zones'!$D$12:$J$18,MATCH($H1170,ZoneA,0),MATCH($J1170,ZoneB,0))+$G1170+5,INDEX('Time Zones'!$D$12:$J$18,MATCH($H1170,ZoneA,0),MATCH($J1170,ZoneB,0))+$G1170))),"Select Time Zones")</f>
        <v/>
      </c>
      <c r="J1170" s="19" t="s">
        <v>131</v>
      </c>
      <c r="K1170" s="160"/>
      <c r="L1170" s="134"/>
      <c r="M1170" s="134" t="s">
        <v>131</v>
      </c>
      <c r="N1170" s="135" t="str">
        <f>IFERROR(IF(ISBLANK($G1170),"",IF(ISBLANK($L1170),"",IF(ISTEXT($L1170),$L1170,IF(SIGN(INDEX('Time Zones'!$D$12:$J$18,MATCH($H1170,ZoneA,0),MATCH($M1170,ZoneB,0)))=(-1),INDEX('Time Zones'!$D$12:$J$18,MATCH($H1170,ZoneA,0),MATCH($M1170,ZoneB,0))+$L1170+5,INDEX('Time Zones'!$D$12:$J$18,MATCH($H1170,ZoneA,0),MATCH($M1170,ZoneB,0))+$L1170)))),"Select Time Zones")</f>
        <v/>
      </c>
      <c r="O1170" s="162" t="str">
        <f t="shared" ca="1" si="134"/>
        <v/>
      </c>
      <c r="P1170" s="25">
        <f t="shared" si="130"/>
        <v>0</v>
      </c>
      <c r="Q1170" s="25">
        <f t="shared" si="131"/>
        <v>0</v>
      </c>
      <c r="R1170" s="25">
        <f t="shared" si="132"/>
        <v>0</v>
      </c>
      <c r="S1170" s="25" t="str">
        <f t="shared" ca="1" si="135"/>
        <v/>
      </c>
      <c r="T1170" s="20" t="str">
        <f t="shared" ca="1" si="136"/>
        <v/>
      </c>
      <c r="U1170" s="26" t="str">
        <f t="shared" ca="1" si="133"/>
        <v/>
      </c>
      <c r="V1170" s="22"/>
      <c r="W1170" s="22"/>
      <c r="X1170" s="22"/>
      <c r="Y1170" s="22"/>
      <c r="Z1170" s="156"/>
      <c r="AA1170" s="156"/>
      <c r="AB1170" s="156"/>
      <c r="AC1170" s="22">
        <v>20</v>
      </c>
    </row>
    <row r="1171" spans="1:29">
      <c r="A1171" s="17"/>
      <c r="B1171" s="18"/>
      <c r="C1171" s="18"/>
      <c r="D1171" s="17"/>
      <c r="E1171" s="17"/>
      <c r="F1171" s="157"/>
      <c r="G1171" s="136"/>
      <c r="H1171" s="136" t="s">
        <v>131</v>
      </c>
      <c r="I1171" s="137" t="str">
        <f>IFERROR(IF(ISBLANK($G1171),"",IF(ISTEXT($G1171),$G1171,IF(SIGN(INDEX('Time Zones'!$D$12:$J$18,MATCH($H1171,ZoneA,0),MATCH($J1171,ZoneB,0)))=(-1),INDEX('Time Zones'!$D$12:$J$18,MATCH($H1171,ZoneA,0),MATCH($J1171,ZoneB,0))+$G1171+5,INDEX('Time Zones'!$D$12:$J$18,MATCH($H1171,ZoneA,0),MATCH($J1171,ZoneB,0))+$G1171))),"Select Time Zones")</f>
        <v/>
      </c>
      <c r="J1171" s="19" t="s">
        <v>131</v>
      </c>
      <c r="K1171" s="160"/>
      <c r="L1171" s="134"/>
      <c r="M1171" s="134" t="s">
        <v>131</v>
      </c>
      <c r="N1171" s="135" t="str">
        <f>IFERROR(IF(ISBLANK($G1171),"",IF(ISBLANK($L1171),"",IF(ISTEXT($L1171),$L1171,IF(SIGN(INDEX('Time Zones'!$D$12:$J$18,MATCH($H1171,ZoneA,0),MATCH($M1171,ZoneB,0)))=(-1),INDEX('Time Zones'!$D$12:$J$18,MATCH($H1171,ZoneA,0),MATCH($M1171,ZoneB,0))+$L1171+5,INDEX('Time Zones'!$D$12:$J$18,MATCH($H1171,ZoneA,0),MATCH($M1171,ZoneB,0))+$L1171)))),"Select Time Zones")</f>
        <v/>
      </c>
      <c r="O1171" s="162" t="str">
        <f t="shared" ca="1" si="134"/>
        <v/>
      </c>
      <c r="P1171" s="25">
        <f t="shared" si="130"/>
        <v>0</v>
      </c>
      <c r="Q1171" s="25">
        <f t="shared" si="131"/>
        <v>0</v>
      </c>
      <c r="R1171" s="25">
        <f t="shared" si="132"/>
        <v>0</v>
      </c>
      <c r="S1171" s="25" t="str">
        <f t="shared" ca="1" si="135"/>
        <v/>
      </c>
      <c r="T1171" s="20" t="str">
        <f t="shared" ca="1" si="136"/>
        <v/>
      </c>
      <c r="U1171" s="26" t="str">
        <f t="shared" ca="1" si="133"/>
        <v/>
      </c>
      <c r="V1171" s="22"/>
      <c r="W1171" s="22"/>
      <c r="X1171" s="22"/>
      <c r="Y1171" s="22"/>
      <c r="Z1171" s="156"/>
      <c r="AA1171" s="156"/>
      <c r="AB1171" s="156"/>
      <c r="AC1171" s="22">
        <v>20</v>
      </c>
    </row>
    <row r="1172" spans="1:29">
      <c r="A1172" s="17"/>
      <c r="B1172" s="18"/>
      <c r="C1172" s="18"/>
      <c r="D1172" s="17"/>
      <c r="E1172" s="17"/>
      <c r="F1172" s="157"/>
      <c r="G1172" s="136"/>
      <c r="H1172" s="136" t="s">
        <v>131</v>
      </c>
      <c r="I1172" s="137" t="str">
        <f>IFERROR(IF(ISBLANK($G1172),"",IF(ISTEXT($G1172),$G1172,IF(SIGN(INDEX('Time Zones'!$D$12:$J$18,MATCH($H1172,ZoneA,0),MATCH($J1172,ZoneB,0)))=(-1),INDEX('Time Zones'!$D$12:$J$18,MATCH($H1172,ZoneA,0),MATCH($J1172,ZoneB,0))+$G1172+5,INDEX('Time Zones'!$D$12:$J$18,MATCH($H1172,ZoneA,0),MATCH($J1172,ZoneB,0))+$G1172))),"Select Time Zones")</f>
        <v/>
      </c>
      <c r="J1172" s="19" t="s">
        <v>131</v>
      </c>
      <c r="K1172" s="160"/>
      <c r="L1172" s="134"/>
      <c r="M1172" s="134" t="s">
        <v>131</v>
      </c>
      <c r="N1172" s="135" t="str">
        <f>IFERROR(IF(ISBLANK($G1172),"",IF(ISBLANK($L1172),"",IF(ISTEXT($L1172),$L1172,IF(SIGN(INDEX('Time Zones'!$D$12:$J$18,MATCH($H1172,ZoneA,0),MATCH($M1172,ZoneB,0)))=(-1),INDEX('Time Zones'!$D$12:$J$18,MATCH($H1172,ZoneA,0),MATCH($M1172,ZoneB,0))+$L1172+5,INDEX('Time Zones'!$D$12:$J$18,MATCH($H1172,ZoneA,0),MATCH($M1172,ZoneB,0))+$L1172)))),"Select Time Zones")</f>
        <v/>
      </c>
      <c r="O1172" s="162" t="str">
        <f t="shared" ca="1" si="134"/>
        <v/>
      </c>
      <c r="P1172" s="25">
        <f t="shared" si="130"/>
        <v>0</v>
      </c>
      <c r="Q1172" s="25">
        <f t="shared" si="131"/>
        <v>0</v>
      </c>
      <c r="R1172" s="25">
        <f t="shared" si="132"/>
        <v>0</v>
      </c>
      <c r="S1172" s="25" t="str">
        <f t="shared" ca="1" si="135"/>
        <v/>
      </c>
      <c r="T1172" s="20" t="str">
        <f t="shared" ca="1" si="136"/>
        <v/>
      </c>
      <c r="U1172" s="26" t="str">
        <f t="shared" ca="1" si="133"/>
        <v/>
      </c>
      <c r="V1172" s="22"/>
      <c r="W1172" s="22"/>
      <c r="X1172" s="22"/>
      <c r="Y1172" s="22"/>
      <c r="Z1172" s="156"/>
      <c r="AA1172" s="156"/>
      <c r="AB1172" s="156"/>
      <c r="AC1172" s="22">
        <v>20</v>
      </c>
    </row>
    <row r="1173" spans="1:29">
      <c r="A1173" s="17"/>
      <c r="B1173" s="18"/>
      <c r="C1173" s="18"/>
      <c r="D1173" s="17"/>
      <c r="E1173" s="17"/>
      <c r="F1173" s="157"/>
      <c r="G1173" s="136"/>
      <c r="H1173" s="136" t="s">
        <v>131</v>
      </c>
      <c r="I1173" s="137" t="str">
        <f>IFERROR(IF(ISBLANK($G1173),"",IF(ISTEXT($G1173),$G1173,IF(SIGN(INDEX('Time Zones'!$D$12:$J$18,MATCH($H1173,ZoneA,0),MATCH($J1173,ZoneB,0)))=(-1),INDEX('Time Zones'!$D$12:$J$18,MATCH($H1173,ZoneA,0),MATCH($J1173,ZoneB,0))+$G1173+5,INDEX('Time Zones'!$D$12:$J$18,MATCH($H1173,ZoneA,0),MATCH($J1173,ZoneB,0))+$G1173))),"Select Time Zones")</f>
        <v/>
      </c>
      <c r="J1173" s="19" t="s">
        <v>131</v>
      </c>
      <c r="K1173" s="160"/>
      <c r="L1173" s="134"/>
      <c r="M1173" s="134" t="s">
        <v>131</v>
      </c>
      <c r="N1173" s="135" t="str">
        <f>IFERROR(IF(ISBLANK($G1173),"",IF(ISBLANK($L1173),"",IF(ISTEXT($L1173),$L1173,IF(SIGN(INDEX('Time Zones'!$D$12:$J$18,MATCH($H1173,ZoneA,0),MATCH($M1173,ZoneB,0)))=(-1),INDEX('Time Zones'!$D$12:$J$18,MATCH($H1173,ZoneA,0),MATCH($M1173,ZoneB,0))+$L1173+5,INDEX('Time Zones'!$D$12:$J$18,MATCH($H1173,ZoneA,0),MATCH($M1173,ZoneB,0))+$L1173)))),"Select Time Zones")</f>
        <v/>
      </c>
      <c r="O1173" s="162" t="str">
        <f t="shared" ca="1" si="134"/>
        <v/>
      </c>
      <c r="P1173" s="25">
        <f t="shared" si="130"/>
        <v>0</v>
      </c>
      <c r="Q1173" s="25">
        <f t="shared" si="131"/>
        <v>0</v>
      </c>
      <c r="R1173" s="25">
        <f t="shared" si="132"/>
        <v>0</v>
      </c>
      <c r="S1173" s="25" t="str">
        <f t="shared" ca="1" si="135"/>
        <v/>
      </c>
      <c r="T1173" s="20" t="str">
        <f t="shared" ca="1" si="136"/>
        <v/>
      </c>
      <c r="U1173" s="26" t="str">
        <f t="shared" ca="1" si="133"/>
        <v/>
      </c>
      <c r="V1173" s="22"/>
      <c r="W1173" s="22"/>
      <c r="X1173" s="22"/>
      <c r="Y1173" s="22"/>
      <c r="Z1173" s="156"/>
      <c r="AA1173" s="156"/>
      <c r="AB1173" s="156"/>
      <c r="AC1173" s="22">
        <v>20</v>
      </c>
    </row>
    <row r="1174" spans="1:29">
      <c r="A1174" s="17"/>
      <c r="B1174" s="18"/>
      <c r="C1174" s="18"/>
      <c r="D1174" s="17"/>
      <c r="E1174" s="17"/>
      <c r="F1174" s="157"/>
      <c r="G1174" s="136"/>
      <c r="H1174" s="136" t="s">
        <v>131</v>
      </c>
      <c r="I1174" s="137" t="str">
        <f>IFERROR(IF(ISBLANK($G1174),"",IF(ISTEXT($G1174),$G1174,IF(SIGN(INDEX('Time Zones'!$D$12:$J$18,MATCH($H1174,ZoneA,0),MATCH($J1174,ZoneB,0)))=(-1),INDEX('Time Zones'!$D$12:$J$18,MATCH($H1174,ZoneA,0),MATCH($J1174,ZoneB,0))+$G1174+5,INDEX('Time Zones'!$D$12:$J$18,MATCH($H1174,ZoneA,0),MATCH($J1174,ZoneB,0))+$G1174))),"Select Time Zones")</f>
        <v/>
      </c>
      <c r="J1174" s="19" t="s">
        <v>131</v>
      </c>
      <c r="K1174" s="160"/>
      <c r="L1174" s="134"/>
      <c r="M1174" s="134" t="s">
        <v>131</v>
      </c>
      <c r="N1174" s="135" t="str">
        <f>IFERROR(IF(ISBLANK($G1174),"",IF(ISBLANK($L1174),"",IF(ISTEXT($L1174),$L1174,IF(SIGN(INDEX('Time Zones'!$D$12:$J$18,MATCH($H1174,ZoneA,0),MATCH($M1174,ZoneB,0)))=(-1),INDEX('Time Zones'!$D$12:$J$18,MATCH($H1174,ZoneA,0),MATCH($M1174,ZoneB,0))+$L1174+5,INDEX('Time Zones'!$D$12:$J$18,MATCH($H1174,ZoneA,0),MATCH($M1174,ZoneB,0))+$L1174)))),"Select Time Zones")</f>
        <v/>
      </c>
      <c r="O1174" s="162" t="str">
        <f t="shared" ca="1" si="134"/>
        <v/>
      </c>
      <c r="P1174" s="25">
        <f t="shared" si="130"/>
        <v>0</v>
      </c>
      <c r="Q1174" s="25">
        <f t="shared" si="131"/>
        <v>0</v>
      </c>
      <c r="R1174" s="25">
        <f t="shared" si="132"/>
        <v>0</v>
      </c>
      <c r="S1174" s="25" t="str">
        <f t="shared" ca="1" si="135"/>
        <v/>
      </c>
      <c r="T1174" s="20" t="str">
        <f t="shared" ca="1" si="136"/>
        <v/>
      </c>
      <c r="U1174" s="26" t="str">
        <f t="shared" ca="1" si="133"/>
        <v/>
      </c>
      <c r="V1174" s="22"/>
      <c r="W1174" s="22"/>
      <c r="X1174" s="22"/>
      <c r="Y1174" s="22"/>
      <c r="Z1174" s="156"/>
      <c r="AA1174" s="156"/>
      <c r="AB1174" s="156"/>
      <c r="AC1174" s="22">
        <v>20</v>
      </c>
    </row>
    <row r="1175" spans="1:29">
      <c r="A1175" s="17"/>
      <c r="B1175" s="18"/>
      <c r="C1175" s="18"/>
      <c r="D1175" s="17"/>
      <c r="E1175" s="17"/>
      <c r="F1175" s="157"/>
      <c r="G1175" s="136"/>
      <c r="H1175" s="136" t="s">
        <v>131</v>
      </c>
      <c r="I1175" s="137" t="str">
        <f>IFERROR(IF(ISBLANK($G1175),"",IF(ISTEXT($G1175),$G1175,IF(SIGN(INDEX('Time Zones'!$D$12:$J$18,MATCH($H1175,ZoneA,0),MATCH($J1175,ZoneB,0)))=(-1),INDEX('Time Zones'!$D$12:$J$18,MATCH($H1175,ZoneA,0),MATCH($J1175,ZoneB,0))+$G1175+5,INDEX('Time Zones'!$D$12:$J$18,MATCH($H1175,ZoneA,0),MATCH($J1175,ZoneB,0))+$G1175))),"Select Time Zones")</f>
        <v/>
      </c>
      <c r="J1175" s="19" t="s">
        <v>131</v>
      </c>
      <c r="K1175" s="160"/>
      <c r="L1175" s="134"/>
      <c r="M1175" s="134" t="s">
        <v>131</v>
      </c>
      <c r="N1175" s="135" t="str">
        <f>IFERROR(IF(ISBLANK($G1175),"",IF(ISBLANK($L1175),"",IF(ISTEXT($L1175),$L1175,IF(SIGN(INDEX('Time Zones'!$D$12:$J$18,MATCH($H1175,ZoneA,0),MATCH($M1175,ZoneB,0)))=(-1),INDEX('Time Zones'!$D$12:$J$18,MATCH($H1175,ZoneA,0),MATCH($M1175,ZoneB,0))+$L1175+5,INDEX('Time Zones'!$D$12:$J$18,MATCH($H1175,ZoneA,0),MATCH($M1175,ZoneB,0))+$L1175)))),"Select Time Zones")</f>
        <v/>
      </c>
      <c r="O1175" s="162" t="str">
        <f t="shared" ca="1" si="134"/>
        <v/>
      </c>
      <c r="P1175" s="25">
        <f t="shared" si="130"/>
        <v>0</v>
      </c>
      <c r="Q1175" s="25">
        <f t="shared" si="131"/>
        <v>0</v>
      </c>
      <c r="R1175" s="25">
        <f t="shared" si="132"/>
        <v>0</v>
      </c>
      <c r="S1175" s="25" t="str">
        <f t="shared" ca="1" si="135"/>
        <v/>
      </c>
      <c r="T1175" s="20" t="str">
        <f t="shared" ca="1" si="136"/>
        <v/>
      </c>
      <c r="U1175" s="26" t="str">
        <f t="shared" ca="1" si="133"/>
        <v/>
      </c>
      <c r="V1175" s="22"/>
      <c r="W1175" s="22"/>
      <c r="X1175" s="22"/>
      <c r="Y1175" s="22"/>
      <c r="Z1175" s="156"/>
      <c r="AA1175" s="156"/>
      <c r="AB1175" s="156"/>
      <c r="AC1175" s="22">
        <v>20</v>
      </c>
    </row>
    <row r="1176" spans="1:29">
      <c r="A1176" s="17"/>
      <c r="B1176" s="18"/>
      <c r="C1176" s="18"/>
      <c r="D1176" s="17"/>
      <c r="E1176" s="17"/>
      <c r="F1176" s="157"/>
      <c r="G1176" s="136"/>
      <c r="H1176" s="136" t="s">
        <v>131</v>
      </c>
      <c r="I1176" s="137" t="str">
        <f>IFERROR(IF(ISBLANK($G1176),"",IF(ISTEXT($G1176),$G1176,IF(SIGN(INDEX('Time Zones'!$D$12:$J$18,MATCH($H1176,ZoneA,0),MATCH($J1176,ZoneB,0)))=(-1),INDEX('Time Zones'!$D$12:$J$18,MATCH($H1176,ZoneA,0),MATCH($J1176,ZoneB,0))+$G1176+5,INDEX('Time Zones'!$D$12:$J$18,MATCH($H1176,ZoneA,0),MATCH($J1176,ZoneB,0))+$G1176))),"Select Time Zones")</f>
        <v/>
      </c>
      <c r="J1176" s="19" t="s">
        <v>131</v>
      </c>
      <c r="K1176" s="160"/>
      <c r="L1176" s="134"/>
      <c r="M1176" s="134" t="s">
        <v>131</v>
      </c>
      <c r="N1176" s="135" t="str">
        <f>IFERROR(IF(ISBLANK($G1176),"",IF(ISBLANK($L1176),"",IF(ISTEXT($L1176),$L1176,IF(SIGN(INDEX('Time Zones'!$D$12:$J$18,MATCH($H1176,ZoneA,0),MATCH($M1176,ZoneB,0)))=(-1),INDEX('Time Zones'!$D$12:$J$18,MATCH($H1176,ZoneA,0),MATCH($M1176,ZoneB,0))+$L1176+5,INDEX('Time Zones'!$D$12:$J$18,MATCH($H1176,ZoneA,0),MATCH($M1176,ZoneB,0))+$L1176)))),"Select Time Zones")</f>
        <v/>
      </c>
      <c r="O1176" s="162" t="str">
        <f t="shared" ca="1" si="134"/>
        <v/>
      </c>
      <c r="P1176" s="25">
        <f t="shared" si="130"/>
        <v>0</v>
      </c>
      <c r="Q1176" s="25">
        <f t="shared" si="131"/>
        <v>0</v>
      </c>
      <c r="R1176" s="25">
        <f t="shared" si="132"/>
        <v>0</v>
      </c>
      <c r="S1176" s="25" t="str">
        <f t="shared" ca="1" si="135"/>
        <v/>
      </c>
      <c r="T1176" s="20" t="str">
        <f t="shared" ca="1" si="136"/>
        <v/>
      </c>
      <c r="U1176" s="26" t="str">
        <f t="shared" ca="1" si="133"/>
        <v/>
      </c>
      <c r="V1176" s="22"/>
      <c r="W1176" s="22"/>
      <c r="X1176" s="22"/>
      <c r="Y1176" s="22"/>
      <c r="Z1176" s="156"/>
      <c r="AA1176" s="156"/>
      <c r="AB1176" s="156"/>
      <c r="AC1176" s="22">
        <v>20</v>
      </c>
    </row>
    <row r="1177" spans="1:29">
      <c r="A1177" s="17"/>
      <c r="B1177" s="18"/>
      <c r="C1177" s="18"/>
      <c r="D1177" s="17"/>
      <c r="E1177" s="17"/>
      <c r="F1177" s="157"/>
      <c r="G1177" s="136"/>
      <c r="H1177" s="136" t="s">
        <v>131</v>
      </c>
      <c r="I1177" s="137" t="str">
        <f>IFERROR(IF(ISBLANK($G1177),"",IF(ISTEXT($G1177),$G1177,IF(SIGN(INDEX('Time Zones'!$D$12:$J$18,MATCH($H1177,ZoneA,0),MATCH($J1177,ZoneB,0)))=(-1),INDEX('Time Zones'!$D$12:$J$18,MATCH($H1177,ZoneA,0),MATCH($J1177,ZoneB,0))+$G1177+5,INDEX('Time Zones'!$D$12:$J$18,MATCH($H1177,ZoneA,0),MATCH($J1177,ZoneB,0))+$G1177))),"Select Time Zones")</f>
        <v/>
      </c>
      <c r="J1177" s="19" t="s">
        <v>131</v>
      </c>
      <c r="K1177" s="160"/>
      <c r="L1177" s="134"/>
      <c r="M1177" s="134" t="s">
        <v>131</v>
      </c>
      <c r="N1177" s="135" t="str">
        <f>IFERROR(IF(ISBLANK($G1177),"",IF(ISBLANK($L1177),"",IF(ISTEXT($L1177),$L1177,IF(SIGN(INDEX('Time Zones'!$D$12:$J$18,MATCH($H1177,ZoneA,0),MATCH($M1177,ZoneB,0)))=(-1),INDEX('Time Zones'!$D$12:$J$18,MATCH($H1177,ZoneA,0),MATCH($M1177,ZoneB,0))+$L1177+5,INDEX('Time Zones'!$D$12:$J$18,MATCH($H1177,ZoneA,0),MATCH($M1177,ZoneB,0))+$L1177)))),"Select Time Zones")</f>
        <v/>
      </c>
      <c r="O1177" s="162" t="str">
        <f t="shared" ca="1" si="134"/>
        <v/>
      </c>
      <c r="P1177" s="25">
        <f t="shared" si="130"/>
        <v>0</v>
      </c>
      <c r="Q1177" s="25">
        <f t="shared" si="131"/>
        <v>0</v>
      </c>
      <c r="R1177" s="25">
        <f t="shared" si="132"/>
        <v>0</v>
      </c>
      <c r="S1177" s="25" t="str">
        <f t="shared" ca="1" si="135"/>
        <v/>
      </c>
      <c r="T1177" s="20" t="str">
        <f t="shared" ca="1" si="136"/>
        <v/>
      </c>
      <c r="U1177" s="26" t="str">
        <f t="shared" ca="1" si="133"/>
        <v/>
      </c>
      <c r="V1177" s="22"/>
      <c r="W1177" s="22"/>
      <c r="X1177" s="22"/>
      <c r="Y1177" s="22"/>
      <c r="Z1177" s="156"/>
      <c r="AA1177" s="156"/>
      <c r="AB1177" s="156"/>
      <c r="AC1177" s="22">
        <v>20</v>
      </c>
    </row>
    <row r="1178" spans="1:29">
      <c r="A1178" s="17"/>
      <c r="B1178" s="18"/>
      <c r="C1178" s="18"/>
      <c r="D1178" s="17"/>
      <c r="E1178" s="17"/>
      <c r="F1178" s="157"/>
      <c r="G1178" s="136"/>
      <c r="H1178" s="136" t="s">
        <v>131</v>
      </c>
      <c r="I1178" s="137" t="str">
        <f>IFERROR(IF(ISBLANK($G1178),"",IF(ISTEXT($G1178),$G1178,IF(SIGN(INDEX('Time Zones'!$D$12:$J$18,MATCH($H1178,ZoneA,0),MATCH($J1178,ZoneB,0)))=(-1),INDEX('Time Zones'!$D$12:$J$18,MATCH($H1178,ZoneA,0),MATCH($J1178,ZoneB,0))+$G1178+5,INDEX('Time Zones'!$D$12:$J$18,MATCH($H1178,ZoneA,0),MATCH($J1178,ZoneB,0))+$G1178))),"Select Time Zones")</f>
        <v/>
      </c>
      <c r="J1178" s="19" t="s">
        <v>131</v>
      </c>
      <c r="K1178" s="160"/>
      <c r="L1178" s="134"/>
      <c r="M1178" s="134" t="s">
        <v>131</v>
      </c>
      <c r="N1178" s="135" t="str">
        <f>IFERROR(IF(ISBLANK($G1178),"",IF(ISBLANK($L1178),"",IF(ISTEXT($L1178),$L1178,IF(SIGN(INDEX('Time Zones'!$D$12:$J$18,MATCH($H1178,ZoneA,0),MATCH($M1178,ZoneB,0)))=(-1),INDEX('Time Zones'!$D$12:$J$18,MATCH($H1178,ZoneA,0),MATCH($M1178,ZoneB,0))+$L1178+5,INDEX('Time Zones'!$D$12:$J$18,MATCH($H1178,ZoneA,0),MATCH($M1178,ZoneB,0))+$L1178)))),"Select Time Zones")</f>
        <v/>
      </c>
      <c r="O1178" s="162" t="str">
        <f t="shared" ca="1" si="134"/>
        <v/>
      </c>
      <c r="P1178" s="25">
        <f t="shared" si="130"/>
        <v>0</v>
      </c>
      <c r="Q1178" s="25">
        <f t="shared" si="131"/>
        <v>0</v>
      </c>
      <c r="R1178" s="25">
        <f t="shared" si="132"/>
        <v>0</v>
      </c>
      <c r="S1178" s="25" t="str">
        <f t="shared" ca="1" si="135"/>
        <v/>
      </c>
      <c r="T1178" s="20" t="str">
        <f t="shared" ca="1" si="136"/>
        <v/>
      </c>
      <c r="U1178" s="26" t="str">
        <f t="shared" ca="1" si="133"/>
        <v/>
      </c>
      <c r="V1178" s="22"/>
      <c r="W1178" s="22"/>
      <c r="X1178" s="22"/>
      <c r="Y1178" s="22"/>
      <c r="Z1178" s="156"/>
      <c r="AA1178" s="156"/>
      <c r="AB1178" s="156"/>
      <c r="AC1178" s="22">
        <v>20</v>
      </c>
    </row>
    <row r="1179" spans="1:29">
      <c r="A1179" s="17"/>
      <c r="B1179" s="18"/>
      <c r="C1179" s="18"/>
      <c r="D1179" s="17"/>
      <c r="E1179" s="17"/>
      <c r="F1179" s="157"/>
      <c r="G1179" s="136"/>
      <c r="H1179" s="136" t="s">
        <v>131</v>
      </c>
      <c r="I1179" s="137" t="str">
        <f>IFERROR(IF(ISBLANK($G1179),"",IF(ISTEXT($G1179),$G1179,IF(SIGN(INDEX('Time Zones'!$D$12:$J$18,MATCH($H1179,ZoneA,0),MATCH($J1179,ZoneB,0)))=(-1),INDEX('Time Zones'!$D$12:$J$18,MATCH($H1179,ZoneA,0),MATCH($J1179,ZoneB,0))+$G1179+5,INDEX('Time Zones'!$D$12:$J$18,MATCH($H1179,ZoneA,0),MATCH($J1179,ZoneB,0))+$G1179))),"Select Time Zones")</f>
        <v/>
      </c>
      <c r="J1179" s="19" t="s">
        <v>131</v>
      </c>
      <c r="K1179" s="160"/>
      <c r="L1179" s="134"/>
      <c r="M1179" s="134" t="s">
        <v>131</v>
      </c>
      <c r="N1179" s="135" t="str">
        <f>IFERROR(IF(ISBLANK($G1179),"",IF(ISBLANK($L1179),"",IF(ISTEXT($L1179),$L1179,IF(SIGN(INDEX('Time Zones'!$D$12:$J$18,MATCH($H1179,ZoneA,0),MATCH($M1179,ZoneB,0)))=(-1),INDEX('Time Zones'!$D$12:$J$18,MATCH($H1179,ZoneA,0),MATCH($M1179,ZoneB,0))+$L1179+5,INDEX('Time Zones'!$D$12:$J$18,MATCH($H1179,ZoneA,0),MATCH($M1179,ZoneB,0))+$L1179)))),"Select Time Zones")</f>
        <v/>
      </c>
      <c r="O1179" s="162" t="str">
        <f t="shared" ca="1" si="134"/>
        <v/>
      </c>
      <c r="P1179" s="25">
        <f t="shared" si="130"/>
        <v>0</v>
      </c>
      <c r="Q1179" s="25">
        <f t="shared" si="131"/>
        <v>0</v>
      </c>
      <c r="R1179" s="25">
        <f t="shared" si="132"/>
        <v>0</v>
      </c>
      <c r="S1179" s="25" t="str">
        <f t="shared" ca="1" si="135"/>
        <v/>
      </c>
      <c r="T1179" s="20" t="str">
        <f t="shared" ca="1" si="136"/>
        <v/>
      </c>
      <c r="U1179" s="26" t="str">
        <f t="shared" ca="1" si="133"/>
        <v/>
      </c>
      <c r="V1179" s="22"/>
      <c r="W1179" s="22"/>
      <c r="X1179" s="22"/>
      <c r="Y1179" s="22"/>
      <c r="Z1179" s="156"/>
      <c r="AA1179" s="156"/>
      <c r="AB1179" s="156"/>
      <c r="AC1179" s="22">
        <v>20</v>
      </c>
    </row>
    <row r="1180" spans="1:29">
      <c r="A1180" s="17"/>
      <c r="B1180" s="18"/>
      <c r="C1180" s="18"/>
      <c r="D1180" s="17"/>
      <c r="E1180" s="17"/>
      <c r="F1180" s="157"/>
      <c r="G1180" s="136"/>
      <c r="H1180" s="136" t="s">
        <v>131</v>
      </c>
      <c r="I1180" s="137" t="str">
        <f>IFERROR(IF(ISBLANK($G1180),"",IF(ISTEXT($G1180),$G1180,IF(SIGN(INDEX('Time Zones'!$D$12:$J$18,MATCH($H1180,ZoneA,0),MATCH($J1180,ZoneB,0)))=(-1),INDEX('Time Zones'!$D$12:$J$18,MATCH($H1180,ZoneA,0),MATCH($J1180,ZoneB,0))+$G1180+5,INDEX('Time Zones'!$D$12:$J$18,MATCH($H1180,ZoneA,0),MATCH($J1180,ZoneB,0))+$G1180))),"Select Time Zones")</f>
        <v/>
      </c>
      <c r="J1180" s="19" t="s">
        <v>131</v>
      </c>
      <c r="K1180" s="160"/>
      <c r="L1180" s="134"/>
      <c r="M1180" s="134" t="s">
        <v>131</v>
      </c>
      <c r="N1180" s="135" t="str">
        <f>IFERROR(IF(ISBLANK($G1180),"",IF(ISBLANK($L1180),"",IF(ISTEXT($L1180),$L1180,IF(SIGN(INDEX('Time Zones'!$D$12:$J$18,MATCH($H1180,ZoneA,0),MATCH($M1180,ZoneB,0)))=(-1),INDEX('Time Zones'!$D$12:$J$18,MATCH($H1180,ZoneA,0),MATCH($M1180,ZoneB,0))+$L1180+5,INDEX('Time Zones'!$D$12:$J$18,MATCH($H1180,ZoneA,0),MATCH($M1180,ZoneB,0))+$L1180)))),"Select Time Zones")</f>
        <v/>
      </c>
      <c r="O1180" s="162" t="str">
        <f t="shared" ca="1" si="134"/>
        <v/>
      </c>
      <c r="P1180" s="25">
        <f t="shared" si="130"/>
        <v>0</v>
      </c>
      <c r="Q1180" s="25">
        <f t="shared" si="131"/>
        <v>0</v>
      </c>
      <c r="R1180" s="25">
        <f t="shared" si="132"/>
        <v>0</v>
      </c>
      <c r="S1180" s="25" t="str">
        <f t="shared" ca="1" si="135"/>
        <v/>
      </c>
      <c r="T1180" s="20" t="str">
        <f t="shared" ca="1" si="136"/>
        <v/>
      </c>
      <c r="U1180" s="26" t="str">
        <f t="shared" ca="1" si="133"/>
        <v/>
      </c>
      <c r="V1180" s="22"/>
      <c r="W1180" s="22"/>
      <c r="X1180" s="22"/>
      <c r="Y1180" s="22"/>
      <c r="Z1180" s="156"/>
      <c r="AA1180" s="156"/>
      <c r="AB1180" s="156"/>
      <c r="AC1180" s="22">
        <v>20</v>
      </c>
    </row>
    <row r="1181" spans="1:29">
      <c r="A1181" s="17"/>
      <c r="B1181" s="18"/>
      <c r="C1181" s="18"/>
      <c r="D1181" s="17"/>
      <c r="E1181" s="17"/>
      <c r="F1181" s="157"/>
      <c r="G1181" s="136"/>
      <c r="H1181" s="136" t="s">
        <v>131</v>
      </c>
      <c r="I1181" s="137" t="str">
        <f>IFERROR(IF(ISBLANK($G1181),"",IF(ISTEXT($G1181),$G1181,IF(SIGN(INDEX('Time Zones'!$D$12:$J$18,MATCH($H1181,ZoneA,0),MATCH($J1181,ZoneB,0)))=(-1),INDEX('Time Zones'!$D$12:$J$18,MATCH($H1181,ZoneA,0),MATCH($J1181,ZoneB,0))+$G1181+5,INDEX('Time Zones'!$D$12:$J$18,MATCH($H1181,ZoneA,0),MATCH($J1181,ZoneB,0))+$G1181))),"Select Time Zones")</f>
        <v/>
      </c>
      <c r="J1181" s="19" t="s">
        <v>131</v>
      </c>
      <c r="K1181" s="160"/>
      <c r="L1181" s="134"/>
      <c r="M1181" s="134" t="s">
        <v>131</v>
      </c>
      <c r="N1181" s="135" t="str">
        <f>IFERROR(IF(ISBLANK($G1181),"",IF(ISBLANK($L1181),"",IF(ISTEXT($L1181),$L1181,IF(SIGN(INDEX('Time Zones'!$D$12:$J$18,MATCH($H1181,ZoneA,0),MATCH($M1181,ZoneB,0)))=(-1),INDEX('Time Zones'!$D$12:$J$18,MATCH($H1181,ZoneA,0),MATCH($M1181,ZoneB,0))+$L1181+5,INDEX('Time Zones'!$D$12:$J$18,MATCH($H1181,ZoneA,0),MATCH($M1181,ZoneB,0))+$L1181)))),"Select Time Zones")</f>
        <v/>
      </c>
      <c r="O1181" s="162" t="str">
        <f t="shared" ca="1" si="134"/>
        <v/>
      </c>
      <c r="P1181" s="25">
        <f t="shared" si="130"/>
        <v>0</v>
      </c>
      <c r="Q1181" s="25">
        <f t="shared" si="131"/>
        <v>0</v>
      </c>
      <c r="R1181" s="25">
        <f t="shared" si="132"/>
        <v>0</v>
      </c>
      <c r="S1181" s="25" t="str">
        <f t="shared" ca="1" si="135"/>
        <v/>
      </c>
      <c r="T1181" s="20" t="str">
        <f t="shared" ca="1" si="136"/>
        <v/>
      </c>
      <c r="U1181" s="26" t="str">
        <f t="shared" ca="1" si="133"/>
        <v/>
      </c>
      <c r="V1181" s="22"/>
      <c r="W1181" s="22"/>
      <c r="X1181" s="22"/>
      <c r="Y1181" s="22"/>
      <c r="Z1181" s="156"/>
      <c r="AA1181" s="156"/>
      <c r="AB1181" s="156"/>
      <c r="AC1181" s="22">
        <v>20</v>
      </c>
    </row>
    <row r="1182" spans="1:29">
      <c r="A1182" s="17"/>
      <c r="B1182" s="18"/>
      <c r="C1182" s="18"/>
      <c r="D1182" s="17"/>
      <c r="E1182" s="17"/>
      <c r="F1182" s="157"/>
      <c r="G1182" s="136"/>
      <c r="H1182" s="136" t="s">
        <v>131</v>
      </c>
      <c r="I1182" s="137" t="str">
        <f>IFERROR(IF(ISBLANK($G1182),"",IF(ISTEXT($G1182),$G1182,IF(SIGN(INDEX('Time Zones'!$D$12:$J$18,MATCH($H1182,ZoneA,0),MATCH($J1182,ZoneB,0)))=(-1),INDEX('Time Zones'!$D$12:$J$18,MATCH($H1182,ZoneA,0),MATCH($J1182,ZoneB,0))+$G1182+5,INDEX('Time Zones'!$D$12:$J$18,MATCH($H1182,ZoneA,0),MATCH($J1182,ZoneB,0))+$G1182))),"Select Time Zones")</f>
        <v/>
      </c>
      <c r="J1182" s="19" t="s">
        <v>131</v>
      </c>
      <c r="K1182" s="160"/>
      <c r="L1182" s="134"/>
      <c r="M1182" s="134" t="s">
        <v>131</v>
      </c>
      <c r="N1182" s="135" t="str">
        <f>IFERROR(IF(ISBLANK($G1182),"",IF(ISBLANK($L1182),"",IF(ISTEXT($L1182),$L1182,IF(SIGN(INDEX('Time Zones'!$D$12:$J$18,MATCH($H1182,ZoneA,0),MATCH($M1182,ZoneB,0)))=(-1),INDEX('Time Zones'!$D$12:$J$18,MATCH($H1182,ZoneA,0),MATCH($M1182,ZoneB,0))+$L1182+5,INDEX('Time Zones'!$D$12:$J$18,MATCH($H1182,ZoneA,0),MATCH($M1182,ZoneB,0))+$L1182)))),"Select Time Zones")</f>
        <v/>
      </c>
      <c r="O1182" s="162" t="str">
        <f t="shared" ca="1" si="134"/>
        <v/>
      </c>
      <c r="P1182" s="25">
        <f t="shared" si="130"/>
        <v>0</v>
      </c>
      <c r="Q1182" s="25">
        <f t="shared" si="131"/>
        <v>0</v>
      </c>
      <c r="R1182" s="25">
        <f t="shared" si="132"/>
        <v>0</v>
      </c>
      <c r="S1182" s="25" t="str">
        <f t="shared" ca="1" si="135"/>
        <v/>
      </c>
      <c r="T1182" s="20" t="str">
        <f t="shared" ca="1" si="136"/>
        <v/>
      </c>
      <c r="U1182" s="26" t="str">
        <f t="shared" ca="1" si="133"/>
        <v/>
      </c>
      <c r="V1182" s="22"/>
      <c r="W1182" s="22"/>
      <c r="X1182" s="22"/>
      <c r="Y1182" s="22"/>
      <c r="Z1182" s="156"/>
      <c r="AA1182" s="156"/>
      <c r="AB1182" s="156"/>
      <c r="AC1182" s="22">
        <v>20</v>
      </c>
    </row>
    <row r="1183" spans="1:29">
      <c r="A1183" s="17"/>
      <c r="B1183" s="18"/>
      <c r="C1183" s="18"/>
      <c r="D1183" s="17"/>
      <c r="E1183" s="17"/>
      <c r="F1183" s="157"/>
      <c r="G1183" s="136"/>
      <c r="H1183" s="136" t="s">
        <v>131</v>
      </c>
      <c r="I1183" s="137" t="str">
        <f>IFERROR(IF(ISBLANK($G1183),"",IF(ISTEXT($G1183),$G1183,IF(SIGN(INDEX('Time Zones'!$D$12:$J$18,MATCH($H1183,ZoneA,0),MATCH($J1183,ZoneB,0)))=(-1),INDEX('Time Zones'!$D$12:$J$18,MATCH($H1183,ZoneA,0),MATCH($J1183,ZoneB,0))+$G1183+5,INDEX('Time Zones'!$D$12:$J$18,MATCH($H1183,ZoneA,0),MATCH($J1183,ZoneB,0))+$G1183))),"Select Time Zones")</f>
        <v/>
      </c>
      <c r="J1183" s="19" t="s">
        <v>131</v>
      </c>
      <c r="K1183" s="160"/>
      <c r="L1183" s="134"/>
      <c r="M1183" s="134" t="s">
        <v>131</v>
      </c>
      <c r="N1183" s="135" t="str">
        <f>IFERROR(IF(ISBLANK($G1183),"",IF(ISBLANK($L1183),"",IF(ISTEXT($L1183),$L1183,IF(SIGN(INDEX('Time Zones'!$D$12:$J$18,MATCH($H1183,ZoneA,0),MATCH($M1183,ZoneB,0)))=(-1),INDEX('Time Zones'!$D$12:$J$18,MATCH($H1183,ZoneA,0),MATCH($M1183,ZoneB,0))+$L1183+5,INDEX('Time Zones'!$D$12:$J$18,MATCH($H1183,ZoneA,0),MATCH($M1183,ZoneB,0))+$L1183)))),"Select Time Zones")</f>
        <v/>
      </c>
      <c r="O1183" s="162" t="str">
        <f t="shared" ca="1" si="134"/>
        <v/>
      </c>
      <c r="P1183" s="25">
        <f t="shared" si="130"/>
        <v>0</v>
      </c>
      <c r="Q1183" s="25">
        <f t="shared" si="131"/>
        <v>0</v>
      </c>
      <c r="R1183" s="25">
        <f t="shared" si="132"/>
        <v>0</v>
      </c>
      <c r="S1183" s="25" t="str">
        <f t="shared" ca="1" si="135"/>
        <v/>
      </c>
      <c r="T1183" s="20" t="str">
        <f t="shared" ca="1" si="136"/>
        <v/>
      </c>
      <c r="U1183" s="26" t="str">
        <f t="shared" ca="1" si="133"/>
        <v/>
      </c>
      <c r="V1183" s="22"/>
      <c r="W1183" s="22"/>
      <c r="X1183" s="22"/>
      <c r="Y1183" s="22"/>
      <c r="Z1183" s="156"/>
      <c r="AA1183" s="156"/>
      <c r="AB1183" s="156"/>
      <c r="AC1183" s="22">
        <v>20</v>
      </c>
    </row>
    <row r="1184" spans="1:29">
      <c r="A1184" s="17"/>
      <c r="B1184" s="18"/>
      <c r="C1184" s="18"/>
      <c r="D1184" s="17"/>
      <c r="E1184" s="17"/>
      <c r="F1184" s="157"/>
      <c r="G1184" s="136"/>
      <c r="H1184" s="136" t="s">
        <v>131</v>
      </c>
      <c r="I1184" s="137" t="str">
        <f>IFERROR(IF(ISBLANK($G1184),"",IF(ISTEXT($G1184),$G1184,IF(SIGN(INDEX('Time Zones'!$D$12:$J$18,MATCH($H1184,ZoneA,0),MATCH($J1184,ZoneB,0)))=(-1),INDEX('Time Zones'!$D$12:$J$18,MATCH($H1184,ZoneA,0),MATCH($J1184,ZoneB,0))+$G1184+5,INDEX('Time Zones'!$D$12:$J$18,MATCH($H1184,ZoneA,0),MATCH($J1184,ZoneB,0))+$G1184))),"Select Time Zones")</f>
        <v/>
      </c>
      <c r="J1184" s="19" t="s">
        <v>131</v>
      </c>
      <c r="K1184" s="160"/>
      <c r="L1184" s="134"/>
      <c r="M1184" s="134" t="s">
        <v>131</v>
      </c>
      <c r="N1184" s="135" t="str">
        <f>IFERROR(IF(ISBLANK($G1184),"",IF(ISBLANK($L1184),"",IF(ISTEXT($L1184),$L1184,IF(SIGN(INDEX('Time Zones'!$D$12:$J$18,MATCH($H1184,ZoneA,0),MATCH($M1184,ZoneB,0)))=(-1),INDEX('Time Zones'!$D$12:$J$18,MATCH($H1184,ZoneA,0),MATCH($M1184,ZoneB,0))+$L1184+5,INDEX('Time Zones'!$D$12:$J$18,MATCH($H1184,ZoneA,0),MATCH($M1184,ZoneB,0))+$L1184)))),"Select Time Zones")</f>
        <v/>
      </c>
      <c r="O1184" s="162" t="str">
        <f t="shared" ca="1" si="134"/>
        <v/>
      </c>
      <c r="P1184" s="25">
        <f t="shared" si="130"/>
        <v>0</v>
      </c>
      <c r="Q1184" s="25">
        <f t="shared" si="131"/>
        <v>0</v>
      </c>
      <c r="R1184" s="25">
        <f t="shared" si="132"/>
        <v>0</v>
      </c>
      <c r="S1184" s="25" t="str">
        <f t="shared" ca="1" si="135"/>
        <v/>
      </c>
      <c r="T1184" s="20" t="str">
        <f t="shared" ca="1" si="136"/>
        <v/>
      </c>
      <c r="U1184" s="26" t="str">
        <f t="shared" ca="1" si="133"/>
        <v/>
      </c>
      <c r="V1184" s="22"/>
      <c r="W1184" s="22"/>
      <c r="X1184" s="22"/>
      <c r="Y1184" s="22"/>
      <c r="Z1184" s="156"/>
      <c r="AA1184" s="156"/>
      <c r="AB1184" s="156"/>
      <c r="AC1184" s="22">
        <v>20</v>
      </c>
    </row>
    <row r="1185" spans="1:29">
      <c r="A1185" s="17"/>
      <c r="B1185" s="18"/>
      <c r="C1185" s="18"/>
      <c r="D1185" s="17"/>
      <c r="E1185" s="17"/>
      <c r="F1185" s="157"/>
      <c r="G1185" s="136"/>
      <c r="H1185" s="136" t="s">
        <v>131</v>
      </c>
      <c r="I1185" s="137" t="str">
        <f>IFERROR(IF(ISBLANK($G1185),"",IF(ISTEXT($G1185),$G1185,IF(SIGN(INDEX('Time Zones'!$D$12:$J$18,MATCH($H1185,ZoneA,0),MATCH($J1185,ZoneB,0)))=(-1),INDEX('Time Zones'!$D$12:$J$18,MATCH($H1185,ZoneA,0),MATCH($J1185,ZoneB,0))+$G1185+5,INDEX('Time Zones'!$D$12:$J$18,MATCH($H1185,ZoneA,0),MATCH($J1185,ZoneB,0))+$G1185))),"Select Time Zones")</f>
        <v/>
      </c>
      <c r="J1185" s="19" t="s">
        <v>131</v>
      </c>
      <c r="K1185" s="160"/>
      <c r="L1185" s="134"/>
      <c r="M1185" s="134" t="s">
        <v>131</v>
      </c>
      <c r="N1185" s="135" t="str">
        <f>IFERROR(IF(ISBLANK($G1185),"",IF(ISBLANK($L1185),"",IF(ISTEXT($L1185),$L1185,IF(SIGN(INDEX('Time Zones'!$D$12:$J$18,MATCH($H1185,ZoneA,0),MATCH($M1185,ZoneB,0)))=(-1),INDEX('Time Zones'!$D$12:$J$18,MATCH($H1185,ZoneA,0),MATCH($M1185,ZoneB,0))+$L1185+5,INDEX('Time Zones'!$D$12:$J$18,MATCH($H1185,ZoneA,0),MATCH($M1185,ZoneB,0))+$L1185)))),"Select Time Zones")</f>
        <v/>
      </c>
      <c r="O1185" s="162" t="str">
        <f t="shared" ca="1" si="134"/>
        <v/>
      </c>
      <c r="P1185" s="25">
        <f t="shared" si="130"/>
        <v>0</v>
      </c>
      <c r="Q1185" s="25">
        <f t="shared" si="131"/>
        <v>0</v>
      </c>
      <c r="R1185" s="25">
        <f t="shared" si="132"/>
        <v>0</v>
      </c>
      <c r="S1185" s="25" t="str">
        <f t="shared" ca="1" si="135"/>
        <v/>
      </c>
      <c r="T1185" s="20" t="str">
        <f t="shared" ca="1" si="136"/>
        <v/>
      </c>
      <c r="U1185" s="26" t="str">
        <f t="shared" ca="1" si="133"/>
        <v/>
      </c>
      <c r="V1185" s="22"/>
      <c r="W1185" s="22"/>
      <c r="X1185" s="22"/>
      <c r="Y1185" s="22"/>
      <c r="Z1185" s="156"/>
      <c r="AA1185" s="156"/>
      <c r="AB1185" s="156"/>
      <c r="AC1185" s="22">
        <v>20</v>
      </c>
    </row>
    <row r="1186" spans="1:29">
      <c r="A1186" s="17"/>
      <c r="B1186" s="18"/>
      <c r="C1186" s="18"/>
      <c r="D1186" s="17"/>
      <c r="E1186" s="17"/>
      <c r="F1186" s="157"/>
      <c r="G1186" s="136"/>
      <c r="H1186" s="136" t="s">
        <v>131</v>
      </c>
      <c r="I1186" s="137" t="str">
        <f>IFERROR(IF(ISBLANK($G1186),"",IF(ISTEXT($G1186),$G1186,IF(SIGN(INDEX('Time Zones'!$D$12:$J$18,MATCH($H1186,ZoneA,0),MATCH($J1186,ZoneB,0)))=(-1),INDEX('Time Zones'!$D$12:$J$18,MATCH($H1186,ZoneA,0),MATCH($J1186,ZoneB,0))+$G1186+5,INDEX('Time Zones'!$D$12:$J$18,MATCH($H1186,ZoneA,0),MATCH($J1186,ZoneB,0))+$G1186))),"Select Time Zones")</f>
        <v/>
      </c>
      <c r="J1186" s="19" t="s">
        <v>131</v>
      </c>
      <c r="K1186" s="160"/>
      <c r="L1186" s="134"/>
      <c r="M1186" s="134" t="s">
        <v>131</v>
      </c>
      <c r="N1186" s="135" t="str">
        <f>IFERROR(IF(ISBLANK($G1186),"",IF(ISBLANK($L1186),"",IF(ISTEXT($L1186),$L1186,IF(SIGN(INDEX('Time Zones'!$D$12:$J$18,MATCH($H1186,ZoneA,0),MATCH($M1186,ZoneB,0)))=(-1),INDEX('Time Zones'!$D$12:$J$18,MATCH($H1186,ZoneA,0),MATCH($M1186,ZoneB,0))+$L1186+5,INDEX('Time Zones'!$D$12:$J$18,MATCH($H1186,ZoneA,0),MATCH($M1186,ZoneB,0))+$L1186)))),"Select Time Zones")</f>
        <v/>
      </c>
      <c r="O1186" s="162" t="str">
        <f t="shared" ca="1" si="134"/>
        <v/>
      </c>
      <c r="P1186" s="25">
        <f t="shared" si="130"/>
        <v>0</v>
      </c>
      <c r="Q1186" s="25">
        <f t="shared" si="131"/>
        <v>0</v>
      </c>
      <c r="R1186" s="25">
        <f t="shared" si="132"/>
        <v>0</v>
      </c>
      <c r="S1186" s="25" t="str">
        <f t="shared" ca="1" si="135"/>
        <v/>
      </c>
      <c r="T1186" s="20" t="str">
        <f t="shared" ca="1" si="136"/>
        <v/>
      </c>
      <c r="U1186" s="26" t="str">
        <f t="shared" ca="1" si="133"/>
        <v/>
      </c>
      <c r="V1186" s="22"/>
      <c r="W1186" s="22"/>
      <c r="X1186" s="22"/>
      <c r="Y1186" s="22"/>
      <c r="Z1186" s="156"/>
      <c r="AA1186" s="156"/>
      <c r="AB1186" s="156"/>
      <c r="AC1186" s="22">
        <v>20</v>
      </c>
    </row>
    <row r="1187" spans="1:29">
      <c r="A1187" s="17"/>
      <c r="B1187" s="18"/>
      <c r="C1187" s="18"/>
      <c r="D1187" s="17"/>
      <c r="E1187" s="17"/>
      <c r="F1187" s="157"/>
      <c r="G1187" s="136"/>
      <c r="H1187" s="136" t="s">
        <v>131</v>
      </c>
      <c r="I1187" s="137" t="str">
        <f>IFERROR(IF(ISBLANK($G1187),"",IF(ISTEXT($G1187),$G1187,IF(SIGN(INDEX('Time Zones'!$D$12:$J$18,MATCH($H1187,ZoneA,0),MATCH($J1187,ZoneB,0)))=(-1),INDEX('Time Zones'!$D$12:$J$18,MATCH($H1187,ZoneA,0),MATCH($J1187,ZoneB,0))+$G1187+5,INDEX('Time Zones'!$D$12:$J$18,MATCH($H1187,ZoneA,0),MATCH($J1187,ZoneB,0))+$G1187))),"Select Time Zones")</f>
        <v/>
      </c>
      <c r="J1187" s="19" t="s">
        <v>131</v>
      </c>
      <c r="K1187" s="160"/>
      <c r="L1187" s="134"/>
      <c r="M1187" s="134" t="s">
        <v>131</v>
      </c>
      <c r="N1187" s="135" t="str">
        <f>IFERROR(IF(ISBLANK($G1187),"",IF(ISBLANK($L1187),"",IF(ISTEXT($L1187),$L1187,IF(SIGN(INDEX('Time Zones'!$D$12:$J$18,MATCH($H1187,ZoneA,0),MATCH($M1187,ZoneB,0)))=(-1),INDEX('Time Zones'!$D$12:$J$18,MATCH($H1187,ZoneA,0),MATCH($M1187,ZoneB,0))+$L1187+5,INDEX('Time Zones'!$D$12:$J$18,MATCH($H1187,ZoneA,0),MATCH($M1187,ZoneB,0))+$L1187)))),"Select Time Zones")</f>
        <v/>
      </c>
      <c r="O1187" s="162" t="str">
        <f t="shared" ca="1" si="134"/>
        <v/>
      </c>
      <c r="P1187" s="25">
        <f t="shared" si="130"/>
        <v>0</v>
      </c>
      <c r="Q1187" s="25">
        <f t="shared" si="131"/>
        <v>0</v>
      </c>
      <c r="R1187" s="25">
        <f t="shared" si="132"/>
        <v>0</v>
      </c>
      <c r="S1187" s="25" t="str">
        <f t="shared" ca="1" si="135"/>
        <v/>
      </c>
      <c r="T1187" s="20" t="str">
        <f t="shared" ca="1" si="136"/>
        <v/>
      </c>
      <c r="U1187" s="26" t="str">
        <f t="shared" ca="1" si="133"/>
        <v/>
      </c>
      <c r="V1187" s="22"/>
      <c r="W1187" s="22"/>
      <c r="X1187" s="22"/>
      <c r="Y1187" s="22"/>
      <c r="Z1187" s="156"/>
      <c r="AA1187" s="156"/>
      <c r="AB1187" s="156"/>
      <c r="AC1187" s="22">
        <v>20</v>
      </c>
    </row>
    <row r="1188" spans="1:29">
      <c r="A1188" s="17"/>
      <c r="B1188" s="18"/>
      <c r="C1188" s="18"/>
      <c r="D1188" s="17"/>
      <c r="E1188" s="17"/>
      <c r="F1188" s="157"/>
      <c r="G1188" s="136"/>
      <c r="H1188" s="136" t="s">
        <v>131</v>
      </c>
      <c r="I1188" s="137" t="str">
        <f>IFERROR(IF(ISBLANK($G1188),"",IF(ISTEXT($G1188),$G1188,IF(SIGN(INDEX('Time Zones'!$D$12:$J$18,MATCH($H1188,ZoneA,0),MATCH($J1188,ZoneB,0)))=(-1),INDEX('Time Zones'!$D$12:$J$18,MATCH($H1188,ZoneA,0),MATCH($J1188,ZoneB,0))+$G1188+5,INDEX('Time Zones'!$D$12:$J$18,MATCH($H1188,ZoneA,0),MATCH($J1188,ZoneB,0))+$G1188))),"Select Time Zones")</f>
        <v/>
      </c>
      <c r="J1188" s="19" t="s">
        <v>131</v>
      </c>
      <c r="K1188" s="160"/>
      <c r="L1188" s="134"/>
      <c r="M1188" s="134" t="s">
        <v>131</v>
      </c>
      <c r="N1188" s="135" t="str">
        <f>IFERROR(IF(ISBLANK($G1188),"",IF(ISBLANK($L1188),"",IF(ISTEXT($L1188),$L1188,IF(SIGN(INDEX('Time Zones'!$D$12:$J$18,MATCH($H1188,ZoneA,0),MATCH($M1188,ZoneB,0)))=(-1),INDEX('Time Zones'!$D$12:$J$18,MATCH($H1188,ZoneA,0),MATCH($M1188,ZoneB,0))+$L1188+5,INDEX('Time Zones'!$D$12:$J$18,MATCH($H1188,ZoneA,0),MATCH($M1188,ZoneB,0))+$L1188)))),"Select Time Zones")</f>
        <v/>
      </c>
      <c r="O1188" s="162" t="str">
        <f t="shared" ca="1" si="134"/>
        <v/>
      </c>
      <c r="P1188" s="25">
        <f t="shared" si="130"/>
        <v>0</v>
      </c>
      <c r="Q1188" s="25">
        <f t="shared" si="131"/>
        <v>0</v>
      </c>
      <c r="R1188" s="25">
        <f t="shared" si="132"/>
        <v>0</v>
      </c>
      <c r="S1188" s="25" t="str">
        <f t="shared" ca="1" si="135"/>
        <v/>
      </c>
      <c r="T1188" s="20" t="str">
        <f t="shared" ca="1" si="136"/>
        <v/>
      </c>
      <c r="U1188" s="26" t="str">
        <f t="shared" ca="1" si="133"/>
        <v/>
      </c>
      <c r="V1188" s="22"/>
      <c r="W1188" s="22"/>
      <c r="X1188" s="22"/>
      <c r="Y1188" s="22"/>
      <c r="Z1188" s="156"/>
      <c r="AA1188" s="156"/>
      <c r="AB1188" s="156"/>
      <c r="AC1188" s="22">
        <v>20</v>
      </c>
    </row>
    <row r="1189" spans="1:29">
      <c r="A1189" s="17"/>
      <c r="B1189" s="18"/>
      <c r="C1189" s="18"/>
      <c r="D1189" s="17"/>
      <c r="E1189" s="17"/>
      <c r="F1189" s="157"/>
      <c r="G1189" s="136"/>
      <c r="H1189" s="136" t="s">
        <v>131</v>
      </c>
      <c r="I1189" s="137" t="str">
        <f>IFERROR(IF(ISBLANK($G1189),"",IF(ISTEXT($G1189),$G1189,IF(SIGN(INDEX('Time Zones'!$D$12:$J$18,MATCH($H1189,ZoneA,0),MATCH($J1189,ZoneB,0)))=(-1),INDEX('Time Zones'!$D$12:$J$18,MATCH($H1189,ZoneA,0),MATCH($J1189,ZoneB,0))+$G1189+5,INDEX('Time Zones'!$D$12:$J$18,MATCH($H1189,ZoneA,0),MATCH($J1189,ZoneB,0))+$G1189))),"Select Time Zones")</f>
        <v/>
      </c>
      <c r="J1189" s="19" t="s">
        <v>131</v>
      </c>
      <c r="K1189" s="160"/>
      <c r="L1189" s="134"/>
      <c r="M1189" s="134" t="s">
        <v>131</v>
      </c>
      <c r="N1189" s="135" t="str">
        <f>IFERROR(IF(ISBLANK($G1189),"",IF(ISBLANK($L1189),"",IF(ISTEXT($L1189),$L1189,IF(SIGN(INDEX('Time Zones'!$D$12:$J$18,MATCH($H1189,ZoneA,0),MATCH($M1189,ZoneB,0)))=(-1),INDEX('Time Zones'!$D$12:$J$18,MATCH($H1189,ZoneA,0),MATCH($M1189,ZoneB,0))+$L1189+5,INDEX('Time Zones'!$D$12:$J$18,MATCH($H1189,ZoneA,0),MATCH($M1189,ZoneB,0))+$L1189)))),"Select Time Zones")</f>
        <v/>
      </c>
      <c r="O1189" s="162" t="str">
        <f t="shared" ca="1" si="134"/>
        <v/>
      </c>
      <c r="P1189" s="25">
        <f t="shared" si="130"/>
        <v>0</v>
      </c>
      <c r="Q1189" s="25">
        <f t="shared" si="131"/>
        <v>0</v>
      </c>
      <c r="R1189" s="25">
        <f t="shared" si="132"/>
        <v>0</v>
      </c>
      <c r="S1189" s="25" t="str">
        <f t="shared" ca="1" si="135"/>
        <v/>
      </c>
      <c r="T1189" s="20" t="str">
        <f t="shared" ca="1" si="136"/>
        <v/>
      </c>
      <c r="U1189" s="26" t="str">
        <f t="shared" ca="1" si="133"/>
        <v/>
      </c>
      <c r="V1189" s="22"/>
      <c r="W1189" s="22"/>
      <c r="X1189" s="22"/>
      <c r="Y1189" s="22"/>
      <c r="Z1189" s="156"/>
      <c r="AA1189" s="156"/>
      <c r="AB1189" s="156"/>
      <c r="AC1189" s="22">
        <v>20</v>
      </c>
    </row>
    <row r="1190" spans="1:29">
      <c r="A1190" s="17"/>
      <c r="B1190" s="18"/>
      <c r="C1190" s="18"/>
      <c r="D1190" s="17"/>
      <c r="E1190" s="17"/>
      <c r="F1190" s="157"/>
      <c r="G1190" s="136"/>
      <c r="H1190" s="136" t="s">
        <v>131</v>
      </c>
      <c r="I1190" s="137" t="str">
        <f>IFERROR(IF(ISBLANK($G1190),"",IF(ISTEXT($G1190),$G1190,IF(SIGN(INDEX('Time Zones'!$D$12:$J$18,MATCH($H1190,ZoneA,0),MATCH($J1190,ZoneB,0)))=(-1),INDEX('Time Zones'!$D$12:$J$18,MATCH($H1190,ZoneA,0),MATCH($J1190,ZoneB,0))+$G1190+5,INDEX('Time Zones'!$D$12:$J$18,MATCH($H1190,ZoneA,0),MATCH($J1190,ZoneB,0))+$G1190))),"Select Time Zones")</f>
        <v/>
      </c>
      <c r="J1190" s="19" t="s">
        <v>131</v>
      </c>
      <c r="K1190" s="160"/>
      <c r="L1190" s="134"/>
      <c r="M1190" s="134" t="s">
        <v>131</v>
      </c>
      <c r="N1190" s="135" t="str">
        <f>IFERROR(IF(ISBLANK($G1190),"",IF(ISBLANK($L1190),"",IF(ISTEXT($L1190),$L1190,IF(SIGN(INDEX('Time Zones'!$D$12:$J$18,MATCH($H1190,ZoneA,0),MATCH($M1190,ZoneB,0)))=(-1),INDEX('Time Zones'!$D$12:$J$18,MATCH($H1190,ZoneA,0),MATCH($M1190,ZoneB,0))+$L1190+5,INDEX('Time Zones'!$D$12:$J$18,MATCH($H1190,ZoneA,0),MATCH($M1190,ZoneB,0))+$L1190)))),"Select Time Zones")</f>
        <v/>
      </c>
      <c r="O1190" s="162" t="str">
        <f t="shared" ca="1" si="134"/>
        <v/>
      </c>
      <c r="P1190" s="25">
        <f t="shared" si="130"/>
        <v>0</v>
      </c>
      <c r="Q1190" s="25">
        <f t="shared" si="131"/>
        <v>0</v>
      </c>
      <c r="R1190" s="25">
        <f t="shared" si="132"/>
        <v>0</v>
      </c>
      <c r="S1190" s="25" t="str">
        <f t="shared" ca="1" si="135"/>
        <v/>
      </c>
      <c r="T1190" s="20" t="str">
        <f t="shared" ca="1" si="136"/>
        <v/>
      </c>
      <c r="U1190" s="26" t="str">
        <f t="shared" ca="1" si="133"/>
        <v/>
      </c>
      <c r="V1190" s="22"/>
      <c r="W1190" s="22"/>
      <c r="X1190" s="22"/>
      <c r="Y1190" s="22"/>
      <c r="Z1190" s="156"/>
      <c r="AA1190" s="156"/>
      <c r="AB1190" s="156"/>
      <c r="AC1190" s="22">
        <v>20</v>
      </c>
    </row>
    <row r="1191" spans="1:29">
      <c r="A1191" s="17"/>
      <c r="B1191" s="18"/>
      <c r="C1191" s="18"/>
      <c r="D1191" s="17"/>
      <c r="E1191" s="17"/>
      <c r="F1191" s="157"/>
      <c r="G1191" s="136"/>
      <c r="H1191" s="136" t="s">
        <v>131</v>
      </c>
      <c r="I1191" s="137" t="str">
        <f>IFERROR(IF(ISBLANK($G1191),"",IF(ISTEXT($G1191),$G1191,IF(SIGN(INDEX('Time Zones'!$D$12:$J$18,MATCH($H1191,ZoneA,0),MATCH($J1191,ZoneB,0)))=(-1),INDEX('Time Zones'!$D$12:$J$18,MATCH($H1191,ZoneA,0),MATCH($J1191,ZoneB,0))+$G1191+5,INDEX('Time Zones'!$D$12:$J$18,MATCH($H1191,ZoneA,0),MATCH($J1191,ZoneB,0))+$G1191))),"Select Time Zones")</f>
        <v/>
      </c>
      <c r="J1191" s="19" t="s">
        <v>131</v>
      </c>
      <c r="K1191" s="160"/>
      <c r="L1191" s="134"/>
      <c r="M1191" s="134" t="s">
        <v>131</v>
      </c>
      <c r="N1191" s="135" t="str">
        <f>IFERROR(IF(ISBLANK($G1191),"",IF(ISBLANK($L1191),"",IF(ISTEXT($L1191),$L1191,IF(SIGN(INDEX('Time Zones'!$D$12:$J$18,MATCH($H1191,ZoneA,0),MATCH($M1191,ZoneB,0)))=(-1),INDEX('Time Zones'!$D$12:$J$18,MATCH($H1191,ZoneA,0),MATCH($M1191,ZoneB,0))+$L1191+5,INDEX('Time Zones'!$D$12:$J$18,MATCH($H1191,ZoneA,0),MATCH($M1191,ZoneB,0))+$L1191)))),"Select Time Zones")</f>
        <v/>
      </c>
      <c r="O1191" s="162" t="str">
        <f t="shared" ca="1" si="134"/>
        <v/>
      </c>
      <c r="P1191" s="25">
        <f t="shared" si="130"/>
        <v>0</v>
      </c>
      <c r="Q1191" s="25">
        <f t="shared" si="131"/>
        <v>0</v>
      </c>
      <c r="R1191" s="25">
        <f t="shared" si="132"/>
        <v>0</v>
      </c>
      <c r="S1191" s="25" t="str">
        <f t="shared" ca="1" si="135"/>
        <v/>
      </c>
      <c r="T1191" s="20" t="str">
        <f t="shared" ca="1" si="136"/>
        <v/>
      </c>
      <c r="U1191" s="26" t="str">
        <f t="shared" ca="1" si="133"/>
        <v/>
      </c>
      <c r="V1191" s="22"/>
      <c r="W1191" s="22"/>
      <c r="X1191" s="22"/>
      <c r="Y1191" s="22"/>
      <c r="Z1191" s="156"/>
      <c r="AA1191" s="156"/>
      <c r="AB1191" s="156"/>
      <c r="AC1191" s="22">
        <v>20</v>
      </c>
    </row>
    <row r="1192" spans="1:29">
      <c r="A1192" s="17"/>
      <c r="B1192" s="18"/>
      <c r="C1192" s="18"/>
      <c r="D1192" s="17"/>
      <c r="E1192" s="17"/>
      <c r="F1192" s="157"/>
      <c r="G1192" s="136"/>
      <c r="H1192" s="136" t="s">
        <v>131</v>
      </c>
      <c r="I1192" s="137" t="str">
        <f>IFERROR(IF(ISBLANK($G1192),"",IF(ISTEXT($G1192),$G1192,IF(SIGN(INDEX('Time Zones'!$D$12:$J$18,MATCH($H1192,ZoneA,0),MATCH($J1192,ZoneB,0)))=(-1),INDEX('Time Zones'!$D$12:$J$18,MATCH($H1192,ZoneA,0),MATCH($J1192,ZoneB,0))+$G1192+5,INDEX('Time Zones'!$D$12:$J$18,MATCH($H1192,ZoneA,0),MATCH($J1192,ZoneB,0))+$G1192))),"Select Time Zones")</f>
        <v/>
      </c>
      <c r="J1192" s="19" t="s">
        <v>131</v>
      </c>
      <c r="K1192" s="160"/>
      <c r="L1192" s="134"/>
      <c r="M1192" s="134" t="s">
        <v>131</v>
      </c>
      <c r="N1192" s="135" t="str">
        <f>IFERROR(IF(ISBLANK($G1192),"",IF(ISBLANK($L1192),"",IF(ISTEXT($L1192),$L1192,IF(SIGN(INDEX('Time Zones'!$D$12:$J$18,MATCH($H1192,ZoneA,0),MATCH($M1192,ZoneB,0)))=(-1),INDEX('Time Zones'!$D$12:$J$18,MATCH($H1192,ZoneA,0),MATCH($M1192,ZoneB,0))+$L1192+5,INDEX('Time Zones'!$D$12:$J$18,MATCH($H1192,ZoneA,0),MATCH($M1192,ZoneB,0))+$L1192)))),"Select Time Zones")</f>
        <v/>
      </c>
      <c r="O1192" s="162" t="str">
        <f t="shared" ca="1" si="134"/>
        <v/>
      </c>
      <c r="P1192" s="25">
        <f t="shared" si="130"/>
        <v>0</v>
      </c>
      <c r="Q1192" s="25">
        <f t="shared" si="131"/>
        <v>0</v>
      </c>
      <c r="R1192" s="25">
        <f t="shared" si="132"/>
        <v>0</v>
      </c>
      <c r="S1192" s="25" t="str">
        <f t="shared" ca="1" si="135"/>
        <v/>
      </c>
      <c r="T1192" s="20" t="str">
        <f t="shared" ca="1" si="136"/>
        <v/>
      </c>
      <c r="U1192" s="26" t="str">
        <f t="shared" ca="1" si="133"/>
        <v/>
      </c>
      <c r="V1192" s="22"/>
      <c r="W1192" s="22"/>
      <c r="X1192" s="22"/>
      <c r="Y1192" s="22"/>
      <c r="Z1192" s="156"/>
      <c r="AA1192" s="156"/>
      <c r="AB1192" s="156"/>
      <c r="AC1192" s="22">
        <v>20</v>
      </c>
    </row>
    <row r="1193" spans="1:29">
      <c r="A1193" s="17"/>
      <c r="B1193" s="18"/>
      <c r="C1193" s="18"/>
      <c r="D1193" s="17"/>
      <c r="E1193" s="17"/>
      <c r="F1193" s="157"/>
      <c r="G1193" s="136"/>
      <c r="H1193" s="136" t="s">
        <v>131</v>
      </c>
      <c r="I1193" s="137" t="str">
        <f>IFERROR(IF(ISBLANK($G1193),"",IF(ISTEXT($G1193),$G1193,IF(SIGN(INDEX('Time Zones'!$D$12:$J$18,MATCH($H1193,ZoneA,0),MATCH($J1193,ZoneB,0)))=(-1),INDEX('Time Zones'!$D$12:$J$18,MATCH($H1193,ZoneA,0),MATCH($J1193,ZoneB,0))+$G1193+5,INDEX('Time Zones'!$D$12:$J$18,MATCH($H1193,ZoneA,0),MATCH($J1193,ZoneB,0))+$G1193))),"Select Time Zones")</f>
        <v/>
      </c>
      <c r="J1193" s="19" t="s">
        <v>131</v>
      </c>
      <c r="K1193" s="160"/>
      <c r="L1193" s="134"/>
      <c r="M1193" s="134" t="s">
        <v>131</v>
      </c>
      <c r="N1193" s="135" t="str">
        <f>IFERROR(IF(ISBLANK($G1193),"",IF(ISBLANK($L1193),"",IF(ISTEXT($L1193),$L1193,IF(SIGN(INDEX('Time Zones'!$D$12:$J$18,MATCH($H1193,ZoneA,0),MATCH($M1193,ZoneB,0)))=(-1),INDEX('Time Zones'!$D$12:$J$18,MATCH($H1193,ZoneA,0),MATCH($M1193,ZoneB,0))+$L1193+5,INDEX('Time Zones'!$D$12:$J$18,MATCH($H1193,ZoneA,0),MATCH($M1193,ZoneB,0))+$L1193)))),"Select Time Zones")</f>
        <v/>
      </c>
      <c r="O1193" s="162" t="str">
        <f t="shared" ca="1" si="134"/>
        <v/>
      </c>
      <c r="P1193" s="25">
        <f t="shared" si="130"/>
        <v>0</v>
      </c>
      <c r="Q1193" s="25">
        <f t="shared" si="131"/>
        <v>0</v>
      </c>
      <c r="R1193" s="25">
        <f t="shared" si="132"/>
        <v>0</v>
      </c>
      <c r="S1193" s="25" t="str">
        <f t="shared" ca="1" si="135"/>
        <v/>
      </c>
      <c r="T1193" s="20" t="str">
        <f t="shared" ca="1" si="136"/>
        <v/>
      </c>
      <c r="U1193" s="26" t="str">
        <f t="shared" ca="1" si="133"/>
        <v/>
      </c>
      <c r="V1193" s="22"/>
      <c r="W1193" s="22"/>
      <c r="X1193" s="22"/>
      <c r="Y1193" s="22"/>
      <c r="Z1193" s="156"/>
      <c r="AA1193" s="156"/>
      <c r="AB1193" s="156"/>
      <c r="AC1193" s="22">
        <v>20</v>
      </c>
    </row>
    <row r="1194" spans="1:29">
      <c r="A1194" s="17"/>
      <c r="B1194" s="18"/>
      <c r="C1194" s="18"/>
      <c r="D1194" s="17"/>
      <c r="E1194" s="17"/>
      <c r="F1194" s="157"/>
      <c r="G1194" s="136"/>
      <c r="H1194" s="136" t="s">
        <v>131</v>
      </c>
      <c r="I1194" s="137" t="str">
        <f>IFERROR(IF(ISBLANK($G1194),"",IF(ISTEXT($G1194),$G1194,IF(SIGN(INDEX('Time Zones'!$D$12:$J$18,MATCH($H1194,ZoneA,0),MATCH($J1194,ZoneB,0)))=(-1),INDEX('Time Zones'!$D$12:$J$18,MATCH($H1194,ZoneA,0),MATCH($J1194,ZoneB,0))+$G1194+5,INDEX('Time Zones'!$D$12:$J$18,MATCH($H1194,ZoneA,0),MATCH($J1194,ZoneB,0))+$G1194))),"Select Time Zones")</f>
        <v/>
      </c>
      <c r="J1194" s="19" t="s">
        <v>131</v>
      </c>
      <c r="K1194" s="160"/>
      <c r="L1194" s="134"/>
      <c r="M1194" s="134" t="s">
        <v>131</v>
      </c>
      <c r="N1194" s="135" t="str">
        <f>IFERROR(IF(ISBLANK($G1194),"",IF(ISBLANK($L1194),"",IF(ISTEXT($L1194),$L1194,IF(SIGN(INDEX('Time Zones'!$D$12:$J$18,MATCH($H1194,ZoneA,0),MATCH($M1194,ZoneB,0)))=(-1),INDEX('Time Zones'!$D$12:$J$18,MATCH($H1194,ZoneA,0),MATCH($M1194,ZoneB,0))+$L1194+5,INDEX('Time Zones'!$D$12:$J$18,MATCH($H1194,ZoneA,0),MATCH($M1194,ZoneB,0))+$L1194)))),"Select Time Zones")</f>
        <v/>
      </c>
      <c r="O1194" s="162" t="str">
        <f t="shared" ca="1" si="134"/>
        <v/>
      </c>
      <c r="P1194" s="25">
        <f t="shared" si="130"/>
        <v>0</v>
      </c>
      <c r="Q1194" s="25">
        <f t="shared" si="131"/>
        <v>0</v>
      </c>
      <c r="R1194" s="25">
        <f t="shared" si="132"/>
        <v>0</v>
      </c>
      <c r="S1194" s="25" t="str">
        <f t="shared" ca="1" si="135"/>
        <v/>
      </c>
      <c r="T1194" s="20" t="str">
        <f t="shared" ca="1" si="136"/>
        <v/>
      </c>
      <c r="U1194" s="26" t="str">
        <f t="shared" ca="1" si="133"/>
        <v/>
      </c>
      <c r="V1194" s="22"/>
      <c r="W1194" s="22"/>
      <c r="X1194" s="22"/>
      <c r="Y1194" s="22"/>
      <c r="Z1194" s="156"/>
      <c r="AA1194" s="156"/>
      <c r="AB1194" s="156"/>
      <c r="AC1194" s="22">
        <v>20</v>
      </c>
    </row>
    <row r="1195" spans="1:29">
      <c r="A1195" s="17"/>
      <c r="B1195" s="18"/>
      <c r="C1195" s="18"/>
      <c r="D1195" s="17"/>
      <c r="E1195" s="17"/>
      <c r="F1195" s="157"/>
      <c r="G1195" s="136"/>
      <c r="H1195" s="136" t="s">
        <v>131</v>
      </c>
      <c r="I1195" s="137" t="str">
        <f>IFERROR(IF(ISBLANK($G1195),"",IF(ISTEXT($G1195),$G1195,IF(SIGN(INDEX('Time Zones'!$D$12:$J$18,MATCH($H1195,ZoneA,0),MATCH($J1195,ZoneB,0)))=(-1),INDEX('Time Zones'!$D$12:$J$18,MATCH($H1195,ZoneA,0),MATCH($J1195,ZoneB,0))+$G1195+5,INDEX('Time Zones'!$D$12:$J$18,MATCH($H1195,ZoneA,0),MATCH($J1195,ZoneB,0))+$G1195))),"Select Time Zones")</f>
        <v/>
      </c>
      <c r="J1195" s="19" t="s">
        <v>131</v>
      </c>
      <c r="K1195" s="160"/>
      <c r="L1195" s="134"/>
      <c r="M1195" s="134" t="s">
        <v>131</v>
      </c>
      <c r="N1195" s="135" t="str">
        <f>IFERROR(IF(ISBLANK($G1195),"",IF(ISBLANK($L1195),"",IF(ISTEXT($L1195),$L1195,IF(SIGN(INDEX('Time Zones'!$D$12:$J$18,MATCH($H1195,ZoneA,0),MATCH($M1195,ZoneB,0)))=(-1),INDEX('Time Zones'!$D$12:$J$18,MATCH($H1195,ZoneA,0),MATCH($M1195,ZoneB,0))+$L1195+5,INDEX('Time Zones'!$D$12:$J$18,MATCH($H1195,ZoneA,0),MATCH($M1195,ZoneB,0))+$L1195)))),"Select Time Zones")</f>
        <v/>
      </c>
      <c r="O1195" s="162" t="str">
        <f t="shared" ca="1" si="134"/>
        <v/>
      </c>
      <c r="P1195" s="25">
        <f t="shared" si="130"/>
        <v>0</v>
      </c>
      <c r="Q1195" s="25">
        <f t="shared" si="131"/>
        <v>0</v>
      </c>
      <c r="R1195" s="25">
        <f t="shared" si="132"/>
        <v>0</v>
      </c>
      <c r="S1195" s="25" t="str">
        <f t="shared" ca="1" si="135"/>
        <v/>
      </c>
      <c r="T1195" s="20" t="str">
        <f t="shared" ca="1" si="136"/>
        <v/>
      </c>
      <c r="U1195" s="26" t="str">
        <f t="shared" ca="1" si="133"/>
        <v/>
      </c>
      <c r="V1195" s="22"/>
      <c r="W1195" s="22"/>
      <c r="X1195" s="22"/>
      <c r="Y1195" s="22"/>
      <c r="Z1195" s="156"/>
      <c r="AA1195" s="156"/>
      <c r="AB1195" s="156"/>
      <c r="AC1195" s="22">
        <v>20</v>
      </c>
    </row>
    <row r="1196" spans="1:29">
      <c r="A1196" s="17"/>
      <c r="B1196" s="18"/>
      <c r="C1196" s="18"/>
      <c r="D1196" s="17"/>
      <c r="E1196" s="17"/>
      <c r="F1196" s="157"/>
      <c r="G1196" s="136"/>
      <c r="H1196" s="136" t="s">
        <v>131</v>
      </c>
      <c r="I1196" s="137" t="str">
        <f>IFERROR(IF(ISBLANK($G1196),"",IF(ISTEXT($G1196),$G1196,IF(SIGN(INDEX('Time Zones'!$D$12:$J$18,MATCH($H1196,ZoneA,0),MATCH($J1196,ZoneB,0)))=(-1),INDEX('Time Zones'!$D$12:$J$18,MATCH($H1196,ZoneA,0),MATCH($J1196,ZoneB,0))+$G1196+5,INDEX('Time Zones'!$D$12:$J$18,MATCH($H1196,ZoneA,0),MATCH($J1196,ZoneB,0))+$G1196))),"Select Time Zones")</f>
        <v/>
      </c>
      <c r="J1196" s="19" t="s">
        <v>131</v>
      </c>
      <c r="K1196" s="160"/>
      <c r="L1196" s="134"/>
      <c r="M1196" s="134" t="s">
        <v>131</v>
      </c>
      <c r="N1196" s="135" t="str">
        <f>IFERROR(IF(ISBLANK($G1196),"",IF(ISBLANK($L1196),"",IF(ISTEXT($L1196),$L1196,IF(SIGN(INDEX('Time Zones'!$D$12:$J$18,MATCH($H1196,ZoneA,0),MATCH($M1196,ZoneB,0)))=(-1),INDEX('Time Zones'!$D$12:$J$18,MATCH($H1196,ZoneA,0),MATCH($M1196,ZoneB,0))+$L1196+5,INDEX('Time Zones'!$D$12:$J$18,MATCH($H1196,ZoneA,0),MATCH($M1196,ZoneB,0))+$L1196)))),"Select Time Zones")</f>
        <v/>
      </c>
      <c r="O1196" s="162" t="str">
        <f t="shared" ca="1" si="134"/>
        <v/>
      </c>
      <c r="P1196" s="25">
        <f t="shared" si="130"/>
        <v>0</v>
      </c>
      <c r="Q1196" s="25">
        <f t="shared" si="131"/>
        <v>0</v>
      </c>
      <c r="R1196" s="25">
        <f t="shared" si="132"/>
        <v>0</v>
      </c>
      <c r="S1196" s="25" t="str">
        <f t="shared" ca="1" si="135"/>
        <v/>
      </c>
      <c r="T1196" s="20" t="str">
        <f t="shared" ca="1" si="136"/>
        <v/>
      </c>
      <c r="U1196" s="26" t="str">
        <f t="shared" ca="1" si="133"/>
        <v/>
      </c>
      <c r="V1196" s="22"/>
      <c r="W1196" s="22"/>
      <c r="X1196" s="22"/>
      <c r="Y1196" s="22"/>
      <c r="Z1196" s="156"/>
      <c r="AA1196" s="156"/>
      <c r="AB1196" s="156"/>
      <c r="AC1196" s="22">
        <v>20</v>
      </c>
    </row>
    <row r="1197" spans="1:29">
      <c r="A1197" s="17"/>
      <c r="B1197" s="18"/>
      <c r="C1197" s="18"/>
      <c r="D1197" s="17"/>
      <c r="E1197" s="17"/>
      <c r="F1197" s="157"/>
      <c r="G1197" s="136"/>
      <c r="H1197" s="136" t="s">
        <v>131</v>
      </c>
      <c r="I1197" s="137" t="str">
        <f>IFERROR(IF(ISBLANK($G1197),"",IF(ISTEXT($G1197),$G1197,IF(SIGN(INDEX('Time Zones'!$D$12:$J$18,MATCH($H1197,ZoneA,0),MATCH($J1197,ZoneB,0)))=(-1),INDEX('Time Zones'!$D$12:$J$18,MATCH($H1197,ZoneA,0),MATCH($J1197,ZoneB,0))+$G1197+5,INDEX('Time Zones'!$D$12:$J$18,MATCH($H1197,ZoneA,0),MATCH($J1197,ZoneB,0))+$G1197))),"Select Time Zones")</f>
        <v/>
      </c>
      <c r="J1197" s="19" t="s">
        <v>131</v>
      </c>
      <c r="K1197" s="160"/>
      <c r="L1197" s="134"/>
      <c r="M1197" s="134" t="s">
        <v>131</v>
      </c>
      <c r="N1197" s="135" t="str">
        <f>IFERROR(IF(ISBLANK($G1197),"",IF(ISBLANK($L1197),"",IF(ISTEXT($L1197),$L1197,IF(SIGN(INDEX('Time Zones'!$D$12:$J$18,MATCH($H1197,ZoneA,0),MATCH($M1197,ZoneB,0)))=(-1),INDEX('Time Zones'!$D$12:$J$18,MATCH($H1197,ZoneA,0),MATCH($M1197,ZoneB,0))+$L1197+5,INDEX('Time Zones'!$D$12:$J$18,MATCH($H1197,ZoneA,0),MATCH($M1197,ZoneB,0))+$L1197)))),"Select Time Zones")</f>
        <v/>
      </c>
      <c r="O1197" s="162" t="str">
        <f t="shared" ca="1" si="134"/>
        <v/>
      </c>
      <c r="P1197" s="25">
        <f t="shared" si="130"/>
        <v>0</v>
      </c>
      <c r="Q1197" s="25">
        <f t="shared" si="131"/>
        <v>0</v>
      </c>
      <c r="R1197" s="25">
        <f t="shared" si="132"/>
        <v>0</v>
      </c>
      <c r="S1197" s="25" t="str">
        <f t="shared" ca="1" si="135"/>
        <v/>
      </c>
      <c r="T1197" s="20" t="str">
        <f t="shared" ca="1" si="136"/>
        <v/>
      </c>
      <c r="U1197" s="26" t="str">
        <f t="shared" ca="1" si="133"/>
        <v/>
      </c>
      <c r="V1197" s="22"/>
      <c r="W1197" s="22"/>
      <c r="X1197" s="22"/>
      <c r="Y1197" s="22"/>
      <c r="Z1197" s="156"/>
      <c r="AA1197" s="156"/>
      <c r="AB1197" s="156"/>
      <c r="AC1197" s="22">
        <v>20</v>
      </c>
    </row>
    <row r="1198" spans="1:29">
      <c r="A1198" s="17"/>
      <c r="B1198" s="18"/>
      <c r="C1198" s="18"/>
      <c r="D1198" s="17"/>
      <c r="E1198" s="17"/>
      <c r="F1198" s="157"/>
      <c r="G1198" s="136"/>
      <c r="H1198" s="136" t="s">
        <v>131</v>
      </c>
      <c r="I1198" s="137" t="str">
        <f>IFERROR(IF(ISBLANK($G1198),"",IF(ISTEXT($G1198),$G1198,IF(SIGN(INDEX('Time Zones'!$D$12:$J$18,MATCH($H1198,ZoneA,0),MATCH($J1198,ZoneB,0)))=(-1),INDEX('Time Zones'!$D$12:$J$18,MATCH($H1198,ZoneA,0),MATCH($J1198,ZoneB,0))+$G1198+5,INDEX('Time Zones'!$D$12:$J$18,MATCH($H1198,ZoneA,0),MATCH($J1198,ZoneB,0))+$G1198))),"Select Time Zones")</f>
        <v/>
      </c>
      <c r="J1198" s="19" t="s">
        <v>131</v>
      </c>
      <c r="K1198" s="160"/>
      <c r="L1198" s="134"/>
      <c r="M1198" s="134" t="s">
        <v>131</v>
      </c>
      <c r="N1198" s="135" t="str">
        <f>IFERROR(IF(ISBLANK($G1198),"",IF(ISBLANK($L1198),"",IF(ISTEXT($L1198),$L1198,IF(SIGN(INDEX('Time Zones'!$D$12:$J$18,MATCH($H1198,ZoneA,0),MATCH($M1198,ZoneB,0)))=(-1),INDEX('Time Zones'!$D$12:$J$18,MATCH($H1198,ZoneA,0),MATCH($M1198,ZoneB,0))+$L1198+5,INDEX('Time Zones'!$D$12:$J$18,MATCH($H1198,ZoneA,0),MATCH($M1198,ZoneB,0))+$L1198)))),"Select Time Zones")</f>
        <v/>
      </c>
      <c r="O1198" s="162" t="str">
        <f t="shared" ca="1" si="134"/>
        <v/>
      </c>
      <c r="P1198" s="25">
        <f t="shared" si="130"/>
        <v>0</v>
      </c>
      <c r="Q1198" s="25">
        <f t="shared" si="131"/>
        <v>0</v>
      </c>
      <c r="R1198" s="25">
        <f t="shared" si="132"/>
        <v>0</v>
      </c>
      <c r="S1198" s="25" t="str">
        <f t="shared" ca="1" si="135"/>
        <v/>
      </c>
      <c r="T1198" s="20" t="str">
        <f t="shared" ca="1" si="136"/>
        <v/>
      </c>
      <c r="U1198" s="26" t="str">
        <f t="shared" ca="1" si="133"/>
        <v/>
      </c>
      <c r="V1198" s="22"/>
      <c r="W1198" s="22"/>
      <c r="X1198" s="22"/>
      <c r="Y1198" s="22"/>
      <c r="Z1198" s="156"/>
      <c r="AA1198" s="156"/>
      <c r="AB1198" s="156"/>
      <c r="AC1198" s="22">
        <v>20</v>
      </c>
    </row>
    <row r="1199" spans="1:29">
      <c r="A1199" s="17"/>
      <c r="B1199" s="18"/>
      <c r="C1199" s="18"/>
      <c r="D1199" s="17"/>
      <c r="E1199" s="17"/>
      <c r="F1199" s="157"/>
      <c r="G1199" s="136"/>
      <c r="H1199" s="136" t="s">
        <v>131</v>
      </c>
      <c r="I1199" s="137" t="str">
        <f>IFERROR(IF(ISBLANK($G1199),"",IF(ISTEXT($G1199),$G1199,IF(SIGN(INDEX('Time Zones'!$D$12:$J$18,MATCH($H1199,ZoneA,0),MATCH($J1199,ZoneB,0)))=(-1),INDEX('Time Zones'!$D$12:$J$18,MATCH($H1199,ZoneA,0),MATCH($J1199,ZoneB,0))+$G1199+5,INDEX('Time Zones'!$D$12:$J$18,MATCH($H1199,ZoneA,0),MATCH($J1199,ZoneB,0))+$G1199))),"Select Time Zones")</f>
        <v/>
      </c>
      <c r="J1199" s="19" t="s">
        <v>131</v>
      </c>
      <c r="K1199" s="160"/>
      <c r="L1199" s="134"/>
      <c r="M1199" s="134" t="s">
        <v>131</v>
      </c>
      <c r="N1199" s="135" t="str">
        <f>IFERROR(IF(ISBLANK($G1199),"",IF(ISBLANK($L1199),"",IF(ISTEXT($L1199),$L1199,IF(SIGN(INDEX('Time Zones'!$D$12:$J$18,MATCH($H1199,ZoneA,0),MATCH($M1199,ZoneB,0)))=(-1),INDEX('Time Zones'!$D$12:$J$18,MATCH($H1199,ZoneA,0),MATCH($M1199,ZoneB,0))+$L1199+5,INDEX('Time Zones'!$D$12:$J$18,MATCH($H1199,ZoneA,0),MATCH($M1199,ZoneB,0))+$L1199)))),"Select Time Zones")</f>
        <v/>
      </c>
      <c r="O1199" s="162" t="str">
        <f t="shared" ca="1" si="134"/>
        <v/>
      </c>
      <c r="P1199" s="25">
        <f t="shared" si="130"/>
        <v>0</v>
      </c>
      <c r="Q1199" s="25">
        <f t="shared" si="131"/>
        <v>0</v>
      </c>
      <c r="R1199" s="25">
        <f t="shared" si="132"/>
        <v>0</v>
      </c>
      <c r="S1199" s="25" t="str">
        <f t="shared" ca="1" si="135"/>
        <v/>
      </c>
      <c r="T1199" s="20" t="str">
        <f t="shared" ca="1" si="136"/>
        <v/>
      </c>
      <c r="U1199" s="26" t="str">
        <f t="shared" ca="1" si="133"/>
        <v/>
      </c>
      <c r="V1199" s="22"/>
      <c r="W1199" s="22"/>
      <c r="X1199" s="22"/>
      <c r="Y1199" s="22"/>
      <c r="Z1199" s="156"/>
      <c r="AA1199" s="156"/>
      <c r="AB1199" s="156"/>
      <c r="AC1199" s="22">
        <v>20</v>
      </c>
    </row>
    <row r="1200" spans="1:29">
      <c r="A1200" s="17"/>
      <c r="B1200" s="18"/>
      <c r="C1200" s="18"/>
      <c r="D1200" s="17"/>
      <c r="E1200" s="17"/>
      <c r="F1200" s="157"/>
      <c r="G1200" s="136"/>
      <c r="H1200" s="136" t="s">
        <v>131</v>
      </c>
      <c r="I1200" s="137" t="str">
        <f>IFERROR(IF(ISBLANK($G1200),"",IF(ISTEXT($G1200),$G1200,IF(SIGN(INDEX('Time Zones'!$D$12:$J$18,MATCH($H1200,ZoneA,0),MATCH($J1200,ZoneB,0)))=(-1),INDEX('Time Zones'!$D$12:$J$18,MATCH($H1200,ZoneA,0),MATCH($J1200,ZoneB,0))+$G1200+5,INDEX('Time Zones'!$D$12:$J$18,MATCH($H1200,ZoneA,0),MATCH($J1200,ZoneB,0))+$G1200))),"Select Time Zones")</f>
        <v/>
      </c>
      <c r="J1200" s="19" t="s">
        <v>131</v>
      </c>
      <c r="K1200" s="160"/>
      <c r="L1200" s="134"/>
      <c r="M1200" s="134" t="s">
        <v>131</v>
      </c>
      <c r="N1200" s="135" t="str">
        <f>IFERROR(IF(ISBLANK($G1200),"",IF(ISBLANK($L1200),"",IF(ISTEXT($L1200),$L1200,IF(SIGN(INDEX('Time Zones'!$D$12:$J$18,MATCH($H1200,ZoneA,0),MATCH($M1200,ZoneB,0)))=(-1),INDEX('Time Zones'!$D$12:$J$18,MATCH($H1200,ZoneA,0),MATCH($M1200,ZoneB,0))+$L1200+5,INDEX('Time Zones'!$D$12:$J$18,MATCH($H1200,ZoneA,0),MATCH($M1200,ZoneB,0))+$L1200)))),"Select Time Zones")</f>
        <v/>
      </c>
      <c r="O1200" s="162" t="str">
        <f t="shared" ca="1" si="134"/>
        <v/>
      </c>
      <c r="P1200" s="25">
        <f t="shared" si="130"/>
        <v>0</v>
      </c>
      <c r="Q1200" s="25">
        <f t="shared" si="131"/>
        <v>0</v>
      </c>
      <c r="R1200" s="25">
        <f t="shared" si="132"/>
        <v>0</v>
      </c>
      <c r="S1200" s="25" t="str">
        <f t="shared" ca="1" si="135"/>
        <v/>
      </c>
      <c r="T1200" s="20" t="str">
        <f t="shared" ca="1" si="136"/>
        <v/>
      </c>
      <c r="U1200" s="26" t="str">
        <f t="shared" ca="1" si="133"/>
        <v/>
      </c>
      <c r="V1200" s="22"/>
      <c r="W1200" s="22"/>
      <c r="X1200" s="22"/>
      <c r="Y1200" s="22"/>
      <c r="Z1200" s="156"/>
      <c r="AA1200" s="156"/>
      <c r="AB1200" s="156"/>
      <c r="AC1200" s="22">
        <v>20</v>
      </c>
    </row>
    <row r="1201" spans="1:29">
      <c r="A1201" s="17"/>
      <c r="B1201" s="18"/>
      <c r="C1201" s="18"/>
      <c r="D1201" s="17"/>
      <c r="E1201" s="17"/>
      <c r="F1201" s="157"/>
      <c r="G1201" s="136"/>
      <c r="H1201" s="136" t="s">
        <v>131</v>
      </c>
      <c r="I1201" s="137" t="str">
        <f>IFERROR(IF(ISBLANK($G1201),"",IF(ISTEXT($G1201),$G1201,IF(SIGN(INDEX('Time Zones'!$D$12:$J$18,MATCH($H1201,ZoneA,0),MATCH($J1201,ZoneB,0)))=(-1),INDEX('Time Zones'!$D$12:$J$18,MATCH($H1201,ZoneA,0),MATCH($J1201,ZoneB,0))+$G1201+5,INDEX('Time Zones'!$D$12:$J$18,MATCH($H1201,ZoneA,0),MATCH($J1201,ZoneB,0))+$G1201))),"Select Time Zones")</f>
        <v/>
      </c>
      <c r="J1201" s="19" t="s">
        <v>131</v>
      </c>
      <c r="K1201" s="160"/>
      <c r="L1201" s="134"/>
      <c r="M1201" s="134" t="s">
        <v>131</v>
      </c>
      <c r="N1201" s="135" t="str">
        <f>IFERROR(IF(ISBLANK($G1201),"",IF(ISBLANK($L1201),"",IF(ISTEXT($L1201),$L1201,IF(SIGN(INDEX('Time Zones'!$D$12:$J$18,MATCH($H1201,ZoneA,0),MATCH($M1201,ZoneB,0)))=(-1),INDEX('Time Zones'!$D$12:$J$18,MATCH($H1201,ZoneA,0),MATCH($M1201,ZoneB,0))+$L1201+5,INDEX('Time Zones'!$D$12:$J$18,MATCH($H1201,ZoneA,0),MATCH($M1201,ZoneB,0))+$L1201)))),"Select Time Zones")</f>
        <v/>
      </c>
      <c r="O1201" s="162" t="str">
        <f t="shared" ca="1" si="134"/>
        <v/>
      </c>
      <c r="P1201" s="25">
        <f t="shared" si="130"/>
        <v>0</v>
      </c>
      <c r="Q1201" s="25">
        <f t="shared" si="131"/>
        <v>0</v>
      </c>
      <c r="R1201" s="25">
        <f t="shared" si="132"/>
        <v>0</v>
      </c>
      <c r="S1201" s="25" t="str">
        <f t="shared" ca="1" si="135"/>
        <v/>
      </c>
      <c r="T1201" s="20" t="str">
        <f t="shared" ca="1" si="136"/>
        <v/>
      </c>
      <c r="U1201" s="26" t="str">
        <f t="shared" ca="1" si="133"/>
        <v/>
      </c>
      <c r="V1201" s="22"/>
      <c r="W1201" s="22"/>
      <c r="X1201" s="22"/>
      <c r="Y1201" s="22"/>
      <c r="Z1201" s="156"/>
      <c r="AA1201" s="156"/>
      <c r="AB1201" s="156"/>
      <c r="AC1201" s="22">
        <v>20</v>
      </c>
    </row>
    <row r="1202" spans="1:29">
      <c r="A1202" s="17"/>
      <c r="B1202" s="18"/>
      <c r="C1202" s="18"/>
      <c r="D1202" s="17"/>
      <c r="E1202" s="17"/>
      <c r="F1202" s="157"/>
      <c r="G1202" s="136"/>
      <c r="H1202" s="136" t="s">
        <v>131</v>
      </c>
      <c r="I1202" s="137" t="str">
        <f>IFERROR(IF(ISBLANK($G1202),"",IF(ISTEXT($G1202),$G1202,IF(SIGN(INDEX('Time Zones'!$D$12:$J$18,MATCH($H1202,ZoneA,0),MATCH($J1202,ZoneB,0)))=(-1),INDEX('Time Zones'!$D$12:$J$18,MATCH($H1202,ZoneA,0),MATCH($J1202,ZoneB,0))+$G1202+5,INDEX('Time Zones'!$D$12:$J$18,MATCH($H1202,ZoneA,0),MATCH($J1202,ZoneB,0))+$G1202))),"Select Time Zones")</f>
        <v/>
      </c>
      <c r="J1202" s="19" t="s">
        <v>131</v>
      </c>
      <c r="K1202" s="160"/>
      <c r="L1202" s="134"/>
      <c r="M1202" s="134" t="s">
        <v>131</v>
      </c>
      <c r="N1202" s="135" t="str">
        <f>IFERROR(IF(ISBLANK($G1202),"",IF(ISBLANK($L1202),"",IF(ISTEXT($L1202),$L1202,IF(SIGN(INDEX('Time Zones'!$D$12:$J$18,MATCH($H1202,ZoneA,0),MATCH($M1202,ZoneB,0)))=(-1),INDEX('Time Zones'!$D$12:$J$18,MATCH($H1202,ZoneA,0),MATCH($M1202,ZoneB,0))+$L1202+5,INDEX('Time Zones'!$D$12:$J$18,MATCH($H1202,ZoneA,0),MATCH($M1202,ZoneB,0))+$L1202)))),"Select Time Zones")</f>
        <v/>
      </c>
      <c r="O1202" s="162" t="str">
        <f t="shared" ca="1" si="134"/>
        <v/>
      </c>
      <c r="P1202" s="25">
        <f t="shared" si="130"/>
        <v>0</v>
      </c>
      <c r="Q1202" s="25">
        <f t="shared" si="131"/>
        <v>0</v>
      </c>
      <c r="R1202" s="25">
        <f t="shared" si="132"/>
        <v>0</v>
      </c>
      <c r="S1202" s="25" t="str">
        <f t="shared" ca="1" si="135"/>
        <v/>
      </c>
      <c r="T1202" s="20" t="str">
        <f t="shared" ca="1" si="136"/>
        <v/>
      </c>
      <c r="U1202" s="26" t="str">
        <f t="shared" ca="1" si="133"/>
        <v/>
      </c>
      <c r="V1202" s="22"/>
      <c r="W1202" s="22"/>
      <c r="X1202" s="22"/>
      <c r="Y1202" s="22"/>
      <c r="Z1202" s="156"/>
      <c r="AA1202" s="156"/>
      <c r="AB1202" s="156"/>
      <c r="AC1202" s="22">
        <v>20</v>
      </c>
    </row>
    <row r="1203" spans="1:29">
      <c r="A1203" s="17"/>
      <c r="B1203" s="18"/>
      <c r="C1203" s="18"/>
      <c r="D1203" s="17"/>
      <c r="E1203" s="17"/>
      <c r="F1203" s="157"/>
      <c r="G1203" s="136"/>
      <c r="H1203" s="136" t="s">
        <v>131</v>
      </c>
      <c r="I1203" s="137" t="str">
        <f>IFERROR(IF(ISBLANK($G1203),"",IF(ISTEXT($G1203),$G1203,IF(SIGN(INDEX('Time Zones'!$D$12:$J$18,MATCH($H1203,ZoneA,0),MATCH($J1203,ZoneB,0)))=(-1),INDEX('Time Zones'!$D$12:$J$18,MATCH($H1203,ZoneA,0),MATCH($J1203,ZoneB,0))+$G1203+5,INDEX('Time Zones'!$D$12:$J$18,MATCH($H1203,ZoneA,0),MATCH($J1203,ZoneB,0))+$G1203))),"Select Time Zones")</f>
        <v/>
      </c>
      <c r="J1203" s="19" t="s">
        <v>131</v>
      </c>
      <c r="K1203" s="160"/>
      <c r="L1203" s="134"/>
      <c r="M1203" s="134" t="s">
        <v>131</v>
      </c>
      <c r="N1203" s="135" t="str">
        <f>IFERROR(IF(ISBLANK($G1203),"",IF(ISBLANK($L1203),"",IF(ISTEXT($L1203),$L1203,IF(SIGN(INDEX('Time Zones'!$D$12:$J$18,MATCH($H1203,ZoneA,0),MATCH($M1203,ZoneB,0)))=(-1),INDEX('Time Zones'!$D$12:$J$18,MATCH($H1203,ZoneA,0),MATCH($M1203,ZoneB,0))+$L1203+5,INDEX('Time Zones'!$D$12:$J$18,MATCH($H1203,ZoneA,0),MATCH($M1203,ZoneB,0))+$L1203)))),"Select Time Zones")</f>
        <v/>
      </c>
      <c r="O1203" s="162" t="str">
        <f t="shared" ca="1" si="134"/>
        <v/>
      </c>
      <c r="P1203" s="25">
        <f t="shared" si="130"/>
        <v>0</v>
      </c>
      <c r="Q1203" s="25">
        <f t="shared" si="131"/>
        <v>0</v>
      </c>
      <c r="R1203" s="25">
        <f t="shared" si="132"/>
        <v>0</v>
      </c>
      <c r="S1203" s="25" t="str">
        <f t="shared" ca="1" si="135"/>
        <v/>
      </c>
      <c r="T1203" s="20" t="str">
        <f t="shared" ca="1" si="136"/>
        <v/>
      </c>
      <c r="U1203" s="26" t="str">
        <f t="shared" ca="1" si="133"/>
        <v/>
      </c>
      <c r="V1203" s="22"/>
      <c r="W1203" s="22"/>
      <c r="X1203" s="22"/>
      <c r="Y1203" s="22"/>
      <c r="Z1203" s="156"/>
      <c r="AA1203" s="156"/>
      <c r="AB1203" s="156"/>
      <c r="AC1203" s="22">
        <v>20</v>
      </c>
    </row>
    <row r="1204" spans="1:29">
      <c r="A1204" s="17"/>
      <c r="B1204" s="18"/>
      <c r="C1204" s="18"/>
      <c r="D1204" s="17"/>
      <c r="E1204" s="17"/>
      <c r="F1204" s="157"/>
      <c r="G1204" s="136"/>
      <c r="H1204" s="136" t="s">
        <v>131</v>
      </c>
      <c r="I1204" s="137" t="str">
        <f>IFERROR(IF(ISBLANK($G1204),"",IF(ISTEXT($G1204),$G1204,IF(SIGN(INDEX('Time Zones'!$D$12:$J$18,MATCH($H1204,ZoneA,0),MATCH($J1204,ZoneB,0)))=(-1),INDEX('Time Zones'!$D$12:$J$18,MATCH($H1204,ZoneA,0),MATCH($J1204,ZoneB,0))+$G1204+5,INDEX('Time Zones'!$D$12:$J$18,MATCH($H1204,ZoneA,0),MATCH($J1204,ZoneB,0))+$G1204))),"Select Time Zones")</f>
        <v/>
      </c>
      <c r="J1204" s="19" t="s">
        <v>131</v>
      </c>
      <c r="K1204" s="160"/>
      <c r="L1204" s="134"/>
      <c r="M1204" s="134" t="s">
        <v>131</v>
      </c>
      <c r="N1204" s="135" t="str">
        <f>IFERROR(IF(ISBLANK($G1204),"",IF(ISBLANK($L1204),"",IF(ISTEXT($L1204),$L1204,IF(SIGN(INDEX('Time Zones'!$D$12:$J$18,MATCH($H1204,ZoneA,0),MATCH($M1204,ZoneB,0)))=(-1),INDEX('Time Zones'!$D$12:$J$18,MATCH($H1204,ZoneA,0),MATCH($M1204,ZoneB,0))+$L1204+5,INDEX('Time Zones'!$D$12:$J$18,MATCH($H1204,ZoneA,0),MATCH($M1204,ZoneB,0))+$L1204)))),"Select Time Zones")</f>
        <v/>
      </c>
      <c r="O1204" s="162" t="str">
        <f t="shared" ca="1" si="134"/>
        <v/>
      </c>
      <c r="P1204" s="25">
        <f t="shared" si="130"/>
        <v>0</v>
      </c>
      <c r="Q1204" s="25">
        <f t="shared" si="131"/>
        <v>0</v>
      </c>
      <c r="R1204" s="25">
        <f t="shared" si="132"/>
        <v>0</v>
      </c>
      <c r="S1204" s="25" t="str">
        <f t="shared" ca="1" si="135"/>
        <v/>
      </c>
      <c r="T1204" s="20" t="str">
        <f t="shared" ca="1" si="136"/>
        <v/>
      </c>
      <c r="U1204" s="26" t="str">
        <f t="shared" ca="1" si="133"/>
        <v/>
      </c>
      <c r="V1204" s="22"/>
      <c r="W1204" s="22"/>
      <c r="X1204" s="22"/>
      <c r="Y1204" s="22"/>
      <c r="Z1204" s="156"/>
      <c r="AA1204" s="156"/>
      <c r="AB1204" s="156"/>
      <c r="AC1204" s="22">
        <v>20</v>
      </c>
    </row>
    <row r="1205" spans="1:29">
      <c r="A1205" s="17"/>
      <c r="B1205" s="18"/>
      <c r="C1205" s="18"/>
      <c r="D1205" s="17"/>
      <c r="E1205" s="17"/>
      <c r="F1205" s="157"/>
      <c r="G1205" s="136"/>
      <c r="H1205" s="136" t="s">
        <v>131</v>
      </c>
      <c r="I1205" s="137" t="str">
        <f>IFERROR(IF(ISBLANK($G1205),"",IF(ISTEXT($G1205),$G1205,IF(SIGN(INDEX('Time Zones'!$D$12:$J$18,MATCH($H1205,ZoneA,0),MATCH($J1205,ZoneB,0)))=(-1),INDEX('Time Zones'!$D$12:$J$18,MATCH($H1205,ZoneA,0),MATCH($J1205,ZoneB,0))+$G1205+5,INDEX('Time Zones'!$D$12:$J$18,MATCH($H1205,ZoneA,0),MATCH($J1205,ZoneB,0))+$G1205))),"Select Time Zones")</f>
        <v/>
      </c>
      <c r="J1205" s="19" t="s">
        <v>131</v>
      </c>
      <c r="K1205" s="160"/>
      <c r="L1205" s="134"/>
      <c r="M1205" s="134" t="s">
        <v>131</v>
      </c>
      <c r="N1205" s="135" t="str">
        <f>IFERROR(IF(ISBLANK($G1205),"",IF(ISBLANK($L1205),"",IF(ISTEXT($L1205),$L1205,IF(SIGN(INDEX('Time Zones'!$D$12:$J$18,MATCH($H1205,ZoneA,0),MATCH($M1205,ZoneB,0)))=(-1),INDEX('Time Zones'!$D$12:$J$18,MATCH($H1205,ZoneA,0),MATCH($M1205,ZoneB,0))+$L1205+5,INDEX('Time Zones'!$D$12:$J$18,MATCH($H1205,ZoneA,0),MATCH($M1205,ZoneB,0))+$L1205)))),"Select Time Zones")</f>
        <v/>
      </c>
      <c r="O1205" s="162" t="str">
        <f t="shared" ca="1" si="134"/>
        <v/>
      </c>
      <c r="P1205" s="25">
        <f t="shared" si="130"/>
        <v>0</v>
      </c>
      <c r="Q1205" s="25">
        <f t="shared" si="131"/>
        <v>0</v>
      </c>
      <c r="R1205" s="25">
        <f t="shared" si="132"/>
        <v>0</v>
      </c>
      <c r="S1205" s="25" t="str">
        <f t="shared" ca="1" si="135"/>
        <v/>
      </c>
      <c r="T1205" s="20" t="str">
        <f t="shared" ca="1" si="136"/>
        <v/>
      </c>
      <c r="U1205" s="26" t="str">
        <f t="shared" ca="1" si="133"/>
        <v/>
      </c>
      <c r="V1205" s="22"/>
      <c r="W1205" s="22"/>
      <c r="X1205" s="22"/>
      <c r="Y1205" s="22"/>
      <c r="Z1205" s="156"/>
      <c r="AA1205" s="156"/>
      <c r="AB1205" s="156"/>
      <c r="AC1205" s="22">
        <v>20</v>
      </c>
    </row>
    <row r="1206" spans="1:29">
      <c r="A1206" s="17"/>
      <c r="B1206" s="18"/>
      <c r="C1206" s="18"/>
      <c r="D1206" s="17"/>
      <c r="E1206" s="17"/>
      <c r="F1206" s="157"/>
      <c r="G1206" s="136"/>
      <c r="H1206" s="136" t="s">
        <v>131</v>
      </c>
      <c r="I1206" s="137" t="str">
        <f>IFERROR(IF(ISBLANK($G1206),"",IF(ISTEXT($G1206),$G1206,IF(SIGN(INDEX('Time Zones'!$D$12:$J$18,MATCH($H1206,ZoneA,0),MATCH($J1206,ZoneB,0)))=(-1),INDEX('Time Zones'!$D$12:$J$18,MATCH($H1206,ZoneA,0),MATCH($J1206,ZoneB,0))+$G1206+5,INDEX('Time Zones'!$D$12:$J$18,MATCH($H1206,ZoneA,0),MATCH($J1206,ZoneB,0))+$G1206))),"Select Time Zones")</f>
        <v/>
      </c>
      <c r="J1206" s="19" t="s">
        <v>131</v>
      </c>
      <c r="K1206" s="160"/>
      <c r="L1206" s="134"/>
      <c r="M1206" s="134" t="s">
        <v>131</v>
      </c>
      <c r="N1206" s="135" t="str">
        <f>IFERROR(IF(ISBLANK($G1206),"",IF(ISBLANK($L1206),"",IF(ISTEXT($L1206),$L1206,IF(SIGN(INDEX('Time Zones'!$D$12:$J$18,MATCH($H1206,ZoneA,0),MATCH($M1206,ZoneB,0)))=(-1),INDEX('Time Zones'!$D$12:$J$18,MATCH($H1206,ZoneA,0),MATCH($M1206,ZoneB,0))+$L1206+5,INDEX('Time Zones'!$D$12:$J$18,MATCH($H1206,ZoneA,0),MATCH($M1206,ZoneB,0))+$L1206)))),"Select Time Zones")</f>
        <v/>
      </c>
      <c r="O1206" s="162" t="str">
        <f t="shared" ca="1" si="134"/>
        <v/>
      </c>
      <c r="P1206" s="25">
        <f t="shared" si="130"/>
        <v>0</v>
      </c>
      <c r="Q1206" s="25">
        <f t="shared" si="131"/>
        <v>0</v>
      </c>
      <c r="R1206" s="25">
        <f t="shared" si="132"/>
        <v>0</v>
      </c>
      <c r="S1206" s="25" t="str">
        <f t="shared" ca="1" si="135"/>
        <v/>
      </c>
      <c r="T1206" s="20" t="str">
        <f t="shared" ca="1" si="136"/>
        <v/>
      </c>
      <c r="U1206" s="26" t="str">
        <f t="shared" ca="1" si="133"/>
        <v/>
      </c>
      <c r="V1206" s="22"/>
      <c r="W1206" s="22"/>
      <c r="X1206" s="22"/>
      <c r="Y1206" s="22"/>
      <c r="Z1206" s="156"/>
      <c r="AA1206" s="156"/>
      <c r="AB1206" s="156"/>
      <c r="AC1206" s="22">
        <v>20</v>
      </c>
    </row>
    <row r="1207" spans="1:29">
      <c r="A1207" s="17"/>
      <c r="B1207" s="18"/>
      <c r="C1207" s="18"/>
      <c r="D1207" s="17"/>
      <c r="E1207" s="17"/>
      <c r="F1207" s="157"/>
      <c r="G1207" s="136"/>
      <c r="H1207" s="136" t="s">
        <v>131</v>
      </c>
      <c r="I1207" s="137" t="str">
        <f>IFERROR(IF(ISBLANK($G1207),"",IF(ISTEXT($G1207),$G1207,IF(SIGN(INDEX('Time Zones'!$D$12:$J$18,MATCH($H1207,ZoneA,0),MATCH($J1207,ZoneB,0)))=(-1),INDEX('Time Zones'!$D$12:$J$18,MATCH($H1207,ZoneA,0),MATCH($J1207,ZoneB,0))+$G1207+5,INDEX('Time Zones'!$D$12:$J$18,MATCH($H1207,ZoneA,0),MATCH($J1207,ZoneB,0))+$G1207))),"Select Time Zones")</f>
        <v/>
      </c>
      <c r="J1207" s="19" t="s">
        <v>131</v>
      </c>
      <c r="K1207" s="160"/>
      <c r="L1207" s="134"/>
      <c r="M1207" s="134" t="s">
        <v>131</v>
      </c>
      <c r="N1207" s="135" t="str">
        <f>IFERROR(IF(ISBLANK($G1207),"",IF(ISBLANK($L1207),"",IF(ISTEXT($L1207),$L1207,IF(SIGN(INDEX('Time Zones'!$D$12:$J$18,MATCH($H1207,ZoneA,0),MATCH($M1207,ZoneB,0)))=(-1),INDEX('Time Zones'!$D$12:$J$18,MATCH($H1207,ZoneA,0),MATCH($M1207,ZoneB,0))+$L1207+5,INDEX('Time Zones'!$D$12:$J$18,MATCH($H1207,ZoneA,0),MATCH($M1207,ZoneB,0))+$L1207)))),"Select Time Zones")</f>
        <v/>
      </c>
      <c r="O1207" s="162" t="str">
        <f t="shared" ca="1" si="134"/>
        <v/>
      </c>
      <c r="P1207" s="25">
        <f t="shared" si="130"/>
        <v>0</v>
      </c>
      <c r="Q1207" s="25">
        <f t="shared" si="131"/>
        <v>0</v>
      </c>
      <c r="R1207" s="25">
        <f t="shared" si="132"/>
        <v>0</v>
      </c>
      <c r="S1207" s="25" t="str">
        <f t="shared" ca="1" si="135"/>
        <v/>
      </c>
      <c r="T1207" s="20" t="str">
        <f t="shared" ca="1" si="136"/>
        <v/>
      </c>
      <c r="U1207" s="26" t="str">
        <f t="shared" ca="1" si="133"/>
        <v/>
      </c>
      <c r="V1207" s="22"/>
      <c r="W1207" s="22"/>
      <c r="X1207" s="22"/>
      <c r="Y1207" s="22"/>
      <c r="Z1207" s="156"/>
      <c r="AA1207" s="156"/>
      <c r="AB1207" s="156"/>
      <c r="AC1207" s="22">
        <v>20</v>
      </c>
    </row>
    <row r="1208" spans="1:29">
      <c r="A1208" s="17"/>
      <c r="B1208" s="18"/>
      <c r="C1208" s="18"/>
      <c r="D1208" s="17"/>
      <c r="E1208" s="17"/>
      <c r="F1208" s="157"/>
      <c r="G1208" s="136"/>
      <c r="H1208" s="136" t="s">
        <v>131</v>
      </c>
      <c r="I1208" s="137" t="str">
        <f>IFERROR(IF(ISBLANK($G1208),"",IF(ISTEXT($G1208),$G1208,IF(SIGN(INDEX('Time Zones'!$D$12:$J$18,MATCH($H1208,ZoneA,0),MATCH($J1208,ZoneB,0)))=(-1),INDEX('Time Zones'!$D$12:$J$18,MATCH($H1208,ZoneA,0),MATCH($J1208,ZoneB,0))+$G1208+5,INDEX('Time Zones'!$D$12:$J$18,MATCH($H1208,ZoneA,0),MATCH($J1208,ZoneB,0))+$G1208))),"Select Time Zones")</f>
        <v/>
      </c>
      <c r="J1208" s="19" t="s">
        <v>131</v>
      </c>
      <c r="K1208" s="160"/>
      <c r="L1208" s="134"/>
      <c r="M1208" s="134" t="s">
        <v>131</v>
      </c>
      <c r="N1208" s="135" t="str">
        <f>IFERROR(IF(ISBLANK($G1208),"",IF(ISBLANK($L1208),"",IF(ISTEXT($L1208),$L1208,IF(SIGN(INDEX('Time Zones'!$D$12:$J$18,MATCH($H1208,ZoneA,0),MATCH($M1208,ZoneB,0)))=(-1),INDEX('Time Zones'!$D$12:$J$18,MATCH($H1208,ZoneA,0),MATCH($M1208,ZoneB,0))+$L1208+5,INDEX('Time Zones'!$D$12:$J$18,MATCH($H1208,ZoneA,0),MATCH($M1208,ZoneB,0))+$L1208)))),"Select Time Zones")</f>
        <v/>
      </c>
      <c r="O1208" s="162" t="str">
        <f t="shared" ca="1" si="134"/>
        <v/>
      </c>
      <c r="P1208" s="25">
        <f t="shared" si="130"/>
        <v>0</v>
      </c>
      <c r="Q1208" s="25">
        <f t="shared" si="131"/>
        <v>0</v>
      </c>
      <c r="R1208" s="25">
        <f t="shared" si="132"/>
        <v>0</v>
      </c>
      <c r="S1208" s="25" t="str">
        <f t="shared" ca="1" si="135"/>
        <v/>
      </c>
      <c r="T1208" s="20" t="str">
        <f t="shared" ca="1" si="136"/>
        <v/>
      </c>
      <c r="U1208" s="26" t="str">
        <f t="shared" ca="1" si="133"/>
        <v/>
      </c>
      <c r="V1208" s="22"/>
      <c r="W1208" s="22"/>
      <c r="X1208" s="22"/>
      <c r="Y1208" s="22"/>
      <c r="Z1208" s="156"/>
      <c r="AA1208" s="156"/>
      <c r="AB1208" s="156"/>
      <c r="AC1208" s="22">
        <v>20</v>
      </c>
    </row>
    <row r="1209" spans="1:29">
      <c r="A1209" s="17"/>
      <c r="B1209" s="18"/>
      <c r="C1209" s="18"/>
      <c r="D1209" s="17"/>
      <c r="E1209" s="17"/>
      <c r="F1209" s="157"/>
      <c r="G1209" s="136"/>
      <c r="H1209" s="136" t="s">
        <v>131</v>
      </c>
      <c r="I1209" s="137" t="str">
        <f>IFERROR(IF(ISBLANK($G1209),"",IF(ISTEXT($G1209),$G1209,IF(SIGN(INDEX('Time Zones'!$D$12:$J$18,MATCH($H1209,ZoneA,0),MATCH($J1209,ZoneB,0)))=(-1),INDEX('Time Zones'!$D$12:$J$18,MATCH($H1209,ZoneA,0),MATCH($J1209,ZoneB,0))+$G1209+5,INDEX('Time Zones'!$D$12:$J$18,MATCH($H1209,ZoneA,0),MATCH($J1209,ZoneB,0))+$G1209))),"Select Time Zones")</f>
        <v/>
      </c>
      <c r="J1209" s="19" t="s">
        <v>131</v>
      </c>
      <c r="K1209" s="160"/>
      <c r="L1209" s="134"/>
      <c r="M1209" s="134" t="s">
        <v>131</v>
      </c>
      <c r="N1209" s="135" t="str">
        <f>IFERROR(IF(ISBLANK($G1209),"",IF(ISBLANK($L1209),"",IF(ISTEXT($L1209),$L1209,IF(SIGN(INDEX('Time Zones'!$D$12:$J$18,MATCH($H1209,ZoneA,0),MATCH($M1209,ZoneB,0)))=(-1),INDEX('Time Zones'!$D$12:$J$18,MATCH($H1209,ZoneA,0),MATCH($M1209,ZoneB,0))+$L1209+5,INDEX('Time Zones'!$D$12:$J$18,MATCH($H1209,ZoneA,0),MATCH($M1209,ZoneB,0))+$L1209)))),"Select Time Zones")</f>
        <v/>
      </c>
      <c r="O1209" s="162" t="str">
        <f t="shared" ca="1" si="134"/>
        <v/>
      </c>
      <c r="P1209" s="25">
        <f t="shared" si="130"/>
        <v>0</v>
      </c>
      <c r="Q1209" s="25">
        <f t="shared" si="131"/>
        <v>0</v>
      </c>
      <c r="R1209" s="25">
        <f t="shared" si="132"/>
        <v>0</v>
      </c>
      <c r="S1209" s="25" t="str">
        <f t="shared" ca="1" si="135"/>
        <v/>
      </c>
      <c r="T1209" s="20" t="str">
        <f t="shared" ca="1" si="136"/>
        <v/>
      </c>
      <c r="U1209" s="26" t="str">
        <f t="shared" ca="1" si="133"/>
        <v/>
      </c>
      <c r="V1209" s="22"/>
      <c r="W1209" s="22"/>
      <c r="X1209" s="22"/>
      <c r="Y1209" s="22"/>
      <c r="Z1209" s="156"/>
      <c r="AA1209" s="156"/>
      <c r="AB1209" s="156"/>
      <c r="AC1209" s="22">
        <v>20</v>
      </c>
    </row>
    <row r="1210" spans="1:29">
      <c r="A1210" s="17"/>
      <c r="B1210" s="18"/>
      <c r="C1210" s="18"/>
      <c r="D1210" s="17"/>
      <c r="E1210" s="17"/>
      <c r="F1210" s="157"/>
      <c r="G1210" s="136"/>
      <c r="H1210" s="136" t="s">
        <v>131</v>
      </c>
      <c r="I1210" s="137" t="str">
        <f>IFERROR(IF(ISBLANK($G1210),"",IF(ISTEXT($G1210),$G1210,IF(SIGN(INDEX('Time Zones'!$D$12:$J$18,MATCH($H1210,ZoneA,0),MATCH($J1210,ZoneB,0)))=(-1),INDEX('Time Zones'!$D$12:$J$18,MATCH($H1210,ZoneA,0),MATCH($J1210,ZoneB,0))+$G1210+5,INDEX('Time Zones'!$D$12:$J$18,MATCH($H1210,ZoneA,0),MATCH($J1210,ZoneB,0))+$G1210))),"Select Time Zones")</f>
        <v/>
      </c>
      <c r="J1210" s="19" t="s">
        <v>131</v>
      </c>
      <c r="K1210" s="160"/>
      <c r="L1210" s="134"/>
      <c r="M1210" s="134" t="s">
        <v>131</v>
      </c>
      <c r="N1210" s="135" t="str">
        <f>IFERROR(IF(ISBLANK($G1210),"",IF(ISBLANK($L1210),"",IF(ISTEXT($L1210),$L1210,IF(SIGN(INDEX('Time Zones'!$D$12:$J$18,MATCH($H1210,ZoneA,0),MATCH($M1210,ZoneB,0)))=(-1),INDEX('Time Zones'!$D$12:$J$18,MATCH($H1210,ZoneA,0),MATCH($M1210,ZoneB,0))+$L1210+5,INDEX('Time Zones'!$D$12:$J$18,MATCH($H1210,ZoneA,0),MATCH($M1210,ZoneB,0))+$L1210)))),"Select Time Zones")</f>
        <v/>
      </c>
      <c r="O1210" s="162" t="str">
        <f t="shared" ca="1" si="134"/>
        <v/>
      </c>
      <c r="P1210" s="25">
        <f t="shared" si="130"/>
        <v>0</v>
      </c>
      <c r="Q1210" s="25">
        <f t="shared" si="131"/>
        <v>0</v>
      </c>
      <c r="R1210" s="25">
        <f t="shared" si="132"/>
        <v>0</v>
      </c>
      <c r="S1210" s="25" t="str">
        <f t="shared" ca="1" si="135"/>
        <v/>
      </c>
      <c r="T1210" s="20" t="str">
        <f t="shared" ca="1" si="136"/>
        <v/>
      </c>
      <c r="U1210" s="26" t="str">
        <f t="shared" ca="1" si="133"/>
        <v/>
      </c>
      <c r="V1210" s="22"/>
      <c r="W1210" s="22"/>
      <c r="X1210" s="22"/>
      <c r="Y1210" s="22"/>
      <c r="Z1210" s="156"/>
      <c r="AA1210" s="156"/>
      <c r="AB1210" s="156"/>
      <c r="AC1210" s="22">
        <v>20</v>
      </c>
    </row>
    <row r="1211" spans="1:29">
      <c r="A1211" s="17"/>
      <c r="B1211" s="18"/>
      <c r="C1211" s="18"/>
      <c r="D1211" s="17"/>
      <c r="E1211" s="17"/>
      <c r="F1211" s="157"/>
      <c r="G1211" s="136"/>
      <c r="H1211" s="136" t="s">
        <v>131</v>
      </c>
      <c r="I1211" s="137" t="str">
        <f>IFERROR(IF(ISBLANK($G1211),"",IF(ISTEXT($G1211),$G1211,IF(SIGN(INDEX('Time Zones'!$D$12:$J$18,MATCH($H1211,ZoneA,0),MATCH($J1211,ZoneB,0)))=(-1),INDEX('Time Zones'!$D$12:$J$18,MATCH($H1211,ZoneA,0),MATCH($J1211,ZoneB,0))+$G1211+5,INDEX('Time Zones'!$D$12:$J$18,MATCH($H1211,ZoneA,0),MATCH($J1211,ZoneB,0))+$G1211))),"Select Time Zones")</f>
        <v/>
      </c>
      <c r="J1211" s="19" t="s">
        <v>131</v>
      </c>
      <c r="K1211" s="160"/>
      <c r="L1211" s="134"/>
      <c r="M1211" s="134" t="s">
        <v>131</v>
      </c>
      <c r="N1211" s="135" t="str">
        <f>IFERROR(IF(ISBLANK($G1211),"",IF(ISBLANK($L1211),"",IF(ISTEXT($L1211),$L1211,IF(SIGN(INDEX('Time Zones'!$D$12:$J$18,MATCH($H1211,ZoneA,0),MATCH($M1211,ZoneB,0)))=(-1),INDEX('Time Zones'!$D$12:$J$18,MATCH($H1211,ZoneA,0),MATCH($M1211,ZoneB,0))+$L1211+5,INDEX('Time Zones'!$D$12:$J$18,MATCH($H1211,ZoneA,0),MATCH($M1211,ZoneB,0))+$L1211)))),"Select Time Zones")</f>
        <v/>
      </c>
      <c r="O1211" s="162" t="str">
        <f t="shared" ca="1" si="134"/>
        <v/>
      </c>
      <c r="P1211" s="25">
        <f t="shared" si="130"/>
        <v>0</v>
      </c>
      <c r="Q1211" s="25">
        <f t="shared" si="131"/>
        <v>0</v>
      </c>
      <c r="R1211" s="25">
        <f t="shared" si="132"/>
        <v>0</v>
      </c>
      <c r="S1211" s="25" t="str">
        <f t="shared" ca="1" si="135"/>
        <v/>
      </c>
      <c r="T1211" s="20" t="str">
        <f t="shared" ca="1" si="136"/>
        <v/>
      </c>
      <c r="U1211" s="26" t="str">
        <f t="shared" ca="1" si="133"/>
        <v/>
      </c>
      <c r="V1211" s="22"/>
      <c r="W1211" s="22"/>
      <c r="X1211" s="22"/>
      <c r="Y1211" s="22"/>
      <c r="Z1211" s="156"/>
      <c r="AA1211" s="156"/>
      <c r="AB1211" s="156"/>
      <c r="AC1211" s="22">
        <v>20</v>
      </c>
    </row>
    <row r="1212" spans="1:29">
      <c r="A1212" s="17"/>
      <c r="B1212" s="18"/>
      <c r="C1212" s="18"/>
      <c r="D1212" s="17"/>
      <c r="E1212" s="17"/>
      <c r="F1212" s="157"/>
      <c r="G1212" s="136"/>
      <c r="H1212" s="136" t="s">
        <v>131</v>
      </c>
      <c r="I1212" s="137" t="str">
        <f>IFERROR(IF(ISBLANK($G1212),"",IF(ISTEXT($G1212),$G1212,IF(SIGN(INDEX('Time Zones'!$D$12:$J$18,MATCH($H1212,ZoneA,0),MATCH($J1212,ZoneB,0)))=(-1),INDEX('Time Zones'!$D$12:$J$18,MATCH($H1212,ZoneA,0),MATCH($J1212,ZoneB,0))+$G1212+5,INDEX('Time Zones'!$D$12:$J$18,MATCH($H1212,ZoneA,0),MATCH($J1212,ZoneB,0))+$G1212))),"Select Time Zones")</f>
        <v/>
      </c>
      <c r="J1212" s="19" t="s">
        <v>131</v>
      </c>
      <c r="K1212" s="160"/>
      <c r="L1212" s="134"/>
      <c r="M1212" s="134" t="s">
        <v>131</v>
      </c>
      <c r="N1212" s="135" t="str">
        <f>IFERROR(IF(ISBLANK($G1212),"",IF(ISBLANK($L1212),"",IF(ISTEXT($L1212),$L1212,IF(SIGN(INDEX('Time Zones'!$D$12:$J$18,MATCH($H1212,ZoneA,0),MATCH($M1212,ZoneB,0)))=(-1),INDEX('Time Zones'!$D$12:$J$18,MATCH($H1212,ZoneA,0),MATCH($M1212,ZoneB,0))+$L1212+5,INDEX('Time Zones'!$D$12:$J$18,MATCH($H1212,ZoneA,0),MATCH($M1212,ZoneB,0))+$L1212)))),"Select Time Zones")</f>
        <v/>
      </c>
      <c r="O1212" s="162" t="str">
        <f t="shared" ca="1" si="134"/>
        <v/>
      </c>
      <c r="P1212" s="25">
        <f t="shared" si="130"/>
        <v>0</v>
      </c>
      <c r="Q1212" s="25">
        <f t="shared" si="131"/>
        <v>0</v>
      </c>
      <c r="R1212" s="25">
        <f t="shared" si="132"/>
        <v>0</v>
      </c>
      <c r="S1212" s="25" t="str">
        <f t="shared" ca="1" si="135"/>
        <v/>
      </c>
      <c r="T1212" s="20" t="str">
        <f t="shared" ca="1" si="136"/>
        <v/>
      </c>
      <c r="U1212" s="26" t="str">
        <f t="shared" ca="1" si="133"/>
        <v/>
      </c>
      <c r="V1212" s="22"/>
      <c r="W1212" s="22"/>
      <c r="X1212" s="22"/>
      <c r="Y1212" s="22"/>
      <c r="Z1212" s="156"/>
      <c r="AA1212" s="156"/>
      <c r="AB1212" s="156"/>
      <c r="AC1212" s="22">
        <v>20</v>
      </c>
    </row>
    <row r="1213" spans="1:29">
      <c r="A1213" s="17"/>
      <c r="B1213" s="18"/>
      <c r="C1213" s="18"/>
      <c r="D1213" s="17"/>
      <c r="E1213" s="17"/>
      <c r="F1213" s="157"/>
      <c r="G1213" s="136"/>
      <c r="H1213" s="136" t="s">
        <v>131</v>
      </c>
      <c r="I1213" s="137" t="str">
        <f>IFERROR(IF(ISBLANK($G1213),"",IF(ISTEXT($G1213),$G1213,IF(SIGN(INDEX('Time Zones'!$D$12:$J$18,MATCH($H1213,ZoneA,0),MATCH($J1213,ZoneB,0)))=(-1),INDEX('Time Zones'!$D$12:$J$18,MATCH($H1213,ZoneA,0),MATCH($J1213,ZoneB,0))+$G1213+5,INDEX('Time Zones'!$D$12:$J$18,MATCH($H1213,ZoneA,0),MATCH($J1213,ZoneB,0))+$G1213))),"Select Time Zones")</f>
        <v/>
      </c>
      <c r="J1213" s="19" t="s">
        <v>131</v>
      </c>
      <c r="K1213" s="160"/>
      <c r="L1213" s="134"/>
      <c r="M1213" s="134" t="s">
        <v>131</v>
      </c>
      <c r="N1213" s="135" t="str">
        <f>IFERROR(IF(ISBLANK($G1213),"",IF(ISBLANK($L1213),"",IF(ISTEXT($L1213),$L1213,IF(SIGN(INDEX('Time Zones'!$D$12:$J$18,MATCH($H1213,ZoneA,0),MATCH($M1213,ZoneB,0)))=(-1),INDEX('Time Zones'!$D$12:$J$18,MATCH($H1213,ZoneA,0),MATCH($M1213,ZoneB,0))+$L1213+5,INDEX('Time Zones'!$D$12:$J$18,MATCH($H1213,ZoneA,0),MATCH($M1213,ZoneB,0))+$L1213)))),"Select Time Zones")</f>
        <v/>
      </c>
      <c r="O1213" s="162" t="str">
        <f t="shared" ca="1" si="134"/>
        <v/>
      </c>
      <c r="P1213" s="25">
        <f t="shared" si="130"/>
        <v>0</v>
      </c>
      <c r="Q1213" s="25">
        <f t="shared" si="131"/>
        <v>0</v>
      </c>
      <c r="R1213" s="25">
        <f t="shared" si="132"/>
        <v>0</v>
      </c>
      <c r="S1213" s="25" t="str">
        <f t="shared" ca="1" si="135"/>
        <v/>
      </c>
      <c r="T1213" s="20" t="str">
        <f t="shared" ca="1" si="136"/>
        <v/>
      </c>
      <c r="U1213" s="26" t="str">
        <f t="shared" ca="1" si="133"/>
        <v/>
      </c>
      <c r="V1213" s="22"/>
      <c r="W1213" s="22"/>
      <c r="X1213" s="22"/>
      <c r="Y1213" s="22"/>
      <c r="Z1213" s="156"/>
      <c r="AA1213" s="156"/>
      <c r="AB1213" s="156"/>
      <c r="AC1213" s="22">
        <v>20</v>
      </c>
    </row>
    <row r="1214" spans="1:29">
      <c r="A1214" s="17"/>
      <c r="B1214" s="18"/>
      <c r="C1214" s="18"/>
      <c r="D1214" s="17"/>
      <c r="E1214" s="17"/>
      <c r="F1214" s="157"/>
      <c r="G1214" s="136"/>
      <c r="H1214" s="136" t="s">
        <v>131</v>
      </c>
      <c r="I1214" s="137" t="str">
        <f>IFERROR(IF(ISBLANK($G1214),"",IF(ISTEXT($G1214),$G1214,IF(SIGN(INDEX('Time Zones'!$D$12:$J$18,MATCH($H1214,ZoneA,0),MATCH($J1214,ZoneB,0)))=(-1),INDEX('Time Zones'!$D$12:$J$18,MATCH($H1214,ZoneA,0),MATCH($J1214,ZoneB,0))+$G1214+5,INDEX('Time Zones'!$D$12:$J$18,MATCH($H1214,ZoneA,0),MATCH($J1214,ZoneB,0))+$G1214))),"Select Time Zones")</f>
        <v/>
      </c>
      <c r="J1214" s="19" t="s">
        <v>131</v>
      </c>
      <c r="K1214" s="160"/>
      <c r="L1214" s="134"/>
      <c r="M1214" s="134" t="s">
        <v>131</v>
      </c>
      <c r="N1214" s="135" t="str">
        <f>IFERROR(IF(ISBLANK($G1214),"",IF(ISBLANK($L1214),"",IF(ISTEXT($L1214),$L1214,IF(SIGN(INDEX('Time Zones'!$D$12:$J$18,MATCH($H1214,ZoneA,0),MATCH($M1214,ZoneB,0)))=(-1),INDEX('Time Zones'!$D$12:$J$18,MATCH($H1214,ZoneA,0),MATCH($M1214,ZoneB,0))+$L1214+5,INDEX('Time Zones'!$D$12:$J$18,MATCH($H1214,ZoneA,0),MATCH($M1214,ZoneB,0))+$L1214)))),"Select Time Zones")</f>
        <v/>
      </c>
      <c r="O1214" s="162" t="str">
        <f t="shared" ca="1" si="134"/>
        <v/>
      </c>
      <c r="P1214" s="25">
        <f t="shared" si="130"/>
        <v>0</v>
      </c>
      <c r="Q1214" s="25">
        <f t="shared" si="131"/>
        <v>0</v>
      </c>
      <c r="R1214" s="25">
        <f t="shared" si="132"/>
        <v>0</v>
      </c>
      <c r="S1214" s="25" t="str">
        <f t="shared" ca="1" si="135"/>
        <v/>
      </c>
      <c r="T1214" s="20" t="str">
        <f t="shared" ca="1" si="136"/>
        <v/>
      </c>
      <c r="U1214" s="26" t="str">
        <f t="shared" ca="1" si="133"/>
        <v/>
      </c>
      <c r="V1214" s="22"/>
      <c r="W1214" s="22"/>
      <c r="X1214" s="22"/>
      <c r="Y1214" s="22"/>
      <c r="Z1214" s="156"/>
      <c r="AA1214" s="156"/>
      <c r="AB1214" s="156"/>
      <c r="AC1214" s="22">
        <v>20</v>
      </c>
    </row>
    <row r="1215" spans="1:29">
      <c r="A1215" s="17"/>
      <c r="B1215" s="18"/>
      <c r="C1215" s="18"/>
      <c r="D1215" s="17"/>
      <c r="E1215" s="17"/>
      <c r="F1215" s="157"/>
      <c r="G1215" s="136"/>
      <c r="H1215" s="136" t="s">
        <v>131</v>
      </c>
      <c r="I1215" s="137" t="str">
        <f>IFERROR(IF(ISBLANK($G1215),"",IF(ISTEXT($G1215),$G1215,IF(SIGN(INDEX('Time Zones'!$D$12:$J$18,MATCH($H1215,ZoneA,0),MATCH($J1215,ZoneB,0)))=(-1),INDEX('Time Zones'!$D$12:$J$18,MATCH($H1215,ZoneA,0),MATCH($J1215,ZoneB,0))+$G1215+5,INDEX('Time Zones'!$D$12:$J$18,MATCH($H1215,ZoneA,0),MATCH($J1215,ZoneB,0))+$G1215))),"Select Time Zones")</f>
        <v/>
      </c>
      <c r="J1215" s="19" t="s">
        <v>131</v>
      </c>
      <c r="K1215" s="160"/>
      <c r="L1215" s="134"/>
      <c r="M1215" s="134" t="s">
        <v>131</v>
      </c>
      <c r="N1215" s="135" t="str">
        <f>IFERROR(IF(ISBLANK($G1215),"",IF(ISBLANK($L1215),"",IF(ISTEXT($L1215),$L1215,IF(SIGN(INDEX('Time Zones'!$D$12:$J$18,MATCH($H1215,ZoneA,0),MATCH($M1215,ZoneB,0)))=(-1),INDEX('Time Zones'!$D$12:$J$18,MATCH($H1215,ZoneA,0),MATCH($M1215,ZoneB,0))+$L1215+5,INDEX('Time Zones'!$D$12:$J$18,MATCH($H1215,ZoneA,0),MATCH($M1215,ZoneB,0))+$L1215)))),"Select Time Zones")</f>
        <v/>
      </c>
      <c r="O1215" s="162" t="str">
        <f t="shared" ca="1" si="134"/>
        <v/>
      </c>
      <c r="P1215" s="25">
        <f t="shared" si="130"/>
        <v>0</v>
      </c>
      <c r="Q1215" s="25">
        <f t="shared" si="131"/>
        <v>0</v>
      </c>
      <c r="R1215" s="25">
        <f t="shared" si="132"/>
        <v>0</v>
      </c>
      <c r="S1215" s="25" t="str">
        <f t="shared" ca="1" si="135"/>
        <v/>
      </c>
      <c r="T1215" s="20" t="str">
        <f t="shared" ca="1" si="136"/>
        <v/>
      </c>
      <c r="U1215" s="26" t="str">
        <f t="shared" ca="1" si="133"/>
        <v/>
      </c>
      <c r="V1215" s="22"/>
      <c r="W1215" s="22"/>
      <c r="X1215" s="22"/>
      <c r="Y1215" s="22"/>
      <c r="Z1215" s="156"/>
      <c r="AA1215" s="156"/>
      <c r="AB1215" s="156"/>
      <c r="AC1215" s="22">
        <v>20</v>
      </c>
    </row>
    <row r="1216" spans="1:29">
      <c r="A1216" s="17"/>
      <c r="B1216" s="18"/>
      <c r="C1216" s="18"/>
      <c r="D1216" s="17"/>
      <c r="E1216" s="17"/>
      <c r="F1216" s="157"/>
      <c r="G1216" s="136"/>
      <c r="H1216" s="136" t="s">
        <v>131</v>
      </c>
      <c r="I1216" s="137" t="str">
        <f>IFERROR(IF(ISBLANK($G1216),"",IF(ISTEXT($G1216),$G1216,IF(SIGN(INDEX('Time Zones'!$D$12:$J$18,MATCH($H1216,ZoneA,0),MATCH($J1216,ZoneB,0)))=(-1),INDEX('Time Zones'!$D$12:$J$18,MATCH($H1216,ZoneA,0),MATCH($J1216,ZoneB,0))+$G1216+5,INDEX('Time Zones'!$D$12:$J$18,MATCH($H1216,ZoneA,0),MATCH($J1216,ZoneB,0))+$G1216))),"Select Time Zones")</f>
        <v/>
      </c>
      <c r="J1216" s="19" t="s">
        <v>131</v>
      </c>
      <c r="K1216" s="160"/>
      <c r="L1216" s="134"/>
      <c r="M1216" s="134" t="s">
        <v>131</v>
      </c>
      <c r="N1216" s="135" t="str">
        <f>IFERROR(IF(ISBLANK($G1216),"",IF(ISBLANK($L1216),"",IF(ISTEXT($L1216),$L1216,IF(SIGN(INDEX('Time Zones'!$D$12:$J$18,MATCH($H1216,ZoneA,0),MATCH($M1216,ZoneB,0)))=(-1),INDEX('Time Zones'!$D$12:$J$18,MATCH($H1216,ZoneA,0),MATCH($M1216,ZoneB,0))+$L1216+5,INDEX('Time Zones'!$D$12:$J$18,MATCH($H1216,ZoneA,0),MATCH($M1216,ZoneB,0))+$L1216)))),"Select Time Zones")</f>
        <v/>
      </c>
      <c r="O1216" s="162" t="str">
        <f t="shared" ca="1" si="134"/>
        <v/>
      </c>
      <c r="P1216" s="25">
        <f t="shared" ref="P1216:P1279" si="137">IFERROR(HOUR(G1216),"")</f>
        <v>0</v>
      </c>
      <c r="Q1216" s="25">
        <f t="shared" ref="Q1216:Q1279" si="138">IFERROR(P1216*60,"")</f>
        <v>0</v>
      </c>
      <c r="R1216" s="25">
        <f t="shared" ref="R1216:R1279" si="139">IFERROR(MINUTE(G1216),"")</f>
        <v>0</v>
      </c>
      <c r="S1216" s="25" t="str">
        <f t="shared" ca="1" si="135"/>
        <v/>
      </c>
      <c r="T1216" s="20" t="str">
        <f t="shared" ca="1" si="136"/>
        <v/>
      </c>
      <c r="U1216" s="26" t="str">
        <f t="shared" ref="U1216:U1279" ca="1" si="140">IFERROR(SIGN(S1216),"")</f>
        <v/>
      </c>
      <c r="V1216" s="22"/>
      <c r="W1216" s="22"/>
      <c r="X1216" s="22"/>
      <c r="Y1216" s="22"/>
      <c r="Z1216" s="156"/>
      <c r="AA1216" s="156"/>
      <c r="AB1216" s="156"/>
      <c r="AC1216" s="22">
        <v>20</v>
      </c>
    </row>
    <row r="1217" spans="1:29">
      <c r="A1217" s="17"/>
      <c r="B1217" s="18"/>
      <c r="C1217" s="18"/>
      <c r="D1217" s="17"/>
      <c r="E1217" s="17"/>
      <c r="F1217" s="157"/>
      <c r="G1217" s="136"/>
      <c r="H1217" s="136" t="s">
        <v>131</v>
      </c>
      <c r="I1217" s="137" t="str">
        <f>IFERROR(IF(ISBLANK($G1217),"",IF(ISTEXT($G1217),$G1217,IF(SIGN(INDEX('Time Zones'!$D$12:$J$18,MATCH($H1217,ZoneA,0),MATCH($J1217,ZoneB,0)))=(-1),INDEX('Time Zones'!$D$12:$J$18,MATCH($H1217,ZoneA,0),MATCH($J1217,ZoneB,0))+$G1217+5,INDEX('Time Zones'!$D$12:$J$18,MATCH($H1217,ZoneA,0),MATCH($J1217,ZoneB,0))+$G1217))),"Select Time Zones")</f>
        <v/>
      </c>
      <c r="J1217" s="19" t="s">
        <v>131</v>
      </c>
      <c r="K1217" s="160"/>
      <c r="L1217" s="134"/>
      <c r="M1217" s="134" t="s">
        <v>131</v>
      </c>
      <c r="N1217" s="135" t="str">
        <f>IFERROR(IF(ISBLANK($G1217),"",IF(ISBLANK($L1217),"",IF(ISTEXT($L1217),$L1217,IF(SIGN(INDEX('Time Zones'!$D$12:$J$18,MATCH($H1217,ZoneA,0),MATCH($M1217,ZoneB,0)))=(-1),INDEX('Time Zones'!$D$12:$J$18,MATCH($H1217,ZoneA,0),MATCH($M1217,ZoneB,0))+$L1217+5,INDEX('Time Zones'!$D$12:$J$18,MATCH($H1217,ZoneA,0),MATCH($M1217,ZoneB,0))+$L1217)))),"Select Time Zones")</f>
        <v/>
      </c>
      <c r="O1217" s="162" t="str">
        <f t="shared" ca="1" si="134"/>
        <v/>
      </c>
      <c r="P1217" s="25">
        <f t="shared" si="137"/>
        <v>0</v>
      </c>
      <c r="Q1217" s="25">
        <f t="shared" si="138"/>
        <v>0</v>
      </c>
      <c r="R1217" s="25">
        <f t="shared" si="139"/>
        <v>0</v>
      </c>
      <c r="S1217" s="25" t="str">
        <f t="shared" ca="1" si="135"/>
        <v/>
      </c>
      <c r="T1217" s="20" t="str">
        <f t="shared" ca="1" si="136"/>
        <v/>
      </c>
      <c r="U1217" s="26" t="str">
        <f t="shared" ca="1" si="140"/>
        <v/>
      </c>
      <c r="V1217" s="22"/>
      <c r="W1217" s="22"/>
      <c r="X1217" s="22"/>
      <c r="Y1217" s="22"/>
      <c r="Z1217" s="156"/>
      <c r="AA1217" s="156"/>
      <c r="AB1217" s="156"/>
      <c r="AC1217" s="22">
        <v>20</v>
      </c>
    </row>
    <row r="1218" spans="1:29">
      <c r="A1218" s="17"/>
      <c r="B1218" s="18"/>
      <c r="C1218" s="18"/>
      <c r="D1218" s="17"/>
      <c r="E1218" s="17"/>
      <c r="F1218" s="157"/>
      <c r="G1218" s="136"/>
      <c r="H1218" s="136" t="s">
        <v>131</v>
      </c>
      <c r="I1218" s="137" t="str">
        <f>IFERROR(IF(ISBLANK($G1218),"",IF(ISTEXT($G1218),$G1218,IF(SIGN(INDEX('Time Zones'!$D$12:$J$18,MATCH($H1218,ZoneA,0),MATCH($J1218,ZoneB,0)))=(-1),INDEX('Time Zones'!$D$12:$J$18,MATCH($H1218,ZoneA,0),MATCH($J1218,ZoneB,0))+$G1218+5,INDEX('Time Zones'!$D$12:$J$18,MATCH($H1218,ZoneA,0),MATCH($J1218,ZoneB,0))+$G1218))),"Select Time Zones")</f>
        <v/>
      </c>
      <c r="J1218" s="19" t="s">
        <v>131</v>
      </c>
      <c r="K1218" s="160"/>
      <c r="L1218" s="134"/>
      <c r="M1218" s="134" t="s">
        <v>131</v>
      </c>
      <c r="N1218" s="135" t="str">
        <f>IFERROR(IF(ISBLANK($G1218),"",IF(ISBLANK($L1218),"",IF(ISTEXT($L1218),$L1218,IF(SIGN(INDEX('Time Zones'!$D$12:$J$18,MATCH($H1218,ZoneA,0),MATCH($M1218,ZoneB,0)))=(-1),INDEX('Time Zones'!$D$12:$J$18,MATCH($H1218,ZoneA,0),MATCH($M1218,ZoneB,0))+$L1218+5,INDEX('Time Zones'!$D$12:$J$18,MATCH($H1218,ZoneA,0),MATCH($M1218,ZoneB,0))+$L1218)))),"Select Time Zones")</f>
        <v/>
      </c>
      <c r="O1218" s="162" t="str">
        <f t="shared" ca="1" si="134"/>
        <v/>
      </c>
      <c r="P1218" s="25">
        <f t="shared" si="137"/>
        <v>0</v>
      </c>
      <c r="Q1218" s="25">
        <f t="shared" si="138"/>
        <v>0</v>
      </c>
      <c r="R1218" s="25">
        <f t="shared" si="139"/>
        <v>0</v>
      </c>
      <c r="S1218" s="25" t="str">
        <f t="shared" ca="1" si="135"/>
        <v/>
      </c>
      <c r="T1218" s="20" t="str">
        <f t="shared" ca="1" si="136"/>
        <v/>
      </c>
      <c r="U1218" s="26" t="str">
        <f t="shared" ca="1" si="140"/>
        <v/>
      </c>
      <c r="V1218" s="22"/>
      <c r="W1218" s="22"/>
      <c r="X1218" s="22"/>
      <c r="Y1218" s="22"/>
      <c r="Z1218" s="156"/>
      <c r="AA1218" s="156"/>
      <c r="AB1218" s="156"/>
      <c r="AC1218" s="22">
        <v>20</v>
      </c>
    </row>
    <row r="1219" spans="1:29">
      <c r="A1219" s="17"/>
      <c r="B1219" s="18"/>
      <c r="C1219" s="18"/>
      <c r="D1219" s="17"/>
      <c r="E1219" s="17"/>
      <c r="F1219" s="157"/>
      <c r="G1219" s="136"/>
      <c r="H1219" s="136" t="s">
        <v>131</v>
      </c>
      <c r="I1219" s="137" t="str">
        <f>IFERROR(IF(ISBLANK($G1219),"",IF(ISTEXT($G1219),$G1219,IF(SIGN(INDEX('Time Zones'!$D$12:$J$18,MATCH($H1219,ZoneA,0),MATCH($J1219,ZoneB,0)))=(-1),INDEX('Time Zones'!$D$12:$J$18,MATCH($H1219,ZoneA,0),MATCH($J1219,ZoneB,0))+$G1219+5,INDEX('Time Zones'!$D$12:$J$18,MATCH($H1219,ZoneA,0),MATCH($J1219,ZoneB,0))+$G1219))),"Select Time Zones")</f>
        <v/>
      </c>
      <c r="J1219" s="19" t="s">
        <v>131</v>
      </c>
      <c r="K1219" s="160"/>
      <c r="L1219" s="134"/>
      <c r="M1219" s="134" t="s">
        <v>131</v>
      </c>
      <c r="N1219" s="135" t="str">
        <f>IFERROR(IF(ISBLANK($G1219),"",IF(ISBLANK($L1219),"",IF(ISTEXT($L1219),$L1219,IF(SIGN(INDEX('Time Zones'!$D$12:$J$18,MATCH($H1219,ZoneA,0),MATCH($M1219,ZoneB,0)))=(-1),INDEX('Time Zones'!$D$12:$J$18,MATCH($H1219,ZoneA,0),MATCH($M1219,ZoneB,0))+$L1219+5,INDEX('Time Zones'!$D$12:$J$18,MATCH($H1219,ZoneA,0),MATCH($M1219,ZoneB,0))+$L1219)))),"Select Time Zones")</f>
        <v/>
      </c>
      <c r="O1219" s="162" t="str">
        <f t="shared" ca="1" si="134"/>
        <v/>
      </c>
      <c r="P1219" s="25">
        <f t="shared" si="137"/>
        <v>0</v>
      </c>
      <c r="Q1219" s="25">
        <f t="shared" si="138"/>
        <v>0</v>
      </c>
      <c r="R1219" s="25">
        <f t="shared" si="139"/>
        <v>0</v>
      </c>
      <c r="S1219" s="25" t="str">
        <f t="shared" ca="1" si="135"/>
        <v/>
      </c>
      <c r="T1219" s="20" t="str">
        <f t="shared" ca="1" si="136"/>
        <v/>
      </c>
      <c r="U1219" s="26" t="str">
        <f t="shared" ca="1" si="140"/>
        <v/>
      </c>
      <c r="V1219" s="22"/>
      <c r="W1219" s="22"/>
      <c r="X1219" s="22"/>
      <c r="Y1219" s="22"/>
      <c r="Z1219" s="156"/>
      <c r="AA1219" s="156"/>
      <c r="AB1219" s="156"/>
      <c r="AC1219" s="22">
        <v>20</v>
      </c>
    </row>
    <row r="1220" spans="1:29">
      <c r="A1220" s="17"/>
      <c r="B1220" s="18"/>
      <c r="C1220" s="18"/>
      <c r="D1220" s="17"/>
      <c r="E1220" s="17"/>
      <c r="F1220" s="157"/>
      <c r="G1220" s="136"/>
      <c r="H1220" s="136" t="s">
        <v>131</v>
      </c>
      <c r="I1220" s="137" t="str">
        <f>IFERROR(IF(ISBLANK($G1220),"",IF(ISTEXT($G1220),$G1220,IF(SIGN(INDEX('Time Zones'!$D$12:$J$18,MATCH($H1220,ZoneA,0),MATCH($J1220,ZoneB,0)))=(-1),INDEX('Time Zones'!$D$12:$J$18,MATCH($H1220,ZoneA,0),MATCH($J1220,ZoneB,0))+$G1220+5,INDEX('Time Zones'!$D$12:$J$18,MATCH($H1220,ZoneA,0),MATCH($J1220,ZoneB,0))+$G1220))),"Select Time Zones")</f>
        <v/>
      </c>
      <c r="J1220" s="19" t="s">
        <v>131</v>
      </c>
      <c r="K1220" s="160"/>
      <c r="L1220" s="134"/>
      <c r="M1220" s="134" t="s">
        <v>131</v>
      </c>
      <c r="N1220" s="135" t="str">
        <f>IFERROR(IF(ISBLANK($G1220),"",IF(ISBLANK($L1220),"",IF(ISTEXT($L1220),$L1220,IF(SIGN(INDEX('Time Zones'!$D$12:$J$18,MATCH($H1220,ZoneA,0),MATCH($M1220,ZoneB,0)))=(-1),INDEX('Time Zones'!$D$12:$J$18,MATCH($H1220,ZoneA,0),MATCH($M1220,ZoneB,0))+$L1220+5,INDEX('Time Zones'!$D$12:$J$18,MATCH($H1220,ZoneA,0),MATCH($M1220,ZoneB,0))+$L1220)))),"Select Time Zones")</f>
        <v/>
      </c>
      <c r="O1220" s="162" t="str">
        <f t="shared" ref="O1220:O1283" ca="1" si="141">IFERROR(IF(AND(ISBLANK(F1220),ISBLANK(G1220)),"",IF(AND(F1220&gt;TODAY(),OR(ISBLANK(K1220),ISBLANK(L1220))),"",IF(AND(F1220=TODAY(),G1220&gt;=NOW()-TODAY(),OR(ISBLANK(K1220), ISBLANK(L1220))),"Pending",IF(AND((F1220=K1220), G1220&gt;=NOW()-TODAY(),ISBLANK(L1220)),"Pending",IF(AND(F1220=K1220, ISBLANK(L1220),G1220&lt;(NOW()-TODAY())),"Deadline Elapsed",IF(AND(F1220=TODAY(),G1220&lt;(NOW()-TODAY()),AND(ISBLANK(K1220), ISBLANK(L1220))),"Deadline Elapsed",IF(AND(TODAY()&gt;F1220,OR(ISBLANK(K1220),ISBLANK(L1220))),"Deadline Elapsed",IF(AND((F1220=K1220),(G1220&lt;L1220)),"Missed",IF(AND((F1220&lt;K1220),OR(G1220&lt;=L1220,G1220&gt;=L1220)),"Missed",IF(AND((F1220=K1220),(G1220&gt;=L1220)),"Achieved",IF(AND((F1220&gt;K1220),OR((G1220&gt;=L1220),(G1220&lt;L1220))),"Achieved",))))))))))),"")</f>
        <v/>
      </c>
      <c r="P1220" s="25">
        <f t="shared" si="137"/>
        <v>0</v>
      </c>
      <c r="Q1220" s="25">
        <f t="shared" si="138"/>
        <v>0</v>
      </c>
      <c r="R1220" s="25">
        <f t="shared" si="139"/>
        <v>0</v>
      </c>
      <c r="S1220" s="25" t="str">
        <f t="shared" ref="S1220:S1283" ca="1" si="142">IFERROR(IF(OR(ISBLANK(F1220),ISBLANK(G1220)),"",IF($F1220&lt;TODAY(),-$S$1-(TODAY()-F1220)*24*60+SUM(Q1220:R1220),IF($F1220=TODAY(),SUM(Q1220:R1220)-$S$1,IF($F1220=TODAY()+1,SUM(Q1220:R1220)+24*60-$S$1,"")))),"GS")</f>
        <v/>
      </c>
      <c r="T1220" s="20" t="str">
        <f t="shared" ref="T1220:T1283" ca="1" si="143">IFERROR(IF($U1220=1,IF($S1220&lt;=$AC1220,IF(OR(F1220=TODAY()+1,$O1220="Pending"),"Critical",""),""),""),"")</f>
        <v/>
      </c>
      <c r="U1220" s="26" t="str">
        <f t="shared" ca="1" si="140"/>
        <v/>
      </c>
      <c r="V1220" s="22"/>
      <c r="W1220" s="22"/>
      <c r="X1220" s="22"/>
      <c r="Y1220" s="22"/>
      <c r="Z1220" s="156"/>
      <c r="AA1220" s="156"/>
      <c r="AB1220" s="156"/>
      <c r="AC1220" s="22">
        <v>20</v>
      </c>
    </row>
    <row r="1221" spans="1:29">
      <c r="A1221" s="17"/>
      <c r="B1221" s="18"/>
      <c r="C1221" s="18"/>
      <c r="D1221" s="17"/>
      <c r="E1221" s="17"/>
      <c r="F1221" s="157"/>
      <c r="G1221" s="136"/>
      <c r="H1221" s="136" t="s">
        <v>131</v>
      </c>
      <c r="I1221" s="137" t="str">
        <f>IFERROR(IF(ISBLANK($G1221),"",IF(ISTEXT($G1221),$G1221,IF(SIGN(INDEX('Time Zones'!$D$12:$J$18,MATCH($H1221,ZoneA,0),MATCH($J1221,ZoneB,0)))=(-1),INDEX('Time Zones'!$D$12:$J$18,MATCH($H1221,ZoneA,0),MATCH($J1221,ZoneB,0))+$G1221+5,INDEX('Time Zones'!$D$12:$J$18,MATCH($H1221,ZoneA,0),MATCH($J1221,ZoneB,0))+$G1221))),"Select Time Zones")</f>
        <v/>
      </c>
      <c r="J1221" s="19" t="s">
        <v>131</v>
      </c>
      <c r="K1221" s="160"/>
      <c r="L1221" s="134"/>
      <c r="M1221" s="134" t="s">
        <v>131</v>
      </c>
      <c r="N1221" s="135" t="str">
        <f>IFERROR(IF(ISBLANK($G1221),"",IF(ISBLANK($L1221),"",IF(ISTEXT($L1221),$L1221,IF(SIGN(INDEX('Time Zones'!$D$12:$J$18,MATCH($H1221,ZoneA,0),MATCH($M1221,ZoneB,0)))=(-1),INDEX('Time Zones'!$D$12:$J$18,MATCH($H1221,ZoneA,0),MATCH($M1221,ZoneB,0))+$L1221+5,INDEX('Time Zones'!$D$12:$J$18,MATCH($H1221,ZoneA,0),MATCH($M1221,ZoneB,0))+$L1221)))),"Select Time Zones")</f>
        <v/>
      </c>
      <c r="O1221" s="162" t="str">
        <f t="shared" ca="1" si="141"/>
        <v/>
      </c>
      <c r="P1221" s="25">
        <f t="shared" si="137"/>
        <v>0</v>
      </c>
      <c r="Q1221" s="25">
        <f t="shared" si="138"/>
        <v>0</v>
      </c>
      <c r="R1221" s="25">
        <f t="shared" si="139"/>
        <v>0</v>
      </c>
      <c r="S1221" s="25" t="str">
        <f t="shared" ca="1" si="142"/>
        <v/>
      </c>
      <c r="T1221" s="20" t="str">
        <f t="shared" ca="1" si="143"/>
        <v/>
      </c>
      <c r="U1221" s="26" t="str">
        <f t="shared" ca="1" si="140"/>
        <v/>
      </c>
      <c r="V1221" s="22"/>
      <c r="W1221" s="22"/>
      <c r="X1221" s="22"/>
      <c r="Y1221" s="22"/>
      <c r="Z1221" s="156"/>
      <c r="AA1221" s="156"/>
      <c r="AB1221" s="156"/>
      <c r="AC1221" s="22">
        <v>20</v>
      </c>
    </row>
    <row r="1222" spans="1:29">
      <c r="A1222" s="17"/>
      <c r="B1222" s="18"/>
      <c r="C1222" s="18"/>
      <c r="D1222" s="17"/>
      <c r="E1222" s="17"/>
      <c r="F1222" s="157"/>
      <c r="G1222" s="136"/>
      <c r="H1222" s="136" t="s">
        <v>131</v>
      </c>
      <c r="I1222" s="137" t="str">
        <f>IFERROR(IF(ISBLANK($G1222),"",IF(ISTEXT($G1222),$G1222,IF(SIGN(INDEX('Time Zones'!$D$12:$J$18,MATCH($H1222,ZoneA,0),MATCH($J1222,ZoneB,0)))=(-1),INDEX('Time Zones'!$D$12:$J$18,MATCH($H1222,ZoneA,0),MATCH($J1222,ZoneB,0))+$G1222+5,INDEX('Time Zones'!$D$12:$J$18,MATCH($H1222,ZoneA,0),MATCH($J1222,ZoneB,0))+$G1222))),"Select Time Zones")</f>
        <v/>
      </c>
      <c r="J1222" s="19" t="s">
        <v>131</v>
      </c>
      <c r="K1222" s="160"/>
      <c r="L1222" s="134"/>
      <c r="M1222" s="134" t="s">
        <v>131</v>
      </c>
      <c r="N1222" s="135" t="str">
        <f>IFERROR(IF(ISBLANK($G1222),"",IF(ISBLANK($L1222),"",IF(ISTEXT($L1222),$L1222,IF(SIGN(INDEX('Time Zones'!$D$12:$J$18,MATCH($H1222,ZoneA,0),MATCH($M1222,ZoneB,0)))=(-1),INDEX('Time Zones'!$D$12:$J$18,MATCH($H1222,ZoneA,0),MATCH($M1222,ZoneB,0))+$L1222+5,INDEX('Time Zones'!$D$12:$J$18,MATCH($H1222,ZoneA,0),MATCH($M1222,ZoneB,0))+$L1222)))),"Select Time Zones")</f>
        <v/>
      </c>
      <c r="O1222" s="162" t="str">
        <f t="shared" ca="1" si="141"/>
        <v/>
      </c>
      <c r="P1222" s="25">
        <f t="shared" si="137"/>
        <v>0</v>
      </c>
      <c r="Q1222" s="25">
        <f t="shared" si="138"/>
        <v>0</v>
      </c>
      <c r="R1222" s="25">
        <f t="shared" si="139"/>
        <v>0</v>
      </c>
      <c r="S1222" s="25" t="str">
        <f t="shared" ca="1" si="142"/>
        <v/>
      </c>
      <c r="T1222" s="20" t="str">
        <f t="shared" ca="1" si="143"/>
        <v/>
      </c>
      <c r="U1222" s="26" t="str">
        <f t="shared" ca="1" si="140"/>
        <v/>
      </c>
      <c r="V1222" s="22"/>
      <c r="W1222" s="22"/>
      <c r="X1222" s="22"/>
      <c r="Y1222" s="22"/>
      <c r="Z1222" s="156"/>
      <c r="AA1222" s="156"/>
      <c r="AB1222" s="156"/>
      <c r="AC1222" s="22">
        <v>20</v>
      </c>
    </row>
    <row r="1223" spans="1:29">
      <c r="A1223" s="17"/>
      <c r="B1223" s="18"/>
      <c r="C1223" s="18"/>
      <c r="D1223" s="17"/>
      <c r="E1223" s="17"/>
      <c r="F1223" s="157"/>
      <c r="G1223" s="136"/>
      <c r="H1223" s="136" t="s">
        <v>131</v>
      </c>
      <c r="I1223" s="137" t="str">
        <f>IFERROR(IF(ISBLANK($G1223),"",IF(ISTEXT($G1223),$G1223,IF(SIGN(INDEX('Time Zones'!$D$12:$J$18,MATCH($H1223,ZoneA,0),MATCH($J1223,ZoneB,0)))=(-1),INDEX('Time Zones'!$D$12:$J$18,MATCH($H1223,ZoneA,0),MATCH($J1223,ZoneB,0))+$G1223+5,INDEX('Time Zones'!$D$12:$J$18,MATCH($H1223,ZoneA,0),MATCH($J1223,ZoneB,0))+$G1223))),"Select Time Zones")</f>
        <v/>
      </c>
      <c r="J1223" s="19" t="s">
        <v>131</v>
      </c>
      <c r="K1223" s="160"/>
      <c r="L1223" s="134"/>
      <c r="M1223" s="134" t="s">
        <v>131</v>
      </c>
      <c r="N1223" s="135" t="str">
        <f>IFERROR(IF(ISBLANK($G1223),"",IF(ISBLANK($L1223),"",IF(ISTEXT($L1223),$L1223,IF(SIGN(INDEX('Time Zones'!$D$12:$J$18,MATCH($H1223,ZoneA,0),MATCH($M1223,ZoneB,0)))=(-1),INDEX('Time Zones'!$D$12:$J$18,MATCH($H1223,ZoneA,0),MATCH($M1223,ZoneB,0))+$L1223+5,INDEX('Time Zones'!$D$12:$J$18,MATCH($H1223,ZoneA,0),MATCH($M1223,ZoneB,0))+$L1223)))),"Select Time Zones")</f>
        <v/>
      </c>
      <c r="O1223" s="162" t="str">
        <f t="shared" ca="1" si="141"/>
        <v/>
      </c>
      <c r="P1223" s="25">
        <f t="shared" si="137"/>
        <v>0</v>
      </c>
      <c r="Q1223" s="25">
        <f t="shared" si="138"/>
        <v>0</v>
      </c>
      <c r="R1223" s="25">
        <f t="shared" si="139"/>
        <v>0</v>
      </c>
      <c r="S1223" s="25" t="str">
        <f t="shared" ca="1" si="142"/>
        <v/>
      </c>
      <c r="T1223" s="20" t="str">
        <f t="shared" ca="1" si="143"/>
        <v/>
      </c>
      <c r="U1223" s="26" t="str">
        <f t="shared" ca="1" si="140"/>
        <v/>
      </c>
      <c r="V1223" s="22"/>
      <c r="W1223" s="22"/>
      <c r="X1223" s="22"/>
      <c r="Y1223" s="22"/>
      <c r="Z1223" s="156"/>
      <c r="AA1223" s="156"/>
      <c r="AB1223" s="156"/>
      <c r="AC1223" s="22">
        <v>20</v>
      </c>
    </row>
    <row r="1224" spans="1:29">
      <c r="A1224" s="17"/>
      <c r="B1224" s="18"/>
      <c r="C1224" s="18"/>
      <c r="D1224" s="17"/>
      <c r="E1224" s="17"/>
      <c r="F1224" s="157"/>
      <c r="G1224" s="136"/>
      <c r="H1224" s="136" t="s">
        <v>131</v>
      </c>
      <c r="I1224" s="137" t="str">
        <f>IFERROR(IF(ISBLANK($G1224),"",IF(ISTEXT($G1224),$G1224,IF(SIGN(INDEX('Time Zones'!$D$12:$J$18,MATCH($H1224,ZoneA,0),MATCH($J1224,ZoneB,0)))=(-1),INDEX('Time Zones'!$D$12:$J$18,MATCH($H1224,ZoneA,0),MATCH($J1224,ZoneB,0))+$G1224+5,INDEX('Time Zones'!$D$12:$J$18,MATCH($H1224,ZoneA,0),MATCH($J1224,ZoneB,0))+$G1224))),"Select Time Zones")</f>
        <v/>
      </c>
      <c r="J1224" s="19" t="s">
        <v>131</v>
      </c>
      <c r="K1224" s="160"/>
      <c r="L1224" s="134"/>
      <c r="M1224" s="134" t="s">
        <v>131</v>
      </c>
      <c r="N1224" s="135" t="str">
        <f>IFERROR(IF(ISBLANK($G1224),"",IF(ISBLANK($L1224),"",IF(ISTEXT($L1224),$L1224,IF(SIGN(INDEX('Time Zones'!$D$12:$J$18,MATCH($H1224,ZoneA,0),MATCH($M1224,ZoneB,0)))=(-1),INDEX('Time Zones'!$D$12:$J$18,MATCH($H1224,ZoneA,0),MATCH($M1224,ZoneB,0))+$L1224+5,INDEX('Time Zones'!$D$12:$J$18,MATCH($H1224,ZoneA,0),MATCH($M1224,ZoneB,0))+$L1224)))),"Select Time Zones")</f>
        <v/>
      </c>
      <c r="O1224" s="162" t="str">
        <f t="shared" ca="1" si="141"/>
        <v/>
      </c>
      <c r="P1224" s="25">
        <f t="shared" si="137"/>
        <v>0</v>
      </c>
      <c r="Q1224" s="25">
        <f t="shared" si="138"/>
        <v>0</v>
      </c>
      <c r="R1224" s="25">
        <f t="shared" si="139"/>
        <v>0</v>
      </c>
      <c r="S1224" s="25" t="str">
        <f t="shared" ca="1" si="142"/>
        <v/>
      </c>
      <c r="T1224" s="20" t="str">
        <f t="shared" ca="1" si="143"/>
        <v/>
      </c>
      <c r="U1224" s="26" t="str">
        <f t="shared" ca="1" si="140"/>
        <v/>
      </c>
      <c r="V1224" s="22"/>
      <c r="W1224" s="22"/>
      <c r="X1224" s="22"/>
      <c r="Y1224" s="22"/>
      <c r="Z1224" s="156"/>
      <c r="AA1224" s="156"/>
      <c r="AB1224" s="156"/>
      <c r="AC1224" s="22">
        <v>20</v>
      </c>
    </row>
    <row r="1225" spans="1:29">
      <c r="A1225" s="17"/>
      <c r="B1225" s="18"/>
      <c r="C1225" s="18"/>
      <c r="D1225" s="17"/>
      <c r="E1225" s="17"/>
      <c r="F1225" s="157"/>
      <c r="G1225" s="136"/>
      <c r="H1225" s="136" t="s">
        <v>131</v>
      </c>
      <c r="I1225" s="137" t="str">
        <f>IFERROR(IF(ISBLANK($G1225),"",IF(ISTEXT($G1225),$G1225,IF(SIGN(INDEX('Time Zones'!$D$12:$J$18,MATCH($H1225,ZoneA,0),MATCH($J1225,ZoneB,0)))=(-1),INDEX('Time Zones'!$D$12:$J$18,MATCH($H1225,ZoneA,0),MATCH($J1225,ZoneB,0))+$G1225+5,INDEX('Time Zones'!$D$12:$J$18,MATCH($H1225,ZoneA,0),MATCH($J1225,ZoneB,0))+$G1225))),"Select Time Zones")</f>
        <v/>
      </c>
      <c r="J1225" s="19" t="s">
        <v>131</v>
      </c>
      <c r="K1225" s="160"/>
      <c r="L1225" s="134"/>
      <c r="M1225" s="134" t="s">
        <v>131</v>
      </c>
      <c r="N1225" s="135" t="str">
        <f>IFERROR(IF(ISBLANK($G1225),"",IF(ISBLANK($L1225),"",IF(ISTEXT($L1225),$L1225,IF(SIGN(INDEX('Time Zones'!$D$12:$J$18,MATCH($H1225,ZoneA,0),MATCH($M1225,ZoneB,0)))=(-1),INDEX('Time Zones'!$D$12:$J$18,MATCH($H1225,ZoneA,0),MATCH($M1225,ZoneB,0))+$L1225+5,INDEX('Time Zones'!$D$12:$J$18,MATCH($H1225,ZoneA,0),MATCH($M1225,ZoneB,0))+$L1225)))),"Select Time Zones")</f>
        <v/>
      </c>
      <c r="O1225" s="162" t="str">
        <f t="shared" ca="1" si="141"/>
        <v/>
      </c>
      <c r="P1225" s="25">
        <f t="shared" si="137"/>
        <v>0</v>
      </c>
      <c r="Q1225" s="25">
        <f t="shared" si="138"/>
        <v>0</v>
      </c>
      <c r="R1225" s="25">
        <f t="shared" si="139"/>
        <v>0</v>
      </c>
      <c r="S1225" s="25" t="str">
        <f t="shared" ca="1" si="142"/>
        <v/>
      </c>
      <c r="T1225" s="20" t="str">
        <f t="shared" ca="1" si="143"/>
        <v/>
      </c>
      <c r="U1225" s="26" t="str">
        <f t="shared" ca="1" si="140"/>
        <v/>
      </c>
      <c r="V1225" s="22"/>
      <c r="W1225" s="22"/>
      <c r="X1225" s="22"/>
      <c r="Y1225" s="22"/>
      <c r="Z1225" s="156"/>
      <c r="AA1225" s="156"/>
      <c r="AB1225" s="156"/>
      <c r="AC1225" s="22">
        <v>20</v>
      </c>
    </row>
    <row r="1226" spans="1:29">
      <c r="A1226" s="17"/>
      <c r="B1226" s="18"/>
      <c r="C1226" s="18"/>
      <c r="D1226" s="17"/>
      <c r="E1226" s="17"/>
      <c r="F1226" s="157"/>
      <c r="G1226" s="136"/>
      <c r="H1226" s="136" t="s">
        <v>131</v>
      </c>
      <c r="I1226" s="137" t="str">
        <f>IFERROR(IF(ISBLANK($G1226),"",IF(ISTEXT($G1226),$G1226,IF(SIGN(INDEX('Time Zones'!$D$12:$J$18,MATCH($H1226,ZoneA,0),MATCH($J1226,ZoneB,0)))=(-1),INDEX('Time Zones'!$D$12:$J$18,MATCH($H1226,ZoneA,0),MATCH($J1226,ZoneB,0))+$G1226+5,INDEX('Time Zones'!$D$12:$J$18,MATCH($H1226,ZoneA,0),MATCH($J1226,ZoneB,0))+$G1226))),"Select Time Zones")</f>
        <v/>
      </c>
      <c r="J1226" s="19" t="s">
        <v>131</v>
      </c>
      <c r="K1226" s="160"/>
      <c r="L1226" s="134"/>
      <c r="M1226" s="134" t="s">
        <v>131</v>
      </c>
      <c r="N1226" s="135" t="str">
        <f>IFERROR(IF(ISBLANK($G1226),"",IF(ISBLANK($L1226),"",IF(ISTEXT($L1226),$L1226,IF(SIGN(INDEX('Time Zones'!$D$12:$J$18,MATCH($H1226,ZoneA,0),MATCH($M1226,ZoneB,0)))=(-1),INDEX('Time Zones'!$D$12:$J$18,MATCH($H1226,ZoneA,0),MATCH($M1226,ZoneB,0))+$L1226+5,INDEX('Time Zones'!$D$12:$J$18,MATCH($H1226,ZoneA,0),MATCH($M1226,ZoneB,0))+$L1226)))),"Select Time Zones")</f>
        <v/>
      </c>
      <c r="O1226" s="162" t="str">
        <f t="shared" ca="1" si="141"/>
        <v/>
      </c>
      <c r="P1226" s="25">
        <f t="shared" si="137"/>
        <v>0</v>
      </c>
      <c r="Q1226" s="25">
        <f t="shared" si="138"/>
        <v>0</v>
      </c>
      <c r="R1226" s="25">
        <f t="shared" si="139"/>
        <v>0</v>
      </c>
      <c r="S1226" s="25" t="str">
        <f t="shared" ca="1" si="142"/>
        <v/>
      </c>
      <c r="T1226" s="20" t="str">
        <f t="shared" ca="1" si="143"/>
        <v/>
      </c>
      <c r="U1226" s="26" t="str">
        <f t="shared" ca="1" si="140"/>
        <v/>
      </c>
      <c r="V1226" s="22"/>
      <c r="W1226" s="22"/>
      <c r="X1226" s="22"/>
      <c r="Y1226" s="22"/>
      <c r="Z1226" s="156"/>
      <c r="AA1226" s="156"/>
      <c r="AB1226" s="156"/>
      <c r="AC1226" s="22">
        <v>20</v>
      </c>
    </row>
    <row r="1227" spans="1:29">
      <c r="A1227" s="17"/>
      <c r="B1227" s="18"/>
      <c r="C1227" s="18"/>
      <c r="D1227" s="17"/>
      <c r="E1227" s="17"/>
      <c r="F1227" s="157"/>
      <c r="G1227" s="136"/>
      <c r="H1227" s="136" t="s">
        <v>131</v>
      </c>
      <c r="I1227" s="137" t="str">
        <f>IFERROR(IF(ISBLANK($G1227),"",IF(ISTEXT($G1227),$G1227,IF(SIGN(INDEX('Time Zones'!$D$12:$J$18,MATCH($H1227,ZoneA,0),MATCH($J1227,ZoneB,0)))=(-1),INDEX('Time Zones'!$D$12:$J$18,MATCH($H1227,ZoneA,0),MATCH($J1227,ZoneB,0))+$G1227+5,INDEX('Time Zones'!$D$12:$J$18,MATCH($H1227,ZoneA,0),MATCH($J1227,ZoneB,0))+$G1227))),"Select Time Zones")</f>
        <v/>
      </c>
      <c r="J1227" s="19" t="s">
        <v>131</v>
      </c>
      <c r="K1227" s="160"/>
      <c r="L1227" s="134"/>
      <c r="M1227" s="134" t="s">
        <v>131</v>
      </c>
      <c r="N1227" s="135" t="str">
        <f>IFERROR(IF(ISBLANK($G1227),"",IF(ISBLANK($L1227),"",IF(ISTEXT($L1227),$L1227,IF(SIGN(INDEX('Time Zones'!$D$12:$J$18,MATCH($H1227,ZoneA,0),MATCH($M1227,ZoneB,0)))=(-1),INDEX('Time Zones'!$D$12:$J$18,MATCH($H1227,ZoneA,0),MATCH($M1227,ZoneB,0))+$L1227+5,INDEX('Time Zones'!$D$12:$J$18,MATCH($H1227,ZoneA,0),MATCH($M1227,ZoneB,0))+$L1227)))),"Select Time Zones")</f>
        <v/>
      </c>
      <c r="O1227" s="162" t="str">
        <f t="shared" ca="1" si="141"/>
        <v/>
      </c>
      <c r="P1227" s="25">
        <f t="shared" si="137"/>
        <v>0</v>
      </c>
      <c r="Q1227" s="25">
        <f t="shared" si="138"/>
        <v>0</v>
      </c>
      <c r="R1227" s="25">
        <f t="shared" si="139"/>
        <v>0</v>
      </c>
      <c r="S1227" s="25" t="str">
        <f t="shared" ca="1" si="142"/>
        <v/>
      </c>
      <c r="T1227" s="20" t="str">
        <f t="shared" ca="1" si="143"/>
        <v/>
      </c>
      <c r="U1227" s="26" t="str">
        <f t="shared" ca="1" si="140"/>
        <v/>
      </c>
      <c r="V1227" s="22"/>
      <c r="W1227" s="22"/>
      <c r="X1227" s="22"/>
      <c r="Y1227" s="22"/>
      <c r="Z1227" s="156"/>
      <c r="AA1227" s="156"/>
      <c r="AB1227" s="156"/>
      <c r="AC1227" s="22">
        <v>20</v>
      </c>
    </row>
    <row r="1228" spans="1:29">
      <c r="A1228" s="17"/>
      <c r="B1228" s="18"/>
      <c r="C1228" s="18"/>
      <c r="D1228" s="17"/>
      <c r="E1228" s="17"/>
      <c r="F1228" s="157"/>
      <c r="G1228" s="136"/>
      <c r="H1228" s="136" t="s">
        <v>131</v>
      </c>
      <c r="I1228" s="137" t="str">
        <f>IFERROR(IF(ISBLANK($G1228),"",IF(ISTEXT($G1228),$G1228,IF(SIGN(INDEX('Time Zones'!$D$12:$J$18,MATCH($H1228,ZoneA,0),MATCH($J1228,ZoneB,0)))=(-1),INDEX('Time Zones'!$D$12:$J$18,MATCH($H1228,ZoneA,0),MATCH($J1228,ZoneB,0))+$G1228+5,INDEX('Time Zones'!$D$12:$J$18,MATCH($H1228,ZoneA,0),MATCH($J1228,ZoneB,0))+$G1228))),"Select Time Zones")</f>
        <v/>
      </c>
      <c r="J1228" s="19" t="s">
        <v>131</v>
      </c>
      <c r="K1228" s="160"/>
      <c r="L1228" s="134"/>
      <c r="M1228" s="134" t="s">
        <v>131</v>
      </c>
      <c r="N1228" s="135" t="str">
        <f>IFERROR(IF(ISBLANK($G1228),"",IF(ISBLANK($L1228),"",IF(ISTEXT($L1228),$L1228,IF(SIGN(INDEX('Time Zones'!$D$12:$J$18,MATCH($H1228,ZoneA,0),MATCH($M1228,ZoneB,0)))=(-1),INDEX('Time Zones'!$D$12:$J$18,MATCH($H1228,ZoneA,0),MATCH($M1228,ZoneB,0))+$L1228+5,INDEX('Time Zones'!$D$12:$J$18,MATCH($H1228,ZoneA,0),MATCH($M1228,ZoneB,0))+$L1228)))),"Select Time Zones")</f>
        <v/>
      </c>
      <c r="O1228" s="162" t="str">
        <f t="shared" ca="1" si="141"/>
        <v/>
      </c>
      <c r="P1228" s="25">
        <f t="shared" si="137"/>
        <v>0</v>
      </c>
      <c r="Q1228" s="25">
        <f t="shared" si="138"/>
        <v>0</v>
      </c>
      <c r="R1228" s="25">
        <f t="shared" si="139"/>
        <v>0</v>
      </c>
      <c r="S1228" s="25" t="str">
        <f t="shared" ca="1" si="142"/>
        <v/>
      </c>
      <c r="T1228" s="20" t="str">
        <f t="shared" ca="1" si="143"/>
        <v/>
      </c>
      <c r="U1228" s="26" t="str">
        <f t="shared" ca="1" si="140"/>
        <v/>
      </c>
      <c r="V1228" s="22"/>
      <c r="W1228" s="22"/>
      <c r="X1228" s="22"/>
      <c r="Y1228" s="22"/>
      <c r="Z1228" s="156"/>
      <c r="AA1228" s="156"/>
      <c r="AB1228" s="156"/>
      <c r="AC1228" s="22">
        <v>20</v>
      </c>
    </row>
    <row r="1229" spans="1:29">
      <c r="A1229" s="17"/>
      <c r="B1229" s="18"/>
      <c r="C1229" s="18"/>
      <c r="D1229" s="17"/>
      <c r="E1229" s="17"/>
      <c r="F1229" s="157"/>
      <c r="G1229" s="136"/>
      <c r="H1229" s="136" t="s">
        <v>131</v>
      </c>
      <c r="I1229" s="137" t="str">
        <f>IFERROR(IF(ISBLANK($G1229),"",IF(ISTEXT($G1229),$G1229,IF(SIGN(INDEX('Time Zones'!$D$12:$J$18,MATCH($H1229,ZoneA,0),MATCH($J1229,ZoneB,0)))=(-1),INDEX('Time Zones'!$D$12:$J$18,MATCH($H1229,ZoneA,0),MATCH($J1229,ZoneB,0))+$G1229+5,INDEX('Time Zones'!$D$12:$J$18,MATCH($H1229,ZoneA,0),MATCH($J1229,ZoneB,0))+$G1229))),"Select Time Zones")</f>
        <v/>
      </c>
      <c r="J1229" s="19" t="s">
        <v>131</v>
      </c>
      <c r="K1229" s="160"/>
      <c r="L1229" s="134"/>
      <c r="M1229" s="134" t="s">
        <v>131</v>
      </c>
      <c r="N1229" s="135" t="str">
        <f>IFERROR(IF(ISBLANK($G1229),"",IF(ISBLANK($L1229),"",IF(ISTEXT($L1229),$L1229,IF(SIGN(INDEX('Time Zones'!$D$12:$J$18,MATCH($H1229,ZoneA,0),MATCH($M1229,ZoneB,0)))=(-1),INDEX('Time Zones'!$D$12:$J$18,MATCH($H1229,ZoneA,0),MATCH($M1229,ZoneB,0))+$L1229+5,INDEX('Time Zones'!$D$12:$J$18,MATCH($H1229,ZoneA,0),MATCH($M1229,ZoneB,0))+$L1229)))),"Select Time Zones")</f>
        <v/>
      </c>
      <c r="O1229" s="162" t="str">
        <f t="shared" ca="1" si="141"/>
        <v/>
      </c>
      <c r="P1229" s="25">
        <f t="shared" si="137"/>
        <v>0</v>
      </c>
      <c r="Q1229" s="25">
        <f t="shared" si="138"/>
        <v>0</v>
      </c>
      <c r="R1229" s="25">
        <f t="shared" si="139"/>
        <v>0</v>
      </c>
      <c r="S1229" s="25" t="str">
        <f t="shared" ca="1" si="142"/>
        <v/>
      </c>
      <c r="T1229" s="20" t="str">
        <f t="shared" ca="1" si="143"/>
        <v/>
      </c>
      <c r="U1229" s="26" t="str">
        <f t="shared" ca="1" si="140"/>
        <v/>
      </c>
      <c r="V1229" s="22"/>
      <c r="W1229" s="22"/>
      <c r="X1229" s="22"/>
      <c r="Y1229" s="22"/>
      <c r="Z1229" s="156"/>
      <c r="AA1229" s="156"/>
      <c r="AB1229" s="156"/>
      <c r="AC1229" s="22">
        <v>20</v>
      </c>
    </row>
    <row r="1230" spans="1:29">
      <c r="A1230" s="17"/>
      <c r="B1230" s="18"/>
      <c r="C1230" s="18"/>
      <c r="D1230" s="17"/>
      <c r="E1230" s="17"/>
      <c r="F1230" s="157"/>
      <c r="G1230" s="136"/>
      <c r="H1230" s="136" t="s">
        <v>131</v>
      </c>
      <c r="I1230" s="137" t="str">
        <f>IFERROR(IF(ISBLANK($G1230),"",IF(ISTEXT($G1230),$G1230,IF(SIGN(INDEX('Time Zones'!$D$12:$J$18,MATCH($H1230,ZoneA,0),MATCH($J1230,ZoneB,0)))=(-1),INDEX('Time Zones'!$D$12:$J$18,MATCH($H1230,ZoneA,0),MATCH($J1230,ZoneB,0))+$G1230+5,INDEX('Time Zones'!$D$12:$J$18,MATCH($H1230,ZoneA,0),MATCH($J1230,ZoneB,0))+$G1230))),"Select Time Zones")</f>
        <v/>
      </c>
      <c r="J1230" s="19" t="s">
        <v>131</v>
      </c>
      <c r="K1230" s="160"/>
      <c r="L1230" s="134"/>
      <c r="M1230" s="134" t="s">
        <v>131</v>
      </c>
      <c r="N1230" s="135" t="str">
        <f>IFERROR(IF(ISBLANK($G1230),"",IF(ISBLANK($L1230),"",IF(ISTEXT($L1230),$L1230,IF(SIGN(INDEX('Time Zones'!$D$12:$J$18,MATCH($H1230,ZoneA,0),MATCH($M1230,ZoneB,0)))=(-1),INDEX('Time Zones'!$D$12:$J$18,MATCH($H1230,ZoneA,0),MATCH($M1230,ZoneB,0))+$L1230+5,INDEX('Time Zones'!$D$12:$J$18,MATCH($H1230,ZoneA,0),MATCH($M1230,ZoneB,0))+$L1230)))),"Select Time Zones")</f>
        <v/>
      </c>
      <c r="O1230" s="162" t="str">
        <f t="shared" ca="1" si="141"/>
        <v/>
      </c>
      <c r="P1230" s="25">
        <f t="shared" si="137"/>
        <v>0</v>
      </c>
      <c r="Q1230" s="25">
        <f t="shared" si="138"/>
        <v>0</v>
      </c>
      <c r="R1230" s="25">
        <f t="shared" si="139"/>
        <v>0</v>
      </c>
      <c r="S1230" s="25" t="str">
        <f t="shared" ca="1" si="142"/>
        <v/>
      </c>
      <c r="T1230" s="20" t="str">
        <f t="shared" ca="1" si="143"/>
        <v/>
      </c>
      <c r="U1230" s="26" t="str">
        <f t="shared" ca="1" si="140"/>
        <v/>
      </c>
      <c r="V1230" s="22"/>
      <c r="W1230" s="22"/>
      <c r="X1230" s="22"/>
      <c r="Y1230" s="22"/>
      <c r="Z1230" s="156"/>
      <c r="AA1230" s="156"/>
      <c r="AB1230" s="156"/>
      <c r="AC1230" s="22">
        <v>20</v>
      </c>
    </row>
    <row r="1231" spans="1:29">
      <c r="A1231" s="17"/>
      <c r="B1231" s="18"/>
      <c r="C1231" s="18"/>
      <c r="D1231" s="17"/>
      <c r="E1231" s="17"/>
      <c r="F1231" s="157"/>
      <c r="G1231" s="136"/>
      <c r="H1231" s="136" t="s">
        <v>131</v>
      </c>
      <c r="I1231" s="137" t="str">
        <f>IFERROR(IF(ISBLANK($G1231),"",IF(ISTEXT($G1231),$G1231,IF(SIGN(INDEX('Time Zones'!$D$12:$J$18,MATCH($H1231,ZoneA,0),MATCH($J1231,ZoneB,0)))=(-1),INDEX('Time Zones'!$D$12:$J$18,MATCH($H1231,ZoneA,0),MATCH($J1231,ZoneB,0))+$G1231+5,INDEX('Time Zones'!$D$12:$J$18,MATCH($H1231,ZoneA,0),MATCH($J1231,ZoneB,0))+$G1231))),"Select Time Zones")</f>
        <v/>
      </c>
      <c r="J1231" s="19" t="s">
        <v>131</v>
      </c>
      <c r="K1231" s="160"/>
      <c r="L1231" s="134"/>
      <c r="M1231" s="134" t="s">
        <v>131</v>
      </c>
      <c r="N1231" s="135" t="str">
        <f>IFERROR(IF(ISBLANK($G1231),"",IF(ISBLANK($L1231),"",IF(ISTEXT($L1231),$L1231,IF(SIGN(INDEX('Time Zones'!$D$12:$J$18,MATCH($H1231,ZoneA,0),MATCH($M1231,ZoneB,0)))=(-1),INDEX('Time Zones'!$D$12:$J$18,MATCH($H1231,ZoneA,0),MATCH($M1231,ZoneB,0))+$L1231+5,INDEX('Time Zones'!$D$12:$J$18,MATCH($H1231,ZoneA,0),MATCH($M1231,ZoneB,0))+$L1231)))),"Select Time Zones")</f>
        <v/>
      </c>
      <c r="O1231" s="162" t="str">
        <f t="shared" ca="1" si="141"/>
        <v/>
      </c>
      <c r="P1231" s="25">
        <f t="shared" si="137"/>
        <v>0</v>
      </c>
      <c r="Q1231" s="25">
        <f t="shared" si="138"/>
        <v>0</v>
      </c>
      <c r="R1231" s="25">
        <f t="shared" si="139"/>
        <v>0</v>
      </c>
      <c r="S1231" s="25" t="str">
        <f t="shared" ca="1" si="142"/>
        <v/>
      </c>
      <c r="T1231" s="20" t="str">
        <f t="shared" ca="1" si="143"/>
        <v/>
      </c>
      <c r="U1231" s="26" t="str">
        <f t="shared" ca="1" si="140"/>
        <v/>
      </c>
      <c r="V1231" s="22"/>
      <c r="W1231" s="22"/>
      <c r="X1231" s="22"/>
      <c r="Y1231" s="22"/>
      <c r="Z1231" s="156"/>
      <c r="AA1231" s="156"/>
      <c r="AB1231" s="156"/>
      <c r="AC1231" s="22">
        <v>20</v>
      </c>
    </row>
    <row r="1232" spans="1:29">
      <c r="A1232" s="17"/>
      <c r="B1232" s="18"/>
      <c r="C1232" s="18"/>
      <c r="D1232" s="17"/>
      <c r="E1232" s="17"/>
      <c r="F1232" s="157"/>
      <c r="G1232" s="136"/>
      <c r="H1232" s="136" t="s">
        <v>131</v>
      </c>
      <c r="I1232" s="137" t="str">
        <f>IFERROR(IF(ISBLANK($G1232),"",IF(ISTEXT($G1232),$G1232,IF(SIGN(INDEX('Time Zones'!$D$12:$J$18,MATCH($H1232,ZoneA,0),MATCH($J1232,ZoneB,0)))=(-1),INDEX('Time Zones'!$D$12:$J$18,MATCH($H1232,ZoneA,0),MATCH($J1232,ZoneB,0))+$G1232+5,INDEX('Time Zones'!$D$12:$J$18,MATCH($H1232,ZoneA,0),MATCH($J1232,ZoneB,0))+$G1232))),"Select Time Zones")</f>
        <v/>
      </c>
      <c r="J1232" s="19" t="s">
        <v>131</v>
      </c>
      <c r="K1232" s="160"/>
      <c r="L1232" s="134"/>
      <c r="M1232" s="134" t="s">
        <v>131</v>
      </c>
      <c r="N1232" s="135" t="str">
        <f>IFERROR(IF(ISBLANK($G1232),"",IF(ISBLANK($L1232),"",IF(ISTEXT($L1232),$L1232,IF(SIGN(INDEX('Time Zones'!$D$12:$J$18,MATCH($H1232,ZoneA,0),MATCH($M1232,ZoneB,0)))=(-1),INDEX('Time Zones'!$D$12:$J$18,MATCH($H1232,ZoneA,0),MATCH($M1232,ZoneB,0))+$L1232+5,INDEX('Time Zones'!$D$12:$J$18,MATCH($H1232,ZoneA,0),MATCH($M1232,ZoneB,0))+$L1232)))),"Select Time Zones")</f>
        <v/>
      </c>
      <c r="O1232" s="162" t="str">
        <f t="shared" ca="1" si="141"/>
        <v/>
      </c>
      <c r="P1232" s="25">
        <f t="shared" si="137"/>
        <v>0</v>
      </c>
      <c r="Q1232" s="25">
        <f t="shared" si="138"/>
        <v>0</v>
      </c>
      <c r="R1232" s="25">
        <f t="shared" si="139"/>
        <v>0</v>
      </c>
      <c r="S1232" s="25" t="str">
        <f t="shared" ca="1" si="142"/>
        <v/>
      </c>
      <c r="T1232" s="20" t="str">
        <f t="shared" ca="1" si="143"/>
        <v/>
      </c>
      <c r="U1232" s="26" t="str">
        <f t="shared" ca="1" si="140"/>
        <v/>
      </c>
      <c r="V1232" s="22"/>
      <c r="W1232" s="22"/>
      <c r="X1232" s="22"/>
      <c r="Y1232" s="22"/>
      <c r="Z1232" s="156"/>
      <c r="AA1232" s="156"/>
      <c r="AB1232" s="156"/>
      <c r="AC1232" s="22">
        <v>20</v>
      </c>
    </row>
    <row r="1233" spans="1:29">
      <c r="A1233" s="17"/>
      <c r="B1233" s="18"/>
      <c r="C1233" s="18"/>
      <c r="D1233" s="17"/>
      <c r="E1233" s="17"/>
      <c r="F1233" s="157"/>
      <c r="G1233" s="136"/>
      <c r="H1233" s="136" t="s">
        <v>131</v>
      </c>
      <c r="I1233" s="137" t="str">
        <f>IFERROR(IF(ISBLANK($G1233),"",IF(ISTEXT($G1233),$G1233,IF(SIGN(INDEX('Time Zones'!$D$12:$J$18,MATCH($H1233,ZoneA,0),MATCH($J1233,ZoneB,0)))=(-1),INDEX('Time Zones'!$D$12:$J$18,MATCH($H1233,ZoneA,0),MATCH($J1233,ZoneB,0))+$G1233+5,INDEX('Time Zones'!$D$12:$J$18,MATCH($H1233,ZoneA,0),MATCH($J1233,ZoneB,0))+$G1233))),"Select Time Zones")</f>
        <v/>
      </c>
      <c r="J1233" s="19" t="s">
        <v>131</v>
      </c>
      <c r="K1233" s="160"/>
      <c r="L1233" s="134"/>
      <c r="M1233" s="134" t="s">
        <v>131</v>
      </c>
      <c r="N1233" s="135" t="str">
        <f>IFERROR(IF(ISBLANK($G1233),"",IF(ISBLANK($L1233),"",IF(ISTEXT($L1233),$L1233,IF(SIGN(INDEX('Time Zones'!$D$12:$J$18,MATCH($H1233,ZoneA,0),MATCH($M1233,ZoneB,0)))=(-1),INDEX('Time Zones'!$D$12:$J$18,MATCH($H1233,ZoneA,0),MATCH($M1233,ZoneB,0))+$L1233+5,INDEX('Time Zones'!$D$12:$J$18,MATCH($H1233,ZoneA,0),MATCH($M1233,ZoneB,0))+$L1233)))),"Select Time Zones")</f>
        <v/>
      </c>
      <c r="O1233" s="162" t="str">
        <f t="shared" ca="1" si="141"/>
        <v/>
      </c>
      <c r="P1233" s="25">
        <f t="shared" si="137"/>
        <v>0</v>
      </c>
      <c r="Q1233" s="25">
        <f t="shared" si="138"/>
        <v>0</v>
      </c>
      <c r="R1233" s="25">
        <f t="shared" si="139"/>
        <v>0</v>
      </c>
      <c r="S1233" s="25" t="str">
        <f t="shared" ca="1" si="142"/>
        <v/>
      </c>
      <c r="T1233" s="20" t="str">
        <f t="shared" ca="1" si="143"/>
        <v/>
      </c>
      <c r="U1233" s="26" t="str">
        <f t="shared" ca="1" si="140"/>
        <v/>
      </c>
      <c r="V1233" s="22"/>
      <c r="W1233" s="22"/>
      <c r="X1233" s="22"/>
      <c r="Y1233" s="22"/>
      <c r="Z1233" s="156"/>
      <c r="AA1233" s="156"/>
      <c r="AB1233" s="156"/>
      <c r="AC1233" s="22">
        <v>20</v>
      </c>
    </row>
    <row r="1234" spans="1:29">
      <c r="A1234" s="17"/>
      <c r="B1234" s="18"/>
      <c r="C1234" s="18"/>
      <c r="D1234" s="17"/>
      <c r="E1234" s="17"/>
      <c r="F1234" s="157"/>
      <c r="G1234" s="136"/>
      <c r="H1234" s="136" t="s">
        <v>131</v>
      </c>
      <c r="I1234" s="137" t="str">
        <f>IFERROR(IF(ISBLANK($G1234),"",IF(ISTEXT($G1234),$G1234,IF(SIGN(INDEX('Time Zones'!$D$12:$J$18,MATCH($H1234,ZoneA,0),MATCH($J1234,ZoneB,0)))=(-1),INDEX('Time Zones'!$D$12:$J$18,MATCH($H1234,ZoneA,0),MATCH($J1234,ZoneB,0))+$G1234+5,INDEX('Time Zones'!$D$12:$J$18,MATCH($H1234,ZoneA,0),MATCH($J1234,ZoneB,0))+$G1234))),"Select Time Zones")</f>
        <v/>
      </c>
      <c r="J1234" s="19" t="s">
        <v>131</v>
      </c>
      <c r="K1234" s="160"/>
      <c r="L1234" s="134"/>
      <c r="M1234" s="134" t="s">
        <v>131</v>
      </c>
      <c r="N1234" s="135" t="str">
        <f>IFERROR(IF(ISBLANK($G1234),"",IF(ISBLANK($L1234),"",IF(ISTEXT($L1234),$L1234,IF(SIGN(INDEX('Time Zones'!$D$12:$J$18,MATCH($H1234,ZoneA,0),MATCH($M1234,ZoneB,0)))=(-1),INDEX('Time Zones'!$D$12:$J$18,MATCH($H1234,ZoneA,0),MATCH($M1234,ZoneB,0))+$L1234+5,INDEX('Time Zones'!$D$12:$J$18,MATCH($H1234,ZoneA,0),MATCH($M1234,ZoneB,0))+$L1234)))),"Select Time Zones")</f>
        <v/>
      </c>
      <c r="O1234" s="162" t="str">
        <f t="shared" ca="1" si="141"/>
        <v/>
      </c>
      <c r="P1234" s="25">
        <f t="shared" si="137"/>
        <v>0</v>
      </c>
      <c r="Q1234" s="25">
        <f t="shared" si="138"/>
        <v>0</v>
      </c>
      <c r="R1234" s="25">
        <f t="shared" si="139"/>
        <v>0</v>
      </c>
      <c r="S1234" s="25" t="str">
        <f t="shared" ca="1" si="142"/>
        <v/>
      </c>
      <c r="T1234" s="20" t="str">
        <f t="shared" ca="1" si="143"/>
        <v/>
      </c>
      <c r="U1234" s="26" t="str">
        <f t="shared" ca="1" si="140"/>
        <v/>
      </c>
      <c r="V1234" s="22"/>
      <c r="W1234" s="22"/>
      <c r="X1234" s="22"/>
      <c r="Y1234" s="22"/>
      <c r="Z1234" s="156"/>
      <c r="AA1234" s="156"/>
      <c r="AB1234" s="156"/>
      <c r="AC1234" s="22">
        <v>20</v>
      </c>
    </row>
    <row r="1235" spans="1:29">
      <c r="A1235" s="17"/>
      <c r="B1235" s="18"/>
      <c r="C1235" s="18"/>
      <c r="D1235" s="17"/>
      <c r="E1235" s="17"/>
      <c r="F1235" s="157"/>
      <c r="G1235" s="136"/>
      <c r="H1235" s="136" t="s">
        <v>131</v>
      </c>
      <c r="I1235" s="137" t="str">
        <f>IFERROR(IF(ISBLANK($G1235),"",IF(ISTEXT($G1235),$G1235,IF(SIGN(INDEX('Time Zones'!$D$12:$J$18,MATCH($H1235,ZoneA,0),MATCH($J1235,ZoneB,0)))=(-1),INDEX('Time Zones'!$D$12:$J$18,MATCH($H1235,ZoneA,0),MATCH($J1235,ZoneB,0))+$G1235+5,INDEX('Time Zones'!$D$12:$J$18,MATCH($H1235,ZoneA,0),MATCH($J1235,ZoneB,0))+$G1235))),"Select Time Zones")</f>
        <v/>
      </c>
      <c r="J1235" s="19" t="s">
        <v>131</v>
      </c>
      <c r="K1235" s="160"/>
      <c r="L1235" s="134"/>
      <c r="M1235" s="134" t="s">
        <v>131</v>
      </c>
      <c r="N1235" s="135" t="str">
        <f>IFERROR(IF(ISBLANK($G1235),"",IF(ISBLANK($L1235),"",IF(ISTEXT($L1235),$L1235,IF(SIGN(INDEX('Time Zones'!$D$12:$J$18,MATCH($H1235,ZoneA,0),MATCH($M1235,ZoneB,0)))=(-1),INDEX('Time Zones'!$D$12:$J$18,MATCH($H1235,ZoneA,0),MATCH($M1235,ZoneB,0))+$L1235+5,INDEX('Time Zones'!$D$12:$J$18,MATCH($H1235,ZoneA,0),MATCH($M1235,ZoneB,0))+$L1235)))),"Select Time Zones")</f>
        <v/>
      </c>
      <c r="O1235" s="162" t="str">
        <f t="shared" ca="1" si="141"/>
        <v/>
      </c>
      <c r="P1235" s="25">
        <f t="shared" si="137"/>
        <v>0</v>
      </c>
      <c r="Q1235" s="25">
        <f t="shared" si="138"/>
        <v>0</v>
      </c>
      <c r="R1235" s="25">
        <f t="shared" si="139"/>
        <v>0</v>
      </c>
      <c r="S1235" s="25" t="str">
        <f t="shared" ca="1" si="142"/>
        <v/>
      </c>
      <c r="T1235" s="20" t="str">
        <f t="shared" ca="1" si="143"/>
        <v/>
      </c>
      <c r="U1235" s="26" t="str">
        <f t="shared" ca="1" si="140"/>
        <v/>
      </c>
      <c r="V1235" s="22"/>
      <c r="W1235" s="22"/>
      <c r="X1235" s="22"/>
      <c r="Y1235" s="22"/>
      <c r="Z1235" s="156"/>
      <c r="AA1235" s="156"/>
      <c r="AB1235" s="156"/>
      <c r="AC1235" s="22">
        <v>20</v>
      </c>
    </row>
    <row r="1236" spans="1:29">
      <c r="A1236" s="17"/>
      <c r="B1236" s="18"/>
      <c r="C1236" s="18"/>
      <c r="D1236" s="17"/>
      <c r="E1236" s="17"/>
      <c r="F1236" s="157"/>
      <c r="G1236" s="136"/>
      <c r="H1236" s="136" t="s">
        <v>131</v>
      </c>
      <c r="I1236" s="137" t="str">
        <f>IFERROR(IF(ISBLANK($G1236),"",IF(ISTEXT($G1236),$G1236,IF(SIGN(INDEX('Time Zones'!$D$12:$J$18,MATCH($H1236,ZoneA,0),MATCH($J1236,ZoneB,0)))=(-1),INDEX('Time Zones'!$D$12:$J$18,MATCH($H1236,ZoneA,0),MATCH($J1236,ZoneB,0))+$G1236+5,INDEX('Time Zones'!$D$12:$J$18,MATCH($H1236,ZoneA,0),MATCH($J1236,ZoneB,0))+$G1236))),"Select Time Zones")</f>
        <v/>
      </c>
      <c r="J1236" s="19" t="s">
        <v>131</v>
      </c>
      <c r="K1236" s="160"/>
      <c r="L1236" s="134"/>
      <c r="M1236" s="134" t="s">
        <v>131</v>
      </c>
      <c r="N1236" s="135" t="str">
        <f>IFERROR(IF(ISBLANK($G1236),"",IF(ISBLANK($L1236),"",IF(ISTEXT($L1236),$L1236,IF(SIGN(INDEX('Time Zones'!$D$12:$J$18,MATCH($H1236,ZoneA,0),MATCH($M1236,ZoneB,0)))=(-1),INDEX('Time Zones'!$D$12:$J$18,MATCH($H1236,ZoneA,0),MATCH($M1236,ZoneB,0))+$L1236+5,INDEX('Time Zones'!$D$12:$J$18,MATCH($H1236,ZoneA,0),MATCH($M1236,ZoneB,0))+$L1236)))),"Select Time Zones")</f>
        <v/>
      </c>
      <c r="O1236" s="162" t="str">
        <f t="shared" ca="1" si="141"/>
        <v/>
      </c>
      <c r="P1236" s="25">
        <f t="shared" si="137"/>
        <v>0</v>
      </c>
      <c r="Q1236" s="25">
        <f t="shared" si="138"/>
        <v>0</v>
      </c>
      <c r="R1236" s="25">
        <f t="shared" si="139"/>
        <v>0</v>
      </c>
      <c r="S1236" s="25" t="str">
        <f t="shared" ca="1" si="142"/>
        <v/>
      </c>
      <c r="T1236" s="20" t="str">
        <f t="shared" ca="1" si="143"/>
        <v/>
      </c>
      <c r="U1236" s="26" t="str">
        <f t="shared" ca="1" si="140"/>
        <v/>
      </c>
      <c r="V1236" s="22"/>
      <c r="W1236" s="22"/>
      <c r="X1236" s="22"/>
      <c r="Y1236" s="22"/>
      <c r="Z1236" s="156"/>
      <c r="AA1236" s="156"/>
      <c r="AB1236" s="156"/>
      <c r="AC1236" s="22">
        <v>20</v>
      </c>
    </row>
    <row r="1237" spans="1:29">
      <c r="A1237" s="17"/>
      <c r="B1237" s="18"/>
      <c r="C1237" s="18"/>
      <c r="D1237" s="17"/>
      <c r="E1237" s="17"/>
      <c r="F1237" s="157"/>
      <c r="G1237" s="136"/>
      <c r="H1237" s="136" t="s">
        <v>131</v>
      </c>
      <c r="I1237" s="137" t="str">
        <f>IFERROR(IF(ISBLANK($G1237),"",IF(ISTEXT($G1237),$G1237,IF(SIGN(INDEX('Time Zones'!$D$12:$J$18,MATCH($H1237,ZoneA,0),MATCH($J1237,ZoneB,0)))=(-1),INDEX('Time Zones'!$D$12:$J$18,MATCH($H1237,ZoneA,0),MATCH($J1237,ZoneB,0))+$G1237+5,INDEX('Time Zones'!$D$12:$J$18,MATCH($H1237,ZoneA,0),MATCH($J1237,ZoneB,0))+$G1237))),"Select Time Zones")</f>
        <v/>
      </c>
      <c r="J1237" s="19" t="s">
        <v>131</v>
      </c>
      <c r="K1237" s="160"/>
      <c r="L1237" s="134"/>
      <c r="M1237" s="134" t="s">
        <v>131</v>
      </c>
      <c r="N1237" s="135" t="str">
        <f>IFERROR(IF(ISBLANK($G1237),"",IF(ISBLANK($L1237),"",IF(ISTEXT($L1237),$L1237,IF(SIGN(INDEX('Time Zones'!$D$12:$J$18,MATCH($H1237,ZoneA,0),MATCH($M1237,ZoneB,0)))=(-1),INDEX('Time Zones'!$D$12:$J$18,MATCH($H1237,ZoneA,0),MATCH($M1237,ZoneB,0))+$L1237+5,INDEX('Time Zones'!$D$12:$J$18,MATCH($H1237,ZoneA,0),MATCH($M1237,ZoneB,0))+$L1237)))),"Select Time Zones")</f>
        <v/>
      </c>
      <c r="O1237" s="162" t="str">
        <f t="shared" ca="1" si="141"/>
        <v/>
      </c>
      <c r="P1237" s="25">
        <f t="shared" si="137"/>
        <v>0</v>
      </c>
      <c r="Q1237" s="25">
        <f t="shared" si="138"/>
        <v>0</v>
      </c>
      <c r="R1237" s="25">
        <f t="shared" si="139"/>
        <v>0</v>
      </c>
      <c r="S1237" s="25" t="str">
        <f t="shared" ca="1" si="142"/>
        <v/>
      </c>
      <c r="T1237" s="20" t="str">
        <f t="shared" ca="1" si="143"/>
        <v/>
      </c>
      <c r="U1237" s="26" t="str">
        <f t="shared" ca="1" si="140"/>
        <v/>
      </c>
      <c r="V1237" s="22"/>
      <c r="W1237" s="22"/>
      <c r="X1237" s="22"/>
      <c r="Y1237" s="22"/>
      <c r="Z1237" s="156"/>
      <c r="AA1237" s="156"/>
      <c r="AB1237" s="156"/>
      <c r="AC1237" s="22">
        <v>20</v>
      </c>
    </row>
    <row r="1238" spans="1:29">
      <c r="A1238" s="17"/>
      <c r="B1238" s="18"/>
      <c r="C1238" s="18"/>
      <c r="D1238" s="17"/>
      <c r="E1238" s="17"/>
      <c r="F1238" s="157"/>
      <c r="G1238" s="136"/>
      <c r="H1238" s="136" t="s">
        <v>131</v>
      </c>
      <c r="I1238" s="137" t="str">
        <f>IFERROR(IF(ISBLANK($G1238),"",IF(ISTEXT($G1238),$G1238,IF(SIGN(INDEX('Time Zones'!$D$12:$J$18,MATCH($H1238,ZoneA,0),MATCH($J1238,ZoneB,0)))=(-1),INDEX('Time Zones'!$D$12:$J$18,MATCH($H1238,ZoneA,0),MATCH($J1238,ZoneB,0))+$G1238+5,INDEX('Time Zones'!$D$12:$J$18,MATCH($H1238,ZoneA,0),MATCH($J1238,ZoneB,0))+$G1238))),"Select Time Zones")</f>
        <v/>
      </c>
      <c r="J1238" s="19" t="s">
        <v>131</v>
      </c>
      <c r="K1238" s="160"/>
      <c r="L1238" s="134"/>
      <c r="M1238" s="134" t="s">
        <v>131</v>
      </c>
      <c r="N1238" s="135" t="str">
        <f>IFERROR(IF(ISBLANK($G1238),"",IF(ISBLANK($L1238),"",IF(ISTEXT($L1238),$L1238,IF(SIGN(INDEX('Time Zones'!$D$12:$J$18,MATCH($H1238,ZoneA,0),MATCH($M1238,ZoneB,0)))=(-1),INDEX('Time Zones'!$D$12:$J$18,MATCH($H1238,ZoneA,0),MATCH($M1238,ZoneB,0))+$L1238+5,INDEX('Time Zones'!$D$12:$J$18,MATCH($H1238,ZoneA,0),MATCH($M1238,ZoneB,0))+$L1238)))),"Select Time Zones")</f>
        <v/>
      </c>
      <c r="O1238" s="162" t="str">
        <f t="shared" ca="1" si="141"/>
        <v/>
      </c>
      <c r="P1238" s="25">
        <f t="shared" si="137"/>
        <v>0</v>
      </c>
      <c r="Q1238" s="25">
        <f t="shared" si="138"/>
        <v>0</v>
      </c>
      <c r="R1238" s="25">
        <f t="shared" si="139"/>
        <v>0</v>
      </c>
      <c r="S1238" s="25" t="str">
        <f t="shared" ca="1" si="142"/>
        <v/>
      </c>
      <c r="T1238" s="20" t="str">
        <f t="shared" ca="1" si="143"/>
        <v/>
      </c>
      <c r="U1238" s="26" t="str">
        <f t="shared" ca="1" si="140"/>
        <v/>
      </c>
      <c r="V1238" s="22"/>
      <c r="W1238" s="22"/>
      <c r="X1238" s="22"/>
      <c r="Y1238" s="22"/>
      <c r="Z1238" s="156"/>
      <c r="AA1238" s="156"/>
      <c r="AB1238" s="156"/>
      <c r="AC1238" s="22">
        <v>20</v>
      </c>
    </row>
    <row r="1239" spans="1:29">
      <c r="A1239" s="17"/>
      <c r="B1239" s="18"/>
      <c r="C1239" s="18"/>
      <c r="D1239" s="17"/>
      <c r="E1239" s="17"/>
      <c r="F1239" s="157"/>
      <c r="G1239" s="136"/>
      <c r="H1239" s="136" t="s">
        <v>131</v>
      </c>
      <c r="I1239" s="137" t="str">
        <f>IFERROR(IF(ISBLANK($G1239),"",IF(ISTEXT($G1239),$G1239,IF(SIGN(INDEX('Time Zones'!$D$12:$J$18,MATCH($H1239,ZoneA,0),MATCH($J1239,ZoneB,0)))=(-1),INDEX('Time Zones'!$D$12:$J$18,MATCH($H1239,ZoneA,0),MATCH($J1239,ZoneB,0))+$G1239+5,INDEX('Time Zones'!$D$12:$J$18,MATCH($H1239,ZoneA,0),MATCH($J1239,ZoneB,0))+$G1239))),"Select Time Zones")</f>
        <v/>
      </c>
      <c r="J1239" s="19" t="s">
        <v>131</v>
      </c>
      <c r="K1239" s="160"/>
      <c r="L1239" s="134"/>
      <c r="M1239" s="134" t="s">
        <v>131</v>
      </c>
      <c r="N1239" s="135" t="str">
        <f>IFERROR(IF(ISBLANK($G1239),"",IF(ISBLANK($L1239),"",IF(ISTEXT($L1239),$L1239,IF(SIGN(INDEX('Time Zones'!$D$12:$J$18,MATCH($H1239,ZoneA,0),MATCH($M1239,ZoneB,0)))=(-1),INDEX('Time Zones'!$D$12:$J$18,MATCH($H1239,ZoneA,0),MATCH($M1239,ZoneB,0))+$L1239+5,INDEX('Time Zones'!$D$12:$J$18,MATCH($H1239,ZoneA,0),MATCH($M1239,ZoneB,0))+$L1239)))),"Select Time Zones")</f>
        <v/>
      </c>
      <c r="O1239" s="162" t="str">
        <f t="shared" ca="1" si="141"/>
        <v/>
      </c>
      <c r="P1239" s="25">
        <f t="shared" si="137"/>
        <v>0</v>
      </c>
      <c r="Q1239" s="25">
        <f t="shared" si="138"/>
        <v>0</v>
      </c>
      <c r="R1239" s="25">
        <f t="shared" si="139"/>
        <v>0</v>
      </c>
      <c r="S1239" s="25" t="str">
        <f t="shared" ca="1" si="142"/>
        <v/>
      </c>
      <c r="T1239" s="20" t="str">
        <f t="shared" ca="1" si="143"/>
        <v/>
      </c>
      <c r="U1239" s="26" t="str">
        <f t="shared" ca="1" si="140"/>
        <v/>
      </c>
      <c r="V1239" s="22"/>
      <c r="W1239" s="22"/>
      <c r="X1239" s="22"/>
      <c r="Y1239" s="22"/>
      <c r="Z1239" s="156"/>
      <c r="AA1239" s="156"/>
      <c r="AB1239" s="156"/>
      <c r="AC1239" s="22">
        <v>20</v>
      </c>
    </row>
    <row r="1240" spans="1:29">
      <c r="A1240" s="17"/>
      <c r="B1240" s="18"/>
      <c r="C1240" s="18"/>
      <c r="D1240" s="17"/>
      <c r="E1240" s="17"/>
      <c r="F1240" s="157"/>
      <c r="G1240" s="136"/>
      <c r="H1240" s="136" t="s">
        <v>131</v>
      </c>
      <c r="I1240" s="137" t="str">
        <f>IFERROR(IF(ISBLANK($G1240),"",IF(ISTEXT($G1240),$G1240,IF(SIGN(INDEX('Time Zones'!$D$12:$J$18,MATCH($H1240,ZoneA,0),MATCH($J1240,ZoneB,0)))=(-1),INDEX('Time Zones'!$D$12:$J$18,MATCH($H1240,ZoneA,0),MATCH($J1240,ZoneB,0))+$G1240+5,INDEX('Time Zones'!$D$12:$J$18,MATCH($H1240,ZoneA,0),MATCH($J1240,ZoneB,0))+$G1240))),"Select Time Zones")</f>
        <v/>
      </c>
      <c r="J1240" s="19" t="s">
        <v>131</v>
      </c>
      <c r="K1240" s="160"/>
      <c r="L1240" s="134"/>
      <c r="M1240" s="134" t="s">
        <v>131</v>
      </c>
      <c r="N1240" s="135" t="str">
        <f>IFERROR(IF(ISBLANK($G1240),"",IF(ISBLANK($L1240),"",IF(ISTEXT($L1240),$L1240,IF(SIGN(INDEX('Time Zones'!$D$12:$J$18,MATCH($H1240,ZoneA,0),MATCH($M1240,ZoneB,0)))=(-1),INDEX('Time Zones'!$D$12:$J$18,MATCH($H1240,ZoneA,0),MATCH($M1240,ZoneB,0))+$L1240+5,INDEX('Time Zones'!$D$12:$J$18,MATCH($H1240,ZoneA,0),MATCH($M1240,ZoneB,0))+$L1240)))),"Select Time Zones")</f>
        <v/>
      </c>
      <c r="O1240" s="162" t="str">
        <f t="shared" ca="1" si="141"/>
        <v/>
      </c>
      <c r="P1240" s="25">
        <f t="shared" si="137"/>
        <v>0</v>
      </c>
      <c r="Q1240" s="25">
        <f t="shared" si="138"/>
        <v>0</v>
      </c>
      <c r="R1240" s="25">
        <f t="shared" si="139"/>
        <v>0</v>
      </c>
      <c r="S1240" s="25" t="str">
        <f t="shared" ca="1" si="142"/>
        <v/>
      </c>
      <c r="T1240" s="20" t="str">
        <f t="shared" ca="1" si="143"/>
        <v/>
      </c>
      <c r="U1240" s="26" t="str">
        <f t="shared" ca="1" si="140"/>
        <v/>
      </c>
      <c r="V1240" s="22"/>
      <c r="W1240" s="22"/>
      <c r="X1240" s="22"/>
      <c r="Y1240" s="22"/>
      <c r="Z1240" s="156"/>
      <c r="AA1240" s="156"/>
      <c r="AB1240" s="156"/>
      <c r="AC1240" s="22">
        <v>20</v>
      </c>
    </row>
    <row r="1241" spans="1:29">
      <c r="A1241" s="17"/>
      <c r="B1241" s="18"/>
      <c r="C1241" s="18"/>
      <c r="D1241" s="17"/>
      <c r="E1241" s="17"/>
      <c r="F1241" s="157"/>
      <c r="G1241" s="136"/>
      <c r="H1241" s="136" t="s">
        <v>131</v>
      </c>
      <c r="I1241" s="137" t="str">
        <f>IFERROR(IF(ISBLANK($G1241),"",IF(ISTEXT($G1241),$G1241,IF(SIGN(INDEX('Time Zones'!$D$12:$J$18,MATCH($H1241,ZoneA,0),MATCH($J1241,ZoneB,0)))=(-1),INDEX('Time Zones'!$D$12:$J$18,MATCH($H1241,ZoneA,0),MATCH($J1241,ZoneB,0))+$G1241+5,INDEX('Time Zones'!$D$12:$J$18,MATCH($H1241,ZoneA,0),MATCH($J1241,ZoneB,0))+$G1241))),"Select Time Zones")</f>
        <v/>
      </c>
      <c r="J1241" s="19" t="s">
        <v>131</v>
      </c>
      <c r="K1241" s="160"/>
      <c r="L1241" s="134"/>
      <c r="M1241" s="134" t="s">
        <v>131</v>
      </c>
      <c r="N1241" s="135" t="str">
        <f>IFERROR(IF(ISBLANK($G1241),"",IF(ISBLANK($L1241),"",IF(ISTEXT($L1241),$L1241,IF(SIGN(INDEX('Time Zones'!$D$12:$J$18,MATCH($H1241,ZoneA,0),MATCH($M1241,ZoneB,0)))=(-1),INDEX('Time Zones'!$D$12:$J$18,MATCH($H1241,ZoneA,0),MATCH($M1241,ZoneB,0))+$L1241+5,INDEX('Time Zones'!$D$12:$J$18,MATCH($H1241,ZoneA,0),MATCH($M1241,ZoneB,0))+$L1241)))),"Select Time Zones")</f>
        <v/>
      </c>
      <c r="O1241" s="162" t="str">
        <f t="shared" ca="1" si="141"/>
        <v/>
      </c>
      <c r="P1241" s="25">
        <f t="shared" si="137"/>
        <v>0</v>
      </c>
      <c r="Q1241" s="25">
        <f t="shared" si="138"/>
        <v>0</v>
      </c>
      <c r="R1241" s="25">
        <f t="shared" si="139"/>
        <v>0</v>
      </c>
      <c r="S1241" s="25" t="str">
        <f t="shared" ca="1" si="142"/>
        <v/>
      </c>
      <c r="T1241" s="20" t="str">
        <f t="shared" ca="1" si="143"/>
        <v/>
      </c>
      <c r="U1241" s="26" t="str">
        <f t="shared" ca="1" si="140"/>
        <v/>
      </c>
      <c r="V1241" s="22"/>
      <c r="W1241" s="22"/>
      <c r="X1241" s="22"/>
      <c r="Y1241" s="22"/>
      <c r="Z1241" s="156"/>
      <c r="AA1241" s="156"/>
      <c r="AB1241" s="156"/>
      <c r="AC1241" s="22">
        <v>20</v>
      </c>
    </row>
    <row r="1242" spans="1:29">
      <c r="A1242" s="17"/>
      <c r="B1242" s="18"/>
      <c r="C1242" s="18"/>
      <c r="D1242" s="17"/>
      <c r="E1242" s="17"/>
      <c r="F1242" s="157"/>
      <c r="G1242" s="136"/>
      <c r="H1242" s="136" t="s">
        <v>131</v>
      </c>
      <c r="I1242" s="137" t="str">
        <f>IFERROR(IF(ISBLANK($G1242),"",IF(ISTEXT($G1242),$G1242,IF(SIGN(INDEX('Time Zones'!$D$12:$J$18,MATCH($H1242,ZoneA,0),MATCH($J1242,ZoneB,0)))=(-1),INDEX('Time Zones'!$D$12:$J$18,MATCH($H1242,ZoneA,0),MATCH($J1242,ZoneB,0))+$G1242+5,INDEX('Time Zones'!$D$12:$J$18,MATCH($H1242,ZoneA,0),MATCH($J1242,ZoneB,0))+$G1242))),"Select Time Zones")</f>
        <v/>
      </c>
      <c r="J1242" s="19" t="s">
        <v>131</v>
      </c>
      <c r="K1242" s="160"/>
      <c r="L1242" s="134"/>
      <c r="M1242" s="134" t="s">
        <v>131</v>
      </c>
      <c r="N1242" s="135" t="str">
        <f>IFERROR(IF(ISBLANK($G1242),"",IF(ISBLANK($L1242),"",IF(ISTEXT($L1242),$L1242,IF(SIGN(INDEX('Time Zones'!$D$12:$J$18,MATCH($H1242,ZoneA,0),MATCH($M1242,ZoneB,0)))=(-1),INDEX('Time Zones'!$D$12:$J$18,MATCH($H1242,ZoneA,0),MATCH($M1242,ZoneB,0))+$L1242+5,INDEX('Time Zones'!$D$12:$J$18,MATCH($H1242,ZoneA,0),MATCH($M1242,ZoneB,0))+$L1242)))),"Select Time Zones")</f>
        <v/>
      </c>
      <c r="O1242" s="162" t="str">
        <f t="shared" ca="1" si="141"/>
        <v/>
      </c>
      <c r="P1242" s="25">
        <f t="shared" si="137"/>
        <v>0</v>
      </c>
      <c r="Q1242" s="25">
        <f t="shared" si="138"/>
        <v>0</v>
      </c>
      <c r="R1242" s="25">
        <f t="shared" si="139"/>
        <v>0</v>
      </c>
      <c r="S1242" s="25" t="str">
        <f t="shared" ca="1" si="142"/>
        <v/>
      </c>
      <c r="T1242" s="20" t="str">
        <f t="shared" ca="1" si="143"/>
        <v/>
      </c>
      <c r="U1242" s="26" t="str">
        <f t="shared" ca="1" si="140"/>
        <v/>
      </c>
      <c r="V1242" s="22"/>
      <c r="W1242" s="22"/>
      <c r="X1242" s="22"/>
      <c r="Y1242" s="22"/>
      <c r="Z1242" s="156"/>
      <c r="AA1242" s="156"/>
      <c r="AB1242" s="156"/>
      <c r="AC1242" s="22">
        <v>20</v>
      </c>
    </row>
    <row r="1243" spans="1:29">
      <c r="A1243" s="17"/>
      <c r="B1243" s="18"/>
      <c r="C1243" s="18"/>
      <c r="D1243" s="17"/>
      <c r="E1243" s="17"/>
      <c r="F1243" s="157"/>
      <c r="G1243" s="136"/>
      <c r="H1243" s="136" t="s">
        <v>131</v>
      </c>
      <c r="I1243" s="137" t="str">
        <f>IFERROR(IF(ISBLANK($G1243),"",IF(ISTEXT($G1243),$G1243,IF(SIGN(INDEX('Time Zones'!$D$12:$J$18,MATCH($H1243,ZoneA,0),MATCH($J1243,ZoneB,0)))=(-1),INDEX('Time Zones'!$D$12:$J$18,MATCH($H1243,ZoneA,0),MATCH($J1243,ZoneB,0))+$G1243+5,INDEX('Time Zones'!$D$12:$J$18,MATCH($H1243,ZoneA,0),MATCH($J1243,ZoneB,0))+$G1243))),"Select Time Zones")</f>
        <v/>
      </c>
      <c r="J1243" s="19" t="s">
        <v>131</v>
      </c>
      <c r="K1243" s="160"/>
      <c r="L1243" s="134"/>
      <c r="M1243" s="134" t="s">
        <v>131</v>
      </c>
      <c r="N1243" s="135" t="str">
        <f>IFERROR(IF(ISBLANK($G1243),"",IF(ISBLANK($L1243),"",IF(ISTEXT($L1243),$L1243,IF(SIGN(INDEX('Time Zones'!$D$12:$J$18,MATCH($H1243,ZoneA,0),MATCH($M1243,ZoneB,0)))=(-1),INDEX('Time Zones'!$D$12:$J$18,MATCH($H1243,ZoneA,0),MATCH($M1243,ZoneB,0))+$L1243+5,INDEX('Time Zones'!$D$12:$J$18,MATCH($H1243,ZoneA,0),MATCH($M1243,ZoneB,0))+$L1243)))),"Select Time Zones")</f>
        <v/>
      </c>
      <c r="O1243" s="162" t="str">
        <f t="shared" ca="1" si="141"/>
        <v/>
      </c>
      <c r="P1243" s="25">
        <f t="shared" si="137"/>
        <v>0</v>
      </c>
      <c r="Q1243" s="25">
        <f t="shared" si="138"/>
        <v>0</v>
      </c>
      <c r="R1243" s="25">
        <f t="shared" si="139"/>
        <v>0</v>
      </c>
      <c r="S1243" s="25" t="str">
        <f t="shared" ca="1" si="142"/>
        <v/>
      </c>
      <c r="T1243" s="20" t="str">
        <f t="shared" ca="1" si="143"/>
        <v/>
      </c>
      <c r="U1243" s="26" t="str">
        <f t="shared" ca="1" si="140"/>
        <v/>
      </c>
      <c r="V1243" s="22"/>
      <c r="W1243" s="22"/>
      <c r="X1243" s="22"/>
      <c r="Y1243" s="22"/>
      <c r="Z1243" s="156"/>
      <c r="AA1243" s="156"/>
      <c r="AB1243" s="156"/>
      <c r="AC1243" s="22">
        <v>20</v>
      </c>
    </row>
    <row r="1244" spans="1:29">
      <c r="A1244" s="17"/>
      <c r="B1244" s="18"/>
      <c r="C1244" s="18"/>
      <c r="D1244" s="17"/>
      <c r="E1244" s="17"/>
      <c r="F1244" s="157"/>
      <c r="G1244" s="136"/>
      <c r="H1244" s="136" t="s">
        <v>131</v>
      </c>
      <c r="I1244" s="137" t="str">
        <f>IFERROR(IF(ISBLANK($G1244),"",IF(ISTEXT($G1244),$G1244,IF(SIGN(INDEX('Time Zones'!$D$12:$J$18,MATCH($H1244,ZoneA,0),MATCH($J1244,ZoneB,0)))=(-1),INDEX('Time Zones'!$D$12:$J$18,MATCH($H1244,ZoneA,0),MATCH($J1244,ZoneB,0))+$G1244+5,INDEX('Time Zones'!$D$12:$J$18,MATCH($H1244,ZoneA,0),MATCH($J1244,ZoneB,0))+$G1244))),"Select Time Zones")</f>
        <v/>
      </c>
      <c r="J1244" s="19" t="s">
        <v>131</v>
      </c>
      <c r="K1244" s="160"/>
      <c r="L1244" s="134"/>
      <c r="M1244" s="134" t="s">
        <v>131</v>
      </c>
      <c r="N1244" s="135" t="str">
        <f>IFERROR(IF(ISBLANK($G1244),"",IF(ISBLANK($L1244),"",IF(ISTEXT($L1244),$L1244,IF(SIGN(INDEX('Time Zones'!$D$12:$J$18,MATCH($H1244,ZoneA,0),MATCH($M1244,ZoneB,0)))=(-1),INDEX('Time Zones'!$D$12:$J$18,MATCH($H1244,ZoneA,0),MATCH($M1244,ZoneB,0))+$L1244+5,INDEX('Time Zones'!$D$12:$J$18,MATCH($H1244,ZoneA,0),MATCH($M1244,ZoneB,0))+$L1244)))),"Select Time Zones")</f>
        <v/>
      </c>
      <c r="O1244" s="162" t="str">
        <f t="shared" ca="1" si="141"/>
        <v/>
      </c>
      <c r="P1244" s="25">
        <f t="shared" si="137"/>
        <v>0</v>
      </c>
      <c r="Q1244" s="25">
        <f t="shared" si="138"/>
        <v>0</v>
      </c>
      <c r="R1244" s="25">
        <f t="shared" si="139"/>
        <v>0</v>
      </c>
      <c r="S1244" s="25" t="str">
        <f t="shared" ca="1" si="142"/>
        <v/>
      </c>
      <c r="T1244" s="20" t="str">
        <f t="shared" ca="1" si="143"/>
        <v/>
      </c>
      <c r="U1244" s="26" t="str">
        <f t="shared" ca="1" si="140"/>
        <v/>
      </c>
      <c r="V1244" s="22"/>
      <c r="W1244" s="22"/>
      <c r="X1244" s="22"/>
      <c r="Y1244" s="22"/>
      <c r="Z1244" s="156"/>
      <c r="AA1244" s="156"/>
      <c r="AB1244" s="156"/>
      <c r="AC1244" s="22">
        <v>20</v>
      </c>
    </row>
    <row r="1245" spans="1:29">
      <c r="A1245" s="17"/>
      <c r="B1245" s="18"/>
      <c r="C1245" s="18"/>
      <c r="D1245" s="17"/>
      <c r="E1245" s="17"/>
      <c r="F1245" s="157"/>
      <c r="G1245" s="136"/>
      <c r="H1245" s="136" t="s">
        <v>131</v>
      </c>
      <c r="I1245" s="137" t="str">
        <f>IFERROR(IF(ISBLANK($G1245),"",IF(ISTEXT($G1245),$G1245,IF(SIGN(INDEX('Time Zones'!$D$12:$J$18,MATCH($H1245,ZoneA,0),MATCH($J1245,ZoneB,0)))=(-1),INDEX('Time Zones'!$D$12:$J$18,MATCH($H1245,ZoneA,0),MATCH($J1245,ZoneB,0))+$G1245+5,INDEX('Time Zones'!$D$12:$J$18,MATCH($H1245,ZoneA,0),MATCH($J1245,ZoneB,0))+$G1245))),"Select Time Zones")</f>
        <v/>
      </c>
      <c r="J1245" s="19" t="s">
        <v>131</v>
      </c>
      <c r="K1245" s="160"/>
      <c r="L1245" s="134"/>
      <c r="M1245" s="134" t="s">
        <v>131</v>
      </c>
      <c r="N1245" s="135" t="str">
        <f>IFERROR(IF(ISBLANK($G1245),"",IF(ISBLANK($L1245),"",IF(ISTEXT($L1245),$L1245,IF(SIGN(INDEX('Time Zones'!$D$12:$J$18,MATCH($H1245,ZoneA,0),MATCH($M1245,ZoneB,0)))=(-1),INDEX('Time Zones'!$D$12:$J$18,MATCH($H1245,ZoneA,0),MATCH($M1245,ZoneB,0))+$L1245+5,INDEX('Time Zones'!$D$12:$J$18,MATCH($H1245,ZoneA,0),MATCH($M1245,ZoneB,0))+$L1245)))),"Select Time Zones")</f>
        <v/>
      </c>
      <c r="O1245" s="162" t="str">
        <f t="shared" ca="1" si="141"/>
        <v/>
      </c>
      <c r="P1245" s="25">
        <f t="shared" si="137"/>
        <v>0</v>
      </c>
      <c r="Q1245" s="25">
        <f t="shared" si="138"/>
        <v>0</v>
      </c>
      <c r="R1245" s="25">
        <f t="shared" si="139"/>
        <v>0</v>
      </c>
      <c r="S1245" s="25" t="str">
        <f t="shared" ca="1" si="142"/>
        <v/>
      </c>
      <c r="T1245" s="20" t="str">
        <f t="shared" ca="1" si="143"/>
        <v/>
      </c>
      <c r="U1245" s="26" t="str">
        <f t="shared" ca="1" si="140"/>
        <v/>
      </c>
      <c r="V1245" s="22"/>
      <c r="W1245" s="22"/>
      <c r="X1245" s="22"/>
      <c r="Y1245" s="22"/>
      <c r="Z1245" s="156"/>
      <c r="AA1245" s="156"/>
      <c r="AB1245" s="156"/>
      <c r="AC1245" s="22">
        <v>20</v>
      </c>
    </row>
    <row r="1246" spans="1:29">
      <c r="A1246" s="17"/>
      <c r="B1246" s="18"/>
      <c r="C1246" s="18"/>
      <c r="D1246" s="17"/>
      <c r="E1246" s="17"/>
      <c r="F1246" s="157"/>
      <c r="G1246" s="136"/>
      <c r="H1246" s="136" t="s">
        <v>131</v>
      </c>
      <c r="I1246" s="137" t="str">
        <f>IFERROR(IF(ISBLANK($G1246),"",IF(ISTEXT($G1246),$G1246,IF(SIGN(INDEX('Time Zones'!$D$12:$J$18,MATCH($H1246,ZoneA,0),MATCH($J1246,ZoneB,0)))=(-1),INDEX('Time Zones'!$D$12:$J$18,MATCH($H1246,ZoneA,0),MATCH($J1246,ZoneB,0))+$G1246+5,INDEX('Time Zones'!$D$12:$J$18,MATCH($H1246,ZoneA,0),MATCH($J1246,ZoneB,0))+$G1246))),"Select Time Zones")</f>
        <v/>
      </c>
      <c r="J1246" s="19" t="s">
        <v>131</v>
      </c>
      <c r="K1246" s="160"/>
      <c r="L1246" s="134"/>
      <c r="M1246" s="134" t="s">
        <v>131</v>
      </c>
      <c r="N1246" s="135" t="str">
        <f>IFERROR(IF(ISBLANK($G1246),"",IF(ISBLANK($L1246),"",IF(ISTEXT($L1246),$L1246,IF(SIGN(INDEX('Time Zones'!$D$12:$J$18,MATCH($H1246,ZoneA,0),MATCH($M1246,ZoneB,0)))=(-1),INDEX('Time Zones'!$D$12:$J$18,MATCH($H1246,ZoneA,0),MATCH($M1246,ZoneB,0))+$L1246+5,INDEX('Time Zones'!$D$12:$J$18,MATCH($H1246,ZoneA,0),MATCH($M1246,ZoneB,0))+$L1246)))),"Select Time Zones")</f>
        <v/>
      </c>
      <c r="O1246" s="162" t="str">
        <f t="shared" ca="1" si="141"/>
        <v/>
      </c>
      <c r="P1246" s="25">
        <f t="shared" si="137"/>
        <v>0</v>
      </c>
      <c r="Q1246" s="25">
        <f t="shared" si="138"/>
        <v>0</v>
      </c>
      <c r="R1246" s="25">
        <f t="shared" si="139"/>
        <v>0</v>
      </c>
      <c r="S1246" s="25" t="str">
        <f t="shared" ca="1" si="142"/>
        <v/>
      </c>
      <c r="T1246" s="20" t="str">
        <f t="shared" ca="1" si="143"/>
        <v/>
      </c>
      <c r="U1246" s="26" t="str">
        <f t="shared" ca="1" si="140"/>
        <v/>
      </c>
      <c r="V1246" s="22"/>
      <c r="W1246" s="22"/>
      <c r="X1246" s="22"/>
      <c r="Y1246" s="22"/>
      <c r="Z1246" s="156"/>
      <c r="AA1246" s="156"/>
      <c r="AB1246" s="156"/>
      <c r="AC1246" s="22">
        <v>20</v>
      </c>
    </row>
    <row r="1247" spans="1:29">
      <c r="A1247" s="17"/>
      <c r="B1247" s="18"/>
      <c r="C1247" s="18"/>
      <c r="D1247" s="17"/>
      <c r="E1247" s="17"/>
      <c r="F1247" s="157"/>
      <c r="G1247" s="136"/>
      <c r="H1247" s="136" t="s">
        <v>131</v>
      </c>
      <c r="I1247" s="137" t="str">
        <f>IFERROR(IF(ISBLANK($G1247),"",IF(ISTEXT($G1247),$G1247,IF(SIGN(INDEX('Time Zones'!$D$12:$J$18,MATCH($H1247,ZoneA,0),MATCH($J1247,ZoneB,0)))=(-1),INDEX('Time Zones'!$D$12:$J$18,MATCH($H1247,ZoneA,0),MATCH($J1247,ZoneB,0))+$G1247+5,INDEX('Time Zones'!$D$12:$J$18,MATCH($H1247,ZoneA,0),MATCH($J1247,ZoneB,0))+$G1247))),"Select Time Zones")</f>
        <v/>
      </c>
      <c r="J1247" s="19" t="s">
        <v>131</v>
      </c>
      <c r="K1247" s="160"/>
      <c r="L1247" s="134"/>
      <c r="M1247" s="134" t="s">
        <v>131</v>
      </c>
      <c r="N1247" s="135" t="str">
        <f>IFERROR(IF(ISBLANK($G1247),"",IF(ISBLANK($L1247),"",IF(ISTEXT($L1247),$L1247,IF(SIGN(INDEX('Time Zones'!$D$12:$J$18,MATCH($H1247,ZoneA,0),MATCH($M1247,ZoneB,0)))=(-1),INDEX('Time Zones'!$D$12:$J$18,MATCH($H1247,ZoneA,0),MATCH($M1247,ZoneB,0))+$L1247+5,INDEX('Time Zones'!$D$12:$J$18,MATCH($H1247,ZoneA,0),MATCH($M1247,ZoneB,0))+$L1247)))),"Select Time Zones")</f>
        <v/>
      </c>
      <c r="O1247" s="162" t="str">
        <f t="shared" ca="1" si="141"/>
        <v/>
      </c>
      <c r="P1247" s="25">
        <f t="shared" si="137"/>
        <v>0</v>
      </c>
      <c r="Q1247" s="25">
        <f t="shared" si="138"/>
        <v>0</v>
      </c>
      <c r="R1247" s="25">
        <f t="shared" si="139"/>
        <v>0</v>
      </c>
      <c r="S1247" s="25" t="str">
        <f t="shared" ca="1" si="142"/>
        <v/>
      </c>
      <c r="T1247" s="20" t="str">
        <f t="shared" ca="1" si="143"/>
        <v/>
      </c>
      <c r="U1247" s="26" t="str">
        <f t="shared" ca="1" si="140"/>
        <v/>
      </c>
      <c r="V1247" s="22"/>
      <c r="W1247" s="22"/>
      <c r="X1247" s="22"/>
      <c r="Y1247" s="22"/>
      <c r="Z1247" s="156"/>
      <c r="AA1247" s="156"/>
      <c r="AB1247" s="156"/>
      <c r="AC1247" s="22">
        <v>20</v>
      </c>
    </row>
    <row r="1248" spans="1:29">
      <c r="A1248" s="17"/>
      <c r="B1248" s="18"/>
      <c r="C1248" s="18"/>
      <c r="D1248" s="17"/>
      <c r="E1248" s="17"/>
      <c r="F1248" s="157"/>
      <c r="G1248" s="136"/>
      <c r="H1248" s="136" t="s">
        <v>131</v>
      </c>
      <c r="I1248" s="137" t="str">
        <f>IFERROR(IF(ISBLANK($G1248),"",IF(ISTEXT($G1248),$G1248,IF(SIGN(INDEX('Time Zones'!$D$12:$J$18,MATCH($H1248,ZoneA,0),MATCH($J1248,ZoneB,0)))=(-1),INDEX('Time Zones'!$D$12:$J$18,MATCH($H1248,ZoneA,0),MATCH($J1248,ZoneB,0))+$G1248+5,INDEX('Time Zones'!$D$12:$J$18,MATCH($H1248,ZoneA,0),MATCH($J1248,ZoneB,0))+$G1248))),"Select Time Zones")</f>
        <v/>
      </c>
      <c r="J1248" s="19" t="s">
        <v>131</v>
      </c>
      <c r="K1248" s="160"/>
      <c r="L1248" s="134"/>
      <c r="M1248" s="134" t="s">
        <v>131</v>
      </c>
      <c r="N1248" s="135" t="str">
        <f>IFERROR(IF(ISBLANK($G1248),"",IF(ISBLANK($L1248),"",IF(ISTEXT($L1248),$L1248,IF(SIGN(INDEX('Time Zones'!$D$12:$J$18,MATCH($H1248,ZoneA,0),MATCH($M1248,ZoneB,0)))=(-1),INDEX('Time Zones'!$D$12:$J$18,MATCH($H1248,ZoneA,0),MATCH($M1248,ZoneB,0))+$L1248+5,INDEX('Time Zones'!$D$12:$J$18,MATCH($H1248,ZoneA,0),MATCH($M1248,ZoneB,0))+$L1248)))),"Select Time Zones")</f>
        <v/>
      </c>
      <c r="O1248" s="162" t="str">
        <f t="shared" ca="1" si="141"/>
        <v/>
      </c>
      <c r="P1248" s="25">
        <f t="shared" si="137"/>
        <v>0</v>
      </c>
      <c r="Q1248" s="25">
        <f t="shared" si="138"/>
        <v>0</v>
      </c>
      <c r="R1248" s="25">
        <f t="shared" si="139"/>
        <v>0</v>
      </c>
      <c r="S1248" s="25" t="str">
        <f t="shared" ca="1" si="142"/>
        <v/>
      </c>
      <c r="T1248" s="20" t="str">
        <f t="shared" ca="1" si="143"/>
        <v/>
      </c>
      <c r="U1248" s="26" t="str">
        <f t="shared" ca="1" si="140"/>
        <v/>
      </c>
      <c r="V1248" s="22"/>
      <c r="W1248" s="22"/>
      <c r="X1248" s="22"/>
      <c r="Y1248" s="22"/>
      <c r="Z1248" s="156"/>
      <c r="AA1248" s="156"/>
      <c r="AB1248" s="156"/>
      <c r="AC1248" s="22">
        <v>20</v>
      </c>
    </row>
    <row r="1249" spans="1:29">
      <c r="A1249" s="17"/>
      <c r="B1249" s="18"/>
      <c r="C1249" s="18"/>
      <c r="D1249" s="17"/>
      <c r="E1249" s="17"/>
      <c r="F1249" s="157"/>
      <c r="G1249" s="136"/>
      <c r="H1249" s="136" t="s">
        <v>131</v>
      </c>
      <c r="I1249" s="137" t="str">
        <f>IFERROR(IF(ISBLANK($G1249),"",IF(ISTEXT($G1249),$G1249,IF(SIGN(INDEX('Time Zones'!$D$12:$J$18,MATCH($H1249,ZoneA,0),MATCH($J1249,ZoneB,0)))=(-1),INDEX('Time Zones'!$D$12:$J$18,MATCH($H1249,ZoneA,0),MATCH($J1249,ZoneB,0))+$G1249+5,INDEX('Time Zones'!$D$12:$J$18,MATCH($H1249,ZoneA,0),MATCH($J1249,ZoneB,0))+$G1249))),"Select Time Zones")</f>
        <v/>
      </c>
      <c r="J1249" s="19" t="s">
        <v>131</v>
      </c>
      <c r="K1249" s="160"/>
      <c r="L1249" s="134"/>
      <c r="M1249" s="134" t="s">
        <v>131</v>
      </c>
      <c r="N1249" s="135" t="str">
        <f>IFERROR(IF(ISBLANK($G1249),"",IF(ISBLANK($L1249),"",IF(ISTEXT($L1249),$L1249,IF(SIGN(INDEX('Time Zones'!$D$12:$J$18,MATCH($H1249,ZoneA,0),MATCH($M1249,ZoneB,0)))=(-1),INDEX('Time Zones'!$D$12:$J$18,MATCH($H1249,ZoneA,0),MATCH($M1249,ZoneB,0))+$L1249+5,INDEX('Time Zones'!$D$12:$J$18,MATCH($H1249,ZoneA,0),MATCH($M1249,ZoneB,0))+$L1249)))),"Select Time Zones")</f>
        <v/>
      </c>
      <c r="O1249" s="162" t="str">
        <f t="shared" ca="1" si="141"/>
        <v/>
      </c>
      <c r="P1249" s="25">
        <f t="shared" si="137"/>
        <v>0</v>
      </c>
      <c r="Q1249" s="25">
        <f t="shared" si="138"/>
        <v>0</v>
      </c>
      <c r="R1249" s="25">
        <f t="shared" si="139"/>
        <v>0</v>
      </c>
      <c r="S1249" s="25" t="str">
        <f t="shared" ca="1" si="142"/>
        <v/>
      </c>
      <c r="T1249" s="20" t="str">
        <f t="shared" ca="1" si="143"/>
        <v/>
      </c>
      <c r="U1249" s="26" t="str">
        <f t="shared" ca="1" si="140"/>
        <v/>
      </c>
      <c r="V1249" s="22"/>
      <c r="W1249" s="22"/>
      <c r="X1249" s="22"/>
      <c r="Y1249" s="22"/>
      <c r="Z1249" s="156"/>
      <c r="AA1249" s="156"/>
      <c r="AB1249" s="156"/>
      <c r="AC1249" s="22">
        <v>20</v>
      </c>
    </row>
    <row r="1250" spans="1:29">
      <c r="A1250" s="17"/>
      <c r="B1250" s="18"/>
      <c r="C1250" s="18"/>
      <c r="D1250" s="17"/>
      <c r="E1250" s="17"/>
      <c r="F1250" s="157"/>
      <c r="G1250" s="136"/>
      <c r="H1250" s="136" t="s">
        <v>131</v>
      </c>
      <c r="I1250" s="137" t="str">
        <f>IFERROR(IF(ISBLANK($G1250),"",IF(ISTEXT($G1250),$G1250,IF(SIGN(INDEX('Time Zones'!$D$12:$J$18,MATCH($H1250,ZoneA,0),MATCH($J1250,ZoneB,0)))=(-1),INDEX('Time Zones'!$D$12:$J$18,MATCH($H1250,ZoneA,0),MATCH($J1250,ZoneB,0))+$G1250+5,INDEX('Time Zones'!$D$12:$J$18,MATCH($H1250,ZoneA,0),MATCH($J1250,ZoneB,0))+$G1250))),"Select Time Zones")</f>
        <v/>
      </c>
      <c r="J1250" s="19" t="s">
        <v>131</v>
      </c>
      <c r="K1250" s="160"/>
      <c r="L1250" s="134"/>
      <c r="M1250" s="134" t="s">
        <v>131</v>
      </c>
      <c r="N1250" s="135" t="str">
        <f>IFERROR(IF(ISBLANK($G1250),"",IF(ISBLANK($L1250),"",IF(ISTEXT($L1250),$L1250,IF(SIGN(INDEX('Time Zones'!$D$12:$J$18,MATCH($H1250,ZoneA,0),MATCH($M1250,ZoneB,0)))=(-1),INDEX('Time Zones'!$D$12:$J$18,MATCH($H1250,ZoneA,0),MATCH($M1250,ZoneB,0))+$L1250+5,INDEX('Time Zones'!$D$12:$J$18,MATCH($H1250,ZoneA,0),MATCH($M1250,ZoneB,0))+$L1250)))),"Select Time Zones")</f>
        <v/>
      </c>
      <c r="O1250" s="162" t="str">
        <f t="shared" ca="1" si="141"/>
        <v/>
      </c>
      <c r="P1250" s="25">
        <f t="shared" si="137"/>
        <v>0</v>
      </c>
      <c r="Q1250" s="25">
        <f t="shared" si="138"/>
        <v>0</v>
      </c>
      <c r="R1250" s="25">
        <f t="shared" si="139"/>
        <v>0</v>
      </c>
      <c r="S1250" s="25" t="str">
        <f t="shared" ca="1" si="142"/>
        <v/>
      </c>
      <c r="T1250" s="20" t="str">
        <f t="shared" ca="1" si="143"/>
        <v/>
      </c>
      <c r="U1250" s="26" t="str">
        <f t="shared" ca="1" si="140"/>
        <v/>
      </c>
      <c r="V1250" s="22"/>
      <c r="W1250" s="22"/>
      <c r="X1250" s="22"/>
      <c r="Y1250" s="22"/>
      <c r="Z1250" s="156"/>
      <c r="AA1250" s="156"/>
      <c r="AB1250" s="156"/>
      <c r="AC1250" s="22">
        <v>20</v>
      </c>
    </row>
    <row r="1251" spans="1:29">
      <c r="A1251" s="17"/>
      <c r="B1251" s="18"/>
      <c r="C1251" s="18"/>
      <c r="D1251" s="17"/>
      <c r="E1251" s="17"/>
      <c r="F1251" s="157"/>
      <c r="G1251" s="136"/>
      <c r="H1251" s="136" t="s">
        <v>131</v>
      </c>
      <c r="I1251" s="137" t="str">
        <f>IFERROR(IF(ISBLANK($G1251),"",IF(ISTEXT($G1251),$G1251,IF(SIGN(INDEX('Time Zones'!$D$12:$J$18,MATCH($H1251,ZoneA,0),MATCH($J1251,ZoneB,0)))=(-1),INDEX('Time Zones'!$D$12:$J$18,MATCH($H1251,ZoneA,0),MATCH($J1251,ZoneB,0))+$G1251+5,INDEX('Time Zones'!$D$12:$J$18,MATCH($H1251,ZoneA,0),MATCH($J1251,ZoneB,0))+$G1251))),"Select Time Zones")</f>
        <v/>
      </c>
      <c r="J1251" s="19" t="s">
        <v>131</v>
      </c>
      <c r="K1251" s="160"/>
      <c r="L1251" s="134"/>
      <c r="M1251" s="134" t="s">
        <v>131</v>
      </c>
      <c r="N1251" s="135" t="str">
        <f>IFERROR(IF(ISBLANK($G1251),"",IF(ISBLANK($L1251),"",IF(ISTEXT($L1251),$L1251,IF(SIGN(INDEX('Time Zones'!$D$12:$J$18,MATCH($H1251,ZoneA,0),MATCH($M1251,ZoneB,0)))=(-1),INDEX('Time Zones'!$D$12:$J$18,MATCH($H1251,ZoneA,0),MATCH($M1251,ZoneB,0))+$L1251+5,INDEX('Time Zones'!$D$12:$J$18,MATCH($H1251,ZoneA,0),MATCH($M1251,ZoneB,0))+$L1251)))),"Select Time Zones")</f>
        <v/>
      </c>
      <c r="O1251" s="162" t="str">
        <f t="shared" ca="1" si="141"/>
        <v/>
      </c>
      <c r="P1251" s="25">
        <f t="shared" si="137"/>
        <v>0</v>
      </c>
      <c r="Q1251" s="25">
        <f t="shared" si="138"/>
        <v>0</v>
      </c>
      <c r="R1251" s="25">
        <f t="shared" si="139"/>
        <v>0</v>
      </c>
      <c r="S1251" s="25" t="str">
        <f t="shared" ca="1" si="142"/>
        <v/>
      </c>
      <c r="T1251" s="20" t="str">
        <f t="shared" ca="1" si="143"/>
        <v/>
      </c>
      <c r="U1251" s="26" t="str">
        <f t="shared" ca="1" si="140"/>
        <v/>
      </c>
      <c r="V1251" s="22"/>
      <c r="W1251" s="22"/>
      <c r="X1251" s="22"/>
      <c r="Y1251" s="22"/>
      <c r="Z1251" s="156"/>
      <c r="AA1251" s="156"/>
      <c r="AB1251" s="156"/>
      <c r="AC1251" s="22">
        <v>20</v>
      </c>
    </row>
    <row r="1252" spans="1:29">
      <c r="A1252" s="17"/>
      <c r="B1252" s="18"/>
      <c r="C1252" s="18"/>
      <c r="D1252" s="17"/>
      <c r="E1252" s="17"/>
      <c r="F1252" s="157"/>
      <c r="G1252" s="136"/>
      <c r="H1252" s="136" t="s">
        <v>131</v>
      </c>
      <c r="I1252" s="137" t="str">
        <f>IFERROR(IF(ISBLANK($G1252),"",IF(ISTEXT($G1252),$G1252,IF(SIGN(INDEX('Time Zones'!$D$12:$J$18,MATCH($H1252,ZoneA,0),MATCH($J1252,ZoneB,0)))=(-1),INDEX('Time Zones'!$D$12:$J$18,MATCH($H1252,ZoneA,0),MATCH($J1252,ZoneB,0))+$G1252+5,INDEX('Time Zones'!$D$12:$J$18,MATCH($H1252,ZoneA,0),MATCH($J1252,ZoneB,0))+$G1252))),"Select Time Zones")</f>
        <v/>
      </c>
      <c r="J1252" s="19" t="s">
        <v>131</v>
      </c>
      <c r="K1252" s="160"/>
      <c r="L1252" s="134"/>
      <c r="M1252" s="134" t="s">
        <v>131</v>
      </c>
      <c r="N1252" s="135" t="str">
        <f>IFERROR(IF(ISBLANK($G1252),"",IF(ISBLANK($L1252),"",IF(ISTEXT($L1252),$L1252,IF(SIGN(INDEX('Time Zones'!$D$12:$J$18,MATCH($H1252,ZoneA,0),MATCH($M1252,ZoneB,0)))=(-1),INDEX('Time Zones'!$D$12:$J$18,MATCH($H1252,ZoneA,0),MATCH($M1252,ZoneB,0))+$L1252+5,INDEX('Time Zones'!$D$12:$J$18,MATCH($H1252,ZoneA,0),MATCH($M1252,ZoneB,0))+$L1252)))),"Select Time Zones")</f>
        <v/>
      </c>
      <c r="O1252" s="162" t="str">
        <f t="shared" ca="1" si="141"/>
        <v/>
      </c>
      <c r="P1252" s="25">
        <f t="shared" si="137"/>
        <v>0</v>
      </c>
      <c r="Q1252" s="25">
        <f t="shared" si="138"/>
        <v>0</v>
      </c>
      <c r="R1252" s="25">
        <f t="shared" si="139"/>
        <v>0</v>
      </c>
      <c r="S1252" s="25" t="str">
        <f t="shared" ca="1" si="142"/>
        <v/>
      </c>
      <c r="T1252" s="20" t="str">
        <f t="shared" ca="1" si="143"/>
        <v/>
      </c>
      <c r="U1252" s="26" t="str">
        <f t="shared" ca="1" si="140"/>
        <v/>
      </c>
      <c r="V1252" s="22"/>
      <c r="W1252" s="22"/>
      <c r="X1252" s="22"/>
      <c r="Y1252" s="22"/>
      <c r="Z1252" s="156"/>
      <c r="AA1252" s="156"/>
      <c r="AB1252" s="156"/>
      <c r="AC1252" s="22">
        <v>20</v>
      </c>
    </row>
    <row r="1253" spans="1:29">
      <c r="A1253" s="17"/>
      <c r="B1253" s="18"/>
      <c r="C1253" s="18"/>
      <c r="D1253" s="17"/>
      <c r="E1253" s="17"/>
      <c r="F1253" s="157"/>
      <c r="G1253" s="136"/>
      <c r="H1253" s="136" t="s">
        <v>131</v>
      </c>
      <c r="I1253" s="137" t="str">
        <f>IFERROR(IF(ISBLANK($G1253),"",IF(ISTEXT($G1253),$G1253,IF(SIGN(INDEX('Time Zones'!$D$12:$J$18,MATCH($H1253,ZoneA,0),MATCH($J1253,ZoneB,0)))=(-1),INDEX('Time Zones'!$D$12:$J$18,MATCH($H1253,ZoneA,0),MATCH($J1253,ZoneB,0))+$G1253+5,INDEX('Time Zones'!$D$12:$J$18,MATCH($H1253,ZoneA,0),MATCH($J1253,ZoneB,0))+$G1253))),"Select Time Zones")</f>
        <v/>
      </c>
      <c r="J1253" s="19" t="s">
        <v>131</v>
      </c>
      <c r="K1253" s="160"/>
      <c r="L1253" s="134"/>
      <c r="M1253" s="134" t="s">
        <v>131</v>
      </c>
      <c r="N1253" s="135" t="str">
        <f>IFERROR(IF(ISBLANK($G1253),"",IF(ISBLANK($L1253),"",IF(ISTEXT($L1253),$L1253,IF(SIGN(INDEX('Time Zones'!$D$12:$J$18,MATCH($H1253,ZoneA,0),MATCH($M1253,ZoneB,0)))=(-1),INDEX('Time Zones'!$D$12:$J$18,MATCH($H1253,ZoneA,0),MATCH($M1253,ZoneB,0))+$L1253+5,INDEX('Time Zones'!$D$12:$J$18,MATCH($H1253,ZoneA,0),MATCH($M1253,ZoneB,0))+$L1253)))),"Select Time Zones")</f>
        <v/>
      </c>
      <c r="O1253" s="162" t="str">
        <f t="shared" ca="1" si="141"/>
        <v/>
      </c>
      <c r="P1253" s="25">
        <f t="shared" si="137"/>
        <v>0</v>
      </c>
      <c r="Q1253" s="25">
        <f t="shared" si="138"/>
        <v>0</v>
      </c>
      <c r="R1253" s="25">
        <f t="shared" si="139"/>
        <v>0</v>
      </c>
      <c r="S1253" s="25" t="str">
        <f t="shared" ca="1" si="142"/>
        <v/>
      </c>
      <c r="T1253" s="20" t="str">
        <f t="shared" ca="1" si="143"/>
        <v/>
      </c>
      <c r="U1253" s="26" t="str">
        <f t="shared" ca="1" si="140"/>
        <v/>
      </c>
      <c r="V1253" s="22"/>
      <c r="W1253" s="22"/>
      <c r="X1253" s="22"/>
      <c r="Y1253" s="22"/>
      <c r="Z1253" s="156"/>
      <c r="AA1253" s="156"/>
      <c r="AB1253" s="156"/>
      <c r="AC1253" s="22">
        <v>20</v>
      </c>
    </row>
    <row r="1254" spans="1:29">
      <c r="A1254" s="17"/>
      <c r="B1254" s="18"/>
      <c r="C1254" s="18"/>
      <c r="D1254" s="17"/>
      <c r="E1254" s="17"/>
      <c r="F1254" s="157"/>
      <c r="G1254" s="136"/>
      <c r="H1254" s="136" t="s">
        <v>131</v>
      </c>
      <c r="I1254" s="137" t="str">
        <f>IFERROR(IF(ISBLANK($G1254),"",IF(ISTEXT($G1254),$G1254,IF(SIGN(INDEX('Time Zones'!$D$12:$J$18,MATCH($H1254,ZoneA,0),MATCH($J1254,ZoneB,0)))=(-1),INDEX('Time Zones'!$D$12:$J$18,MATCH($H1254,ZoneA,0),MATCH($J1254,ZoneB,0))+$G1254+5,INDEX('Time Zones'!$D$12:$J$18,MATCH($H1254,ZoneA,0),MATCH($J1254,ZoneB,0))+$G1254))),"Select Time Zones")</f>
        <v/>
      </c>
      <c r="J1254" s="19" t="s">
        <v>131</v>
      </c>
      <c r="K1254" s="160"/>
      <c r="L1254" s="134"/>
      <c r="M1254" s="134" t="s">
        <v>131</v>
      </c>
      <c r="N1254" s="135" t="str">
        <f>IFERROR(IF(ISBLANK($G1254),"",IF(ISBLANK($L1254),"",IF(ISTEXT($L1254),$L1254,IF(SIGN(INDEX('Time Zones'!$D$12:$J$18,MATCH($H1254,ZoneA,0),MATCH($M1254,ZoneB,0)))=(-1),INDEX('Time Zones'!$D$12:$J$18,MATCH($H1254,ZoneA,0),MATCH($M1254,ZoneB,0))+$L1254+5,INDEX('Time Zones'!$D$12:$J$18,MATCH($H1254,ZoneA,0),MATCH($M1254,ZoneB,0))+$L1254)))),"Select Time Zones")</f>
        <v/>
      </c>
      <c r="O1254" s="162" t="str">
        <f t="shared" ca="1" si="141"/>
        <v/>
      </c>
      <c r="P1254" s="25">
        <f t="shared" si="137"/>
        <v>0</v>
      </c>
      <c r="Q1254" s="25">
        <f t="shared" si="138"/>
        <v>0</v>
      </c>
      <c r="R1254" s="25">
        <f t="shared" si="139"/>
        <v>0</v>
      </c>
      <c r="S1254" s="25" t="str">
        <f t="shared" ca="1" si="142"/>
        <v/>
      </c>
      <c r="T1254" s="20" t="str">
        <f t="shared" ca="1" si="143"/>
        <v/>
      </c>
      <c r="U1254" s="26" t="str">
        <f t="shared" ca="1" si="140"/>
        <v/>
      </c>
      <c r="V1254" s="22"/>
      <c r="W1254" s="22"/>
      <c r="X1254" s="22"/>
      <c r="Y1254" s="22"/>
      <c r="Z1254" s="156"/>
      <c r="AA1254" s="156"/>
      <c r="AB1254" s="156"/>
      <c r="AC1254" s="22">
        <v>20</v>
      </c>
    </row>
    <row r="1255" spans="1:29">
      <c r="A1255" s="17"/>
      <c r="B1255" s="18"/>
      <c r="C1255" s="18"/>
      <c r="D1255" s="17"/>
      <c r="E1255" s="17"/>
      <c r="F1255" s="157"/>
      <c r="G1255" s="136"/>
      <c r="H1255" s="136" t="s">
        <v>131</v>
      </c>
      <c r="I1255" s="137" t="str">
        <f>IFERROR(IF(ISBLANK($G1255),"",IF(ISTEXT($G1255),$G1255,IF(SIGN(INDEX('Time Zones'!$D$12:$J$18,MATCH($H1255,ZoneA,0),MATCH($J1255,ZoneB,0)))=(-1),INDEX('Time Zones'!$D$12:$J$18,MATCH($H1255,ZoneA,0),MATCH($J1255,ZoneB,0))+$G1255+5,INDEX('Time Zones'!$D$12:$J$18,MATCH($H1255,ZoneA,0),MATCH($J1255,ZoneB,0))+$G1255))),"Select Time Zones")</f>
        <v/>
      </c>
      <c r="J1255" s="19" t="s">
        <v>131</v>
      </c>
      <c r="K1255" s="160"/>
      <c r="L1255" s="134"/>
      <c r="M1255" s="134" t="s">
        <v>131</v>
      </c>
      <c r="N1255" s="135" t="str">
        <f>IFERROR(IF(ISBLANK($G1255),"",IF(ISBLANK($L1255),"",IF(ISTEXT($L1255),$L1255,IF(SIGN(INDEX('Time Zones'!$D$12:$J$18,MATCH($H1255,ZoneA,0),MATCH($M1255,ZoneB,0)))=(-1),INDEX('Time Zones'!$D$12:$J$18,MATCH($H1255,ZoneA,0),MATCH($M1255,ZoneB,0))+$L1255+5,INDEX('Time Zones'!$D$12:$J$18,MATCH($H1255,ZoneA,0),MATCH($M1255,ZoneB,0))+$L1255)))),"Select Time Zones")</f>
        <v/>
      </c>
      <c r="O1255" s="162" t="str">
        <f t="shared" ca="1" si="141"/>
        <v/>
      </c>
      <c r="P1255" s="25">
        <f t="shared" si="137"/>
        <v>0</v>
      </c>
      <c r="Q1255" s="25">
        <f t="shared" si="138"/>
        <v>0</v>
      </c>
      <c r="R1255" s="25">
        <f t="shared" si="139"/>
        <v>0</v>
      </c>
      <c r="S1255" s="25" t="str">
        <f t="shared" ca="1" si="142"/>
        <v/>
      </c>
      <c r="T1255" s="20" t="str">
        <f t="shared" ca="1" si="143"/>
        <v/>
      </c>
      <c r="U1255" s="26" t="str">
        <f t="shared" ca="1" si="140"/>
        <v/>
      </c>
      <c r="V1255" s="22"/>
      <c r="W1255" s="22"/>
      <c r="X1255" s="22"/>
      <c r="Y1255" s="22"/>
      <c r="Z1255" s="156"/>
      <c r="AA1255" s="156"/>
      <c r="AB1255" s="156"/>
      <c r="AC1255" s="22">
        <v>20</v>
      </c>
    </row>
    <row r="1256" spans="1:29">
      <c r="A1256" s="17"/>
      <c r="B1256" s="18"/>
      <c r="C1256" s="18"/>
      <c r="D1256" s="17"/>
      <c r="E1256" s="17"/>
      <c r="F1256" s="157"/>
      <c r="G1256" s="136"/>
      <c r="H1256" s="136" t="s">
        <v>131</v>
      </c>
      <c r="I1256" s="137" t="str">
        <f>IFERROR(IF(ISBLANK($G1256),"",IF(ISTEXT($G1256),$G1256,IF(SIGN(INDEX('Time Zones'!$D$12:$J$18,MATCH($H1256,ZoneA,0),MATCH($J1256,ZoneB,0)))=(-1),INDEX('Time Zones'!$D$12:$J$18,MATCH($H1256,ZoneA,0),MATCH($J1256,ZoneB,0))+$G1256+5,INDEX('Time Zones'!$D$12:$J$18,MATCH($H1256,ZoneA,0),MATCH($J1256,ZoneB,0))+$G1256))),"Select Time Zones")</f>
        <v/>
      </c>
      <c r="J1256" s="19" t="s">
        <v>131</v>
      </c>
      <c r="K1256" s="160"/>
      <c r="L1256" s="134"/>
      <c r="M1256" s="134" t="s">
        <v>131</v>
      </c>
      <c r="N1256" s="135" t="str">
        <f>IFERROR(IF(ISBLANK($G1256),"",IF(ISBLANK($L1256),"",IF(ISTEXT($L1256),$L1256,IF(SIGN(INDEX('Time Zones'!$D$12:$J$18,MATCH($H1256,ZoneA,0),MATCH($M1256,ZoneB,0)))=(-1),INDEX('Time Zones'!$D$12:$J$18,MATCH($H1256,ZoneA,0),MATCH($M1256,ZoneB,0))+$L1256+5,INDEX('Time Zones'!$D$12:$J$18,MATCH($H1256,ZoneA,0),MATCH($M1256,ZoneB,0))+$L1256)))),"Select Time Zones")</f>
        <v/>
      </c>
      <c r="O1256" s="162" t="str">
        <f t="shared" ca="1" si="141"/>
        <v/>
      </c>
      <c r="P1256" s="25">
        <f t="shared" si="137"/>
        <v>0</v>
      </c>
      <c r="Q1256" s="25">
        <f t="shared" si="138"/>
        <v>0</v>
      </c>
      <c r="R1256" s="25">
        <f t="shared" si="139"/>
        <v>0</v>
      </c>
      <c r="S1256" s="25" t="str">
        <f t="shared" ca="1" si="142"/>
        <v/>
      </c>
      <c r="T1256" s="20" t="str">
        <f t="shared" ca="1" si="143"/>
        <v/>
      </c>
      <c r="U1256" s="26" t="str">
        <f t="shared" ca="1" si="140"/>
        <v/>
      </c>
      <c r="V1256" s="22"/>
      <c r="W1256" s="22"/>
      <c r="X1256" s="22"/>
      <c r="Y1256" s="22"/>
      <c r="Z1256" s="156"/>
      <c r="AA1256" s="156"/>
      <c r="AB1256" s="156"/>
      <c r="AC1256" s="22">
        <v>20</v>
      </c>
    </row>
    <row r="1257" spans="1:29">
      <c r="A1257" s="17"/>
      <c r="B1257" s="18"/>
      <c r="C1257" s="18"/>
      <c r="D1257" s="17"/>
      <c r="E1257" s="17"/>
      <c r="F1257" s="157"/>
      <c r="G1257" s="136"/>
      <c r="H1257" s="136" t="s">
        <v>131</v>
      </c>
      <c r="I1257" s="137" t="str">
        <f>IFERROR(IF(ISBLANK($G1257),"",IF(ISTEXT($G1257),$G1257,IF(SIGN(INDEX('Time Zones'!$D$12:$J$18,MATCH($H1257,ZoneA,0),MATCH($J1257,ZoneB,0)))=(-1),INDEX('Time Zones'!$D$12:$J$18,MATCH($H1257,ZoneA,0),MATCH($J1257,ZoneB,0))+$G1257+5,INDEX('Time Zones'!$D$12:$J$18,MATCH($H1257,ZoneA,0),MATCH($J1257,ZoneB,0))+$G1257))),"Select Time Zones")</f>
        <v/>
      </c>
      <c r="J1257" s="19" t="s">
        <v>131</v>
      </c>
      <c r="K1257" s="160"/>
      <c r="L1257" s="134"/>
      <c r="M1257" s="134" t="s">
        <v>131</v>
      </c>
      <c r="N1257" s="135" t="str">
        <f>IFERROR(IF(ISBLANK($G1257),"",IF(ISBLANK($L1257),"",IF(ISTEXT($L1257),$L1257,IF(SIGN(INDEX('Time Zones'!$D$12:$J$18,MATCH($H1257,ZoneA,0),MATCH($M1257,ZoneB,0)))=(-1),INDEX('Time Zones'!$D$12:$J$18,MATCH($H1257,ZoneA,0),MATCH($M1257,ZoneB,0))+$L1257+5,INDEX('Time Zones'!$D$12:$J$18,MATCH($H1257,ZoneA,0),MATCH($M1257,ZoneB,0))+$L1257)))),"Select Time Zones")</f>
        <v/>
      </c>
      <c r="O1257" s="162" t="str">
        <f t="shared" ca="1" si="141"/>
        <v/>
      </c>
      <c r="P1257" s="25">
        <f t="shared" si="137"/>
        <v>0</v>
      </c>
      <c r="Q1257" s="25">
        <f t="shared" si="138"/>
        <v>0</v>
      </c>
      <c r="R1257" s="25">
        <f t="shared" si="139"/>
        <v>0</v>
      </c>
      <c r="S1257" s="25" t="str">
        <f t="shared" ca="1" si="142"/>
        <v/>
      </c>
      <c r="T1257" s="20" t="str">
        <f t="shared" ca="1" si="143"/>
        <v/>
      </c>
      <c r="U1257" s="26" t="str">
        <f t="shared" ca="1" si="140"/>
        <v/>
      </c>
      <c r="V1257" s="22"/>
      <c r="W1257" s="22"/>
      <c r="X1257" s="22"/>
      <c r="Y1257" s="22"/>
      <c r="Z1257" s="156"/>
      <c r="AA1257" s="156"/>
      <c r="AB1257" s="156"/>
      <c r="AC1257" s="22">
        <v>20</v>
      </c>
    </row>
    <row r="1258" spans="1:29">
      <c r="A1258" s="17"/>
      <c r="B1258" s="18"/>
      <c r="C1258" s="18"/>
      <c r="D1258" s="17"/>
      <c r="E1258" s="17"/>
      <c r="F1258" s="157"/>
      <c r="G1258" s="136"/>
      <c r="H1258" s="136" t="s">
        <v>131</v>
      </c>
      <c r="I1258" s="137" t="str">
        <f>IFERROR(IF(ISBLANK($G1258),"",IF(ISTEXT($G1258),$G1258,IF(SIGN(INDEX('Time Zones'!$D$12:$J$18,MATCH($H1258,ZoneA,0),MATCH($J1258,ZoneB,0)))=(-1),INDEX('Time Zones'!$D$12:$J$18,MATCH($H1258,ZoneA,0),MATCH($J1258,ZoneB,0))+$G1258+5,INDEX('Time Zones'!$D$12:$J$18,MATCH($H1258,ZoneA,0),MATCH($J1258,ZoneB,0))+$G1258))),"Select Time Zones")</f>
        <v/>
      </c>
      <c r="J1258" s="19" t="s">
        <v>131</v>
      </c>
      <c r="K1258" s="160"/>
      <c r="L1258" s="134"/>
      <c r="M1258" s="134" t="s">
        <v>131</v>
      </c>
      <c r="N1258" s="135" t="str">
        <f>IFERROR(IF(ISBLANK($G1258),"",IF(ISBLANK($L1258),"",IF(ISTEXT($L1258),$L1258,IF(SIGN(INDEX('Time Zones'!$D$12:$J$18,MATCH($H1258,ZoneA,0),MATCH($M1258,ZoneB,0)))=(-1),INDEX('Time Zones'!$D$12:$J$18,MATCH($H1258,ZoneA,0),MATCH($M1258,ZoneB,0))+$L1258+5,INDEX('Time Zones'!$D$12:$J$18,MATCH($H1258,ZoneA,0),MATCH($M1258,ZoneB,0))+$L1258)))),"Select Time Zones")</f>
        <v/>
      </c>
      <c r="O1258" s="162" t="str">
        <f t="shared" ca="1" si="141"/>
        <v/>
      </c>
      <c r="P1258" s="25">
        <f t="shared" si="137"/>
        <v>0</v>
      </c>
      <c r="Q1258" s="25">
        <f t="shared" si="138"/>
        <v>0</v>
      </c>
      <c r="R1258" s="25">
        <f t="shared" si="139"/>
        <v>0</v>
      </c>
      <c r="S1258" s="25" t="str">
        <f t="shared" ca="1" si="142"/>
        <v/>
      </c>
      <c r="T1258" s="20" t="str">
        <f t="shared" ca="1" si="143"/>
        <v/>
      </c>
      <c r="U1258" s="26" t="str">
        <f t="shared" ca="1" si="140"/>
        <v/>
      </c>
      <c r="V1258" s="22"/>
      <c r="W1258" s="22"/>
      <c r="X1258" s="22"/>
      <c r="Y1258" s="22"/>
      <c r="Z1258" s="156"/>
      <c r="AA1258" s="156"/>
      <c r="AB1258" s="156"/>
      <c r="AC1258" s="22">
        <v>20</v>
      </c>
    </row>
    <row r="1259" spans="1:29">
      <c r="A1259" s="17"/>
      <c r="B1259" s="18"/>
      <c r="C1259" s="18"/>
      <c r="D1259" s="17"/>
      <c r="E1259" s="17"/>
      <c r="F1259" s="157"/>
      <c r="G1259" s="136"/>
      <c r="H1259" s="136" t="s">
        <v>131</v>
      </c>
      <c r="I1259" s="137" t="str">
        <f>IFERROR(IF(ISBLANK($G1259),"",IF(ISTEXT($G1259),$G1259,IF(SIGN(INDEX('Time Zones'!$D$12:$J$18,MATCH($H1259,ZoneA,0),MATCH($J1259,ZoneB,0)))=(-1),INDEX('Time Zones'!$D$12:$J$18,MATCH($H1259,ZoneA,0),MATCH($J1259,ZoneB,0))+$G1259+5,INDEX('Time Zones'!$D$12:$J$18,MATCH($H1259,ZoneA,0),MATCH($J1259,ZoneB,0))+$G1259))),"Select Time Zones")</f>
        <v/>
      </c>
      <c r="J1259" s="19" t="s">
        <v>131</v>
      </c>
      <c r="K1259" s="160"/>
      <c r="L1259" s="134"/>
      <c r="M1259" s="134" t="s">
        <v>131</v>
      </c>
      <c r="N1259" s="135" t="str">
        <f>IFERROR(IF(ISBLANK($G1259),"",IF(ISBLANK($L1259),"",IF(ISTEXT($L1259),$L1259,IF(SIGN(INDEX('Time Zones'!$D$12:$J$18,MATCH($H1259,ZoneA,0),MATCH($M1259,ZoneB,0)))=(-1),INDEX('Time Zones'!$D$12:$J$18,MATCH($H1259,ZoneA,0),MATCH($M1259,ZoneB,0))+$L1259+5,INDEX('Time Zones'!$D$12:$J$18,MATCH($H1259,ZoneA,0),MATCH($M1259,ZoneB,0))+$L1259)))),"Select Time Zones")</f>
        <v/>
      </c>
      <c r="O1259" s="162" t="str">
        <f t="shared" ca="1" si="141"/>
        <v/>
      </c>
      <c r="P1259" s="25">
        <f t="shared" si="137"/>
        <v>0</v>
      </c>
      <c r="Q1259" s="25">
        <f t="shared" si="138"/>
        <v>0</v>
      </c>
      <c r="R1259" s="25">
        <f t="shared" si="139"/>
        <v>0</v>
      </c>
      <c r="S1259" s="25" t="str">
        <f t="shared" ca="1" si="142"/>
        <v/>
      </c>
      <c r="T1259" s="20" t="str">
        <f t="shared" ca="1" si="143"/>
        <v/>
      </c>
      <c r="U1259" s="26" t="str">
        <f t="shared" ca="1" si="140"/>
        <v/>
      </c>
      <c r="V1259" s="22"/>
      <c r="W1259" s="22"/>
      <c r="X1259" s="22"/>
      <c r="Y1259" s="22"/>
      <c r="Z1259" s="156"/>
      <c r="AA1259" s="156"/>
      <c r="AB1259" s="156"/>
      <c r="AC1259" s="22">
        <v>20</v>
      </c>
    </row>
    <row r="1260" spans="1:29">
      <c r="A1260" s="17"/>
      <c r="B1260" s="18"/>
      <c r="C1260" s="18"/>
      <c r="D1260" s="17"/>
      <c r="E1260" s="17"/>
      <c r="F1260" s="157"/>
      <c r="G1260" s="136"/>
      <c r="H1260" s="136" t="s">
        <v>131</v>
      </c>
      <c r="I1260" s="137" t="str">
        <f>IFERROR(IF(ISBLANK($G1260),"",IF(ISTEXT($G1260),$G1260,IF(SIGN(INDEX('Time Zones'!$D$12:$J$18,MATCH($H1260,ZoneA,0),MATCH($J1260,ZoneB,0)))=(-1),INDEX('Time Zones'!$D$12:$J$18,MATCH($H1260,ZoneA,0),MATCH($J1260,ZoneB,0))+$G1260+5,INDEX('Time Zones'!$D$12:$J$18,MATCH($H1260,ZoneA,0),MATCH($J1260,ZoneB,0))+$G1260))),"Select Time Zones")</f>
        <v/>
      </c>
      <c r="J1260" s="19" t="s">
        <v>131</v>
      </c>
      <c r="K1260" s="160"/>
      <c r="L1260" s="134"/>
      <c r="M1260" s="134" t="s">
        <v>131</v>
      </c>
      <c r="N1260" s="135" t="str">
        <f>IFERROR(IF(ISBLANK($G1260),"",IF(ISBLANK($L1260),"",IF(ISTEXT($L1260),$L1260,IF(SIGN(INDEX('Time Zones'!$D$12:$J$18,MATCH($H1260,ZoneA,0),MATCH($M1260,ZoneB,0)))=(-1),INDEX('Time Zones'!$D$12:$J$18,MATCH($H1260,ZoneA,0),MATCH($M1260,ZoneB,0))+$L1260+5,INDEX('Time Zones'!$D$12:$J$18,MATCH($H1260,ZoneA,0),MATCH($M1260,ZoneB,0))+$L1260)))),"Select Time Zones")</f>
        <v/>
      </c>
      <c r="O1260" s="162" t="str">
        <f t="shared" ca="1" si="141"/>
        <v/>
      </c>
      <c r="P1260" s="25">
        <f t="shared" si="137"/>
        <v>0</v>
      </c>
      <c r="Q1260" s="25">
        <f t="shared" si="138"/>
        <v>0</v>
      </c>
      <c r="R1260" s="25">
        <f t="shared" si="139"/>
        <v>0</v>
      </c>
      <c r="S1260" s="25" t="str">
        <f t="shared" ca="1" si="142"/>
        <v/>
      </c>
      <c r="T1260" s="20" t="str">
        <f t="shared" ca="1" si="143"/>
        <v/>
      </c>
      <c r="U1260" s="26" t="str">
        <f t="shared" ca="1" si="140"/>
        <v/>
      </c>
      <c r="V1260" s="22"/>
      <c r="W1260" s="22"/>
      <c r="X1260" s="22"/>
      <c r="Y1260" s="22"/>
      <c r="Z1260" s="156"/>
      <c r="AA1260" s="156"/>
      <c r="AB1260" s="156"/>
      <c r="AC1260" s="22">
        <v>20</v>
      </c>
    </row>
    <row r="1261" spans="1:29">
      <c r="A1261" s="17"/>
      <c r="B1261" s="18"/>
      <c r="C1261" s="18"/>
      <c r="D1261" s="17"/>
      <c r="E1261" s="17"/>
      <c r="F1261" s="157"/>
      <c r="G1261" s="136"/>
      <c r="H1261" s="136" t="s">
        <v>131</v>
      </c>
      <c r="I1261" s="137" t="str">
        <f>IFERROR(IF(ISBLANK($G1261),"",IF(ISTEXT($G1261),$G1261,IF(SIGN(INDEX('Time Zones'!$D$12:$J$18,MATCH($H1261,ZoneA,0),MATCH($J1261,ZoneB,0)))=(-1),INDEX('Time Zones'!$D$12:$J$18,MATCH($H1261,ZoneA,0),MATCH($J1261,ZoneB,0))+$G1261+5,INDEX('Time Zones'!$D$12:$J$18,MATCH($H1261,ZoneA,0),MATCH($J1261,ZoneB,0))+$G1261))),"Select Time Zones")</f>
        <v/>
      </c>
      <c r="J1261" s="19" t="s">
        <v>131</v>
      </c>
      <c r="K1261" s="160"/>
      <c r="L1261" s="134"/>
      <c r="M1261" s="134" t="s">
        <v>131</v>
      </c>
      <c r="N1261" s="135" t="str">
        <f>IFERROR(IF(ISBLANK($G1261),"",IF(ISBLANK($L1261),"",IF(ISTEXT($L1261),$L1261,IF(SIGN(INDEX('Time Zones'!$D$12:$J$18,MATCH($H1261,ZoneA,0),MATCH($M1261,ZoneB,0)))=(-1),INDEX('Time Zones'!$D$12:$J$18,MATCH($H1261,ZoneA,0),MATCH($M1261,ZoneB,0))+$L1261+5,INDEX('Time Zones'!$D$12:$J$18,MATCH($H1261,ZoneA,0),MATCH($M1261,ZoneB,0))+$L1261)))),"Select Time Zones")</f>
        <v/>
      </c>
      <c r="O1261" s="162" t="str">
        <f t="shared" ca="1" si="141"/>
        <v/>
      </c>
      <c r="P1261" s="25">
        <f t="shared" si="137"/>
        <v>0</v>
      </c>
      <c r="Q1261" s="25">
        <f t="shared" si="138"/>
        <v>0</v>
      </c>
      <c r="R1261" s="25">
        <f t="shared" si="139"/>
        <v>0</v>
      </c>
      <c r="S1261" s="25" t="str">
        <f t="shared" ca="1" si="142"/>
        <v/>
      </c>
      <c r="T1261" s="20" t="str">
        <f t="shared" ca="1" si="143"/>
        <v/>
      </c>
      <c r="U1261" s="26" t="str">
        <f t="shared" ca="1" si="140"/>
        <v/>
      </c>
      <c r="V1261" s="22"/>
      <c r="W1261" s="22"/>
      <c r="X1261" s="22"/>
      <c r="Y1261" s="22"/>
      <c r="Z1261" s="156"/>
      <c r="AA1261" s="156"/>
      <c r="AB1261" s="156"/>
      <c r="AC1261" s="22">
        <v>20</v>
      </c>
    </row>
    <row r="1262" spans="1:29">
      <c r="A1262" s="17"/>
      <c r="B1262" s="18"/>
      <c r="C1262" s="18"/>
      <c r="D1262" s="17"/>
      <c r="E1262" s="17"/>
      <c r="F1262" s="157"/>
      <c r="G1262" s="136"/>
      <c r="H1262" s="136" t="s">
        <v>131</v>
      </c>
      <c r="I1262" s="137" t="str">
        <f>IFERROR(IF(ISBLANK($G1262),"",IF(ISTEXT($G1262),$G1262,IF(SIGN(INDEX('Time Zones'!$D$12:$J$18,MATCH($H1262,ZoneA,0),MATCH($J1262,ZoneB,0)))=(-1),INDEX('Time Zones'!$D$12:$J$18,MATCH($H1262,ZoneA,0),MATCH($J1262,ZoneB,0))+$G1262+5,INDEX('Time Zones'!$D$12:$J$18,MATCH($H1262,ZoneA,0),MATCH($J1262,ZoneB,0))+$G1262))),"Select Time Zones")</f>
        <v/>
      </c>
      <c r="J1262" s="19" t="s">
        <v>131</v>
      </c>
      <c r="K1262" s="160"/>
      <c r="L1262" s="134"/>
      <c r="M1262" s="134" t="s">
        <v>131</v>
      </c>
      <c r="N1262" s="135" t="str">
        <f>IFERROR(IF(ISBLANK($G1262),"",IF(ISBLANK($L1262),"",IF(ISTEXT($L1262),$L1262,IF(SIGN(INDEX('Time Zones'!$D$12:$J$18,MATCH($H1262,ZoneA,0),MATCH($M1262,ZoneB,0)))=(-1),INDEX('Time Zones'!$D$12:$J$18,MATCH($H1262,ZoneA,0),MATCH($M1262,ZoneB,0))+$L1262+5,INDEX('Time Zones'!$D$12:$J$18,MATCH($H1262,ZoneA,0),MATCH($M1262,ZoneB,0))+$L1262)))),"Select Time Zones")</f>
        <v/>
      </c>
      <c r="O1262" s="162" t="str">
        <f t="shared" ca="1" si="141"/>
        <v/>
      </c>
      <c r="P1262" s="25">
        <f t="shared" si="137"/>
        <v>0</v>
      </c>
      <c r="Q1262" s="25">
        <f t="shared" si="138"/>
        <v>0</v>
      </c>
      <c r="R1262" s="25">
        <f t="shared" si="139"/>
        <v>0</v>
      </c>
      <c r="S1262" s="25" t="str">
        <f t="shared" ca="1" si="142"/>
        <v/>
      </c>
      <c r="T1262" s="20" t="str">
        <f t="shared" ca="1" si="143"/>
        <v/>
      </c>
      <c r="U1262" s="26" t="str">
        <f t="shared" ca="1" si="140"/>
        <v/>
      </c>
      <c r="V1262" s="22"/>
      <c r="W1262" s="22"/>
      <c r="X1262" s="22"/>
      <c r="Y1262" s="22"/>
      <c r="Z1262" s="156"/>
      <c r="AA1262" s="156"/>
      <c r="AB1262" s="156"/>
      <c r="AC1262" s="22">
        <v>20</v>
      </c>
    </row>
    <row r="1263" spans="1:29">
      <c r="A1263" s="17"/>
      <c r="B1263" s="18"/>
      <c r="C1263" s="18"/>
      <c r="D1263" s="17"/>
      <c r="E1263" s="17"/>
      <c r="F1263" s="157"/>
      <c r="G1263" s="136"/>
      <c r="H1263" s="136" t="s">
        <v>131</v>
      </c>
      <c r="I1263" s="137" t="str">
        <f>IFERROR(IF(ISBLANK($G1263),"",IF(ISTEXT($G1263),$G1263,IF(SIGN(INDEX('Time Zones'!$D$12:$J$18,MATCH($H1263,ZoneA,0),MATCH($J1263,ZoneB,0)))=(-1),INDEX('Time Zones'!$D$12:$J$18,MATCH($H1263,ZoneA,0),MATCH($J1263,ZoneB,0))+$G1263+5,INDEX('Time Zones'!$D$12:$J$18,MATCH($H1263,ZoneA,0),MATCH($J1263,ZoneB,0))+$G1263))),"Select Time Zones")</f>
        <v/>
      </c>
      <c r="J1263" s="19" t="s">
        <v>131</v>
      </c>
      <c r="K1263" s="160"/>
      <c r="L1263" s="134"/>
      <c r="M1263" s="134" t="s">
        <v>131</v>
      </c>
      <c r="N1263" s="135" t="str">
        <f>IFERROR(IF(ISBLANK($G1263),"",IF(ISBLANK($L1263),"",IF(ISTEXT($L1263),$L1263,IF(SIGN(INDEX('Time Zones'!$D$12:$J$18,MATCH($H1263,ZoneA,0),MATCH($M1263,ZoneB,0)))=(-1),INDEX('Time Zones'!$D$12:$J$18,MATCH($H1263,ZoneA,0),MATCH($M1263,ZoneB,0))+$L1263+5,INDEX('Time Zones'!$D$12:$J$18,MATCH($H1263,ZoneA,0),MATCH($M1263,ZoneB,0))+$L1263)))),"Select Time Zones")</f>
        <v/>
      </c>
      <c r="O1263" s="162" t="str">
        <f t="shared" ca="1" si="141"/>
        <v/>
      </c>
      <c r="P1263" s="25">
        <f t="shared" si="137"/>
        <v>0</v>
      </c>
      <c r="Q1263" s="25">
        <f t="shared" si="138"/>
        <v>0</v>
      </c>
      <c r="R1263" s="25">
        <f t="shared" si="139"/>
        <v>0</v>
      </c>
      <c r="S1263" s="25" t="str">
        <f t="shared" ca="1" si="142"/>
        <v/>
      </c>
      <c r="T1263" s="20" t="str">
        <f t="shared" ca="1" si="143"/>
        <v/>
      </c>
      <c r="U1263" s="26" t="str">
        <f t="shared" ca="1" si="140"/>
        <v/>
      </c>
      <c r="V1263" s="22"/>
      <c r="W1263" s="22"/>
      <c r="X1263" s="22"/>
      <c r="Y1263" s="22"/>
      <c r="Z1263" s="156"/>
      <c r="AA1263" s="156"/>
      <c r="AB1263" s="156"/>
      <c r="AC1263" s="22">
        <v>20</v>
      </c>
    </row>
    <row r="1264" spans="1:29">
      <c r="A1264" s="17"/>
      <c r="B1264" s="18"/>
      <c r="C1264" s="18"/>
      <c r="D1264" s="17"/>
      <c r="E1264" s="17"/>
      <c r="F1264" s="157"/>
      <c r="G1264" s="136"/>
      <c r="H1264" s="136" t="s">
        <v>131</v>
      </c>
      <c r="I1264" s="137" t="str">
        <f>IFERROR(IF(ISBLANK($G1264),"",IF(ISTEXT($G1264),$G1264,IF(SIGN(INDEX('Time Zones'!$D$12:$J$18,MATCH($H1264,ZoneA,0),MATCH($J1264,ZoneB,0)))=(-1),INDEX('Time Zones'!$D$12:$J$18,MATCH($H1264,ZoneA,0),MATCH($J1264,ZoneB,0))+$G1264+5,INDEX('Time Zones'!$D$12:$J$18,MATCH($H1264,ZoneA,0),MATCH($J1264,ZoneB,0))+$G1264))),"Select Time Zones")</f>
        <v/>
      </c>
      <c r="J1264" s="19" t="s">
        <v>131</v>
      </c>
      <c r="K1264" s="160"/>
      <c r="L1264" s="134"/>
      <c r="M1264" s="134" t="s">
        <v>131</v>
      </c>
      <c r="N1264" s="135" t="str">
        <f>IFERROR(IF(ISBLANK($G1264),"",IF(ISBLANK($L1264),"",IF(ISTEXT($L1264),$L1264,IF(SIGN(INDEX('Time Zones'!$D$12:$J$18,MATCH($H1264,ZoneA,0),MATCH($M1264,ZoneB,0)))=(-1),INDEX('Time Zones'!$D$12:$J$18,MATCH($H1264,ZoneA,0),MATCH($M1264,ZoneB,0))+$L1264+5,INDEX('Time Zones'!$D$12:$J$18,MATCH($H1264,ZoneA,0),MATCH($M1264,ZoneB,0))+$L1264)))),"Select Time Zones")</f>
        <v/>
      </c>
      <c r="O1264" s="162" t="str">
        <f t="shared" ca="1" si="141"/>
        <v/>
      </c>
      <c r="P1264" s="25">
        <f t="shared" si="137"/>
        <v>0</v>
      </c>
      <c r="Q1264" s="25">
        <f t="shared" si="138"/>
        <v>0</v>
      </c>
      <c r="R1264" s="25">
        <f t="shared" si="139"/>
        <v>0</v>
      </c>
      <c r="S1264" s="25" t="str">
        <f t="shared" ca="1" si="142"/>
        <v/>
      </c>
      <c r="T1264" s="20" t="str">
        <f t="shared" ca="1" si="143"/>
        <v/>
      </c>
      <c r="U1264" s="26" t="str">
        <f t="shared" ca="1" si="140"/>
        <v/>
      </c>
      <c r="V1264" s="22"/>
      <c r="W1264" s="22"/>
      <c r="X1264" s="22"/>
      <c r="Y1264" s="22"/>
      <c r="Z1264" s="156"/>
      <c r="AA1264" s="156"/>
      <c r="AB1264" s="156"/>
      <c r="AC1264" s="22">
        <v>20</v>
      </c>
    </row>
    <row r="1265" spans="1:29">
      <c r="A1265" s="17"/>
      <c r="B1265" s="18"/>
      <c r="C1265" s="18"/>
      <c r="D1265" s="17"/>
      <c r="E1265" s="17"/>
      <c r="F1265" s="157"/>
      <c r="G1265" s="136"/>
      <c r="H1265" s="136" t="s">
        <v>131</v>
      </c>
      <c r="I1265" s="137" t="str">
        <f>IFERROR(IF(ISBLANK($G1265),"",IF(ISTEXT($G1265),$G1265,IF(SIGN(INDEX('Time Zones'!$D$12:$J$18,MATCH($H1265,ZoneA,0),MATCH($J1265,ZoneB,0)))=(-1),INDEX('Time Zones'!$D$12:$J$18,MATCH($H1265,ZoneA,0),MATCH($J1265,ZoneB,0))+$G1265+5,INDEX('Time Zones'!$D$12:$J$18,MATCH($H1265,ZoneA,0),MATCH($J1265,ZoneB,0))+$G1265))),"Select Time Zones")</f>
        <v/>
      </c>
      <c r="J1265" s="19" t="s">
        <v>131</v>
      </c>
      <c r="K1265" s="160"/>
      <c r="L1265" s="134"/>
      <c r="M1265" s="134" t="s">
        <v>131</v>
      </c>
      <c r="N1265" s="135" t="str">
        <f>IFERROR(IF(ISBLANK($G1265),"",IF(ISBLANK($L1265),"",IF(ISTEXT($L1265),$L1265,IF(SIGN(INDEX('Time Zones'!$D$12:$J$18,MATCH($H1265,ZoneA,0),MATCH($M1265,ZoneB,0)))=(-1),INDEX('Time Zones'!$D$12:$J$18,MATCH($H1265,ZoneA,0),MATCH($M1265,ZoneB,0))+$L1265+5,INDEX('Time Zones'!$D$12:$J$18,MATCH($H1265,ZoneA,0),MATCH($M1265,ZoneB,0))+$L1265)))),"Select Time Zones")</f>
        <v/>
      </c>
      <c r="O1265" s="162" t="str">
        <f t="shared" ca="1" si="141"/>
        <v/>
      </c>
      <c r="P1265" s="25">
        <f t="shared" si="137"/>
        <v>0</v>
      </c>
      <c r="Q1265" s="25">
        <f t="shared" si="138"/>
        <v>0</v>
      </c>
      <c r="R1265" s="25">
        <f t="shared" si="139"/>
        <v>0</v>
      </c>
      <c r="S1265" s="25" t="str">
        <f t="shared" ca="1" si="142"/>
        <v/>
      </c>
      <c r="T1265" s="20" t="str">
        <f t="shared" ca="1" si="143"/>
        <v/>
      </c>
      <c r="U1265" s="26" t="str">
        <f t="shared" ca="1" si="140"/>
        <v/>
      </c>
      <c r="V1265" s="22"/>
      <c r="W1265" s="22"/>
      <c r="X1265" s="22"/>
      <c r="Y1265" s="22"/>
      <c r="Z1265" s="156"/>
      <c r="AA1265" s="156"/>
      <c r="AB1265" s="156"/>
      <c r="AC1265" s="22">
        <v>20</v>
      </c>
    </row>
    <row r="1266" spans="1:29">
      <c r="A1266" s="17"/>
      <c r="B1266" s="18"/>
      <c r="C1266" s="18"/>
      <c r="D1266" s="17"/>
      <c r="E1266" s="17"/>
      <c r="F1266" s="157"/>
      <c r="G1266" s="136"/>
      <c r="H1266" s="136" t="s">
        <v>131</v>
      </c>
      <c r="I1266" s="137" t="str">
        <f>IFERROR(IF(ISBLANK($G1266),"",IF(ISTEXT($G1266),$G1266,IF(SIGN(INDEX('Time Zones'!$D$12:$J$18,MATCH($H1266,ZoneA,0),MATCH($J1266,ZoneB,0)))=(-1),INDEX('Time Zones'!$D$12:$J$18,MATCH($H1266,ZoneA,0),MATCH($J1266,ZoneB,0))+$G1266+5,INDEX('Time Zones'!$D$12:$J$18,MATCH($H1266,ZoneA,0),MATCH($J1266,ZoneB,0))+$G1266))),"Select Time Zones")</f>
        <v/>
      </c>
      <c r="J1266" s="19" t="s">
        <v>131</v>
      </c>
      <c r="K1266" s="160"/>
      <c r="L1266" s="134"/>
      <c r="M1266" s="134" t="s">
        <v>131</v>
      </c>
      <c r="N1266" s="135" t="str">
        <f>IFERROR(IF(ISBLANK($G1266),"",IF(ISBLANK($L1266),"",IF(ISTEXT($L1266),$L1266,IF(SIGN(INDEX('Time Zones'!$D$12:$J$18,MATCH($H1266,ZoneA,0),MATCH($M1266,ZoneB,0)))=(-1),INDEX('Time Zones'!$D$12:$J$18,MATCH($H1266,ZoneA,0),MATCH($M1266,ZoneB,0))+$L1266+5,INDEX('Time Zones'!$D$12:$J$18,MATCH($H1266,ZoneA,0),MATCH($M1266,ZoneB,0))+$L1266)))),"Select Time Zones")</f>
        <v/>
      </c>
      <c r="O1266" s="162" t="str">
        <f t="shared" ca="1" si="141"/>
        <v/>
      </c>
      <c r="P1266" s="25">
        <f t="shared" si="137"/>
        <v>0</v>
      </c>
      <c r="Q1266" s="25">
        <f t="shared" si="138"/>
        <v>0</v>
      </c>
      <c r="R1266" s="25">
        <f t="shared" si="139"/>
        <v>0</v>
      </c>
      <c r="S1266" s="25" t="str">
        <f t="shared" ca="1" si="142"/>
        <v/>
      </c>
      <c r="T1266" s="20" t="str">
        <f t="shared" ca="1" si="143"/>
        <v/>
      </c>
      <c r="U1266" s="26" t="str">
        <f t="shared" ca="1" si="140"/>
        <v/>
      </c>
      <c r="V1266" s="22"/>
      <c r="W1266" s="22"/>
      <c r="X1266" s="22"/>
      <c r="Y1266" s="22"/>
      <c r="Z1266" s="156"/>
      <c r="AA1266" s="156"/>
      <c r="AB1266" s="156"/>
      <c r="AC1266" s="22">
        <v>20</v>
      </c>
    </row>
    <row r="1267" spans="1:29">
      <c r="A1267" s="17"/>
      <c r="B1267" s="18"/>
      <c r="C1267" s="18"/>
      <c r="D1267" s="17"/>
      <c r="E1267" s="17"/>
      <c r="F1267" s="157"/>
      <c r="G1267" s="136"/>
      <c r="H1267" s="136" t="s">
        <v>131</v>
      </c>
      <c r="I1267" s="137" t="str">
        <f>IFERROR(IF(ISBLANK($G1267),"",IF(ISTEXT($G1267),$G1267,IF(SIGN(INDEX('Time Zones'!$D$12:$J$18,MATCH($H1267,ZoneA,0),MATCH($J1267,ZoneB,0)))=(-1),INDEX('Time Zones'!$D$12:$J$18,MATCH($H1267,ZoneA,0),MATCH($J1267,ZoneB,0))+$G1267+5,INDEX('Time Zones'!$D$12:$J$18,MATCH($H1267,ZoneA,0),MATCH($J1267,ZoneB,0))+$G1267))),"Select Time Zones")</f>
        <v/>
      </c>
      <c r="J1267" s="19" t="s">
        <v>131</v>
      </c>
      <c r="K1267" s="160"/>
      <c r="L1267" s="134"/>
      <c r="M1267" s="134" t="s">
        <v>131</v>
      </c>
      <c r="N1267" s="135" t="str">
        <f>IFERROR(IF(ISBLANK($G1267),"",IF(ISBLANK($L1267),"",IF(ISTEXT($L1267),$L1267,IF(SIGN(INDEX('Time Zones'!$D$12:$J$18,MATCH($H1267,ZoneA,0),MATCH($M1267,ZoneB,0)))=(-1),INDEX('Time Zones'!$D$12:$J$18,MATCH($H1267,ZoneA,0),MATCH($M1267,ZoneB,0))+$L1267+5,INDEX('Time Zones'!$D$12:$J$18,MATCH($H1267,ZoneA,0),MATCH($M1267,ZoneB,0))+$L1267)))),"Select Time Zones")</f>
        <v/>
      </c>
      <c r="O1267" s="162" t="str">
        <f t="shared" ca="1" si="141"/>
        <v/>
      </c>
      <c r="P1267" s="25">
        <f t="shared" si="137"/>
        <v>0</v>
      </c>
      <c r="Q1267" s="25">
        <f t="shared" si="138"/>
        <v>0</v>
      </c>
      <c r="R1267" s="25">
        <f t="shared" si="139"/>
        <v>0</v>
      </c>
      <c r="S1267" s="25" t="str">
        <f t="shared" ca="1" si="142"/>
        <v/>
      </c>
      <c r="T1267" s="20" t="str">
        <f t="shared" ca="1" si="143"/>
        <v/>
      </c>
      <c r="U1267" s="26" t="str">
        <f t="shared" ca="1" si="140"/>
        <v/>
      </c>
      <c r="V1267" s="22"/>
      <c r="W1267" s="22"/>
      <c r="X1267" s="22"/>
      <c r="Y1267" s="22"/>
      <c r="Z1267" s="156"/>
      <c r="AA1267" s="156"/>
      <c r="AB1267" s="156"/>
      <c r="AC1267" s="22">
        <v>20</v>
      </c>
    </row>
    <row r="1268" spans="1:29">
      <c r="A1268" s="17"/>
      <c r="B1268" s="18"/>
      <c r="C1268" s="18"/>
      <c r="D1268" s="17"/>
      <c r="E1268" s="17"/>
      <c r="F1268" s="157"/>
      <c r="G1268" s="136"/>
      <c r="H1268" s="136" t="s">
        <v>131</v>
      </c>
      <c r="I1268" s="137" t="str">
        <f>IFERROR(IF(ISBLANK($G1268),"",IF(ISTEXT($G1268),$G1268,IF(SIGN(INDEX('Time Zones'!$D$12:$J$18,MATCH($H1268,ZoneA,0),MATCH($J1268,ZoneB,0)))=(-1),INDEX('Time Zones'!$D$12:$J$18,MATCH($H1268,ZoneA,0),MATCH($J1268,ZoneB,0))+$G1268+5,INDEX('Time Zones'!$D$12:$J$18,MATCH($H1268,ZoneA,0),MATCH($J1268,ZoneB,0))+$G1268))),"Select Time Zones")</f>
        <v/>
      </c>
      <c r="J1268" s="19" t="s">
        <v>131</v>
      </c>
      <c r="K1268" s="160"/>
      <c r="L1268" s="134"/>
      <c r="M1268" s="134" t="s">
        <v>131</v>
      </c>
      <c r="N1268" s="135" t="str">
        <f>IFERROR(IF(ISBLANK($G1268),"",IF(ISBLANK($L1268),"",IF(ISTEXT($L1268),$L1268,IF(SIGN(INDEX('Time Zones'!$D$12:$J$18,MATCH($H1268,ZoneA,0),MATCH($M1268,ZoneB,0)))=(-1),INDEX('Time Zones'!$D$12:$J$18,MATCH($H1268,ZoneA,0),MATCH($M1268,ZoneB,0))+$L1268+5,INDEX('Time Zones'!$D$12:$J$18,MATCH($H1268,ZoneA,0),MATCH($M1268,ZoneB,0))+$L1268)))),"Select Time Zones")</f>
        <v/>
      </c>
      <c r="O1268" s="162" t="str">
        <f t="shared" ca="1" si="141"/>
        <v/>
      </c>
      <c r="P1268" s="25">
        <f t="shared" si="137"/>
        <v>0</v>
      </c>
      <c r="Q1268" s="25">
        <f t="shared" si="138"/>
        <v>0</v>
      </c>
      <c r="R1268" s="25">
        <f t="shared" si="139"/>
        <v>0</v>
      </c>
      <c r="S1268" s="25" t="str">
        <f t="shared" ca="1" si="142"/>
        <v/>
      </c>
      <c r="T1268" s="20" t="str">
        <f t="shared" ca="1" si="143"/>
        <v/>
      </c>
      <c r="U1268" s="26" t="str">
        <f t="shared" ca="1" si="140"/>
        <v/>
      </c>
      <c r="V1268" s="22"/>
      <c r="W1268" s="22"/>
      <c r="X1268" s="22"/>
      <c r="Y1268" s="22"/>
      <c r="Z1268" s="156"/>
      <c r="AA1268" s="156"/>
      <c r="AB1268" s="156"/>
      <c r="AC1268" s="22">
        <v>20</v>
      </c>
    </row>
    <row r="1269" spans="1:29">
      <c r="A1269" s="17"/>
      <c r="B1269" s="18"/>
      <c r="C1269" s="18"/>
      <c r="D1269" s="17"/>
      <c r="E1269" s="17"/>
      <c r="F1269" s="157"/>
      <c r="G1269" s="136"/>
      <c r="H1269" s="136" t="s">
        <v>131</v>
      </c>
      <c r="I1269" s="137" t="str">
        <f>IFERROR(IF(ISBLANK($G1269),"",IF(ISTEXT($G1269),$G1269,IF(SIGN(INDEX('Time Zones'!$D$12:$J$18,MATCH($H1269,ZoneA,0),MATCH($J1269,ZoneB,0)))=(-1),INDEX('Time Zones'!$D$12:$J$18,MATCH($H1269,ZoneA,0),MATCH($J1269,ZoneB,0))+$G1269+5,INDEX('Time Zones'!$D$12:$J$18,MATCH($H1269,ZoneA,0),MATCH($J1269,ZoneB,0))+$G1269))),"Select Time Zones")</f>
        <v/>
      </c>
      <c r="J1269" s="19" t="s">
        <v>131</v>
      </c>
      <c r="K1269" s="160"/>
      <c r="L1269" s="134"/>
      <c r="M1269" s="134" t="s">
        <v>131</v>
      </c>
      <c r="N1269" s="135" t="str">
        <f>IFERROR(IF(ISBLANK($G1269),"",IF(ISBLANK($L1269),"",IF(ISTEXT($L1269),$L1269,IF(SIGN(INDEX('Time Zones'!$D$12:$J$18,MATCH($H1269,ZoneA,0),MATCH($M1269,ZoneB,0)))=(-1),INDEX('Time Zones'!$D$12:$J$18,MATCH($H1269,ZoneA,0),MATCH($M1269,ZoneB,0))+$L1269+5,INDEX('Time Zones'!$D$12:$J$18,MATCH($H1269,ZoneA,0),MATCH($M1269,ZoneB,0))+$L1269)))),"Select Time Zones")</f>
        <v/>
      </c>
      <c r="O1269" s="162" t="str">
        <f t="shared" ca="1" si="141"/>
        <v/>
      </c>
      <c r="P1269" s="25">
        <f t="shared" si="137"/>
        <v>0</v>
      </c>
      <c r="Q1269" s="25">
        <f t="shared" si="138"/>
        <v>0</v>
      </c>
      <c r="R1269" s="25">
        <f t="shared" si="139"/>
        <v>0</v>
      </c>
      <c r="S1269" s="25" t="str">
        <f t="shared" ca="1" si="142"/>
        <v/>
      </c>
      <c r="T1269" s="20" t="str">
        <f t="shared" ca="1" si="143"/>
        <v/>
      </c>
      <c r="U1269" s="26" t="str">
        <f t="shared" ca="1" si="140"/>
        <v/>
      </c>
      <c r="V1269" s="22"/>
      <c r="W1269" s="22"/>
      <c r="X1269" s="22"/>
      <c r="Y1269" s="22"/>
      <c r="Z1269" s="156"/>
      <c r="AA1269" s="156"/>
      <c r="AB1269" s="156"/>
      <c r="AC1269" s="22">
        <v>20</v>
      </c>
    </row>
    <row r="1270" spans="1:29">
      <c r="A1270" s="17"/>
      <c r="B1270" s="18"/>
      <c r="C1270" s="18"/>
      <c r="D1270" s="17"/>
      <c r="E1270" s="17"/>
      <c r="F1270" s="157"/>
      <c r="G1270" s="136"/>
      <c r="H1270" s="136" t="s">
        <v>131</v>
      </c>
      <c r="I1270" s="137" t="str">
        <f>IFERROR(IF(ISBLANK($G1270),"",IF(ISTEXT($G1270),$G1270,IF(SIGN(INDEX('Time Zones'!$D$12:$J$18,MATCH($H1270,ZoneA,0),MATCH($J1270,ZoneB,0)))=(-1),INDEX('Time Zones'!$D$12:$J$18,MATCH($H1270,ZoneA,0),MATCH($J1270,ZoneB,0))+$G1270+5,INDEX('Time Zones'!$D$12:$J$18,MATCH($H1270,ZoneA,0),MATCH($J1270,ZoneB,0))+$G1270))),"Select Time Zones")</f>
        <v/>
      </c>
      <c r="J1270" s="19" t="s">
        <v>131</v>
      </c>
      <c r="K1270" s="160"/>
      <c r="L1270" s="134"/>
      <c r="M1270" s="134" t="s">
        <v>131</v>
      </c>
      <c r="N1270" s="135" t="str">
        <f>IFERROR(IF(ISBLANK($G1270),"",IF(ISBLANK($L1270),"",IF(ISTEXT($L1270),$L1270,IF(SIGN(INDEX('Time Zones'!$D$12:$J$18,MATCH($H1270,ZoneA,0),MATCH($M1270,ZoneB,0)))=(-1),INDEX('Time Zones'!$D$12:$J$18,MATCH($H1270,ZoneA,0),MATCH($M1270,ZoneB,0))+$L1270+5,INDEX('Time Zones'!$D$12:$J$18,MATCH($H1270,ZoneA,0),MATCH($M1270,ZoneB,0))+$L1270)))),"Select Time Zones")</f>
        <v/>
      </c>
      <c r="O1270" s="162" t="str">
        <f t="shared" ca="1" si="141"/>
        <v/>
      </c>
      <c r="P1270" s="25">
        <f t="shared" si="137"/>
        <v>0</v>
      </c>
      <c r="Q1270" s="25">
        <f t="shared" si="138"/>
        <v>0</v>
      </c>
      <c r="R1270" s="25">
        <f t="shared" si="139"/>
        <v>0</v>
      </c>
      <c r="S1270" s="25" t="str">
        <f t="shared" ca="1" si="142"/>
        <v/>
      </c>
      <c r="T1270" s="20" t="str">
        <f t="shared" ca="1" si="143"/>
        <v/>
      </c>
      <c r="U1270" s="26" t="str">
        <f t="shared" ca="1" si="140"/>
        <v/>
      </c>
      <c r="V1270" s="22"/>
      <c r="W1270" s="22"/>
      <c r="X1270" s="22"/>
      <c r="Y1270" s="22"/>
      <c r="Z1270" s="156"/>
      <c r="AA1270" s="156"/>
      <c r="AB1270" s="156"/>
      <c r="AC1270" s="22">
        <v>20</v>
      </c>
    </row>
    <row r="1271" spans="1:29">
      <c r="A1271" s="17"/>
      <c r="B1271" s="18"/>
      <c r="C1271" s="18"/>
      <c r="D1271" s="17"/>
      <c r="E1271" s="17"/>
      <c r="F1271" s="157"/>
      <c r="G1271" s="136"/>
      <c r="H1271" s="136" t="s">
        <v>131</v>
      </c>
      <c r="I1271" s="137" t="str">
        <f>IFERROR(IF(ISBLANK($G1271),"",IF(ISTEXT($G1271),$G1271,IF(SIGN(INDEX('Time Zones'!$D$12:$J$18,MATCH($H1271,ZoneA,0),MATCH($J1271,ZoneB,0)))=(-1),INDEX('Time Zones'!$D$12:$J$18,MATCH($H1271,ZoneA,0),MATCH($J1271,ZoneB,0))+$G1271+5,INDEX('Time Zones'!$D$12:$J$18,MATCH($H1271,ZoneA,0),MATCH($J1271,ZoneB,0))+$G1271))),"Select Time Zones")</f>
        <v/>
      </c>
      <c r="J1271" s="19" t="s">
        <v>131</v>
      </c>
      <c r="K1271" s="160"/>
      <c r="L1271" s="134"/>
      <c r="M1271" s="134" t="s">
        <v>131</v>
      </c>
      <c r="N1271" s="135" t="str">
        <f>IFERROR(IF(ISBLANK($G1271),"",IF(ISBLANK($L1271),"",IF(ISTEXT($L1271),$L1271,IF(SIGN(INDEX('Time Zones'!$D$12:$J$18,MATCH($H1271,ZoneA,0),MATCH($M1271,ZoneB,0)))=(-1),INDEX('Time Zones'!$D$12:$J$18,MATCH($H1271,ZoneA,0),MATCH($M1271,ZoneB,0))+$L1271+5,INDEX('Time Zones'!$D$12:$J$18,MATCH($H1271,ZoneA,0),MATCH($M1271,ZoneB,0))+$L1271)))),"Select Time Zones")</f>
        <v/>
      </c>
      <c r="O1271" s="162" t="str">
        <f t="shared" ca="1" si="141"/>
        <v/>
      </c>
      <c r="P1271" s="25">
        <f t="shared" si="137"/>
        <v>0</v>
      </c>
      <c r="Q1271" s="25">
        <f t="shared" si="138"/>
        <v>0</v>
      </c>
      <c r="R1271" s="25">
        <f t="shared" si="139"/>
        <v>0</v>
      </c>
      <c r="S1271" s="25" t="str">
        <f t="shared" ca="1" si="142"/>
        <v/>
      </c>
      <c r="T1271" s="20" t="str">
        <f t="shared" ca="1" si="143"/>
        <v/>
      </c>
      <c r="U1271" s="26" t="str">
        <f t="shared" ca="1" si="140"/>
        <v/>
      </c>
      <c r="V1271" s="22"/>
      <c r="W1271" s="22"/>
      <c r="X1271" s="22"/>
      <c r="Y1271" s="22"/>
      <c r="Z1271" s="156"/>
      <c r="AA1271" s="156"/>
      <c r="AB1271" s="156"/>
      <c r="AC1271" s="22">
        <v>20</v>
      </c>
    </row>
    <row r="1272" spans="1:29">
      <c r="A1272" s="17"/>
      <c r="B1272" s="18"/>
      <c r="C1272" s="18"/>
      <c r="D1272" s="17"/>
      <c r="E1272" s="17"/>
      <c r="F1272" s="157"/>
      <c r="G1272" s="136"/>
      <c r="H1272" s="136" t="s">
        <v>131</v>
      </c>
      <c r="I1272" s="137" t="str">
        <f>IFERROR(IF(ISBLANK($G1272),"",IF(ISTEXT($G1272),$G1272,IF(SIGN(INDEX('Time Zones'!$D$12:$J$18,MATCH($H1272,ZoneA,0),MATCH($J1272,ZoneB,0)))=(-1),INDEX('Time Zones'!$D$12:$J$18,MATCH($H1272,ZoneA,0),MATCH($J1272,ZoneB,0))+$G1272+5,INDEX('Time Zones'!$D$12:$J$18,MATCH($H1272,ZoneA,0),MATCH($J1272,ZoneB,0))+$G1272))),"Select Time Zones")</f>
        <v/>
      </c>
      <c r="J1272" s="19" t="s">
        <v>131</v>
      </c>
      <c r="K1272" s="160"/>
      <c r="L1272" s="134"/>
      <c r="M1272" s="134" t="s">
        <v>131</v>
      </c>
      <c r="N1272" s="135" t="str">
        <f>IFERROR(IF(ISBLANK($G1272),"",IF(ISBLANK($L1272),"",IF(ISTEXT($L1272),$L1272,IF(SIGN(INDEX('Time Zones'!$D$12:$J$18,MATCH($H1272,ZoneA,0),MATCH($M1272,ZoneB,0)))=(-1),INDEX('Time Zones'!$D$12:$J$18,MATCH($H1272,ZoneA,0),MATCH($M1272,ZoneB,0))+$L1272+5,INDEX('Time Zones'!$D$12:$J$18,MATCH($H1272,ZoneA,0),MATCH($M1272,ZoneB,0))+$L1272)))),"Select Time Zones")</f>
        <v/>
      </c>
      <c r="O1272" s="162" t="str">
        <f t="shared" ca="1" si="141"/>
        <v/>
      </c>
      <c r="P1272" s="25">
        <f t="shared" si="137"/>
        <v>0</v>
      </c>
      <c r="Q1272" s="25">
        <f t="shared" si="138"/>
        <v>0</v>
      </c>
      <c r="R1272" s="25">
        <f t="shared" si="139"/>
        <v>0</v>
      </c>
      <c r="S1272" s="25" t="str">
        <f t="shared" ca="1" si="142"/>
        <v/>
      </c>
      <c r="T1272" s="20" t="str">
        <f t="shared" ca="1" si="143"/>
        <v/>
      </c>
      <c r="U1272" s="26" t="str">
        <f t="shared" ca="1" si="140"/>
        <v/>
      </c>
      <c r="V1272" s="22"/>
      <c r="W1272" s="22"/>
      <c r="X1272" s="22"/>
      <c r="Y1272" s="22"/>
      <c r="Z1272" s="156"/>
      <c r="AA1272" s="156"/>
      <c r="AB1272" s="156"/>
      <c r="AC1272" s="22">
        <v>20</v>
      </c>
    </row>
    <row r="1273" spans="1:29">
      <c r="A1273" s="17"/>
      <c r="B1273" s="18"/>
      <c r="C1273" s="18"/>
      <c r="D1273" s="17"/>
      <c r="E1273" s="17"/>
      <c r="F1273" s="157"/>
      <c r="G1273" s="136"/>
      <c r="H1273" s="136" t="s">
        <v>131</v>
      </c>
      <c r="I1273" s="137" t="str">
        <f>IFERROR(IF(ISBLANK($G1273),"",IF(ISTEXT($G1273),$G1273,IF(SIGN(INDEX('Time Zones'!$D$12:$J$18,MATCH($H1273,ZoneA,0),MATCH($J1273,ZoneB,0)))=(-1),INDEX('Time Zones'!$D$12:$J$18,MATCH($H1273,ZoneA,0),MATCH($J1273,ZoneB,0))+$G1273+5,INDEX('Time Zones'!$D$12:$J$18,MATCH($H1273,ZoneA,0),MATCH($J1273,ZoneB,0))+$G1273))),"Select Time Zones")</f>
        <v/>
      </c>
      <c r="J1273" s="19" t="s">
        <v>131</v>
      </c>
      <c r="K1273" s="160"/>
      <c r="L1273" s="134"/>
      <c r="M1273" s="134" t="s">
        <v>131</v>
      </c>
      <c r="N1273" s="135" t="str">
        <f>IFERROR(IF(ISBLANK($G1273),"",IF(ISBLANK($L1273),"",IF(ISTEXT($L1273),$L1273,IF(SIGN(INDEX('Time Zones'!$D$12:$J$18,MATCH($H1273,ZoneA,0),MATCH($M1273,ZoneB,0)))=(-1),INDEX('Time Zones'!$D$12:$J$18,MATCH($H1273,ZoneA,0),MATCH($M1273,ZoneB,0))+$L1273+5,INDEX('Time Zones'!$D$12:$J$18,MATCH($H1273,ZoneA,0),MATCH($M1273,ZoneB,0))+$L1273)))),"Select Time Zones")</f>
        <v/>
      </c>
      <c r="O1273" s="162" t="str">
        <f t="shared" ca="1" si="141"/>
        <v/>
      </c>
      <c r="P1273" s="25">
        <f t="shared" si="137"/>
        <v>0</v>
      </c>
      <c r="Q1273" s="25">
        <f t="shared" si="138"/>
        <v>0</v>
      </c>
      <c r="R1273" s="25">
        <f t="shared" si="139"/>
        <v>0</v>
      </c>
      <c r="S1273" s="25" t="str">
        <f t="shared" ca="1" si="142"/>
        <v/>
      </c>
      <c r="T1273" s="20" t="str">
        <f t="shared" ca="1" si="143"/>
        <v/>
      </c>
      <c r="U1273" s="26" t="str">
        <f t="shared" ca="1" si="140"/>
        <v/>
      </c>
      <c r="V1273" s="22"/>
      <c r="W1273" s="22"/>
      <c r="X1273" s="22"/>
      <c r="Y1273" s="22"/>
      <c r="Z1273" s="156"/>
      <c r="AA1273" s="156"/>
      <c r="AB1273" s="156"/>
      <c r="AC1273" s="22">
        <v>20</v>
      </c>
    </row>
    <row r="1274" spans="1:29">
      <c r="A1274" s="17"/>
      <c r="B1274" s="18"/>
      <c r="C1274" s="18"/>
      <c r="D1274" s="17"/>
      <c r="E1274" s="17"/>
      <c r="F1274" s="157"/>
      <c r="G1274" s="136"/>
      <c r="H1274" s="136" t="s">
        <v>131</v>
      </c>
      <c r="I1274" s="137" t="str">
        <f>IFERROR(IF(ISBLANK($G1274),"",IF(ISTEXT($G1274),$G1274,IF(SIGN(INDEX('Time Zones'!$D$12:$J$18,MATCH($H1274,ZoneA,0),MATCH($J1274,ZoneB,0)))=(-1),INDEX('Time Zones'!$D$12:$J$18,MATCH($H1274,ZoneA,0),MATCH($J1274,ZoneB,0))+$G1274+5,INDEX('Time Zones'!$D$12:$J$18,MATCH($H1274,ZoneA,0),MATCH($J1274,ZoneB,0))+$G1274))),"Select Time Zones")</f>
        <v/>
      </c>
      <c r="J1274" s="19" t="s">
        <v>131</v>
      </c>
      <c r="K1274" s="160"/>
      <c r="L1274" s="134"/>
      <c r="M1274" s="134" t="s">
        <v>131</v>
      </c>
      <c r="N1274" s="135" t="str">
        <f>IFERROR(IF(ISBLANK($G1274),"",IF(ISBLANK($L1274),"",IF(ISTEXT($L1274),$L1274,IF(SIGN(INDEX('Time Zones'!$D$12:$J$18,MATCH($H1274,ZoneA,0),MATCH($M1274,ZoneB,0)))=(-1),INDEX('Time Zones'!$D$12:$J$18,MATCH($H1274,ZoneA,0),MATCH($M1274,ZoneB,0))+$L1274+5,INDEX('Time Zones'!$D$12:$J$18,MATCH($H1274,ZoneA,0),MATCH($M1274,ZoneB,0))+$L1274)))),"Select Time Zones")</f>
        <v/>
      </c>
      <c r="O1274" s="162" t="str">
        <f t="shared" ca="1" si="141"/>
        <v/>
      </c>
      <c r="P1274" s="25">
        <f t="shared" si="137"/>
        <v>0</v>
      </c>
      <c r="Q1274" s="25">
        <f t="shared" si="138"/>
        <v>0</v>
      </c>
      <c r="R1274" s="25">
        <f t="shared" si="139"/>
        <v>0</v>
      </c>
      <c r="S1274" s="25" t="str">
        <f t="shared" ca="1" si="142"/>
        <v/>
      </c>
      <c r="T1274" s="20" t="str">
        <f t="shared" ca="1" si="143"/>
        <v/>
      </c>
      <c r="U1274" s="26" t="str">
        <f t="shared" ca="1" si="140"/>
        <v/>
      </c>
      <c r="V1274" s="22"/>
      <c r="W1274" s="22"/>
      <c r="X1274" s="22"/>
      <c r="Y1274" s="22"/>
      <c r="Z1274" s="156"/>
      <c r="AA1274" s="156"/>
      <c r="AB1274" s="156"/>
      <c r="AC1274" s="22">
        <v>20</v>
      </c>
    </row>
    <row r="1275" spans="1:29">
      <c r="A1275" s="17"/>
      <c r="B1275" s="18"/>
      <c r="C1275" s="18"/>
      <c r="D1275" s="17"/>
      <c r="E1275" s="17"/>
      <c r="F1275" s="157"/>
      <c r="G1275" s="136"/>
      <c r="H1275" s="136" t="s">
        <v>131</v>
      </c>
      <c r="I1275" s="137" t="str">
        <f>IFERROR(IF(ISBLANK($G1275),"",IF(ISTEXT($G1275),$G1275,IF(SIGN(INDEX('Time Zones'!$D$12:$J$18,MATCH($H1275,ZoneA,0),MATCH($J1275,ZoneB,0)))=(-1),INDEX('Time Zones'!$D$12:$J$18,MATCH($H1275,ZoneA,0),MATCH($J1275,ZoneB,0))+$G1275+5,INDEX('Time Zones'!$D$12:$J$18,MATCH($H1275,ZoneA,0),MATCH($J1275,ZoneB,0))+$G1275))),"Select Time Zones")</f>
        <v/>
      </c>
      <c r="J1275" s="19" t="s">
        <v>131</v>
      </c>
      <c r="K1275" s="160"/>
      <c r="L1275" s="134"/>
      <c r="M1275" s="134" t="s">
        <v>131</v>
      </c>
      <c r="N1275" s="135" t="str">
        <f>IFERROR(IF(ISBLANK($G1275),"",IF(ISBLANK($L1275),"",IF(ISTEXT($L1275),$L1275,IF(SIGN(INDEX('Time Zones'!$D$12:$J$18,MATCH($H1275,ZoneA,0),MATCH($M1275,ZoneB,0)))=(-1),INDEX('Time Zones'!$D$12:$J$18,MATCH($H1275,ZoneA,0),MATCH($M1275,ZoneB,0))+$L1275+5,INDEX('Time Zones'!$D$12:$J$18,MATCH($H1275,ZoneA,0),MATCH($M1275,ZoneB,0))+$L1275)))),"Select Time Zones")</f>
        <v/>
      </c>
      <c r="O1275" s="162" t="str">
        <f t="shared" ca="1" si="141"/>
        <v/>
      </c>
      <c r="P1275" s="25">
        <f t="shared" si="137"/>
        <v>0</v>
      </c>
      <c r="Q1275" s="25">
        <f t="shared" si="138"/>
        <v>0</v>
      </c>
      <c r="R1275" s="25">
        <f t="shared" si="139"/>
        <v>0</v>
      </c>
      <c r="S1275" s="25" t="str">
        <f t="shared" ca="1" si="142"/>
        <v/>
      </c>
      <c r="T1275" s="20" t="str">
        <f t="shared" ca="1" si="143"/>
        <v/>
      </c>
      <c r="U1275" s="26" t="str">
        <f t="shared" ca="1" si="140"/>
        <v/>
      </c>
      <c r="V1275" s="22"/>
      <c r="W1275" s="22"/>
      <c r="X1275" s="22"/>
      <c r="Y1275" s="22"/>
      <c r="Z1275" s="156"/>
      <c r="AA1275" s="156"/>
      <c r="AB1275" s="156"/>
      <c r="AC1275" s="22">
        <v>20</v>
      </c>
    </row>
    <row r="1276" spans="1:29">
      <c r="A1276" s="17"/>
      <c r="B1276" s="18"/>
      <c r="C1276" s="18"/>
      <c r="D1276" s="17"/>
      <c r="E1276" s="17"/>
      <c r="F1276" s="157"/>
      <c r="G1276" s="136"/>
      <c r="H1276" s="136" t="s">
        <v>131</v>
      </c>
      <c r="I1276" s="137" t="str">
        <f>IFERROR(IF(ISBLANK($G1276),"",IF(ISTEXT($G1276),$G1276,IF(SIGN(INDEX('Time Zones'!$D$12:$J$18,MATCH($H1276,ZoneA,0),MATCH($J1276,ZoneB,0)))=(-1),INDEX('Time Zones'!$D$12:$J$18,MATCH($H1276,ZoneA,0),MATCH($J1276,ZoneB,0))+$G1276+5,INDEX('Time Zones'!$D$12:$J$18,MATCH($H1276,ZoneA,0),MATCH($J1276,ZoneB,0))+$G1276))),"Select Time Zones")</f>
        <v/>
      </c>
      <c r="J1276" s="19" t="s">
        <v>131</v>
      </c>
      <c r="K1276" s="160"/>
      <c r="L1276" s="134"/>
      <c r="M1276" s="134" t="s">
        <v>131</v>
      </c>
      <c r="N1276" s="135" t="str">
        <f>IFERROR(IF(ISBLANK($G1276),"",IF(ISBLANK($L1276),"",IF(ISTEXT($L1276),$L1276,IF(SIGN(INDEX('Time Zones'!$D$12:$J$18,MATCH($H1276,ZoneA,0),MATCH($M1276,ZoneB,0)))=(-1),INDEX('Time Zones'!$D$12:$J$18,MATCH($H1276,ZoneA,0),MATCH($M1276,ZoneB,0))+$L1276+5,INDEX('Time Zones'!$D$12:$J$18,MATCH($H1276,ZoneA,0),MATCH($M1276,ZoneB,0))+$L1276)))),"Select Time Zones")</f>
        <v/>
      </c>
      <c r="O1276" s="162" t="str">
        <f t="shared" ca="1" si="141"/>
        <v/>
      </c>
      <c r="P1276" s="25">
        <f t="shared" si="137"/>
        <v>0</v>
      </c>
      <c r="Q1276" s="25">
        <f t="shared" si="138"/>
        <v>0</v>
      </c>
      <c r="R1276" s="25">
        <f t="shared" si="139"/>
        <v>0</v>
      </c>
      <c r="S1276" s="25" t="str">
        <f t="shared" ca="1" si="142"/>
        <v/>
      </c>
      <c r="T1276" s="20" t="str">
        <f t="shared" ca="1" si="143"/>
        <v/>
      </c>
      <c r="U1276" s="26" t="str">
        <f t="shared" ca="1" si="140"/>
        <v/>
      </c>
      <c r="V1276" s="22"/>
      <c r="W1276" s="22"/>
      <c r="X1276" s="22"/>
      <c r="Y1276" s="22"/>
      <c r="Z1276" s="156"/>
      <c r="AA1276" s="156"/>
      <c r="AB1276" s="156"/>
      <c r="AC1276" s="22">
        <v>20</v>
      </c>
    </row>
    <row r="1277" spans="1:29">
      <c r="A1277" s="17"/>
      <c r="B1277" s="18"/>
      <c r="C1277" s="18"/>
      <c r="D1277" s="17"/>
      <c r="E1277" s="17"/>
      <c r="F1277" s="157"/>
      <c r="G1277" s="136"/>
      <c r="H1277" s="136" t="s">
        <v>131</v>
      </c>
      <c r="I1277" s="137" t="str">
        <f>IFERROR(IF(ISBLANK($G1277),"",IF(ISTEXT($G1277),$G1277,IF(SIGN(INDEX('Time Zones'!$D$12:$J$18,MATCH($H1277,ZoneA,0),MATCH($J1277,ZoneB,0)))=(-1),INDEX('Time Zones'!$D$12:$J$18,MATCH($H1277,ZoneA,0),MATCH($J1277,ZoneB,0))+$G1277+5,INDEX('Time Zones'!$D$12:$J$18,MATCH($H1277,ZoneA,0),MATCH($J1277,ZoneB,0))+$G1277))),"Select Time Zones")</f>
        <v/>
      </c>
      <c r="J1277" s="19" t="s">
        <v>131</v>
      </c>
      <c r="K1277" s="160"/>
      <c r="L1277" s="134"/>
      <c r="M1277" s="134" t="s">
        <v>131</v>
      </c>
      <c r="N1277" s="135" t="str">
        <f>IFERROR(IF(ISBLANK($G1277),"",IF(ISBLANK($L1277),"",IF(ISTEXT($L1277),$L1277,IF(SIGN(INDEX('Time Zones'!$D$12:$J$18,MATCH($H1277,ZoneA,0),MATCH($M1277,ZoneB,0)))=(-1),INDEX('Time Zones'!$D$12:$J$18,MATCH($H1277,ZoneA,0),MATCH($M1277,ZoneB,0))+$L1277+5,INDEX('Time Zones'!$D$12:$J$18,MATCH($H1277,ZoneA,0),MATCH($M1277,ZoneB,0))+$L1277)))),"Select Time Zones")</f>
        <v/>
      </c>
      <c r="O1277" s="162" t="str">
        <f t="shared" ca="1" si="141"/>
        <v/>
      </c>
      <c r="P1277" s="25">
        <f t="shared" si="137"/>
        <v>0</v>
      </c>
      <c r="Q1277" s="25">
        <f t="shared" si="138"/>
        <v>0</v>
      </c>
      <c r="R1277" s="25">
        <f t="shared" si="139"/>
        <v>0</v>
      </c>
      <c r="S1277" s="25" t="str">
        <f t="shared" ca="1" si="142"/>
        <v/>
      </c>
      <c r="T1277" s="20" t="str">
        <f t="shared" ca="1" si="143"/>
        <v/>
      </c>
      <c r="U1277" s="26" t="str">
        <f t="shared" ca="1" si="140"/>
        <v/>
      </c>
      <c r="V1277" s="22"/>
      <c r="W1277" s="22"/>
      <c r="X1277" s="22"/>
      <c r="Y1277" s="22"/>
      <c r="Z1277" s="156"/>
      <c r="AA1277" s="156"/>
      <c r="AB1277" s="156"/>
      <c r="AC1277" s="22">
        <v>20</v>
      </c>
    </row>
    <row r="1278" spans="1:29">
      <c r="A1278" s="17"/>
      <c r="B1278" s="18"/>
      <c r="C1278" s="18"/>
      <c r="D1278" s="17"/>
      <c r="E1278" s="17"/>
      <c r="F1278" s="157"/>
      <c r="G1278" s="136"/>
      <c r="H1278" s="136" t="s">
        <v>131</v>
      </c>
      <c r="I1278" s="137" t="str">
        <f>IFERROR(IF(ISBLANK($G1278),"",IF(ISTEXT($G1278),$G1278,IF(SIGN(INDEX('Time Zones'!$D$12:$J$18,MATCH($H1278,ZoneA,0),MATCH($J1278,ZoneB,0)))=(-1),INDEX('Time Zones'!$D$12:$J$18,MATCH($H1278,ZoneA,0),MATCH($J1278,ZoneB,0))+$G1278+5,INDEX('Time Zones'!$D$12:$J$18,MATCH($H1278,ZoneA,0),MATCH($J1278,ZoneB,0))+$G1278))),"Select Time Zones")</f>
        <v/>
      </c>
      <c r="J1278" s="19" t="s">
        <v>131</v>
      </c>
      <c r="K1278" s="160"/>
      <c r="L1278" s="134"/>
      <c r="M1278" s="134" t="s">
        <v>131</v>
      </c>
      <c r="N1278" s="135" t="str">
        <f>IFERROR(IF(ISBLANK($G1278),"",IF(ISBLANK($L1278),"",IF(ISTEXT($L1278),$L1278,IF(SIGN(INDEX('Time Zones'!$D$12:$J$18,MATCH($H1278,ZoneA,0),MATCH($M1278,ZoneB,0)))=(-1),INDEX('Time Zones'!$D$12:$J$18,MATCH($H1278,ZoneA,0),MATCH($M1278,ZoneB,0))+$L1278+5,INDEX('Time Zones'!$D$12:$J$18,MATCH($H1278,ZoneA,0),MATCH($M1278,ZoneB,0))+$L1278)))),"Select Time Zones")</f>
        <v/>
      </c>
      <c r="O1278" s="162" t="str">
        <f t="shared" ca="1" si="141"/>
        <v/>
      </c>
      <c r="P1278" s="25">
        <f t="shared" si="137"/>
        <v>0</v>
      </c>
      <c r="Q1278" s="25">
        <f t="shared" si="138"/>
        <v>0</v>
      </c>
      <c r="R1278" s="25">
        <f t="shared" si="139"/>
        <v>0</v>
      </c>
      <c r="S1278" s="25" t="str">
        <f t="shared" ca="1" si="142"/>
        <v/>
      </c>
      <c r="T1278" s="20" t="str">
        <f t="shared" ca="1" si="143"/>
        <v/>
      </c>
      <c r="U1278" s="26" t="str">
        <f t="shared" ca="1" si="140"/>
        <v/>
      </c>
      <c r="V1278" s="22"/>
      <c r="W1278" s="22"/>
      <c r="X1278" s="22"/>
      <c r="Y1278" s="22"/>
      <c r="Z1278" s="156"/>
      <c r="AA1278" s="156"/>
      <c r="AB1278" s="156"/>
      <c r="AC1278" s="22">
        <v>20</v>
      </c>
    </row>
    <row r="1279" spans="1:29">
      <c r="A1279" s="17"/>
      <c r="B1279" s="18"/>
      <c r="C1279" s="18"/>
      <c r="D1279" s="17"/>
      <c r="E1279" s="17"/>
      <c r="F1279" s="157"/>
      <c r="G1279" s="136"/>
      <c r="H1279" s="136" t="s">
        <v>131</v>
      </c>
      <c r="I1279" s="137" t="str">
        <f>IFERROR(IF(ISBLANK($G1279),"",IF(ISTEXT($G1279),$G1279,IF(SIGN(INDEX('Time Zones'!$D$12:$J$18,MATCH($H1279,ZoneA,0),MATCH($J1279,ZoneB,0)))=(-1),INDEX('Time Zones'!$D$12:$J$18,MATCH($H1279,ZoneA,0),MATCH($J1279,ZoneB,0))+$G1279+5,INDEX('Time Zones'!$D$12:$J$18,MATCH($H1279,ZoneA,0),MATCH($J1279,ZoneB,0))+$G1279))),"Select Time Zones")</f>
        <v/>
      </c>
      <c r="J1279" s="19" t="s">
        <v>131</v>
      </c>
      <c r="K1279" s="160"/>
      <c r="L1279" s="134"/>
      <c r="M1279" s="134" t="s">
        <v>131</v>
      </c>
      <c r="N1279" s="135" t="str">
        <f>IFERROR(IF(ISBLANK($G1279),"",IF(ISBLANK($L1279),"",IF(ISTEXT($L1279),$L1279,IF(SIGN(INDEX('Time Zones'!$D$12:$J$18,MATCH($H1279,ZoneA,0),MATCH($M1279,ZoneB,0)))=(-1),INDEX('Time Zones'!$D$12:$J$18,MATCH($H1279,ZoneA,0),MATCH($M1279,ZoneB,0))+$L1279+5,INDEX('Time Zones'!$D$12:$J$18,MATCH($H1279,ZoneA,0),MATCH($M1279,ZoneB,0))+$L1279)))),"Select Time Zones")</f>
        <v/>
      </c>
      <c r="O1279" s="162" t="str">
        <f t="shared" ca="1" si="141"/>
        <v/>
      </c>
      <c r="P1279" s="25">
        <f t="shared" si="137"/>
        <v>0</v>
      </c>
      <c r="Q1279" s="25">
        <f t="shared" si="138"/>
        <v>0</v>
      </c>
      <c r="R1279" s="25">
        <f t="shared" si="139"/>
        <v>0</v>
      </c>
      <c r="S1279" s="25" t="str">
        <f t="shared" ca="1" si="142"/>
        <v/>
      </c>
      <c r="T1279" s="20" t="str">
        <f t="shared" ca="1" si="143"/>
        <v/>
      </c>
      <c r="U1279" s="26" t="str">
        <f t="shared" ca="1" si="140"/>
        <v/>
      </c>
      <c r="V1279" s="22"/>
      <c r="W1279" s="22"/>
      <c r="X1279" s="22"/>
      <c r="Y1279" s="22"/>
      <c r="Z1279" s="156"/>
      <c r="AA1279" s="156"/>
      <c r="AB1279" s="156"/>
      <c r="AC1279" s="22">
        <v>20</v>
      </c>
    </row>
    <row r="1280" spans="1:29">
      <c r="A1280" s="17"/>
      <c r="B1280" s="18"/>
      <c r="C1280" s="18"/>
      <c r="D1280" s="17"/>
      <c r="E1280" s="17"/>
      <c r="F1280" s="157"/>
      <c r="G1280" s="136"/>
      <c r="H1280" s="136" t="s">
        <v>131</v>
      </c>
      <c r="I1280" s="137" t="str">
        <f>IFERROR(IF(ISBLANK($G1280),"",IF(ISTEXT($G1280),$G1280,IF(SIGN(INDEX('Time Zones'!$D$12:$J$18,MATCH($H1280,ZoneA,0),MATCH($J1280,ZoneB,0)))=(-1),INDEX('Time Zones'!$D$12:$J$18,MATCH($H1280,ZoneA,0),MATCH($J1280,ZoneB,0))+$G1280+5,INDEX('Time Zones'!$D$12:$J$18,MATCH($H1280,ZoneA,0),MATCH($J1280,ZoneB,0))+$G1280))),"Select Time Zones")</f>
        <v/>
      </c>
      <c r="J1280" s="19" t="s">
        <v>131</v>
      </c>
      <c r="K1280" s="160"/>
      <c r="L1280" s="134"/>
      <c r="M1280" s="134" t="s">
        <v>131</v>
      </c>
      <c r="N1280" s="135" t="str">
        <f>IFERROR(IF(ISBLANK($G1280),"",IF(ISBLANK($L1280),"",IF(ISTEXT($L1280),$L1280,IF(SIGN(INDEX('Time Zones'!$D$12:$J$18,MATCH($H1280,ZoneA,0),MATCH($M1280,ZoneB,0)))=(-1),INDEX('Time Zones'!$D$12:$J$18,MATCH($H1280,ZoneA,0),MATCH($M1280,ZoneB,0))+$L1280+5,INDEX('Time Zones'!$D$12:$J$18,MATCH($H1280,ZoneA,0),MATCH($M1280,ZoneB,0))+$L1280)))),"Select Time Zones")</f>
        <v/>
      </c>
      <c r="O1280" s="162" t="str">
        <f t="shared" ca="1" si="141"/>
        <v/>
      </c>
      <c r="P1280" s="25">
        <f t="shared" ref="P1280:P1343" si="144">IFERROR(HOUR(G1280),"")</f>
        <v>0</v>
      </c>
      <c r="Q1280" s="25">
        <f t="shared" ref="Q1280:Q1343" si="145">IFERROR(P1280*60,"")</f>
        <v>0</v>
      </c>
      <c r="R1280" s="25">
        <f t="shared" ref="R1280:R1343" si="146">IFERROR(MINUTE(G1280),"")</f>
        <v>0</v>
      </c>
      <c r="S1280" s="25" t="str">
        <f t="shared" ca="1" si="142"/>
        <v/>
      </c>
      <c r="T1280" s="20" t="str">
        <f t="shared" ca="1" si="143"/>
        <v/>
      </c>
      <c r="U1280" s="26" t="str">
        <f t="shared" ref="U1280:U1343" ca="1" si="147">IFERROR(SIGN(S1280),"")</f>
        <v/>
      </c>
      <c r="V1280" s="22"/>
      <c r="W1280" s="22"/>
      <c r="X1280" s="22"/>
      <c r="Y1280" s="22"/>
      <c r="Z1280" s="156"/>
      <c r="AA1280" s="156"/>
      <c r="AB1280" s="156"/>
      <c r="AC1280" s="22">
        <v>20</v>
      </c>
    </row>
    <row r="1281" spans="1:29">
      <c r="A1281" s="17"/>
      <c r="B1281" s="18"/>
      <c r="C1281" s="18"/>
      <c r="D1281" s="17"/>
      <c r="E1281" s="17"/>
      <c r="F1281" s="157"/>
      <c r="G1281" s="136"/>
      <c r="H1281" s="136" t="s">
        <v>131</v>
      </c>
      <c r="I1281" s="137" t="str">
        <f>IFERROR(IF(ISBLANK($G1281),"",IF(ISTEXT($G1281),$G1281,IF(SIGN(INDEX('Time Zones'!$D$12:$J$18,MATCH($H1281,ZoneA,0),MATCH($J1281,ZoneB,0)))=(-1),INDEX('Time Zones'!$D$12:$J$18,MATCH($H1281,ZoneA,0),MATCH($J1281,ZoneB,0))+$G1281+5,INDEX('Time Zones'!$D$12:$J$18,MATCH($H1281,ZoneA,0),MATCH($J1281,ZoneB,0))+$G1281))),"Select Time Zones")</f>
        <v/>
      </c>
      <c r="J1281" s="19" t="s">
        <v>131</v>
      </c>
      <c r="K1281" s="160"/>
      <c r="L1281" s="134"/>
      <c r="M1281" s="134" t="s">
        <v>131</v>
      </c>
      <c r="N1281" s="135" t="str">
        <f>IFERROR(IF(ISBLANK($G1281),"",IF(ISBLANK($L1281),"",IF(ISTEXT($L1281),$L1281,IF(SIGN(INDEX('Time Zones'!$D$12:$J$18,MATCH($H1281,ZoneA,0),MATCH($M1281,ZoneB,0)))=(-1),INDEX('Time Zones'!$D$12:$J$18,MATCH($H1281,ZoneA,0),MATCH($M1281,ZoneB,0))+$L1281+5,INDEX('Time Zones'!$D$12:$J$18,MATCH($H1281,ZoneA,0),MATCH($M1281,ZoneB,0))+$L1281)))),"Select Time Zones")</f>
        <v/>
      </c>
      <c r="O1281" s="162" t="str">
        <f t="shared" ca="1" si="141"/>
        <v/>
      </c>
      <c r="P1281" s="25">
        <f t="shared" si="144"/>
        <v>0</v>
      </c>
      <c r="Q1281" s="25">
        <f t="shared" si="145"/>
        <v>0</v>
      </c>
      <c r="R1281" s="25">
        <f t="shared" si="146"/>
        <v>0</v>
      </c>
      <c r="S1281" s="25" t="str">
        <f t="shared" ca="1" si="142"/>
        <v/>
      </c>
      <c r="T1281" s="20" t="str">
        <f t="shared" ca="1" si="143"/>
        <v/>
      </c>
      <c r="U1281" s="26" t="str">
        <f t="shared" ca="1" si="147"/>
        <v/>
      </c>
      <c r="V1281" s="22"/>
      <c r="W1281" s="22"/>
      <c r="X1281" s="22"/>
      <c r="Y1281" s="22"/>
      <c r="Z1281" s="156"/>
      <c r="AA1281" s="156"/>
      <c r="AB1281" s="156"/>
      <c r="AC1281" s="22">
        <v>20</v>
      </c>
    </row>
    <row r="1282" spans="1:29">
      <c r="A1282" s="17"/>
      <c r="B1282" s="18"/>
      <c r="C1282" s="18"/>
      <c r="D1282" s="17"/>
      <c r="E1282" s="17"/>
      <c r="F1282" s="157"/>
      <c r="G1282" s="136"/>
      <c r="H1282" s="136" t="s">
        <v>131</v>
      </c>
      <c r="I1282" s="137" t="str">
        <f>IFERROR(IF(ISBLANK($G1282),"",IF(ISTEXT($G1282),$G1282,IF(SIGN(INDEX('Time Zones'!$D$12:$J$18,MATCH($H1282,ZoneA,0),MATCH($J1282,ZoneB,0)))=(-1),INDEX('Time Zones'!$D$12:$J$18,MATCH($H1282,ZoneA,0),MATCH($J1282,ZoneB,0))+$G1282+5,INDEX('Time Zones'!$D$12:$J$18,MATCH($H1282,ZoneA,0),MATCH($J1282,ZoneB,0))+$G1282))),"Select Time Zones")</f>
        <v/>
      </c>
      <c r="J1282" s="19" t="s">
        <v>131</v>
      </c>
      <c r="K1282" s="160"/>
      <c r="L1282" s="134"/>
      <c r="M1282" s="134" t="s">
        <v>131</v>
      </c>
      <c r="N1282" s="135" t="str">
        <f>IFERROR(IF(ISBLANK($G1282),"",IF(ISBLANK($L1282),"",IF(ISTEXT($L1282),$L1282,IF(SIGN(INDEX('Time Zones'!$D$12:$J$18,MATCH($H1282,ZoneA,0),MATCH($M1282,ZoneB,0)))=(-1),INDEX('Time Zones'!$D$12:$J$18,MATCH($H1282,ZoneA,0),MATCH($M1282,ZoneB,0))+$L1282+5,INDEX('Time Zones'!$D$12:$J$18,MATCH($H1282,ZoneA,0),MATCH($M1282,ZoneB,0))+$L1282)))),"Select Time Zones")</f>
        <v/>
      </c>
      <c r="O1282" s="162" t="str">
        <f t="shared" ca="1" si="141"/>
        <v/>
      </c>
      <c r="P1282" s="25">
        <f t="shared" si="144"/>
        <v>0</v>
      </c>
      <c r="Q1282" s="25">
        <f t="shared" si="145"/>
        <v>0</v>
      </c>
      <c r="R1282" s="25">
        <f t="shared" si="146"/>
        <v>0</v>
      </c>
      <c r="S1282" s="25" t="str">
        <f t="shared" ca="1" si="142"/>
        <v/>
      </c>
      <c r="T1282" s="20" t="str">
        <f t="shared" ca="1" si="143"/>
        <v/>
      </c>
      <c r="U1282" s="26" t="str">
        <f t="shared" ca="1" si="147"/>
        <v/>
      </c>
      <c r="V1282" s="22"/>
      <c r="W1282" s="22"/>
      <c r="X1282" s="22"/>
      <c r="Y1282" s="22"/>
      <c r="Z1282" s="156"/>
      <c r="AA1282" s="156"/>
      <c r="AB1282" s="156"/>
      <c r="AC1282" s="22">
        <v>20</v>
      </c>
    </row>
    <row r="1283" spans="1:29">
      <c r="A1283" s="17"/>
      <c r="B1283" s="18"/>
      <c r="C1283" s="18"/>
      <c r="D1283" s="17"/>
      <c r="E1283" s="17"/>
      <c r="F1283" s="157"/>
      <c r="G1283" s="136"/>
      <c r="H1283" s="136" t="s">
        <v>131</v>
      </c>
      <c r="I1283" s="137" t="str">
        <f>IFERROR(IF(ISBLANK($G1283),"",IF(ISTEXT($G1283),$G1283,IF(SIGN(INDEX('Time Zones'!$D$12:$J$18,MATCH($H1283,ZoneA,0),MATCH($J1283,ZoneB,0)))=(-1),INDEX('Time Zones'!$D$12:$J$18,MATCH($H1283,ZoneA,0),MATCH($J1283,ZoneB,0))+$G1283+5,INDEX('Time Zones'!$D$12:$J$18,MATCH($H1283,ZoneA,0),MATCH($J1283,ZoneB,0))+$G1283))),"Select Time Zones")</f>
        <v/>
      </c>
      <c r="J1283" s="19" t="s">
        <v>131</v>
      </c>
      <c r="K1283" s="160"/>
      <c r="L1283" s="134"/>
      <c r="M1283" s="134" t="s">
        <v>131</v>
      </c>
      <c r="N1283" s="135" t="str">
        <f>IFERROR(IF(ISBLANK($G1283),"",IF(ISBLANK($L1283),"",IF(ISTEXT($L1283),$L1283,IF(SIGN(INDEX('Time Zones'!$D$12:$J$18,MATCH($H1283,ZoneA,0),MATCH($M1283,ZoneB,0)))=(-1),INDEX('Time Zones'!$D$12:$J$18,MATCH($H1283,ZoneA,0),MATCH($M1283,ZoneB,0))+$L1283+5,INDEX('Time Zones'!$D$12:$J$18,MATCH($H1283,ZoneA,0),MATCH($M1283,ZoneB,0))+$L1283)))),"Select Time Zones")</f>
        <v/>
      </c>
      <c r="O1283" s="162" t="str">
        <f t="shared" ca="1" si="141"/>
        <v/>
      </c>
      <c r="P1283" s="25">
        <f t="shared" si="144"/>
        <v>0</v>
      </c>
      <c r="Q1283" s="25">
        <f t="shared" si="145"/>
        <v>0</v>
      </c>
      <c r="R1283" s="25">
        <f t="shared" si="146"/>
        <v>0</v>
      </c>
      <c r="S1283" s="25" t="str">
        <f t="shared" ca="1" si="142"/>
        <v/>
      </c>
      <c r="T1283" s="20" t="str">
        <f t="shared" ca="1" si="143"/>
        <v/>
      </c>
      <c r="U1283" s="26" t="str">
        <f t="shared" ca="1" si="147"/>
        <v/>
      </c>
      <c r="V1283" s="22"/>
      <c r="W1283" s="22"/>
      <c r="X1283" s="22"/>
      <c r="Y1283" s="22"/>
      <c r="Z1283" s="156"/>
      <c r="AA1283" s="156"/>
      <c r="AB1283" s="156"/>
      <c r="AC1283" s="22">
        <v>20</v>
      </c>
    </row>
    <row r="1284" spans="1:29">
      <c r="A1284" s="17"/>
      <c r="B1284" s="18"/>
      <c r="C1284" s="18"/>
      <c r="D1284" s="17"/>
      <c r="E1284" s="17"/>
      <c r="F1284" s="157"/>
      <c r="G1284" s="136"/>
      <c r="H1284" s="136" t="s">
        <v>131</v>
      </c>
      <c r="I1284" s="137" t="str">
        <f>IFERROR(IF(ISBLANK($G1284),"",IF(ISTEXT($G1284),$G1284,IF(SIGN(INDEX('Time Zones'!$D$12:$J$18,MATCH($H1284,ZoneA,0),MATCH($J1284,ZoneB,0)))=(-1),INDEX('Time Zones'!$D$12:$J$18,MATCH($H1284,ZoneA,0),MATCH($J1284,ZoneB,0))+$G1284+5,INDEX('Time Zones'!$D$12:$J$18,MATCH($H1284,ZoneA,0),MATCH($J1284,ZoneB,0))+$G1284))),"Select Time Zones")</f>
        <v/>
      </c>
      <c r="J1284" s="19" t="s">
        <v>131</v>
      </c>
      <c r="K1284" s="160"/>
      <c r="L1284" s="134"/>
      <c r="M1284" s="134" t="s">
        <v>131</v>
      </c>
      <c r="N1284" s="135" t="str">
        <f>IFERROR(IF(ISBLANK($G1284),"",IF(ISBLANK($L1284),"",IF(ISTEXT($L1284),$L1284,IF(SIGN(INDEX('Time Zones'!$D$12:$J$18,MATCH($H1284,ZoneA,0),MATCH($M1284,ZoneB,0)))=(-1),INDEX('Time Zones'!$D$12:$J$18,MATCH($H1284,ZoneA,0),MATCH($M1284,ZoneB,0))+$L1284+5,INDEX('Time Zones'!$D$12:$J$18,MATCH($H1284,ZoneA,0),MATCH($M1284,ZoneB,0))+$L1284)))),"Select Time Zones")</f>
        <v/>
      </c>
      <c r="O1284" s="162" t="str">
        <f t="shared" ref="O1284:O1347" ca="1" si="148">IFERROR(IF(AND(ISBLANK(F1284),ISBLANK(G1284)),"",IF(AND(F1284&gt;TODAY(),OR(ISBLANK(K1284),ISBLANK(L1284))),"",IF(AND(F1284=TODAY(),G1284&gt;=NOW()-TODAY(),OR(ISBLANK(K1284), ISBLANK(L1284))),"Pending",IF(AND((F1284=K1284), G1284&gt;=NOW()-TODAY(),ISBLANK(L1284)),"Pending",IF(AND(F1284=K1284, ISBLANK(L1284),G1284&lt;(NOW()-TODAY())),"Deadline Elapsed",IF(AND(F1284=TODAY(),G1284&lt;(NOW()-TODAY()),AND(ISBLANK(K1284), ISBLANK(L1284))),"Deadline Elapsed",IF(AND(TODAY()&gt;F1284,OR(ISBLANK(K1284),ISBLANK(L1284))),"Deadline Elapsed",IF(AND((F1284=K1284),(G1284&lt;L1284)),"Missed",IF(AND((F1284&lt;K1284),OR(G1284&lt;=L1284,G1284&gt;=L1284)),"Missed",IF(AND((F1284=K1284),(G1284&gt;=L1284)),"Achieved",IF(AND((F1284&gt;K1284),OR((G1284&gt;=L1284),(G1284&lt;L1284))),"Achieved",))))))))))),"")</f>
        <v/>
      </c>
      <c r="P1284" s="25">
        <f t="shared" si="144"/>
        <v>0</v>
      </c>
      <c r="Q1284" s="25">
        <f t="shared" si="145"/>
        <v>0</v>
      </c>
      <c r="R1284" s="25">
        <f t="shared" si="146"/>
        <v>0</v>
      </c>
      <c r="S1284" s="25" t="str">
        <f t="shared" ref="S1284:S1347" ca="1" si="149">IFERROR(IF(OR(ISBLANK(F1284),ISBLANK(G1284)),"",IF($F1284&lt;TODAY(),-$S$1-(TODAY()-F1284)*24*60+SUM(Q1284:R1284),IF($F1284=TODAY(),SUM(Q1284:R1284)-$S$1,IF($F1284=TODAY()+1,SUM(Q1284:R1284)+24*60-$S$1,"")))),"GS")</f>
        <v/>
      </c>
      <c r="T1284" s="20" t="str">
        <f t="shared" ref="T1284:T1347" ca="1" si="150">IFERROR(IF($U1284=1,IF($S1284&lt;=$AC1284,IF(OR(F1284=TODAY()+1,$O1284="Pending"),"Critical",""),""),""),"")</f>
        <v/>
      </c>
      <c r="U1284" s="26" t="str">
        <f t="shared" ca="1" si="147"/>
        <v/>
      </c>
      <c r="V1284" s="22"/>
      <c r="W1284" s="22"/>
      <c r="X1284" s="22"/>
      <c r="Y1284" s="22"/>
      <c r="Z1284" s="156"/>
      <c r="AA1284" s="156"/>
      <c r="AB1284" s="156"/>
      <c r="AC1284" s="22">
        <v>20</v>
      </c>
    </row>
    <row r="1285" spans="1:29">
      <c r="A1285" s="17"/>
      <c r="B1285" s="18"/>
      <c r="C1285" s="18"/>
      <c r="D1285" s="17"/>
      <c r="E1285" s="17"/>
      <c r="F1285" s="157"/>
      <c r="G1285" s="136"/>
      <c r="H1285" s="136" t="s">
        <v>131</v>
      </c>
      <c r="I1285" s="137" t="str">
        <f>IFERROR(IF(ISBLANK($G1285),"",IF(ISTEXT($G1285),$G1285,IF(SIGN(INDEX('Time Zones'!$D$12:$J$18,MATCH($H1285,ZoneA,0),MATCH($J1285,ZoneB,0)))=(-1),INDEX('Time Zones'!$D$12:$J$18,MATCH($H1285,ZoneA,0),MATCH($J1285,ZoneB,0))+$G1285+5,INDEX('Time Zones'!$D$12:$J$18,MATCH($H1285,ZoneA,0),MATCH($J1285,ZoneB,0))+$G1285))),"Select Time Zones")</f>
        <v/>
      </c>
      <c r="J1285" s="19" t="s">
        <v>131</v>
      </c>
      <c r="K1285" s="160"/>
      <c r="L1285" s="134"/>
      <c r="M1285" s="134" t="s">
        <v>131</v>
      </c>
      <c r="N1285" s="135" t="str">
        <f>IFERROR(IF(ISBLANK($G1285),"",IF(ISBLANK($L1285),"",IF(ISTEXT($L1285),$L1285,IF(SIGN(INDEX('Time Zones'!$D$12:$J$18,MATCH($H1285,ZoneA,0),MATCH($M1285,ZoneB,0)))=(-1),INDEX('Time Zones'!$D$12:$J$18,MATCH($H1285,ZoneA,0),MATCH($M1285,ZoneB,0))+$L1285+5,INDEX('Time Zones'!$D$12:$J$18,MATCH($H1285,ZoneA,0),MATCH($M1285,ZoneB,0))+$L1285)))),"Select Time Zones")</f>
        <v/>
      </c>
      <c r="O1285" s="162" t="str">
        <f t="shared" ca="1" si="148"/>
        <v/>
      </c>
      <c r="P1285" s="25">
        <f t="shared" si="144"/>
        <v>0</v>
      </c>
      <c r="Q1285" s="25">
        <f t="shared" si="145"/>
        <v>0</v>
      </c>
      <c r="R1285" s="25">
        <f t="shared" si="146"/>
        <v>0</v>
      </c>
      <c r="S1285" s="25" t="str">
        <f t="shared" ca="1" si="149"/>
        <v/>
      </c>
      <c r="T1285" s="20" t="str">
        <f t="shared" ca="1" si="150"/>
        <v/>
      </c>
      <c r="U1285" s="26" t="str">
        <f t="shared" ca="1" si="147"/>
        <v/>
      </c>
      <c r="V1285" s="22"/>
      <c r="W1285" s="22"/>
      <c r="X1285" s="22"/>
      <c r="Y1285" s="22"/>
      <c r="Z1285" s="156"/>
      <c r="AA1285" s="156"/>
      <c r="AB1285" s="156"/>
      <c r="AC1285" s="22">
        <v>20</v>
      </c>
    </row>
    <row r="1286" spans="1:29">
      <c r="A1286" s="17"/>
      <c r="B1286" s="18"/>
      <c r="C1286" s="18"/>
      <c r="D1286" s="17"/>
      <c r="E1286" s="17"/>
      <c r="F1286" s="157"/>
      <c r="G1286" s="136"/>
      <c r="H1286" s="136" t="s">
        <v>131</v>
      </c>
      <c r="I1286" s="137" t="str">
        <f>IFERROR(IF(ISBLANK($G1286),"",IF(ISTEXT($G1286),$G1286,IF(SIGN(INDEX('Time Zones'!$D$12:$J$18,MATCH($H1286,ZoneA,0),MATCH($J1286,ZoneB,0)))=(-1),INDEX('Time Zones'!$D$12:$J$18,MATCH($H1286,ZoneA,0),MATCH($J1286,ZoneB,0))+$G1286+5,INDEX('Time Zones'!$D$12:$J$18,MATCH($H1286,ZoneA,0),MATCH($J1286,ZoneB,0))+$G1286))),"Select Time Zones")</f>
        <v/>
      </c>
      <c r="J1286" s="19" t="s">
        <v>131</v>
      </c>
      <c r="K1286" s="160"/>
      <c r="L1286" s="134"/>
      <c r="M1286" s="134" t="s">
        <v>131</v>
      </c>
      <c r="N1286" s="135" t="str">
        <f>IFERROR(IF(ISBLANK($G1286),"",IF(ISBLANK($L1286),"",IF(ISTEXT($L1286),$L1286,IF(SIGN(INDEX('Time Zones'!$D$12:$J$18,MATCH($H1286,ZoneA,0),MATCH($M1286,ZoneB,0)))=(-1),INDEX('Time Zones'!$D$12:$J$18,MATCH($H1286,ZoneA,0),MATCH($M1286,ZoneB,0))+$L1286+5,INDEX('Time Zones'!$D$12:$J$18,MATCH($H1286,ZoneA,0),MATCH($M1286,ZoneB,0))+$L1286)))),"Select Time Zones")</f>
        <v/>
      </c>
      <c r="O1286" s="162" t="str">
        <f t="shared" ca="1" si="148"/>
        <v/>
      </c>
      <c r="P1286" s="25">
        <f t="shared" si="144"/>
        <v>0</v>
      </c>
      <c r="Q1286" s="25">
        <f t="shared" si="145"/>
        <v>0</v>
      </c>
      <c r="R1286" s="25">
        <f t="shared" si="146"/>
        <v>0</v>
      </c>
      <c r="S1286" s="25" t="str">
        <f t="shared" ca="1" si="149"/>
        <v/>
      </c>
      <c r="T1286" s="20" t="str">
        <f t="shared" ca="1" si="150"/>
        <v/>
      </c>
      <c r="U1286" s="26" t="str">
        <f t="shared" ca="1" si="147"/>
        <v/>
      </c>
      <c r="V1286" s="22"/>
      <c r="W1286" s="22"/>
      <c r="X1286" s="22"/>
      <c r="Y1286" s="22"/>
      <c r="Z1286" s="156"/>
      <c r="AA1286" s="156"/>
      <c r="AB1286" s="156"/>
      <c r="AC1286" s="22">
        <v>20</v>
      </c>
    </row>
    <row r="1287" spans="1:29">
      <c r="A1287" s="17"/>
      <c r="B1287" s="18"/>
      <c r="C1287" s="18"/>
      <c r="D1287" s="17"/>
      <c r="E1287" s="17"/>
      <c r="F1287" s="157"/>
      <c r="G1287" s="136"/>
      <c r="H1287" s="136" t="s">
        <v>131</v>
      </c>
      <c r="I1287" s="137" t="str">
        <f>IFERROR(IF(ISBLANK($G1287),"",IF(ISTEXT($G1287),$G1287,IF(SIGN(INDEX('Time Zones'!$D$12:$J$18,MATCH($H1287,ZoneA,0),MATCH($J1287,ZoneB,0)))=(-1),INDEX('Time Zones'!$D$12:$J$18,MATCH($H1287,ZoneA,0),MATCH($J1287,ZoneB,0))+$G1287+5,INDEX('Time Zones'!$D$12:$J$18,MATCH($H1287,ZoneA,0),MATCH($J1287,ZoneB,0))+$G1287))),"Select Time Zones")</f>
        <v/>
      </c>
      <c r="J1287" s="19" t="s">
        <v>131</v>
      </c>
      <c r="K1287" s="160"/>
      <c r="L1287" s="134"/>
      <c r="M1287" s="134" t="s">
        <v>131</v>
      </c>
      <c r="N1287" s="135" t="str">
        <f>IFERROR(IF(ISBLANK($G1287),"",IF(ISBLANK($L1287),"",IF(ISTEXT($L1287),$L1287,IF(SIGN(INDEX('Time Zones'!$D$12:$J$18,MATCH($H1287,ZoneA,0),MATCH($M1287,ZoneB,0)))=(-1),INDEX('Time Zones'!$D$12:$J$18,MATCH($H1287,ZoneA,0),MATCH($M1287,ZoneB,0))+$L1287+5,INDEX('Time Zones'!$D$12:$J$18,MATCH($H1287,ZoneA,0),MATCH($M1287,ZoneB,0))+$L1287)))),"Select Time Zones")</f>
        <v/>
      </c>
      <c r="O1287" s="162" t="str">
        <f t="shared" ca="1" si="148"/>
        <v/>
      </c>
      <c r="P1287" s="25">
        <f t="shared" si="144"/>
        <v>0</v>
      </c>
      <c r="Q1287" s="25">
        <f t="shared" si="145"/>
        <v>0</v>
      </c>
      <c r="R1287" s="25">
        <f t="shared" si="146"/>
        <v>0</v>
      </c>
      <c r="S1287" s="25" t="str">
        <f t="shared" ca="1" si="149"/>
        <v/>
      </c>
      <c r="T1287" s="20" t="str">
        <f t="shared" ca="1" si="150"/>
        <v/>
      </c>
      <c r="U1287" s="26" t="str">
        <f t="shared" ca="1" si="147"/>
        <v/>
      </c>
      <c r="V1287" s="22"/>
      <c r="W1287" s="22"/>
      <c r="X1287" s="22"/>
      <c r="Y1287" s="22"/>
      <c r="Z1287" s="156"/>
      <c r="AA1287" s="156"/>
      <c r="AB1287" s="156"/>
      <c r="AC1287" s="22">
        <v>20</v>
      </c>
    </row>
    <row r="1288" spans="1:29">
      <c r="A1288" s="17"/>
      <c r="B1288" s="18"/>
      <c r="C1288" s="18"/>
      <c r="D1288" s="17"/>
      <c r="E1288" s="17"/>
      <c r="F1288" s="157"/>
      <c r="G1288" s="136"/>
      <c r="H1288" s="136" t="s">
        <v>131</v>
      </c>
      <c r="I1288" s="137" t="str">
        <f>IFERROR(IF(ISBLANK($G1288),"",IF(ISTEXT($G1288),$G1288,IF(SIGN(INDEX('Time Zones'!$D$12:$J$18,MATCH($H1288,ZoneA,0),MATCH($J1288,ZoneB,0)))=(-1),INDEX('Time Zones'!$D$12:$J$18,MATCH($H1288,ZoneA,0),MATCH($J1288,ZoneB,0))+$G1288+5,INDEX('Time Zones'!$D$12:$J$18,MATCH($H1288,ZoneA,0),MATCH($J1288,ZoneB,0))+$G1288))),"Select Time Zones")</f>
        <v/>
      </c>
      <c r="J1288" s="19" t="s">
        <v>131</v>
      </c>
      <c r="K1288" s="160"/>
      <c r="L1288" s="134"/>
      <c r="M1288" s="134" t="s">
        <v>131</v>
      </c>
      <c r="N1288" s="135" t="str">
        <f>IFERROR(IF(ISBLANK($G1288),"",IF(ISBLANK($L1288),"",IF(ISTEXT($L1288),$L1288,IF(SIGN(INDEX('Time Zones'!$D$12:$J$18,MATCH($H1288,ZoneA,0),MATCH($M1288,ZoneB,0)))=(-1),INDEX('Time Zones'!$D$12:$J$18,MATCH($H1288,ZoneA,0),MATCH($M1288,ZoneB,0))+$L1288+5,INDEX('Time Zones'!$D$12:$J$18,MATCH($H1288,ZoneA,0),MATCH($M1288,ZoneB,0))+$L1288)))),"Select Time Zones")</f>
        <v/>
      </c>
      <c r="O1288" s="162" t="str">
        <f t="shared" ca="1" si="148"/>
        <v/>
      </c>
      <c r="P1288" s="25">
        <f t="shared" si="144"/>
        <v>0</v>
      </c>
      <c r="Q1288" s="25">
        <f t="shared" si="145"/>
        <v>0</v>
      </c>
      <c r="R1288" s="25">
        <f t="shared" si="146"/>
        <v>0</v>
      </c>
      <c r="S1288" s="25" t="str">
        <f t="shared" ca="1" si="149"/>
        <v/>
      </c>
      <c r="T1288" s="20" t="str">
        <f t="shared" ca="1" si="150"/>
        <v/>
      </c>
      <c r="U1288" s="26" t="str">
        <f t="shared" ca="1" si="147"/>
        <v/>
      </c>
      <c r="V1288" s="22"/>
      <c r="W1288" s="22"/>
      <c r="X1288" s="22"/>
      <c r="Y1288" s="22"/>
      <c r="Z1288" s="156"/>
      <c r="AA1288" s="156"/>
      <c r="AB1288" s="156"/>
      <c r="AC1288" s="22">
        <v>20</v>
      </c>
    </row>
    <row r="1289" spans="1:29">
      <c r="A1289" s="17"/>
      <c r="B1289" s="18"/>
      <c r="C1289" s="18"/>
      <c r="D1289" s="17"/>
      <c r="E1289" s="17"/>
      <c r="F1289" s="157"/>
      <c r="G1289" s="136"/>
      <c r="H1289" s="136" t="s">
        <v>131</v>
      </c>
      <c r="I1289" s="137" t="str">
        <f>IFERROR(IF(ISBLANK($G1289),"",IF(ISTEXT($G1289),$G1289,IF(SIGN(INDEX('Time Zones'!$D$12:$J$18,MATCH($H1289,ZoneA,0),MATCH($J1289,ZoneB,0)))=(-1),INDEX('Time Zones'!$D$12:$J$18,MATCH($H1289,ZoneA,0),MATCH($J1289,ZoneB,0))+$G1289+5,INDEX('Time Zones'!$D$12:$J$18,MATCH($H1289,ZoneA,0),MATCH($J1289,ZoneB,0))+$G1289))),"Select Time Zones")</f>
        <v/>
      </c>
      <c r="J1289" s="19" t="s">
        <v>131</v>
      </c>
      <c r="K1289" s="160"/>
      <c r="L1289" s="134"/>
      <c r="M1289" s="134" t="s">
        <v>131</v>
      </c>
      <c r="N1289" s="135" t="str">
        <f>IFERROR(IF(ISBLANK($G1289),"",IF(ISBLANK($L1289),"",IF(ISTEXT($L1289),$L1289,IF(SIGN(INDEX('Time Zones'!$D$12:$J$18,MATCH($H1289,ZoneA,0),MATCH($M1289,ZoneB,0)))=(-1),INDEX('Time Zones'!$D$12:$J$18,MATCH($H1289,ZoneA,0),MATCH($M1289,ZoneB,0))+$L1289+5,INDEX('Time Zones'!$D$12:$J$18,MATCH($H1289,ZoneA,0),MATCH($M1289,ZoneB,0))+$L1289)))),"Select Time Zones")</f>
        <v/>
      </c>
      <c r="O1289" s="162" t="str">
        <f t="shared" ca="1" si="148"/>
        <v/>
      </c>
      <c r="P1289" s="25">
        <f t="shared" si="144"/>
        <v>0</v>
      </c>
      <c r="Q1289" s="25">
        <f t="shared" si="145"/>
        <v>0</v>
      </c>
      <c r="R1289" s="25">
        <f t="shared" si="146"/>
        <v>0</v>
      </c>
      <c r="S1289" s="25" t="str">
        <f t="shared" ca="1" si="149"/>
        <v/>
      </c>
      <c r="T1289" s="20" t="str">
        <f t="shared" ca="1" si="150"/>
        <v/>
      </c>
      <c r="U1289" s="26" t="str">
        <f t="shared" ca="1" si="147"/>
        <v/>
      </c>
      <c r="V1289" s="22"/>
      <c r="W1289" s="22"/>
      <c r="X1289" s="22"/>
      <c r="Y1289" s="22"/>
      <c r="Z1289" s="156"/>
      <c r="AA1289" s="156"/>
      <c r="AB1289" s="156"/>
      <c r="AC1289" s="22">
        <v>20</v>
      </c>
    </row>
    <row r="1290" spans="1:29">
      <c r="A1290" s="17"/>
      <c r="B1290" s="18"/>
      <c r="C1290" s="18"/>
      <c r="D1290" s="17"/>
      <c r="E1290" s="17"/>
      <c r="F1290" s="157"/>
      <c r="G1290" s="136"/>
      <c r="H1290" s="136" t="s">
        <v>131</v>
      </c>
      <c r="I1290" s="137" t="str">
        <f>IFERROR(IF(ISBLANK($G1290),"",IF(ISTEXT($G1290),$G1290,IF(SIGN(INDEX('Time Zones'!$D$12:$J$18,MATCH($H1290,ZoneA,0),MATCH($J1290,ZoneB,0)))=(-1),INDEX('Time Zones'!$D$12:$J$18,MATCH($H1290,ZoneA,0),MATCH($J1290,ZoneB,0))+$G1290+5,INDEX('Time Zones'!$D$12:$J$18,MATCH($H1290,ZoneA,0),MATCH($J1290,ZoneB,0))+$G1290))),"Select Time Zones")</f>
        <v/>
      </c>
      <c r="J1290" s="19" t="s">
        <v>131</v>
      </c>
      <c r="K1290" s="160"/>
      <c r="L1290" s="134"/>
      <c r="M1290" s="134" t="s">
        <v>131</v>
      </c>
      <c r="N1290" s="135" t="str">
        <f>IFERROR(IF(ISBLANK($G1290),"",IF(ISBLANK($L1290),"",IF(ISTEXT($L1290),$L1290,IF(SIGN(INDEX('Time Zones'!$D$12:$J$18,MATCH($H1290,ZoneA,0),MATCH($M1290,ZoneB,0)))=(-1),INDEX('Time Zones'!$D$12:$J$18,MATCH($H1290,ZoneA,0),MATCH($M1290,ZoneB,0))+$L1290+5,INDEX('Time Zones'!$D$12:$J$18,MATCH($H1290,ZoneA,0),MATCH($M1290,ZoneB,0))+$L1290)))),"Select Time Zones")</f>
        <v/>
      </c>
      <c r="O1290" s="162" t="str">
        <f t="shared" ca="1" si="148"/>
        <v/>
      </c>
      <c r="P1290" s="25">
        <f t="shared" si="144"/>
        <v>0</v>
      </c>
      <c r="Q1290" s="25">
        <f t="shared" si="145"/>
        <v>0</v>
      </c>
      <c r="R1290" s="25">
        <f t="shared" si="146"/>
        <v>0</v>
      </c>
      <c r="S1290" s="25" t="str">
        <f t="shared" ca="1" si="149"/>
        <v/>
      </c>
      <c r="T1290" s="20" t="str">
        <f t="shared" ca="1" si="150"/>
        <v/>
      </c>
      <c r="U1290" s="26" t="str">
        <f t="shared" ca="1" si="147"/>
        <v/>
      </c>
      <c r="V1290" s="22"/>
      <c r="W1290" s="22"/>
      <c r="X1290" s="22"/>
      <c r="Y1290" s="22"/>
      <c r="Z1290" s="156"/>
      <c r="AA1290" s="156"/>
      <c r="AB1290" s="156"/>
      <c r="AC1290" s="22">
        <v>20</v>
      </c>
    </row>
    <row r="1291" spans="1:29">
      <c r="A1291" s="17"/>
      <c r="B1291" s="18"/>
      <c r="C1291" s="18"/>
      <c r="D1291" s="17"/>
      <c r="E1291" s="17"/>
      <c r="F1291" s="157"/>
      <c r="G1291" s="136"/>
      <c r="H1291" s="136" t="s">
        <v>131</v>
      </c>
      <c r="I1291" s="137" t="str">
        <f>IFERROR(IF(ISBLANK($G1291),"",IF(ISTEXT($G1291),$G1291,IF(SIGN(INDEX('Time Zones'!$D$12:$J$18,MATCH($H1291,ZoneA,0),MATCH($J1291,ZoneB,0)))=(-1),INDEX('Time Zones'!$D$12:$J$18,MATCH($H1291,ZoneA,0),MATCH($J1291,ZoneB,0))+$G1291+5,INDEX('Time Zones'!$D$12:$J$18,MATCH($H1291,ZoneA,0),MATCH($J1291,ZoneB,0))+$G1291))),"Select Time Zones")</f>
        <v/>
      </c>
      <c r="J1291" s="19" t="s">
        <v>131</v>
      </c>
      <c r="K1291" s="160"/>
      <c r="L1291" s="134"/>
      <c r="M1291" s="134" t="s">
        <v>131</v>
      </c>
      <c r="N1291" s="135" t="str">
        <f>IFERROR(IF(ISBLANK($G1291),"",IF(ISBLANK($L1291),"",IF(ISTEXT($L1291),$L1291,IF(SIGN(INDEX('Time Zones'!$D$12:$J$18,MATCH($H1291,ZoneA,0),MATCH($M1291,ZoneB,0)))=(-1),INDEX('Time Zones'!$D$12:$J$18,MATCH($H1291,ZoneA,0),MATCH($M1291,ZoneB,0))+$L1291+5,INDEX('Time Zones'!$D$12:$J$18,MATCH($H1291,ZoneA,0),MATCH($M1291,ZoneB,0))+$L1291)))),"Select Time Zones")</f>
        <v/>
      </c>
      <c r="O1291" s="162" t="str">
        <f t="shared" ca="1" si="148"/>
        <v/>
      </c>
      <c r="P1291" s="25">
        <f t="shared" si="144"/>
        <v>0</v>
      </c>
      <c r="Q1291" s="25">
        <f t="shared" si="145"/>
        <v>0</v>
      </c>
      <c r="R1291" s="25">
        <f t="shared" si="146"/>
        <v>0</v>
      </c>
      <c r="S1291" s="25" t="str">
        <f t="shared" ca="1" si="149"/>
        <v/>
      </c>
      <c r="T1291" s="20" t="str">
        <f t="shared" ca="1" si="150"/>
        <v/>
      </c>
      <c r="U1291" s="26" t="str">
        <f t="shared" ca="1" si="147"/>
        <v/>
      </c>
      <c r="V1291" s="22"/>
      <c r="W1291" s="22"/>
      <c r="X1291" s="22"/>
      <c r="Y1291" s="22"/>
      <c r="Z1291" s="156"/>
      <c r="AA1291" s="156"/>
      <c r="AB1291" s="156"/>
      <c r="AC1291" s="22">
        <v>20</v>
      </c>
    </row>
    <row r="1292" spans="1:29">
      <c r="A1292" s="17"/>
      <c r="B1292" s="18"/>
      <c r="C1292" s="18"/>
      <c r="D1292" s="17"/>
      <c r="E1292" s="17"/>
      <c r="F1292" s="157"/>
      <c r="G1292" s="136"/>
      <c r="H1292" s="136" t="s">
        <v>131</v>
      </c>
      <c r="I1292" s="137" t="str">
        <f>IFERROR(IF(ISBLANK($G1292),"",IF(ISTEXT($G1292),$G1292,IF(SIGN(INDEX('Time Zones'!$D$12:$J$18,MATCH($H1292,ZoneA,0),MATCH($J1292,ZoneB,0)))=(-1),INDEX('Time Zones'!$D$12:$J$18,MATCH($H1292,ZoneA,0),MATCH($J1292,ZoneB,0))+$G1292+5,INDEX('Time Zones'!$D$12:$J$18,MATCH($H1292,ZoneA,0),MATCH($J1292,ZoneB,0))+$G1292))),"Select Time Zones")</f>
        <v/>
      </c>
      <c r="J1292" s="19" t="s">
        <v>131</v>
      </c>
      <c r="K1292" s="160"/>
      <c r="L1292" s="134"/>
      <c r="M1292" s="134" t="s">
        <v>131</v>
      </c>
      <c r="N1292" s="135" t="str">
        <f>IFERROR(IF(ISBLANK($G1292),"",IF(ISBLANK($L1292),"",IF(ISTEXT($L1292),$L1292,IF(SIGN(INDEX('Time Zones'!$D$12:$J$18,MATCH($H1292,ZoneA,0),MATCH($M1292,ZoneB,0)))=(-1),INDEX('Time Zones'!$D$12:$J$18,MATCH($H1292,ZoneA,0),MATCH($M1292,ZoneB,0))+$L1292+5,INDEX('Time Zones'!$D$12:$J$18,MATCH($H1292,ZoneA,0),MATCH($M1292,ZoneB,0))+$L1292)))),"Select Time Zones")</f>
        <v/>
      </c>
      <c r="O1292" s="162" t="str">
        <f t="shared" ca="1" si="148"/>
        <v/>
      </c>
      <c r="P1292" s="25">
        <f t="shared" si="144"/>
        <v>0</v>
      </c>
      <c r="Q1292" s="25">
        <f t="shared" si="145"/>
        <v>0</v>
      </c>
      <c r="R1292" s="25">
        <f t="shared" si="146"/>
        <v>0</v>
      </c>
      <c r="S1292" s="25" t="str">
        <f t="shared" ca="1" si="149"/>
        <v/>
      </c>
      <c r="T1292" s="20" t="str">
        <f t="shared" ca="1" si="150"/>
        <v/>
      </c>
      <c r="U1292" s="26" t="str">
        <f t="shared" ca="1" si="147"/>
        <v/>
      </c>
      <c r="V1292" s="22"/>
      <c r="W1292" s="22"/>
      <c r="X1292" s="22"/>
      <c r="Y1292" s="22"/>
      <c r="Z1292" s="156"/>
      <c r="AA1292" s="156"/>
      <c r="AB1292" s="156"/>
      <c r="AC1292" s="22">
        <v>20</v>
      </c>
    </row>
    <row r="1293" spans="1:29">
      <c r="A1293" s="17"/>
      <c r="B1293" s="18"/>
      <c r="C1293" s="18"/>
      <c r="D1293" s="17"/>
      <c r="E1293" s="17"/>
      <c r="F1293" s="157"/>
      <c r="G1293" s="136"/>
      <c r="H1293" s="136" t="s">
        <v>131</v>
      </c>
      <c r="I1293" s="137" t="str">
        <f>IFERROR(IF(ISBLANK($G1293),"",IF(ISTEXT($G1293),$G1293,IF(SIGN(INDEX('Time Zones'!$D$12:$J$18,MATCH($H1293,ZoneA,0),MATCH($J1293,ZoneB,0)))=(-1),INDEX('Time Zones'!$D$12:$J$18,MATCH($H1293,ZoneA,0),MATCH($J1293,ZoneB,0))+$G1293+5,INDEX('Time Zones'!$D$12:$J$18,MATCH($H1293,ZoneA,0),MATCH($J1293,ZoneB,0))+$G1293))),"Select Time Zones")</f>
        <v/>
      </c>
      <c r="J1293" s="19" t="s">
        <v>131</v>
      </c>
      <c r="K1293" s="160"/>
      <c r="L1293" s="134"/>
      <c r="M1293" s="134" t="s">
        <v>131</v>
      </c>
      <c r="N1293" s="135" t="str">
        <f>IFERROR(IF(ISBLANK($G1293),"",IF(ISBLANK($L1293),"",IF(ISTEXT($L1293),$L1293,IF(SIGN(INDEX('Time Zones'!$D$12:$J$18,MATCH($H1293,ZoneA,0),MATCH($M1293,ZoneB,0)))=(-1),INDEX('Time Zones'!$D$12:$J$18,MATCH($H1293,ZoneA,0),MATCH($M1293,ZoneB,0))+$L1293+5,INDEX('Time Zones'!$D$12:$J$18,MATCH($H1293,ZoneA,0),MATCH($M1293,ZoneB,0))+$L1293)))),"Select Time Zones")</f>
        <v/>
      </c>
      <c r="O1293" s="162" t="str">
        <f t="shared" ca="1" si="148"/>
        <v/>
      </c>
      <c r="P1293" s="25">
        <f t="shared" si="144"/>
        <v>0</v>
      </c>
      <c r="Q1293" s="25">
        <f t="shared" si="145"/>
        <v>0</v>
      </c>
      <c r="R1293" s="25">
        <f t="shared" si="146"/>
        <v>0</v>
      </c>
      <c r="S1293" s="25" t="str">
        <f t="shared" ca="1" si="149"/>
        <v/>
      </c>
      <c r="T1293" s="20" t="str">
        <f t="shared" ca="1" si="150"/>
        <v/>
      </c>
      <c r="U1293" s="26" t="str">
        <f t="shared" ca="1" si="147"/>
        <v/>
      </c>
      <c r="V1293" s="22"/>
      <c r="W1293" s="22"/>
      <c r="X1293" s="22"/>
      <c r="Y1293" s="22"/>
      <c r="Z1293" s="156"/>
      <c r="AA1293" s="156"/>
      <c r="AB1293" s="156"/>
      <c r="AC1293" s="22">
        <v>20</v>
      </c>
    </row>
    <row r="1294" spans="1:29">
      <c r="A1294" s="17"/>
      <c r="B1294" s="18"/>
      <c r="C1294" s="18"/>
      <c r="D1294" s="17"/>
      <c r="E1294" s="17"/>
      <c r="F1294" s="157"/>
      <c r="G1294" s="136"/>
      <c r="H1294" s="136" t="s">
        <v>131</v>
      </c>
      <c r="I1294" s="137" t="str">
        <f>IFERROR(IF(ISBLANK($G1294),"",IF(ISTEXT($G1294),$G1294,IF(SIGN(INDEX('Time Zones'!$D$12:$J$18,MATCH($H1294,ZoneA,0),MATCH($J1294,ZoneB,0)))=(-1),INDEX('Time Zones'!$D$12:$J$18,MATCH($H1294,ZoneA,0),MATCH($J1294,ZoneB,0))+$G1294+5,INDEX('Time Zones'!$D$12:$J$18,MATCH($H1294,ZoneA,0),MATCH($J1294,ZoneB,0))+$G1294))),"Select Time Zones")</f>
        <v/>
      </c>
      <c r="J1294" s="19" t="s">
        <v>131</v>
      </c>
      <c r="K1294" s="160"/>
      <c r="L1294" s="134"/>
      <c r="M1294" s="134" t="s">
        <v>131</v>
      </c>
      <c r="N1294" s="135" t="str">
        <f>IFERROR(IF(ISBLANK($G1294),"",IF(ISBLANK($L1294),"",IF(ISTEXT($L1294),$L1294,IF(SIGN(INDEX('Time Zones'!$D$12:$J$18,MATCH($H1294,ZoneA,0),MATCH($M1294,ZoneB,0)))=(-1),INDEX('Time Zones'!$D$12:$J$18,MATCH($H1294,ZoneA,0),MATCH($M1294,ZoneB,0))+$L1294+5,INDEX('Time Zones'!$D$12:$J$18,MATCH($H1294,ZoneA,0),MATCH($M1294,ZoneB,0))+$L1294)))),"Select Time Zones")</f>
        <v/>
      </c>
      <c r="O1294" s="162" t="str">
        <f t="shared" ca="1" si="148"/>
        <v/>
      </c>
      <c r="P1294" s="25">
        <f t="shared" si="144"/>
        <v>0</v>
      </c>
      <c r="Q1294" s="25">
        <f t="shared" si="145"/>
        <v>0</v>
      </c>
      <c r="R1294" s="25">
        <f t="shared" si="146"/>
        <v>0</v>
      </c>
      <c r="S1294" s="25" t="str">
        <f t="shared" ca="1" si="149"/>
        <v/>
      </c>
      <c r="T1294" s="20" t="str">
        <f t="shared" ca="1" si="150"/>
        <v/>
      </c>
      <c r="U1294" s="26" t="str">
        <f t="shared" ca="1" si="147"/>
        <v/>
      </c>
      <c r="V1294" s="22"/>
      <c r="W1294" s="22"/>
      <c r="X1294" s="22"/>
      <c r="Y1294" s="22"/>
      <c r="Z1294" s="156"/>
      <c r="AA1294" s="156"/>
      <c r="AB1294" s="156"/>
      <c r="AC1294" s="22">
        <v>20</v>
      </c>
    </row>
    <row r="1295" spans="1:29">
      <c r="A1295" s="17"/>
      <c r="B1295" s="18"/>
      <c r="C1295" s="18"/>
      <c r="D1295" s="17"/>
      <c r="E1295" s="17"/>
      <c r="F1295" s="157"/>
      <c r="G1295" s="136"/>
      <c r="H1295" s="136" t="s">
        <v>131</v>
      </c>
      <c r="I1295" s="137" t="str">
        <f>IFERROR(IF(ISBLANK($G1295),"",IF(ISTEXT($G1295),$G1295,IF(SIGN(INDEX('Time Zones'!$D$12:$J$18,MATCH($H1295,ZoneA,0),MATCH($J1295,ZoneB,0)))=(-1),INDEX('Time Zones'!$D$12:$J$18,MATCH($H1295,ZoneA,0),MATCH($J1295,ZoneB,0))+$G1295+5,INDEX('Time Zones'!$D$12:$J$18,MATCH($H1295,ZoneA,0),MATCH($J1295,ZoneB,0))+$G1295))),"Select Time Zones")</f>
        <v/>
      </c>
      <c r="J1295" s="19" t="s">
        <v>131</v>
      </c>
      <c r="K1295" s="160"/>
      <c r="L1295" s="134"/>
      <c r="M1295" s="134" t="s">
        <v>131</v>
      </c>
      <c r="N1295" s="135" t="str">
        <f>IFERROR(IF(ISBLANK($G1295),"",IF(ISBLANK($L1295),"",IF(ISTEXT($L1295),$L1295,IF(SIGN(INDEX('Time Zones'!$D$12:$J$18,MATCH($H1295,ZoneA,0),MATCH($M1295,ZoneB,0)))=(-1),INDEX('Time Zones'!$D$12:$J$18,MATCH($H1295,ZoneA,0),MATCH($M1295,ZoneB,0))+$L1295+5,INDEX('Time Zones'!$D$12:$J$18,MATCH($H1295,ZoneA,0),MATCH($M1295,ZoneB,0))+$L1295)))),"Select Time Zones")</f>
        <v/>
      </c>
      <c r="O1295" s="162" t="str">
        <f t="shared" ca="1" si="148"/>
        <v/>
      </c>
      <c r="P1295" s="25">
        <f t="shared" si="144"/>
        <v>0</v>
      </c>
      <c r="Q1295" s="25">
        <f t="shared" si="145"/>
        <v>0</v>
      </c>
      <c r="R1295" s="25">
        <f t="shared" si="146"/>
        <v>0</v>
      </c>
      <c r="S1295" s="25" t="str">
        <f t="shared" ca="1" si="149"/>
        <v/>
      </c>
      <c r="T1295" s="20" t="str">
        <f t="shared" ca="1" si="150"/>
        <v/>
      </c>
      <c r="U1295" s="26" t="str">
        <f t="shared" ca="1" si="147"/>
        <v/>
      </c>
      <c r="V1295" s="22"/>
      <c r="W1295" s="22"/>
      <c r="X1295" s="22"/>
      <c r="Y1295" s="22"/>
      <c r="Z1295" s="156"/>
      <c r="AA1295" s="156"/>
      <c r="AB1295" s="156"/>
      <c r="AC1295" s="22">
        <v>20</v>
      </c>
    </row>
    <row r="1296" spans="1:29">
      <c r="A1296" s="17"/>
      <c r="B1296" s="18"/>
      <c r="C1296" s="18"/>
      <c r="D1296" s="17"/>
      <c r="E1296" s="17"/>
      <c r="F1296" s="157"/>
      <c r="G1296" s="136"/>
      <c r="H1296" s="136" t="s">
        <v>131</v>
      </c>
      <c r="I1296" s="137" t="str">
        <f>IFERROR(IF(ISBLANK($G1296),"",IF(ISTEXT($G1296),$G1296,IF(SIGN(INDEX('Time Zones'!$D$12:$J$18,MATCH($H1296,ZoneA,0),MATCH($J1296,ZoneB,0)))=(-1),INDEX('Time Zones'!$D$12:$J$18,MATCH($H1296,ZoneA,0),MATCH($J1296,ZoneB,0))+$G1296+5,INDEX('Time Zones'!$D$12:$J$18,MATCH($H1296,ZoneA,0),MATCH($J1296,ZoneB,0))+$G1296))),"Select Time Zones")</f>
        <v/>
      </c>
      <c r="J1296" s="19" t="s">
        <v>131</v>
      </c>
      <c r="K1296" s="160"/>
      <c r="L1296" s="134"/>
      <c r="M1296" s="134" t="s">
        <v>131</v>
      </c>
      <c r="N1296" s="135" t="str">
        <f>IFERROR(IF(ISBLANK($G1296),"",IF(ISBLANK($L1296),"",IF(ISTEXT($L1296),$L1296,IF(SIGN(INDEX('Time Zones'!$D$12:$J$18,MATCH($H1296,ZoneA,0),MATCH($M1296,ZoneB,0)))=(-1),INDEX('Time Zones'!$D$12:$J$18,MATCH($H1296,ZoneA,0),MATCH($M1296,ZoneB,0))+$L1296+5,INDEX('Time Zones'!$D$12:$J$18,MATCH($H1296,ZoneA,0),MATCH($M1296,ZoneB,0))+$L1296)))),"Select Time Zones")</f>
        <v/>
      </c>
      <c r="O1296" s="162" t="str">
        <f t="shared" ca="1" si="148"/>
        <v/>
      </c>
      <c r="P1296" s="25">
        <f t="shared" si="144"/>
        <v>0</v>
      </c>
      <c r="Q1296" s="25">
        <f t="shared" si="145"/>
        <v>0</v>
      </c>
      <c r="R1296" s="25">
        <f t="shared" si="146"/>
        <v>0</v>
      </c>
      <c r="S1296" s="25" t="str">
        <f t="shared" ca="1" si="149"/>
        <v/>
      </c>
      <c r="T1296" s="20" t="str">
        <f t="shared" ca="1" si="150"/>
        <v/>
      </c>
      <c r="U1296" s="26" t="str">
        <f t="shared" ca="1" si="147"/>
        <v/>
      </c>
      <c r="V1296" s="22"/>
      <c r="W1296" s="22"/>
      <c r="X1296" s="22"/>
      <c r="Y1296" s="22"/>
      <c r="Z1296" s="156"/>
      <c r="AA1296" s="156"/>
      <c r="AB1296" s="156"/>
      <c r="AC1296" s="22">
        <v>20</v>
      </c>
    </row>
    <row r="1297" spans="1:29">
      <c r="A1297" s="17"/>
      <c r="B1297" s="18"/>
      <c r="C1297" s="18"/>
      <c r="D1297" s="17"/>
      <c r="E1297" s="17"/>
      <c r="F1297" s="157"/>
      <c r="G1297" s="136"/>
      <c r="H1297" s="136" t="s">
        <v>131</v>
      </c>
      <c r="I1297" s="137" t="str">
        <f>IFERROR(IF(ISBLANK($G1297),"",IF(ISTEXT($G1297),$G1297,IF(SIGN(INDEX('Time Zones'!$D$12:$J$18,MATCH($H1297,ZoneA,0),MATCH($J1297,ZoneB,0)))=(-1),INDEX('Time Zones'!$D$12:$J$18,MATCH($H1297,ZoneA,0),MATCH($J1297,ZoneB,0))+$G1297+5,INDEX('Time Zones'!$D$12:$J$18,MATCH($H1297,ZoneA,0),MATCH($J1297,ZoneB,0))+$G1297))),"Select Time Zones")</f>
        <v/>
      </c>
      <c r="J1297" s="19" t="s">
        <v>131</v>
      </c>
      <c r="K1297" s="160"/>
      <c r="L1297" s="134"/>
      <c r="M1297" s="134" t="s">
        <v>131</v>
      </c>
      <c r="N1297" s="135" t="str">
        <f>IFERROR(IF(ISBLANK($G1297),"",IF(ISBLANK($L1297),"",IF(ISTEXT($L1297),$L1297,IF(SIGN(INDEX('Time Zones'!$D$12:$J$18,MATCH($H1297,ZoneA,0),MATCH($M1297,ZoneB,0)))=(-1),INDEX('Time Zones'!$D$12:$J$18,MATCH($H1297,ZoneA,0),MATCH($M1297,ZoneB,0))+$L1297+5,INDEX('Time Zones'!$D$12:$J$18,MATCH($H1297,ZoneA,0),MATCH($M1297,ZoneB,0))+$L1297)))),"Select Time Zones")</f>
        <v/>
      </c>
      <c r="O1297" s="162" t="str">
        <f t="shared" ca="1" si="148"/>
        <v/>
      </c>
      <c r="P1297" s="25">
        <f t="shared" si="144"/>
        <v>0</v>
      </c>
      <c r="Q1297" s="25">
        <f t="shared" si="145"/>
        <v>0</v>
      </c>
      <c r="R1297" s="25">
        <f t="shared" si="146"/>
        <v>0</v>
      </c>
      <c r="S1297" s="25" t="str">
        <f t="shared" ca="1" si="149"/>
        <v/>
      </c>
      <c r="T1297" s="20" t="str">
        <f t="shared" ca="1" si="150"/>
        <v/>
      </c>
      <c r="U1297" s="26" t="str">
        <f t="shared" ca="1" si="147"/>
        <v/>
      </c>
      <c r="V1297" s="22"/>
      <c r="W1297" s="22"/>
      <c r="X1297" s="22"/>
      <c r="Y1297" s="22"/>
      <c r="Z1297" s="156"/>
      <c r="AA1297" s="156"/>
      <c r="AB1297" s="156"/>
      <c r="AC1297" s="22">
        <v>20</v>
      </c>
    </row>
    <row r="1298" spans="1:29">
      <c r="A1298" s="17"/>
      <c r="B1298" s="18"/>
      <c r="C1298" s="18"/>
      <c r="D1298" s="17"/>
      <c r="E1298" s="17"/>
      <c r="F1298" s="157"/>
      <c r="G1298" s="136"/>
      <c r="H1298" s="136" t="s">
        <v>131</v>
      </c>
      <c r="I1298" s="137" t="str">
        <f>IFERROR(IF(ISBLANK($G1298),"",IF(ISTEXT($G1298),$G1298,IF(SIGN(INDEX('Time Zones'!$D$12:$J$18,MATCH($H1298,ZoneA,0),MATCH($J1298,ZoneB,0)))=(-1),INDEX('Time Zones'!$D$12:$J$18,MATCH($H1298,ZoneA,0),MATCH($J1298,ZoneB,0))+$G1298+5,INDEX('Time Zones'!$D$12:$J$18,MATCH($H1298,ZoneA,0),MATCH($J1298,ZoneB,0))+$G1298))),"Select Time Zones")</f>
        <v/>
      </c>
      <c r="J1298" s="19" t="s">
        <v>131</v>
      </c>
      <c r="K1298" s="160"/>
      <c r="L1298" s="134"/>
      <c r="M1298" s="134" t="s">
        <v>131</v>
      </c>
      <c r="N1298" s="135" t="str">
        <f>IFERROR(IF(ISBLANK($G1298),"",IF(ISBLANK($L1298),"",IF(ISTEXT($L1298),$L1298,IF(SIGN(INDEX('Time Zones'!$D$12:$J$18,MATCH($H1298,ZoneA,0),MATCH($M1298,ZoneB,0)))=(-1),INDEX('Time Zones'!$D$12:$J$18,MATCH($H1298,ZoneA,0),MATCH($M1298,ZoneB,0))+$L1298+5,INDEX('Time Zones'!$D$12:$J$18,MATCH($H1298,ZoneA,0),MATCH($M1298,ZoneB,0))+$L1298)))),"Select Time Zones")</f>
        <v/>
      </c>
      <c r="O1298" s="162" t="str">
        <f t="shared" ca="1" si="148"/>
        <v/>
      </c>
      <c r="P1298" s="25">
        <f t="shared" si="144"/>
        <v>0</v>
      </c>
      <c r="Q1298" s="25">
        <f t="shared" si="145"/>
        <v>0</v>
      </c>
      <c r="R1298" s="25">
        <f t="shared" si="146"/>
        <v>0</v>
      </c>
      <c r="S1298" s="25" t="str">
        <f t="shared" ca="1" si="149"/>
        <v/>
      </c>
      <c r="T1298" s="20" t="str">
        <f t="shared" ca="1" si="150"/>
        <v/>
      </c>
      <c r="U1298" s="26" t="str">
        <f t="shared" ca="1" si="147"/>
        <v/>
      </c>
      <c r="V1298" s="22"/>
      <c r="W1298" s="22"/>
      <c r="X1298" s="22"/>
      <c r="Y1298" s="22"/>
      <c r="Z1298" s="156"/>
      <c r="AA1298" s="156"/>
      <c r="AB1298" s="156"/>
      <c r="AC1298" s="22">
        <v>20</v>
      </c>
    </row>
    <row r="1299" spans="1:29">
      <c r="A1299" s="17"/>
      <c r="B1299" s="18"/>
      <c r="C1299" s="18"/>
      <c r="D1299" s="17"/>
      <c r="E1299" s="17"/>
      <c r="F1299" s="157"/>
      <c r="G1299" s="136"/>
      <c r="H1299" s="136" t="s">
        <v>131</v>
      </c>
      <c r="I1299" s="137" t="str">
        <f>IFERROR(IF(ISBLANK($G1299),"",IF(ISTEXT($G1299),$G1299,IF(SIGN(INDEX('Time Zones'!$D$12:$J$18,MATCH($H1299,ZoneA,0),MATCH($J1299,ZoneB,0)))=(-1),INDEX('Time Zones'!$D$12:$J$18,MATCH($H1299,ZoneA,0),MATCH($J1299,ZoneB,0))+$G1299+5,INDEX('Time Zones'!$D$12:$J$18,MATCH($H1299,ZoneA,0),MATCH($J1299,ZoneB,0))+$G1299))),"Select Time Zones")</f>
        <v/>
      </c>
      <c r="J1299" s="19" t="s">
        <v>131</v>
      </c>
      <c r="K1299" s="160"/>
      <c r="L1299" s="134"/>
      <c r="M1299" s="134" t="s">
        <v>131</v>
      </c>
      <c r="N1299" s="135" t="str">
        <f>IFERROR(IF(ISBLANK($G1299),"",IF(ISBLANK($L1299),"",IF(ISTEXT($L1299),$L1299,IF(SIGN(INDEX('Time Zones'!$D$12:$J$18,MATCH($H1299,ZoneA,0),MATCH($M1299,ZoneB,0)))=(-1),INDEX('Time Zones'!$D$12:$J$18,MATCH($H1299,ZoneA,0),MATCH($M1299,ZoneB,0))+$L1299+5,INDEX('Time Zones'!$D$12:$J$18,MATCH($H1299,ZoneA,0),MATCH($M1299,ZoneB,0))+$L1299)))),"Select Time Zones")</f>
        <v/>
      </c>
      <c r="O1299" s="162" t="str">
        <f t="shared" ca="1" si="148"/>
        <v/>
      </c>
      <c r="P1299" s="25">
        <f t="shared" si="144"/>
        <v>0</v>
      </c>
      <c r="Q1299" s="25">
        <f t="shared" si="145"/>
        <v>0</v>
      </c>
      <c r="R1299" s="25">
        <f t="shared" si="146"/>
        <v>0</v>
      </c>
      <c r="S1299" s="25" t="str">
        <f t="shared" ca="1" si="149"/>
        <v/>
      </c>
      <c r="T1299" s="20" t="str">
        <f t="shared" ca="1" si="150"/>
        <v/>
      </c>
      <c r="U1299" s="26" t="str">
        <f t="shared" ca="1" si="147"/>
        <v/>
      </c>
      <c r="V1299" s="22"/>
      <c r="W1299" s="22"/>
      <c r="X1299" s="22"/>
      <c r="Y1299" s="22"/>
      <c r="Z1299" s="156"/>
      <c r="AA1299" s="156"/>
      <c r="AB1299" s="156"/>
      <c r="AC1299" s="22">
        <v>20</v>
      </c>
    </row>
    <row r="1300" spans="1:29">
      <c r="A1300" s="17"/>
      <c r="B1300" s="18"/>
      <c r="C1300" s="18"/>
      <c r="D1300" s="17"/>
      <c r="E1300" s="17"/>
      <c r="F1300" s="157"/>
      <c r="G1300" s="136"/>
      <c r="H1300" s="136" t="s">
        <v>131</v>
      </c>
      <c r="I1300" s="137" t="str">
        <f>IFERROR(IF(ISBLANK($G1300),"",IF(ISTEXT($G1300),$G1300,IF(SIGN(INDEX('Time Zones'!$D$12:$J$18,MATCH($H1300,ZoneA,0),MATCH($J1300,ZoneB,0)))=(-1),INDEX('Time Zones'!$D$12:$J$18,MATCH($H1300,ZoneA,0),MATCH($J1300,ZoneB,0))+$G1300+5,INDEX('Time Zones'!$D$12:$J$18,MATCH($H1300,ZoneA,0),MATCH($J1300,ZoneB,0))+$G1300))),"Select Time Zones")</f>
        <v/>
      </c>
      <c r="J1300" s="19" t="s">
        <v>131</v>
      </c>
      <c r="K1300" s="160"/>
      <c r="L1300" s="134"/>
      <c r="M1300" s="134" t="s">
        <v>131</v>
      </c>
      <c r="N1300" s="135" t="str">
        <f>IFERROR(IF(ISBLANK($G1300),"",IF(ISBLANK($L1300),"",IF(ISTEXT($L1300),$L1300,IF(SIGN(INDEX('Time Zones'!$D$12:$J$18,MATCH($H1300,ZoneA,0),MATCH($M1300,ZoneB,0)))=(-1),INDEX('Time Zones'!$D$12:$J$18,MATCH($H1300,ZoneA,0),MATCH($M1300,ZoneB,0))+$L1300+5,INDEX('Time Zones'!$D$12:$J$18,MATCH($H1300,ZoneA,0),MATCH($M1300,ZoneB,0))+$L1300)))),"Select Time Zones")</f>
        <v/>
      </c>
      <c r="O1300" s="162" t="str">
        <f t="shared" ca="1" si="148"/>
        <v/>
      </c>
      <c r="P1300" s="25">
        <f t="shared" si="144"/>
        <v>0</v>
      </c>
      <c r="Q1300" s="25">
        <f t="shared" si="145"/>
        <v>0</v>
      </c>
      <c r="R1300" s="25">
        <f t="shared" si="146"/>
        <v>0</v>
      </c>
      <c r="S1300" s="25" t="str">
        <f t="shared" ca="1" si="149"/>
        <v/>
      </c>
      <c r="T1300" s="20" t="str">
        <f t="shared" ca="1" si="150"/>
        <v/>
      </c>
      <c r="U1300" s="26" t="str">
        <f t="shared" ca="1" si="147"/>
        <v/>
      </c>
      <c r="V1300" s="22"/>
      <c r="W1300" s="22"/>
      <c r="X1300" s="22"/>
      <c r="Y1300" s="22"/>
      <c r="Z1300" s="156"/>
      <c r="AA1300" s="156"/>
      <c r="AB1300" s="156"/>
      <c r="AC1300" s="22">
        <v>20</v>
      </c>
    </row>
    <row r="1301" spans="1:29">
      <c r="A1301" s="17"/>
      <c r="B1301" s="18"/>
      <c r="C1301" s="18"/>
      <c r="D1301" s="17"/>
      <c r="E1301" s="17"/>
      <c r="F1301" s="157"/>
      <c r="G1301" s="136"/>
      <c r="H1301" s="136" t="s">
        <v>131</v>
      </c>
      <c r="I1301" s="137" t="str">
        <f>IFERROR(IF(ISBLANK($G1301),"",IF(ISTEXT($G1301),$G1301,IF(SIGN(INDEX('Time Zones'!$D$12:$J$18,MATCH($H1301,ZoneA,0),MATCH($J1301,ZoneB,0)))=(-1),INDEX('Time Zones'!$D$12:$J$18,MATCH($H1301,ZoneA,0),MATCH($J1301,ZoneB,0))+$G1301+5,INDEX('Time Zones'!$D$12:$J$18,MATCH($H1301,ZoneA,0),MATCH($J1301,ZoneB,0))+$G1301))),"Select Time Zones")</f>
        <v/>
      </c>
      <c r="J1301" s="19" t="s">
        <v>131</v>
      </c>
      <c r="K1301" s="160"/>
      <c r="L1301" s="134"/>
      <c r="M1301" s="134" t="s">
        <v>131</v>
      </c>
      <c r="N1301" s="135" t="str">
        <f>IFERROR(IF(ISBLANK($G1301),"",IF(ISBLANK($L1301),"",IF(ISTEXT($L1301),$L1301,IF(SIGN(INDEX('Time Zones'!$D$12:$J$18,MATCH($H1301,ZoneA,0),MATCH($M1301,ZoneB,0)))=(-1),INDEX('Time Zones'!$D$12:$J$18,MATCH($H1301,ZoneA,0),MATCH($M1301,ZoneB,0))+$L1301+5,INDEX('Time Zones'!$D$12:$J$18,MATCH($H1301,ZoneA,0),MATCH($M1301,ZoneB,0))+$L1301)))),"Select Time Zones")</f>
        <v/>
      </c>
      <c r="O1301" s="162" t="str">
        <f t="shared" ca="1" si="148"/>
        <v/>
      </c>
      <c r="P1301" s="25">
        <f t="shared" si="144"/>
        <v>0</v>
      </c>
      <c r="Q1301" s="25">
        <f t="shared" si="145"/>
        <v>0</v>
      </c>
      <c r="R1301" s="25">
        <f t="shared" si="146"/>
        <v>0</v>
      </c>
      <c r="S1301" s="25" t="str">
        <f t="shared" ca="1" si="149"/>
        <v/>
      </c>
      <c r="T1301" s="20" t="str">
        <f t="shared" ca="1" si="150"/>
        <v/>
      </c>
      <c r="U1301" s="26" t="str">
        <f t="shared" ca="1" si="147"/>
        <v/>
      </c>
      <c r="V1301" s="22"/>
      <c r="W1301" s="22"/>
      <c r="X1301" s="22"/>
      <c r="Y1301" s="22"/>
      <c r="Z1301" s="156"/>
      <c r="AA1301" s="156"/>
      <c r="AB1301" s="156"/>
      <c r="AC1301" s="22">
        <v>20</v>
      </c>
    </row>
    <row r="1302" spans="1:29">
      <c r="A1302" s="17"/>
      <c r="B1302" s="18"/>
      <c r="C1302" s="18"/>
      <c r="D1302" s="17"/>
      <c r="E1302" s="17"/>
      <c r="F1302" s="157"/>
      <c r="G1302" s="136"/>
      <c r="H1302" s="136" t="s">
        <v>131</v>
      </c>
      <c r="I1302" s="137" t="str">
        <f>IFERROR(IF(ISBLANK($G1302),"",IF(ISTEXT($G1302),$G1302,IF(SIGN(INDEX('Time Zones'!$D$12:$J$18,MATCH($H1302,ZoneA,0),MATCH($J1302,ZoneB,0)))=(-1),INDEX('Time Zones'!$D$12:$J$18,MATCH($H1302,ZoneA,0),MATCH($J1302,ZoneB,0))+$G1302+5,INDEX('Time Zones'!$D$12:$J$18,MATCH($H1302,ZoneA,0),MATCH($J1302,ZoneB,0))+$G1302))),"Select Time Zones")</f>
        <v/>
      </c>
      <c r="J1302" s="19" t="s">
        <v>131</v>
      </c>
      <c r="K1302" s="160"/>
      <c r="L1302" s="134"/>
      <c r="M1302" s="134" t="s">
        <v>131</v>
      </c>
      <c r="N1302" s="135" t="str">
        <f>IFERROR(IF(ISBLANK($G1302),"",IF(ISBLANK($L1302),"",IF(ISTEXT($L1302),$L1302,IF(SIGN(INDEX('Time Zones'!$D$12:$J$18,MATCH($H1302,ZoneA,0),MATCH($M1302,ZoneB,0)))=(-1),INDEX('Time Zones'!$D$12:$J$18,MATCH($H1302,ZoneA,0),MATCH($M1302,ZoneB,0))+$L1302+5,INDEX('Time Zones'!$D$12:$J$18,MATCH($H1302,ZoneA,0),MATCH($M1302,ZoneB,0))+$L1302)))),"Select Time Zones")</f>
        <v/>
      </c>
      <c r="O1302" s="162" t="str">
        <f t="shared" ca="1" si="148"/>
        <v/>
      </c>
      <c r="P1302" s="25">
        <f t="shared" si="144"/>
        <v>0</v>
      </c>
      <c r="Q1302" s="25">
        <f t="shared" si="145"/>
        <v>0</v>
      </c>
      <c r="R1302" s="25">
        <f t="shared" si="146"/>
        <v>0</v>
      </c>
      <c r="S1302" s="25" t="str">
        <f t="shared" ca="1" si="149"/>
        <v/>
      </c>
      <c r="T1302" s="20" t="str">
        <f t="shared" ca="1" si="150"/>
        <v/>
      </c>
      <c r="U1302" s="26" t="str">
        <f t="shared" ca="1" si="147"/>
        <v/>
      </c>
      <c r="V1302" s="22"/>
      <c r="W1302" s="22"/>
      <c r="X1302" s="22"/>
      <c r="Y1302" s="22"/>
      <c r="Z1302" s="156"/>
      <c r="AA1302" s="156"/>
      <c r="AB1302" s="156"/>
      <c r="AC1302" s="22">
        <v>20</v>
      </c>
    </row>
    <row r="1303" spans="1:29">
      <c r="A1303" s="17"/>
      <c r="B1303" s="18"/>
      <c r="C1303" s="18"/>
      <c r="D1303" s="17"/>
      <c r="E1303" s="17"/>
      <c r="F1303" s="157"/>
      <c r="G1303" s="136"/>
      <c r="H1303" s="136" t="s">
        <v>131</v>
      </c>
      <c r="I1303" s="137" t="str">
        <f>IFERROR(IF(ISBLANK($G1303),"",IF(ISTEXT($G1303),$G1303,IF(SIGN(INDEX('Time Zones'!$D$12:$J$18,MATCH($H1303,ZoneA,0),MATCH($J1303,ZoneB,0)))=(-1),INDEX('Time Zones'!$D$12:$J$18,MATCH($H1303,ZoneA,0),MATCH($J1303,ZoneB,0))+$G1303+5,INDEX('Time Zones'!$D$12:$J$18,MATCH($H1303,ZoneA,0),MATCH($J1303,ZoneB,0))+$G1303))),"Select Time Zones")</f>
        <v/>
      </c>
      <c r="J1303" s="19" t="s">
        <v>131</v>
      </c>
      <c r="K1303" s="160"/>
      <c r="L1303" s="134"/>
      <c r="M1303" s="134" t="s">
        <v>131</v>
      </c>
      <c r="N1303" s="135" t="str">
        <f>IFERROR(IF(ISBLANK($G1303),"",IF(ISBLANK($L1303),"",IF(ISTEXT($L1303),$L1303,IF(SIGN(INDEX('Time Zones'!$D$12:$J$18,MATCH($H1303,ZoneA,0),MATCH($M1303,ZoneB,0)))=(-1),INDEX('Time Zones'!$D$12:$J$18,MATCH($H1303,ZoneA,0),MATCH($M1303,ZoneB,0))+$L1303+5,INDEX('Time Zones'!$D$12:$J$18,MATCH($H1303,ZoneA,0),MATCH($M1303,ZoneB,0))+$L1303)))),"Select Time Zones")</f>
        <v/>
      </c>
      <c r="O1303" s="162" t="str">
        <f t="shared" ca="1" si="148"/>
        <v/>
      </c>
      <c r="P1303" s="25">
        <f t="shared" si="144"/>
        <v>0</v>
      </c>
      <c r="Q1303" s="25">
        <f t="shared" si="145"/>
        <v>0</v>
      </c>
      <c r="R1303" s="25">
        <f t="shared" si="146"/>
        <v>0</v>
      </c>
      <c r="S1303" s="25" t="str">
        <f t="shared" ca="1" si="149"/>
        <v/>
      </c>
      <c r="T1303" s="20" t="str">
        <f t="shared" ca="1" si="150"/>
        <v/>
      </c>
      <c r="U1303" s="26" t="str">
        <f t="shared" ca="1" si="147"/>
        <v/>
      </c>
      <c r="V1303" s="22"/>
      <c r="W1303" s="22"/>
      <c r="X1303" s="22"/>
      <c r="Y1303" s="22"/>
      <c r="Z1303" s="156"/>
      <c r="AA1303" s="156"/>
      <c r="AB1303" s="156"/>
      <c r="AC1303" s="22">
        <v>20</v>
      </c>
    </row>
    <row r="1304" spans="1:29">
      <c r="A1304" s="17"/>
      <c r="B1304" s="18"/>
      <c r="C1304" s="18"/>
      <c r="D1304" s="17"/>
      <c r="E1304" s="17"/>
      <c r="F1304" s="157"/>
      <c r="G1304" s="136"/>
      <c r="H1304" s="136" t="s">
        <v>131</v>
      </c>
      <c r="I1304" s="137" t="str">
        <f>IFERROR(IF(ISBLANK($G1304),"",IF(ISTEXT($G1304),$G1304,IF(SIGN(INDEX('Time Zones'!$D$12:$J$18,MATCH($H1304,ZoneA,0),MATCH($J1304,ZoneB,0)))=(-1),INDEX('Time Zones'!$D$12:$J$18,MATCH($H1304,ZoneA,0),MATCH($J1304,ZoneB,0))+$G1304+5,INDEX('Time Zones'!$D$12:$J$18,MATCH($H1304,ZoneA,0),MATCH($J1304,ZoneB,0))+$G1304))),"Select Time Zones")</f>
        <v/>
      </c>
      <c r="J1304" s="19" t="s">
        <v>131</v>
      </c>
      <c r="K1304" s="160"/>
      <c r="L1304" s="134"/>
      <c r="M1304" s="134" t="s">
        <v>131</v>
      </c>
      <c r="N1304" s="135" t="str">
        <f>IFERROR(IF(ISBLANK($G1304),"",IF(ISBLANK($L1304),"",IF(ISTEXT($L1304),$L1304,IF(SIGN(INDEX('Time Zones'!$D$12:$J$18,MATCH($H1304,ZoneA,0),MATCH($M1304,ZoneB,0)))=(-1),INDEX('Time Zones'!$D$12:$J$18,MATCH($H1304,ZoneA,0),MATCH($M1304,ZoneB,0))+$L1304+5,INDEX('Time Zones'!$D$12:$J$18,MATCH($H1304,ZoneA,0),MATCH($M1304,ZoneB,0))+$L1304)))),"Select Time Zones")</f>
        <v/>
      </c>
      <c r="O1304" s="162" t="str">
        <f t="shared" ca="1" si="148"/>
        <v/>
      </c>
      <c r="P1304" s="25">
        <f t="shared" si="144"/>
        <v>0</v>
      </c>
      <c r="Q1304" s="25">
        <f t="shared" si="145"/>
        <v>0</v>
      </c>
      <c r="R1304" s="25">
        <f t="shared" si="146"/>
        <v>0</v>
      </c>
      <c r="S1304" s="25" t="str">
        <f t="shared" ca="1" si="149"/>
        <v/>
      </c>
      <c r="T1304" s="20" t="str">
        <f t="shared" ca="1" si="150"/>
        <v/>
      </c>
      <c r="U1304" s="26" t="str">
        <f t="shared" ca="1" si="147"/>
        <v/>
      </c>
      <c r="V1304" s="22"/>
      <c r="W1304" s="22"/>
      <c r="X1304" s="22"/>
      <c r="Y1304" s="22"/>
      <c r="Z1304" s="156"/>
      <c r="AA1304" s="156"/>
      <c r="AB1304" s="156"/>
      <c r="AC1304" s="22">
        <v>20</v>
      </c>
    </row>
    <row r="1305" spans="1:29">
      <c r="A1305" s="17"/>
      <c r="B1305" s="18"/>
      <c r="C1305" s="18"/>
      <c r="D1305" s="17"/>
      <c r="E1305" s="17"/>
      <c r="F1305" s="157"/>
      <c r="G1305" s="136"/>
      <c r="H1305" s="136" t="s">
        <v>131</v>
      </c>
      <c r="I1305" s="137" t="str">
        <f>IFERROR(IF(ISBLANK($G1305),"",IF(ISTEXT($G1305),$G1305,IF(SIGN(INDEX('Time Zones'!$D$12:$J$18,MATCH($H1305,ZoneA,0),MATCH($J1305,ZoneB,0)))=(-1),INDEX('Time Zones'!$D$12:$J$18,MATCH($H1305,ZoneA,0),MATCH($J1305,ZoneB,0))+$G1305+5,INDEX('Time Zones'!$D$12:$J$18,MATCH($H1305,ZoneA,0),MATCH($J1305,ZoneB,0))+$G1305))),"Select Time Zones")</f>
        <v/>
      </c>
      <c r="J1305" s="19" t="s">
        <v>131</v>
      </c>
      <c r="K1305" s="160"/>
      <c r="L1305" s="134"/>
      <c r="M1305" s="134" t="s">
        <v>131</v>
      </c>
      <c r="N1305" s="135" t="str">
        <f>IFERROR(IF(ISBLANK($G1305),"",IF(ISBLANK($L1305),"",IF(ISTEXT($L1305),$L1305,IF(SIGN(INDEX('Time Zones'!$D$12:$J$18,MATCH($H1305,ZoneA,0),MATCH($M1305,ZoneB,0)))=(-1),INDEX('Time Zones'!$D$12:$J$18,MATCH($H1305,ZoneA,0),MATCH($M1305,ZoneB,0))+$L1305+5,INDEX('Time Zones'!$D$12:$J$18,MATCH($H1305,ZoneA,0),MATCH($M1305,ZoneB,0))+$L1305)))),"Select Time Zones")</f>
        <v/>
      </c>
      <c r="O1305" s="162" t="str">
        <f t="shared" ca="1" si="148"/>
        <v/>
      </c>
      <c r="P1305" s="25">
        <f t="shared" si="144"/>
        <v>0</v>
      </c>
      <c r="Q1305" s="25">
        <f t="shared" si="145"/>
        <v>0</v>
      </c>
      <c r="R1305" s="25">
        <f t="shared" si="146"/>
        <v>0</v>
      </c>
      <c r="S1305" s="25" t="str">
        <f t="shared" ca="1" si="149"/>
        <v/>
      </c>
      <c r="T1305" s="20" t="str">
        <f t="shared" ca="1" si="150"/>
        <v/>
      </c>
      <c r="U1305" s="26" t="str">
        <f t="shared" ca="1" si="147"/>
        <v/>
      </c>
      <c r="V1305" s="22"/>
      <c r="W1305" s="22"/>
      <c r="X1305" s="22"/>
      <c r="Y1305" s="22"/>
      <c r="Z1305" s="156"/>
      <c r="AA1305" s="156"/>
      <c r="AB1305" s="156"/>
      <c r="AC1305" s="22">
        <v>20</v>
      </c>
    </row>
    <row r="1306" spans="1:29">
      <c r="A1306" s="17"/>
      <c r="B1306" s="18"/>
      <c r="C1306" s="18"/>
      <c r="D1306" s="17"/>
      <c r="E1306" s="17"/>
      <c r="F1306" s="157"/>
      <c r="G1306" s="136"/>
      <c r="H1306" s="136" t="s">
        <v>131</v>
      </c>
      <c r="I1306" s="137" t="str">
        <f>IFERROR(IF(ISBLANK($G1306),"",IF(ISTEXT($G1306),$G1306,IF(SIGN(INDEX('Time Zones'!$D$12:$J$18,MATCH($H1306,ZoneA,0),MATCH($J1306,ZoneB,0)))=(-1),INDEX('Time Zones'!$D$12:$J$18,MATCH($H1306,ZoneA,0),MATCH($J1306,ZoneB,0))+$G1306+5,INDEX('Time Zones'!$D$12:$J$18,MATCH($H1306,ZoneA,0),MATCH($J1306,ZoneB,0))+$G1306))),"Select Time Zones")</f>
        <v/>
      </c>
      <c r="J1306" s="19" t="s">
        <v>131</v>
      </c>
      <c r="K1306" s="160"/>
      <c r="L1306" s="134"/>
      <c r="M1306" s="134" t="s">
        <v>131</v>
      </c>
      <c r="N1306" s="135" t="str">
        <f>IFERROR(IF(ISBLANK($G1306),"",IF(ISBLANK($L1306),"",IF(ISTEXT($L1306),$L1306,IF(SIGN(INDEX('Time Zones'!$D$12:$J$18,MATCH($H1306,ZoneA,0),MATCH($M1306,ZoneB,0)))=(-1),INDEX('Time Zones'!$D$12:$J$18,MATCH($H1306,ZoneA,0),MATCH($M1306,ZoneB,0))+$L1306+5,INDEX('Time Zones'!$D$12:$J$18,MATCH($H1306,ZoneA,0),MATCH($M1306,ZoneB,0))+$L1306)))),"Select Time Zones")</f>
        <v/>
      </c>
      <c r="O1306" s="162" t="str">
        <f t="shared" ca="1" si="148"/>
        <v/>
      </c>
      <c r="P1306" s="25">
        <f t="shared" si="144"/>
        <v>0</v>
      </c>
      <c r="Q1306" s="25">
        <f t="shared" si="145"/>
        <v>0</v>
      </c>
      <c r="R1306" s="25">
        <f t="shared" si="146"/>
        <v>0</v>
      </c>
      <c r="S1306" s="25" t="str">
        <f t="shared" ca="1" si="149"/>
        <v/>
      </c>
      <c r="T1306" s="20" t="str">
        <f t="shared" ca="1" si="150"/>
        <v/>
      </c>
      <c r="U1306" s="26" t="str">
        <f t="shared" ca="1" si="147"/>
        <v/>
      </c>
      <c r="V1306" s="22"/>
      <c r="W1306" s="22"/>
      <c r="X1306" s="22"/>
      <c r="Y1306" s="22"/>
      <c r="Z1306" s="156"/>
      <c r="AA1306" s="156"/>
      <c r="AB1306" s="156"/>
      <c r="AC1306" s="22">
        <v>20</v>
      </c>
    </row>
    <row r="1307" spans="1:29">
      <c r="A1307" s="17"/>
      <c r="B1307" s="18"/>
      <c r="C1307" s="18"/>
      <c r="D1307" s="17"/>
      <c r="E1307" s="17"/>
      <c r="F1307" s="157"/>
      <c r="G1307" s="136"/>
      <c r="H1307" s="136" t="s">
        <v>131</v>
      </c>
      <c r="I1307" s="137" t="str">
        <f>IFERROR(IF(ISBLANK($G1307),"",IF(ISTEXT($G1307),$G1307,IF(SIGN(INDEX('Time Zones'!$D$12:$J$18,MATCH($H1307,ZoneA,0),MATCH($J1307,ZoneB,0)))=(-1),INDEX('Time Zones'!$D$12:$J$18,MATCH($H1307,ZoneA,0),MATCH($J1307,ZoneB,0))+$G1307+5,INDEX('Time Zones'!$D$12:$J$18,MATCH($H1307,ZoneA,0),MATCH($J1307,ZoneB,0))+$G1307))),"Select Time Zones")</f>
        <v/>
      </c>
      <c r="J1307" s="19" t="s">
        <v>131</v>
      </c>
      <c r="K1307" s="160"/>
      <c r="L1307" s="134"/>
      <c r="M1307" s="134" t="s">
        <v>131</v>
      </c>
      <c r="N1307" s="135" t="str">
        <f>IFERROR(IF(ISBLANK($G1307),"",IF(ISBLANK($L1307),"",IF(ISTEXT($L1307),$L1307,IF(SIGN(INDEX('Time Zones'!$D$12:$J$18,MATCH($H1307,ZoneA,0),MATCH($M1307,ZoneB,0)))=(-1),INDEX('Time Zones'!$D$12:$J$18,MATCH($H1307,ZoneA,0),MATCH($M1307,ZoneB,0))+$L1307+5,INDEX('Time Zones'!$D$12:$J$18,MATCH($H1307,ZoneA,0),MATCH($M1307,ZoneB,0))+$L1307)))),"Select Time Zones")</f>
        <v/>
      </c>
      <c r="O1307" s="162" t="str">
        <f t="shared" ca="1" si="148"/>
        <v/>
      </c>
      <c r="P1307" s="25">
        <f t="shared" si="144"/>
        <v>0</v>
      </c>
      <c r="Q1307" s="25">
        <f t="shared" si="145"/>
        <v>0</v>
      </c>
      <c r="R1307" s="25">
        <f t="shared" si="146"/>
        <v>0</v>
      </c>
      <c r="S1307" s="25" t="str">
        <f t="shared" ca="1" si="149"/>
        <v/>
      </c>
      <c r="T1307" s="20" t="str">
        <f t="shared" ca="1" si="150"/>
        <v/>
      </c>
      <c r="U1307" s="26" t="str">
        <f t="shared" ca="1" si="147"/>
        <v/>
      </c>
      <c r="V1307" s="22"/>
      <c r="W1307" s="22"/>
      <c r="X1307" s="22"/>
      <c r="Y1307" s="22"/>
      <c r="Z1307" s="156"/>
      <c r="AA1307" s="156"/>
      <c r="AB1307" s="156"/>
      <c r="AC1307" s="22">
        <v>20</v>
      </c>
    </row>
    <row r="1308" spans="1:29">
      <c r="A1308" s="17"/>
      <c r="B1308" s="18"/>
      <c r="C1308" s="18"/>
      <c r="D1308" s="17"/>
      <c r="E1308" s="17"/>
      <c r="F1308" s="157"/>
      <c r="G1308" s="136"/>
      <c r="H1308" s="136" t="s">
        <v>131</v>
      </c>
      <c r="I1308" s="137" t="str">
        <f>IFERROR(IF(ISBLANK($G1308),"",IF(ISTEXT($G1308),$G1308,IF(SIGN(INDEX('Time Zones'!$D$12:$J$18,MATCH($H1308,ZoneA,0),MATCH($J1308,ZoneB,0)))=(-1),INDEX('Time Zones'!$D$12:$J$18,MATCH($H1308,ZoneA,0),MATCH($J1308,ZoneB,0))+$G1308+5,INDEX('Time Zones'!$D$12:$J$18,MATCH($H1308,ZoneA,0),MATCH($J1308,ZoneB,0))+$G1308))),"Select Time Zones")</f>
        <v/>
      </c>
      <c r="J1308" s="19" t="s">
        <v>131</v>
      </c>
      <c r="K1308" s="160"/>
      <c r="L1308" s="134"/>
      <c r="M1308" s="134" t="s">
        <v>131</v>
      </c>
      <c r="N1308" s="135" t="str">
        <f>IFERROR(IF(ISBLANK($G1308),"",IF(ISBLANK($L1308),"",IF(ISTEXT($L1308),$L1308,IF(SIGN(INDEX('Time Zones'!$D$12:$J$18,MATCH($H1308,ZoneA,0),MATCH($M1308,ZoneB,0)))=(-1),INDEX('Time Zones'!$D$12:$J$18,MATCH($H1308,ZoneA,0),MATCH($M1308,ZoneB,0))+$L1308+5,INDEX('Time Zones'!$D$12:$J$18,MATCH($H1308,ZoneA,0),MATCH($M1308,ZoneB,0))+$L1308)))),"Select Time Zones")</f>
        <v/>
      </c>
      <c r="O1308" s="162" t="str">
        <f t="shared" ca="1" si="148"/>
        <v/>
      </c>
      <c r="P1308" s="25">
        <f t="shared" si="144"/>
        <v>0</v>
      </c>
      <c r="Q1308" s="25">
        <f t="shared" si="145"/>
        <v>0</v>
      </c>
      <c r="R1308" s="25">
        <f t="shared" si="146"/>
        <v>0</v>
      </c>
      <c r="S1308" s="25" t="str">
        <f t="shared" ca="1" si="149"/>
        <v/>
      </c>
      <c r="T1308" s="20" t="str">
        <f t="shared" ca="1" si="150"/>
        <v/>
      </c>
      <c r="U1308" s="26" t="str">
        <f t="shared" ca="1" si="147"/>
        <v/>
      </c>
      <c r="V1308" s="22"/>
      <c r="W1308" s="22"/>
      <c r="X1308" s="22"/>
      <c r="Y1308" s="22"/>
      <c r="Z1308" s="156"/>
      <c r="AA1308" s="156"/>
      <c r="AB1308" s="156"/>
      <c r="AC1308" s="22">
        <v>20</v>
      </c>
    </row>
    <row r="1309" spans="1:29">
      <c r="A1309" s="17"/>
      <c r="B1309" s="18"/>
      <c r="C1309" s="18"/>
      <c r="D1309" s="17"/>
      <c r="E1309" s="17"/>
      <c r="F1309" s="157"/>
      <c r="G1309" s="136"/>
      <c r="H1309" s="136" t="s">
        <v>131</v>
      </c>
      <c r="I1309" s="137" t="str">
        <f>IFERROR(IF(ISBLANK($G1309),"",IF(ISTEXT($G1309),$G1309,IF(SIGN(INDEX('Time Zones'!$D$12:$J$18,MATCH($H1309,ZoneA,0),MATCH($J1309,ZoneB,0)))=(-1),INDEX('Time Zones'!$D$12:$J$18,MATCH($H1309,ZoneA,0),MATCH($J1309,ZoneB,0))+$G1309+5,INDEX('Time Zones'!$D$12:$J$18,MATCH($H1309,ZoneA,0),MATCH($J1309,ZoneB,0))+$G1309))),"Select Time Zones")</f>
        <v/>
      </c>
      <c r="J1309" s="19" t="s">
        <v>131</v>
      </c>
      <c r="K1309" s="160"/>
      <c r="L1309" s="134"/>
      <c r="M1309" s="134" t="s">
        <v>131</v>
      </c>
      <c r="N1309" s="135" t="str">
        <f>IFERROR(IF(ISBLANK($G1309),"",IF(ISBLANK($L1309),"",IF(ISTEXT($L1309),$L1309,IF(SIGN(INDEX('Time Zones'!$D$12:$J$18,MATCH($H1309,ZoneA,0),MATCH($M1309,ZoneB,0)))=(-1),INDEX('Time Zones'!$D$12:$J$18,MATCH($H1309,ZoneA,0),MATCH($M1309,ZoneB,0))+$L1309+5,INDEX('Time Zones'!$D$12:$J$18,MATCH($H1309,ZoneA,0),MATCH($M1309,ZoneB,0))+$L1309)))),"Select Time Zones")</f>
        <v/>
      </c>
      <c r="O1309" s="162" t="str">
        <f t="shared" ca="1" si="148"/>
        <v/>
      </c>
      <c r="P1309" s="25">
        <f t="shared" si="144"/>
        <v>0</v>
      </c>
      <c r="Q1309" s="25">
        <f t="shared" si="145"/>
        <v>0</v>
      </c>
      <c r="R1309" s="25">
        <f t="shared" si="146"/>
        <v>0</v>
      </c>
      <c r="S1309" s="25" t="str">
        <f t="shared" ca="1" si="149"/>
        <v/>
      </c>
      <c r="T1309" s="20" t="str">
        <f t="shared" ca="1" si="150"/>
        <v/>
      </c>
      <c r="U1309" s="26" t="str">
        <f t="shared" ca="1" si="147"/>
        <v/>
      </c>
      <c r="V1309" s="22"/>
      <c r="W1309" s="22"/>
      <c r="X1309" s="22"/>
      <c r="Y1309" s="22"/>
      <c r="Z1309" s="156"/>
      <c r="AA1309" s="156"/>
      <c r="AB1309" s="156"/>
      <c r="AC1309" s="22">
        <v>20</v>
      </c>
    </row>
    <row r="1310" spans="1:29">
      <c r="A1310" s="17"/>
      <c r="B1310" s="18"/>
      <c r="C1310" s="18"/>
      <c r="D1310" s="17"/>
      <c r="E1310" s="17"/>
      <c r="F1310" s="157"/>
      <c r="G1310" s="136"/>
      <c r="H1310" s="136" t="s">
        <v>131</v>
      </c>
      <c r="I1310" s="137" t="str">
        <f>IFERROR(IF(ISBLANK($G1310),"",IF(ISTEXT($G1310),$G1310,IF(SIGN(INDEX('Time Zones'!$D$12:$J$18,MATCH($H1310,ZoneA,0),MATCH($J1310,ZoneB,0)))=(-1),INDEX('Time Zones'!$D$12:$J$18,MATCH($H1310,ZoneA,0),MATCH($J1310,ZoneB,0))+$G1310+5,INDEX('Time Zones'!$D$12:$J$18,MATCH($H1310,ZoneA,0),MATCH($J1310,ZoneB,0))+$G1310))),"Select Time Zones")</f>
        <v/>
      </c>
      <c r="J1310" s="19" t="s">
        <v>131</v>
      </c>
      <c r="K1310" s="160"/>
      <c r="L1310" s="134"/>
      <c r="M1310" s="134" t="s">
        <v>131</v>
      </c>
      <c r="N1310" s="135" t="str">
        <f>IFERROR(IF(ISBLANK($G1310),"",IF(ISBLANK($L1310),"",IF(ISTEXT($L1310),$L1310,IF(SIGN(INDEX('Time Zones'!$D$12:$J$18,MATCH($H1310,ZoneA,0),MATCH($M1310,ZoneB,0)))=(-1),INDEX('Time Zones'!$D$12:$J$18,MATCH($H1310,ZoneA,0),MATCH($M1310,ZoneB,0))+$L1310+5,INDEX('Time Zones'!$D$12:$J$18,MATCH($H1310,ZoneA,0),MATCH($M1310,ZoneB,0))+$L1310)))),"Select Time Zones")</f>
        <v/>
      </c>
      <c r="O1310" s="162" t="str">
        <f t="shared" ca="1" si="148"/>
        <v/>
      </c>
      <c r="P1310" s="25">
        <f t="shared" si="144"/>
        <v>0</v>
      </c>
      <c r="Q1310" s="25">
        <f t="shared" si="145"/>
        <v>0</v>
      </c>
      <c r="R1310" s="25">
        <f t="shared" si="146"/>
        <v>0</v>
      </c>
      <c r="S1310" s="25" t="str">
        <f t="shared" ca="1" si="149"/>
        <v/>
      </c>
      <c r="T1310" s="20" t="str">
        <f t="shared" ca="1" si="150"/>
        <v/>
      </c>
      <c r="U1310" s="26" t="str">
        <f t="shared" ca="1" si="147"/>
        <v/>
      </c>
      <c r="V1310" s="22"/>
      <c r="W1310" s="22"/>
      <c r="X1310" s="22"/>
      <c r="Y1310" s="22"/>
      <c r="Z1310" s="156"/>
      <c r="AA1310" s="156"/>
      <c r="AB1310" s="156"/>
      <c r="AC1310" s="22">
        <v>20</v>
      </c>
    </row>
    <row r="1311" spans="1:29">
      <c r="A1311" s="17"/>
      <c r="B1311" s="18"/>
      <c r="C1311" s="18"/>
      <c r="D1311" s="17"/>
      <c r="E1311" s="17"/>
      <c r="F1311" s="157"/>
      <c r="G1311" s="136"/>
      <c r="H1311" s="136" t="s">
        <v>131</v>
      </c>
      <c r="I1311" s="137" t="str">
        <f>IFERROR(IF(ISBLANK($G1311),"",IF(ISTEXT($G1311),$G1311,IF(SIGN(INDEX('Time Zones'!$D$12:$J$18,MATCH($H1311,ZoneA,0),MATCH($J1311,ZoneB,0)))=(-1),INDEX('Time Zones'!$D$12:$J$18,MATCH($H1311,ZoneA,0),MATCH($J1311,ZoneB,0))+$G1311+5,INDEX('Time Zones'!$D$12:$J$18,MATCH($H1311,ZoneA,0),MATCH($J1311,ZoneB,0))+$G1311))),"Select Time Zones")</f>
        <v/>
      </c>
      <c r="J1311" s="19" t="s">
        <v>131</v>
      </c>
      <c r="K1311" s="160"/>
      <c r="L1311" s="134"/>
      <c r="M1311" s="134" t="s">
        <v>131</v>
      </c>
      <c r="N1311" s="135" t="str">
        <f>IFERROR(IF(ISBLANK($G1311),"",IF(ISBLANK($L1311),"",IF(ISTEXT($L1311),$L1311,IF(SIGN(INDEX('Time Zones'!$D$12:$J$18,MATCH($H1311,ZoneA,0),MATCH($M1311,ZoneB,0)))=(-1),INDEX('Time Zones'!$D$12:$J$18,MATCH($H1311,ZoneA,0),MATCH($M1311,ZoneB,0))+$L1311+5,INDEX('Time Zones'!$D$12:$J$18,MATCH($H1311,ZoneA,0),MATCH($M1311,ZoneB,0))+$L1311)))),"Select Time Zones")</f>
        <v/>
      </c>
      <c r="O1311" s="162" t="str">
        <f t="shared" ca="1" si="148"/>
        <v/>
      </c>
      <c r="P1311" s="25">
        <f t="shared" si="144"/>
        <v>0</v>
      </c>
      <c r="Q1311" s="25">
        <f t="shared" si="145"/>
        <v>0</v>
      </c>
      <c r="R1311" s="25">
        <f t="shared" si="146"/>
        <v>0</v>
      </c>
      <c r="S1311" s="25" t="str">
        <f t="shared" ca="1" si="149"/>
        <v/>
      </c>
      <c r="T1311" s="20" t="str">
        <f t="shared" ca="1" si="150"/>
        <v/>
      </c>
      <c r="U1311" s="26" t="str">
        <f t="shared" ca="1" si="147"/>
        <v/>
      </c>
      <c r="V1311" s="22"/>
      <c r="W1311" s="22"/>
      <c r="X1311" s="22"/>
      <c r="Y1311" s="22"/>
      <c r="Z1311" s="156"/>
      <c r="AA1311" s="156"/>
      <c r="AB1311" s="156"/>
      <c r="AC1311" s="22">
        <v>20</v>
      </c>
    </row>
    <row r="1312" spans="1:29">
      <c r="A1312" s="17"/>
      <c r="B1312" s="18"/>
      <c r="C1312" s="18"/>
      <c r="D1312" s="17"/>
      <c r="E1312" s="17"/>
      <c r="F1312" s="157"/>
      <c r="G1312" s="136"/>
      <c r="H1312" s="136" t="s">
        <v>131</v>
      </c>
      <c r="I1312" s="137" t="str">
        <f>IFERROR(IF(ISBLANK($G1312),"",IF(ISTEXT($G1312),$G1312,IF(SIGN(INDEX('Time Zones'!$D$12:$J$18,MATCH($H1312,ZoneA,0),MATCH($J1312,ZoneB,0)))=(-1),INDEX('Time Zones'!$D$12:$J$18,MATCH($H1312,ZoneA,0),MATCH($J1312,ZoneB,0))+$G1312+5,INDEX('Time Zones'!$D$12:$J$18,MATCH($H1312,ZoneA,0),MATCH($J1312,ZoneB,0))+$G1312))),"Select Time Zones")</f>
        <v/>
      </c>
      <c r="J1312" s="19" t="s">
        <v>131</v>
      </c>
      <c r="K1312" s="160"/>
      <c r="L1312" s="134"/>
      <c r="M1312" s="134" t="s">
        <v>131</v>
      </c>
      <c r="N1312" s="135" t="str">
        <f>IFERROR(IF(ISBLANK($G1312),"",IF(ISBLANK($L1312),"",IF(ISTEXT($L1312),$L1312,IF(SIGN(INDEX('Time Zones'!$D$12:$J$18,MATCH($H1312,ZoneA,0),MATCH($M1312,ZoneB,0)))=(-1),INDEX('Time Zones'!$D$12:$J$18,MATCH($H1312,ZoneA,0),MATCH($M1312,ZoneB,0))+$L1312+5,INDEX('Time Zones'!$D$12:$J$18,MATCH($H1312,ZoneA,0),MATCH($M1312,ZoneB,0))+$L1312)))),"Select Time Zones")</f>
        <v/>
      </c>
      <c r="O1312" s="162" t="str">
        <f t="shared" ca="1" si="148"/>
        <v/>
      </c>
      <c r="P1312" s="25">
        <f t="shared" si="144"/>
        <v>0</v>
      </c>
      <c r="Q1312" s="25">
        <f t="shared" si="145"/>
        <v>0</v>
      </c>
      <c r="R1312" s="25">
        <f t="shared" si="146"/>
        <v>0</v>
      </c>
      <c r="S1312" s="25" t="str">
        <f t="shared" ca="1" si="149"/>
        <v/>
      </c>
      <c r="T1312" s="20" t="str">
        <f t="shared" ca="1" si="150"/>
        <v/>
      </c>
      <c r="U1312" s="26" t="str">
        <f t="shared" ca="1" si="147"/>
        <v/>
      </c>
      <c r="V1312" s="22"/>
      <c r="W1312" s="22"/>
      <c r="X1312" s="22"/>
      <c r="Y1312" s="22"/>
      <c r="Z1312" s="156"/>
      <c r="AA1312" s="156"/>
      <c r="AB1312" s="156"/>
      <c r="AC1312" s="22">
        <v>20</v>
      </c>
    </row>
    <row r="1313" spans="1:29">
      <c r="A1313" s="17"/>
      <c r="B1313" s="18"/>
      <c r="C1313" s="18"/>
      <c r="D1313" s="17"/>
      <c r="E1313" s="17"/>
      <c r="F1313" s="157"/>
      <c r="G1313" s="136"/>
      <c r="H1313" s="136" t="s">
        <v>131</v>
      </c>
      <c r="I1313" s="137" t="str">
        <f>IFERROR(IF(ISBLANK($G1313),"",IF(ISTEXT($G1313),$G1313,IF(SIGN(INDEX('Time Zones'!$D$12:$J$18,MATCH($H1313,ZoneA,0),MATCH($J1313,ZoneB,0)))=(-1),INDEX('Time Zones'!$D$12:$J$18,MATCH($H1313,ZoneA,0),MATCH($J1313,ZoneB,0))+$G1313+5,INDEX('Time Zones'!$D$12:$J$18,MATCH($H1313,ZoneA,0),MATCH($J1313,ZoneB,0))+$G1313))),"Select Time Zones")</f>
        <v/>
      </c>
      <c r="J1313" s="19" t="s">
        <v>131</v>
      </c>
      <c r="K1313" s="160"/>
      <c r="L1313" s="134"/>
      <c r="M1313" s="134" t="s">
        <v>131</v>
      </c>
      <c r="N1313" s="135" t="str">
        <f>IFERROR(IF(ISBLANK($G1313),"",IF(ISBLANK($L1313),"",IF(ISTEXT($L1313),$L1313,IF(SIGN(INDEX('Time Zones'!$D$12:$J$18,MATCH($H1313,ZoneA,0),MATCH($M1313,ZoneB,0)))=(-1),INDEX('Time Zones'!$D$12:$J$18,MATCH($H1313,ZoneA,0),MATCH($M1313,ZoneB,0))+$L1313+5,INDEX('Time Zones'!$D$12:$J$18,MATCH($H1313,ZoneA,0),MATCH($M1313,ZoneB,0))+$L1313)))),"Select Time Zones")</f>
        <v/>
      </c>
      <c r="O1313" s="162" t="str">
        <f t="shared" ca="1" si="148"/>
        <v/>
      </c>
      <c r="P1313" s="25">
        <f t="shared" si="144"/>
        <v>0</v>
      </c>
      <c r="Q1313" s="25">
        <f t="shared" si="145"/>
        <v>0</v>
      </c>
      <c r="R1313" s="25">
        <f t="shared" si="146"/>
        <v>0</v>
      </c>
      <c r="S1313" s="25" t="str">
        <f t="shared" ca="1" si="149"/>
        <v/>
      </c>
      <c r="T1313" s="20" t="str">
        <f t="shared" ca="1" si="150"/>
        <v/>
      </c>
      <c r="U1313" s="26" t="str">
        <f t="shared" ca="1" si="147"/>
        <v/>
      </c>
      <c r="V1313" s="22"/>
      <c r="W1313" s="22"/>
      <c r="X1313" s="22"/>
      <c r="Y1313" s="22"/>
      <c r="Z1313" s="156"/>
      <c r="AA1313" s="156"/>
      <c r="AB1313" s="156"/>
      <c r="AC1313" s="22">
        <v>20</v>
      </c>
    </row>
    <row r="1314" spans="1:29">
      <c r="A1314" s="17"/>
      <c r="B1314" s="18"/>
      <c r="C1314" s="18"/>
      <c r="D1314" s="17"/>
      <c r="E1314" s="17"/>
      <c r="F1314" s="157"/>
      <c r="G1314" s="136"/>
      <c r="H1314" s="136" t="s">
        <v>131</v>
      </c>
      <c r="I1314" s="137" t="str">
        <f>IFERROR(IF(ISBLANK($G1314),"",IF(ISTEXT($G1314),$G1314,IF(SIGN(INDEX('Time Zones'!$D$12:$J$18,MATCH($H1314,ZoneA,0),MATCH($J1314,ZoneB,0)))=(-1),INDEX('Time Zones'!$D$12:$J$18,MATCH($H1314,ZoneA,0),MATCH($J1314,ZoneB,0))+$G1314+5,INDEX('Time Zones'!$D$12:$J$18,MATCH($H1314,ZoneA,0),MATCH($J1314,ZoneB,0))+$G1314))),"Select Time Zones")</f>
        <v/>
      </c>
      <c r="J1314" s="19" t="s">
        <v>131</v>
      </c>
      <c r="K1314" s="160"/>
      <c r="L1314" s="134"/>
      <c r="M1314" s="134" t="s">
        <v>131</v>
      </c>
      <c r="N1314" s="135" t="str">
        <f>IFERROR(IF(ISBLANK($G1314),"",IF(ISBLANK($L1314),"",IF(ISTEXT($L1314),$L1314,IF(SIGN(INDEX('Time Zones'!$D$12:$J$18,MATCH($H1314,ZoneA,0),MATCH($M1314,ZoneB,0)))=(-1),INDEX('Time Zones'!$D$12:$J$18,MATCH($H1314,ZoneA,0),MATCH($M1314,ZoneB,0))+$L1314+5,INDEX('Time Zones'!$D$12:$J$18,MATCH($H1314,ZoneA,0),MATCH($M1314,ZoneB,0))+$L1314)))),"Select Time Zones")</f>
        <v/>
      </c>
      <c r="O1314" s="162" t="str">
        <f t="shared" ca="1" si="148"/>
        <v/>
      </c>
      <c r="P1314" s="25">
        <f t="shared" si="144"/>
        <v>0</v>
      </c>
      <c r="Q1314" s="25">
        <f t="shared" si="145"/>
        <v>0</v>
      </c>
      <c r="R1314" s="25">
        <f t="shared" si="146"/>
        <v>0</v>
      </c>
      <c r="S1314" s="25" t="str">
        <f t="shared" ca="1" si="149"/>
        <v/>
      </c>
      <c r="T1314" s="20" t="str">
        <f t="shared" ca="1" si="150"/>
        <v/>
      </c>
      <c r="U1314" s="26" t="str">
        <f t="shared" ca="1" si="147"/>
        <v/>
      </c>
      <c r="V1314" s="22"/>
      <c r="W1314" s="22"/>
      <c r="X1314" s="22"/>
      <c r="Y1314" s="22"/>
      <c r="Z1314" s="156"/>
      <c r="AA1314" s="156"/>
      <c r="AB1314" s="156"/>
      <c r="AC1314" s="22">
        <v>20</v>
      </c>
    </row>
    <row r="1315" spans="1:29">
      <c r="A1315" s="17"/>
      <c r="B1315" s="18"/>
      <c r="C1315" s="18"/>
      <c r="D1315" s="17"/>
      <c r="E1315" s="17"/>
      <c r="F1315" s="157"/>
      <c r="G1315" s="136"/>
      <c r="H1315" s="136" t="s">
        <v>131</v>
      </c>
      <c r="I1315" s="137" t="str">
        <f>IFERROR(IF(ISBLANK($G1315),"",IF(ISTEXT($G1315),$G1315,IF(SIGN(INDEX('Time Zones'!$D$12:$J$18,MATCH($H1315,ZoneA,0),MATCH($J1315,ZoneB,0)))=(-1),INDEX('Time Zones'!$D$12:$J$18,MATCH($H1315,ZoneA,0),MATCH($J1315,ZoneB,0))+$G1315+5,INDEX('Time Zones'!$D$12:$J$18,MATCH($H1315,ZoneA,0),MATCH($J1315,ZoneB,0))+$G1315))),"Select Time Zones")</f>
        <v/>
      </c>
      <c r="J1315" s="19" t="s">
        <v>131</v>
      </c>
      <c r="K1315" s="160"/>
      <c r="L1315" s="134"/>
      <c r="M1315" s="134" t="s">
        <v>131</v>
      </c>
      <c r="N1315" s="135" t="str">
        <f>IFERROR(IF(ISBLANK($G1315),"",IF(ISBLANK($L1315),"",IF(ISTEXT($L1315),$L1315,IF(SIGN(INDEX('Time Zones'!$D$12:$J$18,MATCH($H1315,ZoneA,0),MATCH($M1315,ZoneB,0)))=(-1),INDEX('Time Zones'!$D$12:$J$18,MATCH($H1315,ZoneA,0),MATCH($M1315,ZoneB,0))+$L1315+5,INDEX('Time Zones'!$D$12:$J$18,MATCH($H1315,ZoneA,0),MATCH($M1315,ZoneB,0))+$L1315)))),"Select Time Zones")</f>
        <v/>
      </c>
      <c r="O1315" s="162" t="str">
        <f t="shared" ca="1" si="148"/>
        <v/>
      </c>
      <c r="P1315" s="25">
        <f t="shared" si="144"/>
        <v>0</v>
      </c>
      <c r="Q1315" s="25">
        <f t="shared" si="145"/>
        <v>0</v>
      </c>
      <c r="R1315" s="25">
        <f t="shared" si="146"/>
        <v>0</v>
      </c>
      <c r="S1315" s="25" t="str">
        <f t="shared" ca="1" si="149"/>
        <v/>
      </c>
      <c r="T1315" s="20" t="str">
        <f t="shared" ca="1" si="150"/>
        <v/>
      </c>
      <c r="U1315" s="26" t="str">
        <f t="shared" ca="1" si="147"/>
        <v/>
      </c>
      <c r="V1315" s="22"/>
      <c r="W1315" s="22"/>
      <c r="X1315" s="22"/>
      <c r="Y1315" s="22"/>
      <c r="Z1315" s="156"/>
      <c r="AA1315" s="156"/>
      <c r="AB1315" s="156"/>
      <c r="AC1315" s="22">
        <v>20</v>
      </c>
    </row>
    <row r="1316" spans="1:29">
      <c r="A1316" s="17"/>
      <c r="B1316" s="18"/>
      <c r="C1316" s="18"/>
      <c r="D1316" s="17"/>
      <c r="E1316" s="17"/>
      <c r="F1316" s="157"/>
      <c r="G1316" s="136"/>
      <c r="H1316" s="136" t="s">
        <v>131</v>
      </c>
      <c r="I1316" s="137" t="str">
        <f>IFERROR(IF(ISBLANK($G1316),"",IF(ISTEXT($G1316),$G1316,IF(SIGN(INDEX('Time Zones'!$D$12:$J$18,MATCH($H1316,ZoneA,0),MATCH($J1316,ZoneB,0)))=(-1),INDEX('Time Zones'!$D$12:$J$18,MATCH($H1316,ZoneA,0),MATCH($J1316,ZoneB,0))+$G1316+5,INDEX('Time Zones'!$D$12:$J$18,MATCH($H1316,ZoneA,0),MATCH($J1316,ZoneB,0))+$G1316))),"Select Time Zones")</f>
        <v/>
      </c>
      <c r="J1316" s="19" t="s">
        <v>131</v>
      </c>
      <c r="K1316" s="160"/>
      <c r="L1316" s="134"/>
      <c r="M1316" s="134" t="s">
        <v>131</v>
      </c>
      <c r="N1316" s="135" t="str">
        <f>IFERROR(IF(ISBLANK($G1316),"",IF(ISBLANK($L1316),"",IF(ISTEXT($L1316),$L1316,IF(SIGN(INDEX('Time Zones'!$D$12:$J$18,MATCH($H1316,ZoneA,0),MATCH($M1316,ZoneB,0)))=(-1),INDEX('Time Zones'!$D$12:$J$18,MATCH($H1316,ZoneA,0),MATCH($M1316,ZoneB,0))+$L1316+5,INDEX('Time Zones'!$D$12:$J$18,MATCH($H1316,ZoneA,0),MATCH($M1316,ZoneB,0))+$L1316)))),"Select Time Zones")</f>
        <v/>
      </c>
      <c r="O1316" s="162" t="str">
        <f t="shared" ca="1" si="148"/>
        <v/>
      </c>
      <c r="P1316" s="25">
        <f t="shared" si="144"/>
        <v>0</v>
      </c>
      <c r="Q1316" s="25">
        <f t="shared" si="145"/>
        <v>0</v>
      </c>
      <c r="R1316" s="25">
        <f t="shared" si="146"/>
        <v>0</v>
      </c>
      <c r="S1316" s="25" t="str">
        <f t="shared" ca="1" si="149"/>
        <v/>
      </c>
      <c r="T1316" s="20" t="str">
        <f t="shared" ca="1" si="150"/>
        <v/>
      </c>
      <c r="U1316" s="26" t="str">
        <f t="shared" ca="1" si="147"/>
        <v/>
      </c>
      <c r="V1316" s="22"/>
      <c r="W1316" s="22"/>
      <c r="X1316" s="22"/>
      <c r="Y1316" s="22"/>
      <c r="Z1316" s="156"/>
      <c r="AA1316" s="156"/>
      <c r="AB1316" s="156"/>
      <c r="AC1316" s="22">
        <v>20</v>
      </c>
    </row>
    <row r="1317" spans="1:29">
      <c r="A1317" s="17"/>
      <c r="B1317" s="18"/>
      <c r="C1317" s="18"/>
      <c r="D1317" s="17"/>
      <c r="E1317" s="17"/>
      <c r="F1317" s="157"/>
      <c r="G1317" s="136"/>
      <c r="H1317" s="136" t="s">
        <v>131</v>
      </c>
      <c r="I1317" s="137" t="str">
        <f>IFERROR(IF(ISBLANK($G1317),"",IF(ISTEXT($G1317),$G1317,IF(SIGN(INDEX('Time Zones'!$D$12:$J$18,MATCH($H1317,ZoneA,0),MATCH($J1317,ZoneB,0)))=(-1),INDEX('Time Zones'!$D$12:$J$18,MATCH($H1317,ZoneA,0),MATCH($J1317,ZoneB,0))+$G1317+5,INDEX('Time Zones'!$D$12:$J$18,MATCH($H1317,ZoneA,0),MATCH($J1317,ZoneB,0))+$G1317))),"Select Time Zones")</f>
        <v/>
      </c>
      <c r="J1317" s="19" t="s">
        <v>131</v>
      </c>
      <c r="K1317" s="160"/>
      <c r="L1317" s="134"/>
      <c r="M1317" s="134" t="s">
        <v>131</v>
      </c>
      <c r="N1317" s="135" t="str">
        <f>IFERROR(IF(ISBLANK($G1317),"",IF(ISBLANK($L1317),"",IF(ISTEXT($L1317),$L1317,IF(SIGN(INDEX('Time Zones'!$D$12:$J$18,MATCH($H1317,ZoneA,0),MATCH($M1317,ZoneB,0)))=(-1),INDEX('Time Zones'!$D$12:$J$18,MATCH($H1317,ZoneA,0),MATCH($M1317,ZoneB,0))+$L1317+5,INDEX('Time Zones'!$D$12:$J$18,MATCH($H1317,ZoneA,0),MATCH($M1317,ZoneB,0))+$L1317)))),"Select Time Zones")</f>
        <v/>
      </c>
      <c r="O1317" s="162" t="str">
        <f t="shared" ca="1" si="148"/>
        <v/>
      </c>
      <c r="P1317" s="25">
        <f t="shared" si="144"/>
        <v>0</v>
      </c>
      <c r="Q1317" s="25">
        <f t="shared" si="145"/>
        <v>0</v>
      </c>
      <c r="R1317" s="25">
        <f t="shared" si="146"/>
        <v>0</v>
      </c>
      <c r="S1317" s="25" t="str">
        <f t="shared" ca="1" si="149"/>
        <v/>
      </c>
      <c r="T1317" s="20" t="str">
        <f t="shared" ca="1" si="150"/>
        <v/>
      </c>
      <c r="U1317" s="26" t="str">
        <f t="shared" ca="1" si="147"/>
        <v/>
      </c>
      <c r="V1317" s="22"/>
      <c r="W1317" s="22"/>
      <c r="X1317" s="22"/>
      <c r="Y1317" s="22"/>
      <c r="Z1317" s="156"/>
      <c r="AA1317" s="156"/>
      <c r="AB1317" s="156"/>
      <c r="AC1317" s="22">
        <v>20</v>
      </c>
    </row>
    <row r="1318" spans="1:29">
      <c r="A1318" s="17"/>
      <c r="B1318" s="18"/>
      <c r="C1318" s="18"/>
      <c r="D1318" s="17"/>
      <c r="E1318" s="17"/>
      <c r="F1318" s="157"/>
      <c r="G1318" s="136"/>
      <c r="H1318" s="136" t="s">
        <v>131</v>
      </c>
      <c r="I1318" s="137" t="str">
        <f>IFERROR(IF(ISBLANK($G1318),"",IF(ISTEXT($G1318),$G1318,IF(SIGN(INDEX('Time Zones'!$D$12:$J$18,MATCH($H1318,ZoneA,0),MATCH($J1318,ZoneB,0)))=(-1),INDEX('Time Zones'!$D$12:$J$18,MATCH($H1318,ZoneA,0),MATCH($J1318,ZoneB,0))+$G1318+5,INDEX('Time Zones'!$D$12:$J$18,MATCH($H1318,ZoneA,0),MATCH($J1318,ZoneB,0))+$G1318))),"Select Time Zones")</f>
        <v/>
      </c>
      <c r="J1318" s="19" t="s">
        <v>131</v>
      </c>
      <c r="K1318" s="160"/>
      <c r="L1318" s="134"/>
      <c r="M1318" s="134" t="s">
        <v>131</v>
      </c>
      <c r="N1318" s="135" t="str">
        <f>IFERROR(IF(ISBLANK($G1318),"",IF(ISBLANK($L1318),"",IF(ISTEXT($L1318),$L1318,IF(SIGN(INDEX('Time Zones'!$D$12:$J$18,MATCH($H1318,ZoneA,0),MATCH($M1318,ZoneB,0)))=(-1),INDEX('Time Zones'!$D$12:$J$18,MATCH($H1318,ZoneA,0),MATCH($M1318,ZoneB,0))+$L1318+5,INDEX('Time Zones'!$D$12:$J$18,MATCH($H1318,ZoneA,0),MATCH($M1318,ZoneB,0))+$L1318)))),"Select Time Zones")</f>
        <v/>
      </c>
      <c r="O1318" s="162" t="str">
        <f t="shared" ca="1" si="148"/>
        <v/>
      </c>
      <c r="P1318" s="25">
        <f t="shared" si="144"/>
        <v>0</v>
      </c>
      <c r="Q1318" s="25">
        <f t="shared" si="145"/>
        <v>0</v>
      </c>
      <c r="R1318" s="25">
        <f t="shared" si="146"/>
        <v>0</v>
      </c>
      <c r="S1318" s="25" t="str">
        <f t="shared" ca="1" si="149"/>
        <v/>
      </c>
      <c r="T1318" s="20" t="str">
        <f t="shared" ca="1" si="150"/>
        <v/>
      </c>
      <c r="U1318" s="26" t="str">
        <f t="shared" ca="1" si="147"/>
        <v/>
      </c>
      <c r="V1318" s="22"/>
      <c r="W1318" s="22"/>
      <c r="X1318" s="22"/>
      <c r="Y1318" s="22"/>
      <c r="Z1318" s="156"/>
      <c r="AA1318" s="156"/>
      <c r="AB1318" s="156"/>
      <c r="AC1318" s="22">
        <v>20</v>
      </c>
    </row>
    <row r="1319" spans="1:29">
      <c r="A1319" s="17"/>
      <c r="B1319" s="18"/>
      <c r="C1319" s="18"/>
      <c r="D1319" s="17"/>
      <c r="E1319" s="17"/>
      <c r="F1319" s="157"/>
      <c r="G1319" s="136"/>
      <c r="H1319" s="136" t="s">
        <v>131</v>
      </c>
      <c r="I1319" s="137" t="str">
        <f>IFERROR(IF(ISBLANK($G1319),"",IF(ISTEXT($G1319),$G1319,IF(SIGN(INDEX('Time Zones'!$D$12:$J$18,MATCH($H1319,ZoneA,0),MATCH($J1319,ZoneB,0)))=(-1),INDEX('Time Zones'!$D$12:$J$18,MATCH($H1319,ZoneA,0),MATCH($J1319,ZoneB,0))+$G1319+5,INDEX('Time Zones'!$D$12:$J$18,MATCH($H1319,ZoneA,0),MATCH($J1319,ZoneB,0))+$G1319))),"Select Time Zones")</f>
        <v/>
      </c>
      <c r="J1319" s="19" t="s">
        <v>131</v>
      </c>
      <c r="K1319" s="160"/>
      <c r="L1319" s="134"/>
      <c r="M1319" s="134" t="s">
        <v>131</v>
      </c>
      <c r="N1319" s="135" t="str">
        <f>IFERROR(IF(ISBLANK($G1319),"",IF(ISBLANK($L1319),"",IF(ISTEXT($L1319),$L1319,IF(SIGN(INDEX('Time Zones'!$D$12:$J$18,MATCH($H1319,ZoneA,0),MATCH($M1319,ZoneB,0)))=(-1),INDEX('Time Zones'!$D$12:$J$18,MATCH($H1319,ZoneA,0),MATCH($M1319,ZoneB,0))+$L1319+5,INDEX('Time Zones'!$D$12:$J$18,MATCH($H1319,ZoneA,0),MATCH($M1319,ZoneB,0))+$L1319)))),"Select Time Zones")</f>
        <v/>
      </c>
      <c r="O1319" s="162" t="str">
        <f t="shared" ca="1" si="148"/>
        <v/>
      </c>
      <c r="P1319" s="25">
        <f t="shared" si="144"/>
        <v>0</v>
      </c>
      <c r="Q1319" s="25">
        <f t="shared" si="145"/>
        <v>0</v>
      </c>
      <c r="R1319" s="25">
        <f t="shared" si="146"/>
        <v>0</v>
      </c>
      <c r="S1319" s="25" t="str">
        <f t="shared" ca="1" si="149"/>
        <v/>
      </c>
      <c r="T1319" s="20" t="str">
        <f t="shared" ca="1" si="150"/>
        <v/>
      </c>
      <c r="U1319" s="26" t="str">
        <f t="shared" ca="1" si="147"/>
        <v/>
      </c>
      <c r="V1319" s="22"/>
      <c r="W1319" s="22"/>
      <c r="X1319" s="22"/>
      <c r="Y1319" s="22"/>
      <c r="Z1319" s="156"/>
      <c r="AA1319" s="156"/>
      <c r="AB1319" s="156"/>
      <c r="AC1319" s="22">
        <v>20</v>
      </c>
    </row>
    <row r="1320" spans="1:29">
      <c r="A1320" s="17"/>
      <c r="B1320" s="18"/>
      <c r="C1320" s="18"/>
      <c r="D1320" s="17"/>
      <c r="E1320" s="17"/>
      <c r="F1320" s="157"/>
      <c r="G1320" s="136"/>
      <c r="H1320" s="136" t="s">
        <v>131</v>
      </c>
      <c r="I1320" s="137" t="str">
        <f>IFERROR(IF(ISBLANK($G1320),"",IF(ISTEXT($G1320),$G1320,IF(SIGN(INDEX('Time Zones'!$D$12:$J$18,MATCH($H1320,ZoneA,0),MATCH($J1320,ZoneB,0)))=(-1),INDEX('Time Zones'!$D$12:$J$18,MATCH($H1320,ZoneA,0),MATCH($J1320,ZoneB,0))+$G1320+5,INDEX('Time Zones'!$D$12:$J$18,MATCH($H1320,ZoneA,0),MATCH($J1320,ZoneB,0))+$G1320))),"Select Time Zones")</f>
        <v/>
      </c>
      <c r="J1320" s="19" t="s">
        <v>131</v>
      </c>
      <c r="K1320" s="160"/>
      <c r="L1320" s="134"/>
      <c r="M1320" s="134" t="s">
        <v>131</v>
      </c>
      <c r="N1320" s="135" t="str">
        <f>IFERROR(IF(ISBLANK($G1320),"",IF(ISBLANK($L1320),"",IF(ISTEXT($L1320),$L1320,IF(SIGN(INDEX('Time Zones'!$D$12:$J$18,MATCH($H1320,ZoneA,0),MATCH($M1320,ZoneB,0)))=(-1),INDEX('Time Zones'!$D$12:$J$18,MATCH($H1320,ZoneA,0),MATCH($M1320,ZoneB,0))+$L1320+5,INDEX('Time Zones'!$D$12:$J$18,MATCH($H1320,ZoneA,0),MATCH($M1320,ZoneB,0))+$L1320)))),"Select Time Zones")</f>
        <v/>
      </c>
      <c r="O1320" s="162" t="str">
        <f t="shared" ca="1" si="148"/>
        <v/>
      </c>
      <c r="P1320" s="25">
        <f t="shared" si="144"/>
        <v>0</v>
      </c>
      <c r="Q1320" s="25">
        <f t="shared" si="145"/>
        <v>0</v>
      </c>
      <c r="R1320" s="25">
        <f t="shared" si="146"/>
        <v>0</v>
      </c>
      <c r="S1320" s="25" t="str">
        <f t="shared" ca="1" si="149"/>
        <v/>
      </c>
      <c r="T1320" s="20" t="str">
        <f t="shared" ca="1" si="150"/>
        <v/>
      </c>
      <c r="U1320" s="26" t="str">
        <f t="shared" ca="1" si="147"/>
        <v/>
      </c>
      <c r="V1320" s="22"/>
      <c r="W1320" s="22"/>
      <c r="X1320" s="22"/>
      <c r="Y1320" s="22"/>
      <c r="Z1320" s="156"/>
      <c r="AA1320" s="156"/>
      <c r="AB1320" s="156"/>
      <c r="AC1320" s="22">
        <v>20</v>
      </c>
    </row>
    <row r="1321" spans="1:29">
      <c r="A1321" s="17"/>
      <c r="B1321" s="18"/>
      <c r="C1321" s="18"/>
      <c r="D1321" s="17"/>
      <c r="E1321" s="17"/>
      <c r="F1321" s="157"/>
      <c r="G1321" s="136"/>
      <c r="H1321" s="136" t="s">
        <v>131</v>
      </c>
      <c r="I1321" s="137" t="str">
        <f>IFERROR(IF(ISBLANK($G1321),"",IF(ISTEXT($G1321),$G1321,IF(SIGN(INDEX('Time Zones'!$D$12:$J$18,MATCH($H1321,ZoneA,0),MATCH($J1321,ZoneB,0)))=(-1),INDEX('Time Zones'!$D$12:$J$18,MATCH($H1321,ZoneA,0),MATCH($J1321,ZoneB,0))+$G1321+5,INDEX('Time Zones'!$D$12:$J$18,MATCH($H1321,ZoneA,0),MATCH($J1321,ZoneB,0))+$G1321))),"Select Time Zones")</f>
        <v/>
      </c>
      <c r="J1321" s="19" t="s">
        <v>131</v>
      </c>
      <c r="K1321" s="160"/>
      <c r="L1321" s="134"/>
      <c r="M1321" s="134" t="s">
        <v>131</v>
      </c>
      <c r="N1321" s="135" t="str">
        <f>IFERROR(IF(ISBLANK($G1321),"",IF(ISBLANK($L1321),"",IF(ISTEXT($L1321),$L1321,IF(SIGN(INDEX('Time Zones'!$D$12:$J$18,MATCH($H1321,ZoneA,0),MATCH($M1321,ZoneB,0)))=(-1),INDEX('Time Zones'!$D$12:$J$18,MATCH($H1321,ZoneA,0),MATCH($M1321,ZoneB,0))+$L1321+5,INDEX('Time Zones'!$D$12:$J$18,MATCH($H1321,ZoneA,0),MATCH($M1321,ZoneB,0))+$L1321)))),"Select Time Zones")</f>
        <v/>
      </c>
      <c r="O1321" s="162" t="str">
        <f t="shared" ca="1" si="148"/>
        <v/>
      </c>
      <c r="P1321" s="25">
        <f t="shared" si="144"/>
        <v>0</v>
      </c>
      <c r="Q1321" s="25">
        <f t="shared" si="145"/>
        <v>0</v>
      </c>
      <c r="R1321" s="25">
        <f t="shared" si="146"/>
        <v>0</v>
      </c>
      <c r="S1321" s="25" t="str">
        <f t="shared" ca="1" si="149"/>
        <v/>
      </c>
      <c r="T1321" s="20" t="str">
        <f t="shared" ca="1" si="150"/>
        <v/>
      </c>
      <c r="U1321" s="26" t="str">
        <f t="shared" ca="1" si="147"/>
        <v/>
      </c>
      <c r="V1321" s="22"/>
      <c r="W1321" s="22"/>
      <c r="X1321" s="22"/>
      <c r="Y1321" s="22"/>
      <c r="Z1321" s="156"/>
      <c r="AA1321" s="156"/>
      <c r="AB1321" s="156"/>
      <c r="AC1321" s="22">
        <v>20</v>
      </c>
    </row>
    <row r="1322" spans="1:29">
      <c r="A1322" s="17"/>
      <c r="B1322" s="18"/>
      <c r="C1322" s="18"/>
      <c r="D1322" s="17"/>
      <c r="E1322" s="17"/>
      <c r="F1322" s="157"/>
      <c r="G1322" s="136"/>
      <c r="H1322" s="136" t="s">
        <v>131</v>
      </c>
      <c r="I1322" s="137" t="str">
        <f>IFERROR(IF(ISBLANK($G1322),"",IF(ISTEXT($G1322),$G1322,IF(SIGN(INDEX('Time Zones'!$D$12:$J$18,MATCH($H1322,ZoneA,0),MATCH($J1322,ZoneB,0)))=(-1),INDEX('Time Zones'!$D$12:$J$18,MATCH($H1322,ZoneA,0),MATCH($J1322,ZoneB,0))+$G1322+5,INDEX('Time Zones'!$D$12:$J$18,MATCH($H1322,ZoneA,0),MATCH($J1322,ZoneB,0))+$G1322))),"Select Time Zones")</f>
        <v/>
      </c>
      <c r="J1322" s="19" t="s">
        <v>131</v>
      </c>
      <c r="K1322" s="160"/>
      <c r="L1322" s="134"/>
      <c r="M1322" s="134" t="s">
        <v>131</v>
      </c>
      <c r="N1322" s="135" t="str">
        <f>IFERROR(IF(ISBLANK($G1322),"",IF(ISBLANK($L1322),"",IF(ISTEXT($L1322),$L1322,IF(SIGN(INDEX('Time Zones'!$D$12:$J$18,MATCH($H1322,ZoneA,0),MATCH($M1322,ZoneB,0)))=(-1),INDEX('Time Zones'!$D$12:$J$18,MATCH($H1322,ZoneA,0),MATCH($M1322,ZoneB,0))+$L1322+5,INDEX('Time Zones'!$D$12:$J$18,MATCH($H1322,ZoneA,0),MATCH($M1322,ZoneB,0))+$L1322)))),"Select Time Zones")</f>
        <v/>
      </c>
      <c r="O1322" s="162" t="str">
        <f t="shared" ca="1" si="148"/>
        <v/>
      </c>
      <c r="P1322" s="25">
        <f t="shared" si="144"/>
        <v>0</v>
      </c>
      <c r="Q1322" s="25">
        <f t="shared" si="145"/>
        <v>0</v>
      </c>
      <c r="R1322" s="25">
        <f t="shared" si="146"/>
        <v>0</v>
      </c>
      <c r="S1322" s="25" t="str">
        <f t="shared" ca="1" si="149"/>
        <v/>
      </c>
      <c r="T1322" s="20" t="str">
        <f t="shared" ca="1" si="150"/>
        <v/>
      </c>
      <c r="U1322" s="26" t="str">
        <f t="shared" ca="1" si="147"/>
        <v/>
      </c>
      <c r="V1322" s="22"/>
      <c r="W1322" s="22"/>
      <c r="X1322" s="22"/>
      <c r="Y1322" s="22"/>
      <c r="Z1322" s="156"/>
      <c r="AA1322" s="156"/>
      <c r="AB1322" s="156"/>
      <c r="AC1322" s="22">
        <v>20</v>
      </c>
    </row>
    <row r="1323" spans="1:29">
      <c r="A1323" s="17"/>
      <c r="B1323" s="18"/>
      <c r="C1323" s="18"/>
      <c r="D1323" s="17"/>
      <c r="E1323" s="17"/>
      <c r="F1323" s="157"/>
      <c r="G1323" s="136"/>
      <c r="H1323" s="136" t="s">
        <v>131</v>
      </c>
      <c r="I1323" s="137" t="str">
        <f>IFERROR(IF(ISBLANK($G1323),"",IF(ISTEXT($G1323),$G1323,IF(SIGN(INDEX('Time Zones'!$D$12:$J$18,MATCH($H1323,ZoneA,0),MATCH($J1323,ZoneB,0)))=(-1),INDEX('Time Zones'!$D$12:$J$18,MATCH($H1323,ZoneA,0),MATCH($J1323,ZoneB,0))+$G1323+5,INDEX('Time Zones'!$D$12:$J$18,MATCH($H1323,ZoneA,0),MATCH($J1323,ZoneB,0))+$G1323))),"Select Time Zones")</f>
        <v/>
      </c>
      <c r="J1323" s="19" t="s">
        <v>131</v>
      </c>
      <c r="K1323" s="160"/>
      <c r="L1323" s="134"/>
      <c r="M1323" s="134" t="s">
        <v>131</v>
      </c>
      <c r="N1323" s="135" t="str">
        <f>IFERROR(IF(ISBLANK($G1323),"",IF(ISBLANK($L1323),"",IF(ISTEXT($L1323),$L1323,IF(SIGN(INDEX('Time Zones'!$D$12:$J$18,MATCH($H1323,ZoneA,0),MATCH($M1323,ZoneB,0)))=(-1),INDEX('Time Zones'!$D$12:$J$18,MATCH($H1323,ZoneA,0),MATCH($M1323,ZoneB,0))+$L1323+5,INDEX('Time Zones'!$D$12:$J$18,MATCH($H1323,ZoneA,0),MATCH($M1323,ZoneB,0))+$L1323)))),"Select Time Zones")</f>
        <v/>
      </c>
      <c r="O1323" s="162" t="str">
        <f t="shared" ca="1" si="148"/>
        <v/>
      </c>
      <c r="P1323" s="25">
        <f t="shared" si="144"/>
        <v>0</v>
      </c>
      <c r="Q1323" s="25">
        <f t="shared" si="145"/>
        <v>0</v>
      </c>
      <c r="R1323" s="25">
        <f t="shared" si="146"/>
        <v>0</v>
      </c>
      <c r="S1323" s="25" t="str">
        <f t="shared" ca="1" si="149"/>
        <v/>
      </c>
      <c r="T1323" s="20" t="str">
        <f t="shared" ca="1" si="150"/>
        <v/>
      </c>
      <c r="U1323" s="26" t="str">
        <f t="shared" ca="1" si="147"/>
        <v/>
      </c>
      <c r="V1323" s="22"/>
      <c r="W1323" s="22"/>
      <c r="X1323" s="22"/>
      <c r="Y1323" s="22"/>
      <c r="Z1323" s="156"/>
      <c r="AA1323" s="156"/>
      <c r="AB1323" s="156"/>
      <c r="AC1323" s="22">
        <v>20</v>
      </c>
    </row>
    <row r="1324" spans="1:29">
      <c r="A1324" s="17"/>
      <c r="B1324" s="18"/>
      <c r="C1324" s="18"/>
      <c r="D1324" s="17"/>
      <c r="E1324" s="17"/>
      <c r="F1324" s="157"/>
      <c r="G1324" s="136"/>
      <c r="H1324" s="136" t="s">
        <v>131</v>
      </c>
      <c r="I1324" s="137" t="str">
        <f>IFERROR(IF(ISBLANK($G1324),"",IF(ISTEXT($G1324),$G1324,IF(SIGN(INDEX('Time Zones'!$D$12:$J$18,MATCH($H1324,ZoneA,0),MATCH($J1324,ZoneB,0)))=(-1),INDEX('Time Zones'!$D$12:$J$18,MATCH($H1324,ZoneA,0),MATCH($J1324,ZoneB,0))+$G1324+5,INDEX('Time Zones'!$D$12:$J$18,MATCH($H1324,ZoneA,0),MATCH($J1324,ZoneB,0))+$G1324))),"Select Time Zones")</f>
        <v/>
      </c>
      <c r="J1324" s="19" t="s">
        <v>131</v>
      </c>
      <c r="K1324" s="160"/>
      <c r="L1324" s="134"/>
      <c r="M1324" s="134" t="s">
        <v>131</v>
      </c>
      <c r="N1324" s="135" t="str">
        <f>IFERROR(IF(ISBLANK($G1324),"",IF(ISBLANK($L1324),"",IF(ISTEXT($L1324),$L1324,IF(SIGN(INDEX('Time Zones'!$D$12:$J$18,MATCH($H1324,ZoneA,0),MATCH($M1324,ZoneB,0)))=(-1),INDEX('Time Zones'!$D$12:$J$18,MATCH($H1324,ZoneA,0),MATCH($M1324,ZoneB,0))+$L1324+5,INDEX('Time Zones'!$D$12:$J$18,MATCH($H1324,ZoneA,0),MATCH($M1324,ZoneB,0))+$L1324)))),"Select Time Zones")</f>
        <v/>
      </c>
      <c r="O1324" s="162" t="str">
        <f t="shared" ca="1" si="148"/>
        <v/>
      </c>
      <c r="P1324" s="25">
        <f t="shared" si="144"/>
        <v>0</v>
      </c>
      <c r="Q1324" s="25">
        <f t="shared" si="145"/>
        <v>0</v>
      </c>
      <c r="R1324" s="25">
        <f t="shared" si="146"/>
        <v>0</v>
      </c>
      <c r="S1324" s="25" t="str">
        <f t="shared" ca="1" si="149"/>
        <v/>
      </c>
      <c r="T1324" s="20" t="str">
        <f t="shared" ca="1" si="150"/>
        <v/>
      </c>
      <c r="U1324" s="26" t="str">
        <f t="shared" ca="1" si="147"/>
        <v/>
      </c>
      <c r="V1324" s="22"/>
      <c r="W1324" s="22"/>
      <c r="X1324" s="22"/>
      <c r="Y1324" s="22"/>
      <c r="Z1324" s="156"/>
      <c r="AA1324" s="156"/>
      <c r="AB1324" s="156"/>
      <c r="AC1324" s="22">
        <v>20</v>
      </c>
    </row>
    <row r="1325" spans="1:29">
      <c r="A1325" s="17"/>
      <c r="B1325" s="18"/>
      <c r="C1325" s="18"/>
      <c r="D1325" s="17"/>
      <c r="E1325" s="17"/>
      <c r="F1325" s="157"/>
      <c r="G1325" s="136"/>
      <c r="H1325" s="136" t="s">
        <v>131</v>
      </c>
      <c r="I1325" s="137" t="str">
        <f>IFERROR(IF(ISBLANK($G1325),"",IF(ISTEXT($G1325),$G1325,IF(SIGN(INDEX('Time Zones'!$D$12:$J$18,MATCH($H1325,ZoneA,0),MATCH($J1325,ZoneB,0)))=(-1),INDEX('Time Zones'!$D$12:$J$18,MATCH($H1325,ZoneA,0),MATCH($J1325,ZoneB,0))+$G1325+5,INDEX('Time Zones'!$D$12:$J$18,MATCH($H1325,ZoneA,0),MATCH($J1325,ZoneB,0))+$G1325))),"Select Time Zones")</f>
        <v/>
      </c>
      <c r="J1325" s="19" t="s">
        <v>131</v>
      </c>
      <c r="K1325" s="160"/>
      <c r="L1325" s="134"/>
      <c r="M1325" s="134" t="s">
        <v>131</v>
      </c>
      <c r="N1325" s="135" t="str">
        <f>IFERROR(IF(ISBLANK($G1325),"",IF(ISBLANK($L1325),"",IF(ISTEXT($L1325),$L1325,IF(SIGN(INDEX('Time Zones'!$D$12:$J$18,MATCH($H1325,ZoneA,0),MATCH($M1325,ZoneB,0)))=(-1),INDEX('Time Zones'!$D$12:$J$18,MATCH($H1325,ZoneA,0),MATCH($M1325,ZoneB,0))+$L1325+5,INDEX('Time Zones'!$D$12:$J$18,MATCH($H1325,ZoneA,0),MATCH($M1325,ZoneB,0))+$L1325)))),"Select Time Zones")</f>
        <v/>
      </c>
      <c r="O1325" s="162" t="str">
        <f t="shared" ca="1" si="148"/>
        <v/>
      </c>
      <c r="P1325" s="25">
        <f t="shared" si="144"/>
        <v>0</v>
      </c>
      <c r="Q1325" s="25">
        <f t="shared" si="145"/>
        <v>0</v>
      </c>
      <c r="R1325" s="25">
        <f t="shared" si="146"/>
        <v>0</v>
      </c>
      <c r="S1325" s="25" t="str">
        <f t="shared" ca="1" si="149"/>
        <v/>
      </c>
      <c r="T1325" s="20" t="str">
        <f t="shared" ca="1" si="150"/>
        <v/>
      </c>
      <c r="U1325" s="26" t="str">
        <f t="shared" ca="1" si="147"/>
        <v/>
      </c>
      <c r="V1325" s="22"/>
      <c r="W1325" s="22"/>
      <c r="X1325" s="22"/>
      <c r="Y1325" s="22"/>
      <c r="Z1325" s="156"/>
      <c r="AA1325" s="156"/>
      <c r="AB1325" s="156"/>
      <c r="AC1325" s="22">
        <v>20</v>
      </c>
    </row>
    <row r="1326" spans="1:29">
      <c r="A1326" s="17"/>
      <c r="B1326" s="18"/>
      <c r="C1326" s="18"/>
      <c r="D1326" s="17"/>
      <c r="E1326" s="17"/>
      <c r="F1326" s="157"/>
      <c r="G1326" s="136"/>
      <c r="H1326" s="136" t="s">
        <v>131</v>
      </c>
      <c r="I1326" s="137" t="str">
        <f>IFERROR(IF(ISBLANK($G1326),"",IF(ISTEXT($G1326),$G1326,IF(SIGN(INDEX('Time Zones'!$D$12:$J$18,MATCH($H1326,ZoneA,0),MATCH($J1326,ZoneB,0)))=(-1),INDEX('Time Zones'!$D$12:$J$18,MATCH($H1326,ZoneA,0),MATCH($J1326,ZoneB,0))+$G1326+5,INDEX('Time Zones'!$D$12:$J$18,MATCH($H1326,ZoneA,0),MATCH($J1326,ZoneB,0))+$G1326))),"Select Time Zones")</f>
        <v/>
      </c>
      <c r="J1326" s="19" t="s">
        <v>131</v>
      </c>
      <c r="K1326" s="160"/>
      <c r="L1326" s="134"/>
      <c r="M1326" s="134" t="s">
        <v>131</v>
      </c>
      <c r="N1326" s="135" t="str">
        <f>IFERROR(IF(ISBLANK($G1326),"",IF(ISBLANK($L1326),"",IF(ISTEXT($L1326),$L1326,IF(SIGN(INDEX('Time Zones'!$D$12:$J$18,MATCH($H1326,ZoneA,0),MATCH($M1326,ZoneB,0)))=(-1),INDEX('Time Zones'!$D$12:$J$18,MATCH($H1326,ZoneA,0),MATCH($M1326,ZoneB,0))+$L1326+5,INDEX('Time Zones'!$D$12:$J$18,MATCH($H1326,ZoneA,0),MATCH($M1326,ZoneB,0))+$L1326)))),"Select Time Zones")</f>
        <v/>
      </c>
      <c r="O1326" s="162" t="str">
        <f t="shared" ca="1" si="148"/>
        <v/>
      </c>
      <c r="P1326" s="25">
        <f t="shared" si="144"/>
        <v>0</v>
      </c>
      <c r="Q1326" s="25">
        <f t="shared" si="145"/>
        <v>0</v>
      </c>
      <c r="R1326" s="25">
        <f t="shared" si="146"/>
        <v>0</v>
      </c>
      <c r="S1326" s="25" t="str">
        <f t="shared" ca="1" si="149"/>
        <v/>
      </c>
      <c r="T1326" s="20" t="str">
        <f t="shared" ca="1" si="150"/>
        <v/>
      </c>
      <c r="U1326" s="26" t="str">
        <f t="shared" ca="1" si="147"/>
        <v/>
      </c>
      <c r="V1326" s="22"/>
      <c r="W1326" s="22"/>
      <c r="X1326" s="22"/>
      <c r="Y1326" s="22"/>
      <c r="Z1326" s="156"/>
      <c r="AA1326" s="156"/>
      <c r="AB1326" s="156"/>
      <c r="AC1326" s="22">
        <v>20</v>
      </c>
    </row>
    <row r="1327" spans="1:29">
      <c r="A1327" s="17"/>
      <c r="B1327" s="18"/>
      <c r="C1327" s="18"/>
      <c r="D1327" s="17"/>
      <c r="E1327" s="17"/>
      <c r="F1327" s="157"/>
      <c r="G1327" s="136"/>
      <c r="H1327" s="136" t="s">
        <v>131</v>
      </c>
      <c r="I1327" s="137" t="str">
        <f>IFERROR(IF(ISBLANK($G1327),"",IF(ISTEXT($G1327),$G1327,IF(SIGN(INDEX('Time Zones'!$D$12:$J$18,MATCH($H1327,ZoneA,0),MATCH($J1327,ZoneB,0)))=(-1),INDEX('Time Zones'!$D$12:$J$18,MATCH($H1327,ZoneA,0),MATCH($J1327,ZoneB,0))+$G1327+5,INDEX('Time Zones'!$D$12:$J$18,MATCH($H1327,ZoneA,0),MATCH($J1327,ZoneB,0))+$G1327))),"Select Time Zones")</f>
        <v/>
      </c>
      <c r="J1327" s="19" t="s">
        <v>131</v>
      </c>
      <c r="K1327" s="160"/>
      <c r="L1327" s="134"/>
      <c r="M1327" s="134" t="s">
        <v>131</v>
      </c>
      <c r="N1327" s="135" t="str">
        <f>IFERROR(IF(ISBLANK($G1327),"",IF(ISBLANK($L1327),"",IF(ISTEXT($L1327),$L1327,IF(SIGN(INDEX('Time Zones'!$D$12:$J$18,MATCH($H1327,ZoneA,0),MATCH($M1327,ZoneB,0)))=(-1),INDEX('Time Zones'!$D$12:$J$18,MATCH($H1327,ZoneA,0),MATCH($M1327,ZoneB,0))+$L1327+5,INDEX('Time Zones'!$D$12:$J$18,MATCH($H1327,ZoneA,0),MATCH($M1327,ZoneB,0))+$L1327)))),"Select Time Zones")</f>
        <v/>
      </c>
      <c r="O1327" s="162" t="str">
        <f t="shared" ca="1" si="148"/>
        <v/>
      </c>
      <c r="P1327" s="25">
        <f t="shared" si="144"/>
        <v>0</v>
      </c>
      <c r="Q1327" s="25">
        <f t="shared" si="145"/>
        <v>0</v>
      </c>
      <c r="R1327" s="25">
        <f t="shared" si="146"/>
        <v>0</v>
      </c>
      <c r="S1327" s="25" t="str">
        <f t="shared" ca="1" si="149"/>
        <v/>
      </c>
      <c r="T1327" s="20" t="str">
        <f t="shared" ca="1" si="150"/>
        <v/>
      </c>
      <c r="U1327" s="26" t="str">
        <f t="shared" ca="1" si="147"/>
        <v/>
      </c>
      <c r="V1327" s="22"/>
      <c r="W1327" s="22"/>
      <c r="X1327" s="22"/>
      <c r="Y1327" s="22"/>
      <c r="Z1327" s="156"/>
      <c r="AA1327" s="156"/>
      <c r="AB1327" s="156"/>
      <c r="AC1327" s="22">
        <v>20</v>
      </c>
    </row>
    <row r="1328" spans="1:29">
      <c r="A1328" s="17"/>
      <c r="B1328" s="18"/>
      <c r="C1328" s="18"/>
      <c r="D1328" s="17"/>
      <c r="E1328" s="17"/>
      <c r="F1328" s="157"/>
      <c r="G1328" s="136"/>
      <c r="H1328" s="136" t="s">
        <v>131</v>
      </c>
      <c r="I1328" s="137" t="str">
        <f>IFERROR(IF(ISBLANK($G1328),"",IF(ISTEXT($G1328),$G1328,IF(SIGN(INDEX('Time Zones'!$D$12:$J$18,MATCH($H1328,ZoneA,0),MATCH($J1328,ZoneB,0)))=(-1),INDEX('Time Zones'!$D$12:$J$18,MATCH($H1328,ZoneA,0),MATCH($J1328,ZoneB,0))+$G1328+5,INDEX('Time Zones'!$D$12:$J$18,MATCH($H1328,ZoneA,0),MATCH($J1328,ZoneB,0))+$G1328))),"Select Time Zones")</f>
        <v/>
      </c>
      <c r="J1328" s="19" t="s">
        <v>131</v>
      </c>
      <c r="K1328" s="160"/>
      <c r="L1328" s="134"/>
      <c r="M1328" s="134" t="s">
        <v>131</v>
      </c>
      <c r="N1328" s="135" t="str">
        <f>IFERROR(IF(ISBLANK($G1328),"",IF(ISBLANK($L1328),"",IF(ISTEXT($L1328),$L1328,IF(SIGN(INDEX('Time Zones'!$D$12:$J$18,MATCH($H1328,ZoneA,0),MATCH($M1328,ZoneB,0)))=(-1),INDEX('Time Zones'!$D$12:$J$18,MATCH($H1328,ZoneA,0),MATCH($M1328,ZoneB,0))+$L1328+5,INDEX('Time Zones'!$D$12:$J$18,MATCH($H1328,ZoneA,0),MATCH($M1328,ZoneB,0))+$L1328)))),"Select Time Zones")</f>
        <v/>
      </c>
      <c r="O1328" s="162" t="str">
        <f t="shared" ca="1" si="148"/>
        <v/>
      </c>
      <c r="P1328" s="25">
        <f t="shared" si="144"/>
        <v>0</v>
      </c>
      <c r="Q1328" s="25">
        <f t="shared" si="145"/>
        <v>0</v>
      </c>
      <c r="R1328" s="25">
        <f t="shared" si="146"/>
        <v>0</v>
      </c>
      <c r="S1328" s="25" t="str">
        <f t="shared" ca="1" si="149"/>
        <v/>
      </c>
      <c r="T1328" s="20" t="str">
        <f t="shared" ca="1" si="150"/>
        <v/>
      </c>
      <c r="U1328" s="26" t="str">
        <f t="shared" ca="1" si="147"/>
        <v/>
      </c>
      <c r="V1328" s="22"/>
      <c r="W1328" s="22"/>
      <c r="X1328" s="22"/>
      <c r="Y1328" s="22"/>
      <c r="Z1328" s="156"/>
      <c r="AA1328" s="156"/>
      <c r="AB1328" s="156"/>
      <c r="AC1328" s="22">
        <v>20</v>
      </c>
    </row>
    <row r="1329" spans="1:29">
      <c r="A1329" s="17"/>
      <c r="B1329" s="18"/>
      <c r="C1329" s="18"/>
      <c r="D1329" s="17"/>
      <c r="E1329" s="17"/>
      <c r="F1329" s="157"/>
      <c r="G1329" s="136"/>
      <c r="H1329" s="136" t="s">
        <v>131</v>
      </c>
      <c r="I1329" s="137" t="str">
        <f>IFERROR(IF(ISBLANK($G1329),"",IF(ISTEXT($G1329),$G1329,IF(SIGN(INDEX('Time Zones'!$D$12:$J$18,MATCH($H1329,ZoneA,0),MATCH($J1329,ZoneB,0)))=(-1),INDEX('Time Zones'!$D$12:$J$18,MATCH($H1329,ZoneA,0),MATCH($J1329,ZoneB,0))+$G1329+5,INDEX('Time Zones'!$D$12:$J$18,MATCH($H1329,ZoneA,0),MATCH($J1329,ZoneB,0))+$G1329))),"Select Time Zones")</f>
        <v/>
      </c>
      <c r="J1329" s="19" t="s">
        <v>131</v>
      </c>
      <c r="K1329" s="160"/>
      <c r="L1329" s="134"/>
      <c r="M1329" s="134" t="s">
        <v>131</v>
      </c>
      <c r="N1329" s="135" t="str">
        <f>IFERROR(IF(ISBLANK($G1329),"",IF(ISBLANK($L1329),"",IF(ISTEXT($L1329),$L1329,IF(SIGN(INDEX('Time Zones'!$D$12:$J$18,MATCH($H1329,ZoneA,0),MATCH($M1329,ZoneB,0)))=(-1),INDEX('Time Zones'!$D$12:$J$18,MATCH($H1329,ZoneA,0),MATCH($M1329,ZoneB,0))+$L1329+5,INDEX('Time Zones'!$D$12:$J$18,MATCH($H1329,ZoneA,0),MATCH($M1329,ZoneB,0))+$L1329)))),"Select Time Zones")</f>
        <v/>
      </c>
      <c r="O1329" s="162" t="str">
        <f t="shared" ca="1" si="148"/>
        <v/>
      </c>
      <c r="P1329" s="25">
        <f t="shared" si="144"/>
        <v>0</v>
      </c>
      <c r="Q1329" s="25">
        <f t="shared" si="145"/>
        <v>0</v>
      </c>
      <c r="R1329" s="25">
        <f t="shared" si="146"/>
        <v>0</v>
      </c>
      <c r="S1329" s="25" t="str">
        <f t="shared" ca="1" si="149"/>
        <v/>
      </c>
      <c r="T1329" s="20" t="str">
        <f t="shared" ca="1" si="150"/>
        <v/>
      </c>
      <c r="U1329" s="26" t="str">
        <f t="shared" ca="1" si="147"/>
        <v/>
      </c>
      <c r="V1329" s="22"/>
      <c r="W1329" s="22"/>
      <c r="X1329" s="22"/>
      <c r="Y1329" s="22"/>
      <c r="Z1329" s="156"/>
      <c r="AA1329" s="156"/>
      <c r="AB1329" s="156"/>
      <c r="AC1329" s="22">
        <v>20</v>
      </c>
    </row>
    <row r="1330" spans="1:29">
      <c r="A1330" s="17"/>
      <c r="B1330" s="18"/>
      <c r="C1330" s="18"/>
      <c r="D1330" s="17"/>
      <c r="E1330" s="17"/>
      <c r="F1330" s="157"/>
      <c r="G1330" s="136"/>
      <c r="H1330" s="136" t="s">
        <v>131</v>
      </c>
      <c r="I1330" s="137" t="str">
        <f>IFERROR(IF(ISBLANK($G1330),"",IF(ISTEXT($G1330),$G1330,IF(SIGN(INDEX('Time Zones'!$D$12:$J$18,MATCH($H1330,ZoneA,0),MATCH($J1330,ZoneB,0)))=(-1),INDEX('Time Zones'!$D$12:$J$18,MATCH($H1330,ZoneA,0),MATCH($J1330,ZoneB,0))+$G1330+5,INDEX('Time Zones'!$D$12:$J$18,MATCH($H1330,ZoneA,0),MATCH($J1330,ZoneB,0))+$G1330))),"Select Time Zones")</f>
        <v/>
      </c>
      <c r="J1330" s="19" t="s">
        <v>131</v>
      </c>
      <c r="K1330" s="160"/>
      <c r="L1330" s="134"/>
      <c r="M1330" s="134" t="s">
        <v>131</v>
      </c>
      <c r="N1330" s="135" t="str">
        <f>IFERROR(IF(ISBLANK($G1330),"",IF(ISBLANK($L1330),"",IF(ISTEXT($L1330),$L1330,IF(SIGN(INDEX('Time Zones'!$D$12:$J$18,MATCH($H1330,ZoneA,0),MATCH($M1330,ZoneB,0)))=(-1),INDEX('Time Zones'!$D$12:$J$18,MATCH($H1330,ZoneA,0),MATCH($M1330,ZoneB,0))+$L1330+5,INDEX('Time Zones'!$D$12:$J$18,MATCH($H1330,ZoneA,0),MATCH($M1330,ZoneB,0))+$L1330)))),"Select Time Zones")</f>
        <v/>
      </c>
      <c r="O1330" s="162" t="str">
        <f t="shared" ca="1" si="148"/>
        <v/>
      </c>
      <c r="P1330" s="25">
        <f t="shared" si="144"/>
        <v>0</v>
      </c>
      <c r="Q1330" s="25">
        <f t="shared" si="145"/>
        <v>0</v>
      </c>
      <c r="R1330" s="25">
        <f t="shared" si="146"/>
        <v>0</v>
      </c>
      <c r="S1330" s="25" t="str">
        <f t="shared" ca="1" si="149"/>
        <v/>
      </c>
      <c r="T1330" s="20" t="str">
        <f t="shared" ca="1" si="150"/>
        <v/>
      </c>
      <c r="U1330" s="26" t="str">
        <f t="shared" ca="1" si="147"/>
        <v/>
      </c>
      <c r="V1330" s="22"/>
      <c r="W1330" s="22"/>
      <c r="X1330" s="22"/>
      <c r="Y1330" s="22"/>
      <c r="Z1330" s="156"/>
      <c r="AA1330" s="156"/>
      <c r="AB1330" s="156"/>
      <c r="AC1330" s="22">
        <v>20</v>
      </c>
    </row>
    <row r="1331" spans="1:29">
      <c r="A1331" s="17"/>
      <c r="B1331" s="18"/>
      <c r="C1331" s="18"/>
      <c r="D1331" s="17"/>
      <c r="E1331" s="17"/>
      <c r="F1331" s="157"/>
      <c r="G1331" s="136"/>
      <c r="H1331" s="136" t="s">
        <v>131</v>
      </c>
      <c r="I1331" s="137" t="str">
        <f>IFERROR(IF(ISBLANK($G1331),"",IF(ISTEXT($G1331),$G1331,IF(SIGN(INDEX('Time Zones'!$D$12:$J$18,MATCH($H1331,ZoneA,0),MATCH($J1331,ZoneB,0)))=(-1),INDEX('Time Zones'!$D$12:$J$18,MATCH($H1331,ZoneA,0),MATCH($J1331,ZoneB,0))+$G1331+5,INDEX('Time Zones'!$D$12:$J$18,MATCH($H1331,ZoneA,0),MATCH($J1331,ZoneB,0))+$G1331))),"Select Time Zones")</f>
        <v/>
      </c>
      <c r="J1331" s="19" t="s">
        <v>131</v>
      </c>
      <c r="K1331" s="160"/>
      <c r="L1331" s="134"/>
      <c r="M1331" s="134" t="s">
        <v>131</v>
      </c>
      <c r="N1331" s="135" t="str">
        <f>IFERROR(IF(ISBLANK($G1331),"",IF(ISBLANK($L1331),"",IF(ISTEXT($L1331),$L1331,IF(SIGN(INDEX('Time Zones'!$D$12:$J$18,MATCH($H1331,ZoneA,0),MATCH($M1331,ZoneB,0)))=(-1),INDEX('Time Zones'!$D$12:$J$18,MATCH($H1331,ZoneA,0),MATCH($M1331,ZoneB,0))+$L1331+5,INDEX('Time Zones'!$D$12:$J$18,MATCH($H1331,ZoneA,0),MATCH($M1331,ZoneB,0))+$L1331)))),"Select Time Zones")</f>
        <v/>
      </c>
      <c r="O1331" s="162" t="str">
        <f t="shared" ca="1" si="148"/>
        <v/>
      </c>
      <c r="P1331" s="25">
        <f t="shared" si="144"/>
        <v>0</v>
      </c>
      <c r="Q1331" s="25">
        <f t="shared" si="145"/>
        <v>0</v>
      </c>
      <c r="R1331" s="25">
        <f t="shared" si="146"/>
        <v>0</v>
      </c>
      <c r="S1331" s="25" t="str">
        <f t="shared" ca="1" si="149"/>
        <v/>
      </c>
      <c r="T1331" s="20" t="str">
        <f t="shared" ca="1" si="150"/>
        <v/>
      </c>
      <c r="U1331" s="26" t="str">
        <f t="shared" ca="1" si="147"/>
        <v/>
      </c>
      <c r="V1331" s="22"/>
      <c r="W1331" s="22"/>
      <c r="X1331" s="22"/>
      <c r="Y1331" s="22"/>
      <c r="Z1331" s="156"/>
      <c r="AA1331" s="156"/>
      <c r="AB1331" s="156"/>
      <c r="AC1331" s="22">
        <v>20</v>
      </c>
    </row>
    <row r="1332" spans="1:29">
      <c r="A1332" s="17"/>
      <c r="B1332" s="18"/>
      <c r="C1332" s="18"/>
      <c r="D1332" s="17"/>
      <c r="E1332" s="17"/>
      <c r="F1332" s="157"/>
      <c r="G1332" s="136"/>
      <c r="H1332" s="136" t="s">
        <v>131</v>
      </c>
      <c r="I1332" s="137" t="str">
        <f>IFERROR(IF(ISBLANK($G1332),"",IF(ISTEXT($G1332),$G1332,IF(SIGN(INDEX('Time Zones'!$D$12:$J$18,MATCH($H1332,ZoneA,0),MATCH($J1332,ZoneB,0)))=(-1),INDEX('Time Zones'!$D$12:$J$18,MATCH($H1332,ZoneA,0),MATCH($J1332,ZoneB,0))+$G1332+5,INDEX('Time Zones'!$D$12:$J$18,MATCH($H1332,ZoneA,0),MATCH($J1332,ZoneB,0))+$G1332))),"Select Time Zones")</f>
        <v/>
      </c>
      <c r="J1332" s="19" t="s">
        <v>131</v>
      </c>
      <c r="K1332" s="160"/>
      <c r="L1332" s="134"/>
      <c r="M1332" s="134" t="s">
        <v>131</v>
      </c>
      <c r="N1332" s="135" t="str">
        <f>IFERROR(IF(ISBLANK($G1332),"",IF(ISBLANK($L1332),"",IF(ISTEXT($L1332),$L1332,IF(SIGN(INDEX('Time Zones'!$D$12:$J$18,MATCH($H1332,ZoneA,0),MATCH($M1332,ZoneB,0)))=(-1),INDEX('Time Zones'!$D$12:$J$18,MATCH($H1332,ZoneA,0),MATCH($M1332,ZoneB,0))+$L1332+5,INDEX('Time Zones'!$D$12:$J$18,MATCH($H1332,ZoneA,0),MATCH($M1332,ZoneB,0))+$L1332)))),"Select Time Zones")</f>
        <v/>
      </c>
      <c r="O1332" s="162" t="str">
        <f t="shared" ca="1" si="148"/>
        <v/>
      </c>
      <c r="P1332" s="25">
        <f t="shared" si="144"/>
        <v>0</v>
      </c>
      <c r="Q1332" s="25">
        <f t="shared" si="145"/>
        <v>0</v>
      </c>
      <c r="R1332" s="25">
        <f t="shared" si="146"/>
        <v>0</v>
      </c>
      <c r="S1332" s="25" t="str">
        <f t="shared" ca="1" si="149"/>
        <v/>
      </c>
      <c r="T1332" s="20" t="str">
        <f t="shared" ca="1" si="150"/>
        <v/>
      </c>
      <c r="U1332" s="26" t="str">
        <f t="shared" ca="1" si="147"/>
        <v/>
      </c>
      <c r="V1332" s="22"/>
      <c r="W1332" s="22"/>
      <c r="X1332" s="22"/>
      <c r="Y1332" s="22"/>
      <c r="Z1332" s="156"/>
      <c r="AA1332" s="156"/>
      <c r="AB1332" s="156"/>
      <c r="AC1332" s="22">
        <v>20</v>
      </c>
    </row>
    <row r="1333" spans="1:29">
      <c r="A1333" s="17"/>
      <c r="B1333" s="18"/>
      <c r="C1333" s="18"/>
      <c r="D1333" s="17"/>
      <c r="E1333" s="17"/>
      <c r="F1333" s="157"/>
      <c r="G1333" s="136"/>
      <c r="H1333" s="136" t="s">
        <v>131</v>
      </c>
      <c r="I1333" s="137" t="str">
        <f>IFERROR(IF(ISBLANK($G1333),"",IF(ISTEXT($G1333),$G1333,IF(SIGN(INDEX('Time Zones'!$D$12:$J$18,MATCH($H1333,ZoneA,0),MATCH($J1333,ZoneB,0)))=(-1),INDEX('Time Zones'!$D$12:$J$18,MATCH($H1333,ZoneA,0),MATCH($J1333,ZoneB,0))+$G1333+5,INDEX('Time Zones'!$D$12:$J$18,MATCH($H1333,ZoneA,0),MATCH($J1333,ZoneB,0))+$G1333))),"Select Time Zones")</f>
        <v/>
      </c>
      <c r="J1333" s="19" t="s">
        <v>131</v>
      </c>
      <c r="K1333" s="160"/>
      <c r="L1333" s="134"/>
      <c r="M1333" s="134" t="s">
        <v>131</v>
      </c>
      <c r="N1333" s="135" t="str">
        <f>IFERROR(IF(ISBLANK($G1333),"",IF(ISBLANK($L1333),"",IF(ISTEXT($L1333),$L1333,IF(SIGN(INDEX('Time Zones'!$D$12:$J$18,MATCH($H1333,ZoneA,0),MATCH($M1333,ZoneB,0)))=(-1),INDEX('Time Zones'!$D$12:$J$18,MATCH($H1333,ZoneA,0),MATCH($M1333,ZoneB,0))+$L1333+5,INDEX('Time Zones'!$D$12:$J$18,MATCH($H1333,ZoneA,0),MATCH($M1333,ZoneB,0))+$L1333)))),"Select Time Zones")</f>
        <v/>
      </c>
      <c r="O1333" s="162" t="str">
        <f t="shared" ca="1" si="148"/>
        <v/>
      </c>
      <c r="P1333" s="25">
        <f t="shared" si="144"/>
        <v>0</v>
      </c>
      <c r="Q1333" s="25">
        <f t="shared" si="145"/>
        <v>0</v>
      </c>
      <c r="R1333" s="25">
        <f t="shared" si="146"/>
        <v>0</v>
      </c>
      <c r="S1333" s="25" t="str">
        <f t="shared" ca="1" si="149"/>
        <v/>
      </c>
      <c r="T1333" s="20" t="str">
        <f t="shared" ca="1" si="150"/>
        <v/>
      </c>
      <c r="U1333" s="26" t="str">
        <f t="shared" ca="1" si="147"/>
        <v/>
      </c>
      <c r="V1333" s="22"/>
      <c r="W1333" s="22"/>
      <c r="X1333" s="22"/>
      <c r="Y1333" s="22"/>
      <c r="Z1333" s="156"/>
      <c r="AA1333" s="156"/>
      <c r="AB1333" s="156"/>
      <c r="AC1333" s="22">
        <v>20</v>
      </c>
    </row>
    <row r="1334" spans="1:29">
      <c r="A1334" s="17"/>
      <c r="B1334" s="18"/>
      <c r="C1334" s="18"/>
      <c r="D1334" s="17"/>
      <c r="E1334" s="17"/>
      <c r="F1334" s="157"/>
      <c r="G1334" s="136"/>
      <c r="H1334" s="136" t="s">
        <v>131</v>
      </c>
      <c r="I1334" s="137" t="str">
        <f>IFERROR(IF(ISBLANK($G1334),"",IF(ISTEXT($G1334),$G1334,IF(SIGN(INDEX('Time Zones'!$D$12:$J$18,MATCH($H1334,ZoneA,0),MATCH($J1334,ZoneB,0)))=(-1),INDEX('Time Zones'!$D$12:$J$18,MATCH($H1334,ZoneA,0),MATCH($J1334,ZoneB,0))+$G1334+5,INDEX('Time Zones'!$D$12:$J$18,MATCH($H1334,ZoneA,0),MATCH($J1334,ZoneB,0))+$G1334))),"Select Time Zones")</f>
        <v/>
      </c>
      <c r="J1334" s="19" t="s">
        <v>131</v>
      </c>
      <c r="K1334" s="160"/>
      <c r="L1334" s="134"/>
      <c r="M1334" s="134" t="s">
        <v>131</v>
      </c>
      <c r="N1334" s="135" t="str">
        <f>IFERROR(IF(ISBLANK($G1334),"",IF(ISBLANK($L1334),"",IF(ISTEXT($L1334),$L1334,IF(SIGN(INDEX('Time Zones'!$D$12:$J$18,MATCH($H1334,ZoneA,0),MATCH($M1334,ZoneB,0)))=(-1),INDEX('Time Zones'!$D$12:$J$18,MATCH($H1334,ZoneA,0),MATCH($M1334,ZoneB,0))+$L1334+5,INDEX('Time Zones'!$D$12:$J$18,MATCH($H1334,ZoneA,0),MATCH($M1334,ZoneB,0))+$L1334)))),"Select Time Zones")</f>
        <v/>
      </c>
      <c r="O1334" s="162" t="str">
        <f t="shared" ca="1" si="148"/>
        <v/>
      </c>
      <c r="P1334" s="25">
        <f t="shared" si="144"/>
        <v>0</v>
      </c>
      <c r="Q1334" s="25">
        <f t="shared" si="145"/>
        <v>0</v>
      </c>
      <c r="R1334" s="25">
        <f t="shared" si="146"/>
        <v>0</v>
      </c>
      <c r="S1334" s="25" t="str">
        <f t="shared" ca="1" si="149"/>
        <v/>
      </c>
      <c r="T1334" s="20" t="str">
        <f t="shared" ca="1" si="150"/>
        <v/>
      </c>
      <c r="U1334" s="26" t="str">
        <f t="shared" ca="1" si="147"/>
        <v/>
      </c>
      <c r="V1334" s="22"/>
      <c r="W1334" s="22"/>
      <c r="X1334" s="22"/>
      <c r="Y1334" s="22"/>
      <c r="Z1334" s="156"/>
      <c r="AA1334" s="156"/>
      <c r="AB1334" s="156"/>
      <c r="AC1334" s="22">
        <v>20</v>
      </c>
    </row>
    <row r="1335" spans="1:29">
      <c r="A1335" s="17"/>
      <c r="B1335" s="18"/>
      <c r="C1335" s="18"/>
      <c r="D1335" s="17"/>
      <c r="E1335" s="17"/>
      <c r="F1335" s="157"/>
      <c r="G1335" s="136"/>
      <c r="H1335" s="136" t="s">
        <v>131</v>
      </c>
      <c r="I1335" s="137" t="str">
        <f>IFERROR(IF(ISBLANK($G1335),"",IF(ISTEXT($G1335),$G1335,IF(SIGN(INDEX('Time Zones'!$D$12:$J$18,MATCH($H1335,ZoneA,0),MATCH($J1335,ZoneB,0)))=(-1),INDEX('Time Zones'!$D$12:$J$18,MATCH($H1335,ZoneA,0),MATCH($J1335,ZoneB,0))+$G1335+5,INDEX('Time Zones'!$D$12:$J$18,MATCH($H1335,ZoneA,0),MATCH($J1335,ZoneB,0))+$G1335))),"Select Time Zones")</f>
        <v/>
      </c>
      <c r="J1335" s="19" t="s">
        <v>131</v>
      </c>
      <c r="K1335" s="160"/>
      <c r="L1335" s="134"/>
      <c r="M1335" s="134" t="s">
        <v>131</v>
      </c>
      <c r="N1335" s="135" t="str">
        <f>IFERROR(IF(ISBLANK($G1335),"",IF(ISBLANK($L1335),"",IF(ISTEXT($L1335),$L1335,IF(SIGN(INDEX('Time Zones'!$D$12:$J$18,MATCH($H1335,ZoneA,0),MATCH($M1335,ZoneB,0)))=(-1),INDEX('Time Zones'!$D$12:$J$18,MATCH($H1335,ZoneA,0),MATCH($M1335,ZoneB,0))+$L1335+5,INDEX('Time Zones'!$D$12:$J$18,MATCH($H1335,ZoneA,0),MATCH($M1335,ZoneB,0))+$L1335)))),"Select Time Zones")</f>
        <v/>
      </c>
      <c r="O1335" s="162" t="str">
        <f t="shared" ca="1" si="148"/>
        <v/>
      </c>
      <c r="P1335" s="25">
        <f t="shared" si="144"/>
        <v>0</v>
      </c>
      <c r="Q1335" s="25">
        <f t="shared" si="145"/>
        <v>0</v>
      </c>
      <c r="R1335" s="25">
        <f t="shared" si="146"/>
        <v>0</v>
      </c>
      <c r="S1335" s="25" t="str">
        <f t="shared" ca="1" si="149"/>
        <v/>
      </c>
      <c r="T1335" s="20" t="str">
        <f t="shared" ca="1" si="150"/>
        <v/>
      </c>
      <c r="U1335" s="26" t="str">
        <f t="shared" ca="1" si="147"/>
        <v/>
      </c>
      <c r="V1335" s="22"/>
      <c r="W1335" s="22"/>
      <c r="X1335" s="22"/>
      <c r="Y1335" s="22"/>
      <c r="Z1335" s="156"/>
      <c r="AA1335" s="156"/>
      <c r="AB1335" s="156"/>
      <c r="AC1335" s="22">
        <v>20</v>
      </c>
    </row>
    <row r="1336" spans="1:29">
      <c r="A1336" s="17"/>
      <c r="B1336" s="18"/>
      <c r="C1336" s="18"/>
      <c r="D1336" s="17"/>
      <c r="E1336" s="17"/>
      <c r="F1336" s="157"/>
      <c r="G1336" s="136"/>
      <c r="H1336" s="136" t="s">
        <v>131</v>
      </c>
      <c r="I1336" s="137" t="str">
        <f>IFERROR(IF(ISBLANK($G1336),"",IF(ISTEXT($G1336),$G1336,IF(SIGN(INDEX('Time Zones'!$D$12:$J$18,MATCH($H1336,ZoneA,0),MATCH($J1336,ZoneB,0)))=(-1),INDEX('Time Zones'!$D$12:$J$18,MATCH($H1336,ZoneA,0),MATCH($J1336,ZoneB,0))+$G1336+5,INDEX('Time Zones'!$D$12:$J$18,MATCH($H1336,ZoneA,0),MATCH($J1336,ZoneB,0))+$G1336))),"Select Time Zones")</f>
        <v/>
      </c>
      <c r="J1336" s="19" t="s">
        <v>131</v>
      </c>
      <c r="K1336" s="160"/>
      <c r="L1336" s="134"/>
      <c r="M1336" s="134" t="s">
        <v>131</v>
      </c>
      <c r="N1336" s="135" t="str">
        <f>IFERROR(IF(ISBLANK($G1336),"",IF(ISBLANK($L1336),"",IF(ISTEXT($L1336),$L1336,IF(SIGN(INDEX('Time Zones'!$D$12:$J$18,MATCH($H1336,ZoneA,0),MATCH($M1336,ZoneB,0)))=(-1),INDEX('Time Zones'!$D$12:$J$18,MATCH($H1336,ZoneA,0),MATCH($M1336,ZoneB,0))+$L1336+5,INDEX('Time Zones'!$D$12:$J$18,MATCH($H1336,ZoneA,0),MATCH($M1336,ZoneB,0))+$L1336)))),"Select Time Zones")</f>
        <v/>
      </c>
      <c r="O1336" s="162" t="str">
        <f t="shared" ca="1" si="148"/>
        <v/>
      </c>
      <c r="P1336" s="25">
        <f t="shared" si="144"/>
        <v>0</v>
      </c>
      <c r="Q1336" s="25">
        <f t="shared" si="145"/>
        <v>0</v>
      </c>
      <c r="R1336" s="25">
        <f t="shared" si="146"/>
        <v>0</v>
      </c>
      <c r="S1336" s="25" t="str">
        <f t="shared" ca="1" si="149"/>
        <v/>
      </c>
      <c r="T1336" s="20" t="str">
        <f t="shared" ca="1" si="150"/>
        <v/>
      </c>
      <c r="U1336" s="26" t="str">
        <f t="shared" ca="1" si="147"/>
        <v/>
      </c>
      <c r="V1336" s="22"/>
      <c r="W1336" s="22"/>
      <c r="X1336" s="22"/>
      <c r="Y1336" s="22"/>
      <c r="Z1336" s="156"/>
      <c r="AA1336" s="156"/>
      <c r="AB1336" s="156"/>
      <c r="AC1336" s="22">
        <v>20</v>
      </c>
    </row>
    <row r="1337" spans="1:29">
      <c r="A1337" s="17"/>
      <c r="B1337" s="18"/>
      <c r="C1337" s="18"/>
      <c r="D1337" s="17"/>
      <c r="E1337" s="17"/>
      <c r="F1337" s="157"/>
      <c r="G1337" s="136"/>
      <c r="H1337" s="136" t="s">
        <v>131</v>
      </c>
      <c r="I1337" s="137" t="str">
        <f>IFERROR(IF(ISBLANK($G1337),"",IF(ISTEXT($G1337),$G1337,IF(SIGN(INDEX('Time Zones'!$D$12:$J$18,MATCH($H1337,ZoneA,0),MATCH($J1337,ZoneB,0)))=(-1),INDEX('Time Zones'!$D$12:$J$18,MATCH($H1337,ZoneA,0),MATCH($J1337,ZoneB,0))+$G1337+5,INDEX('Time Zones'!$D$12:$J$18,MATCH($H1337,ZoneA,0),MATCH($J1337,ZoneB,0))+$G1337))),"Select Time Zones")</f>
        <v/>
      </c>
      <c r="J1337" s="19" t="s">
        <v>131</v>
      </c>
      <c r="K1337" s="160"/>
      <c r="L1337" s="134"/>
      <c r="M1337" s="134" t="s">
        <v>131</v>
      </c>
      <c r="N1337" s="135" t="str">
        <f>IFERROR(IF(ISBLANK($G1337),"",IF(ISBLANK($L1337),"",IF(ISTEXT($L1337),$L1337,IF(SIGN(INDEX('Time Zones'!$D$12:$J$18,MATCH($H1337,ZoneA,0),MATCH($M1337,ZoneB,0)))=(-1),INDEX('Time Zones'!$D$12:$J$18,MATCH($H1337,ZoneA,0),MATCH($M1337,ZoneB,0))+$L1337+5,INDEX('Time Zones'!$D$12:$J$18,MATCH($H1337,ZoneA,0),MATCH($M1337,ZoneB,0))+$L1337)))),"Select Time Zones")</f>
        <v/>
      </c>
      <c r="O1337" s="162" t="str">
        <f t="shared" ca="1" si="148"/>
        <v/>
      </c>
      <c r="P1337" s="25">
        <f t="shared" si="144"/>
        <v>0</v>
      </c>
      <c r="Q1337" s="25">
        <f t="shared" si="145"/>
        <v>0</v>
      </c>
      <c r="R1337" s="25">
        <f t="shared" si="146"/>
        <v>0</v>
      </c>
      <c r="S1337" s="25" t="str">
        <f t="shared" ca="1" si="149"/>
        <v/>
      </c>
      <c r="T1337" s="20" t="str">
        <f t="shared" ca="1" si="150"/>
        <v/>
      </c>
      <c r="U1337" s="26" t="str">
        <f t="shared" ca="1" si="147"/>
        <v/>
      </c>
      <c r="V1337" s="22"/>
      <c r="W1337" s="22"/>
      <c r="X1337" s="22"/>
      <c r="Y1337" s="22"/>
      <c r="Z1337" s="156"/>
      <c r="AA1337" s="156"/>
      <c r="AB1337" s="156"/>
      <c r="AC1337" s="22">
        <v>20</v>
      </c>
    </row>
    <row r="1338" spans="1:29">
      <c r="A1338" s="17"/>
      <c r="B1338" s="18"/>
      <c r="C1338" s="18"/>
      <c r="D1338" s="17"/>
      <c r="E1338" s="17"/>
      <c r="F1338" s="157"/>
      <c r="G1338" s="136"/>
      <c r="H1338" s="136" t="s">
        <v>131</v>
      </c>
      <c r="I1338" s="137" t="str">
        <f>IFERROR(IF(ISBLANK($G1338),"",IF(ISTEXT($G1338),$G1338,IF(SIGN(INDEX('Time Zones'!$D$12:$J$18,MATCH($H1338,ZoneA,0),MATCH($J1338,ZoneB,0)))=(-1),INDEX('Time Zones'!$D$12:$J$18,MATCH($H1338,ZoneA,0),MATCH($J1338,ZoneB,0))+$G1338+5,INDEX('Time Zones'!$D$12:$J$18,MATCH($H1338,ZoneA,0),MATCH($J1338,ZoneB,0))+$G1338))),"Select Time Zones")</f>
        <v/>
      </c>
      <c r="J1338" s="19" t="s">
        <v>131</v>
      </c>
      <c r="K1338" s="160"/>
      <c r="L1338" s="134"/>
      <c r="M1338" s="134" t="s">
        <v>131</v>
      </c>
      <c r="N1338" s="135" t="str">
        <f>IFERROR(IF(ISBLANK($G1338),"",IF(ISBLANK($L1338),"",IF(ISTEXT($L1338),$L1338,IF(SIGN(INDEX('Time Zones'!$D$12:$J$18,MATCH($H1338,ZoneA,0),MATCH($M1338,ZoneB,0)))=(-1),INDEX('Time Zones'!$D$12:$J$18,MATCH($H1338,ZoneA,0),MATCH($M1338,ZoneB,0))+$L1338+5,INDEX('Time Zones'!$D$12:$J$18,MATCH($H1338,ZoneA,0),MATCH($M1338,ZoneB,0))+$L1338)))),"Select Time Zones")</f>
        <v/>
      </c>
      <c r="O1338" s="162" t="str">
        <f t="shared" ca="1" si="148"/>
        <v/>
      </c>
      <c r="P1338" s="25">
        <f t="shared" si="144"/>
        <v>0</v>
      </c>
      <c r="Q1338" s="25">
        <f t="shared" si="145"/>
        <v>0</v>
      </c>
      <c r="R1338" s="25">
        <f t="shared" si="146"/>
        <v>0</v>
      </c>
      <c r="S1338" s="25" t="str">
        <f t="shared" ca="1" si="149"/>
        <v/>
      </c>
      <c r="T1338" s="20" t="str">
        <f t="shared" ca="1" si="150"/>
        <v/>
      </c>
      <c r="U1338" s="26" t="str">
        <f t="shared" ca="1" si="147"/>
        <v/>
      </c>
      <c r="V1338" s="22"/>
      <c r="W1338" s="22"/>
      <c r="X1338" s="22"/>
      <c r="Y1338" s="22"/>
      <c r="Z1338" s="156"/>
      <c r="AA1338" s="156"/>
      <c r="AB1338" s="156"/>
      <c r="AC1338" s="22">
        <v>20</v>
      </c>
    </row>
    <row r="1339" spans="1:29">
      <c r="A1339" s="17"/>
      <c r="B1339" s="18"/>
      <c r="C1339" s="18"/>
      <c r="D1339" s="17"/>
      <c r="E1339" s="17"/>
      <c r="F1339" s="157"/>
      <c r="G1339" s="136"/>
      <c r="H1339" s="136" t="s">
        <v>131</v>
      </c>
      <c r="I1339" s="137" t="str">
        <f>IFERROR(IF(ISBLANK($G1339),"",IF(ISTEXT($G1339),$G1339,IF(SIGN(INDEX('Time Zones'!$D$12:$J$18,MATCH($H1339,ZoneA,0),MATCH($J1339,ZoneB,0)))=(-1),INDEX('Time Zones'!$D$12:$J$18,MATCH($H1339,ZoneA,0),MATCH($J1339,ZoneB,0))+$G1339+5,INDEX('Time Zones'!$D$12:$J$18,MATCH($H1339,ZoneA,0),MATCH($J1339,ZoneB,0))+$G1339))),"Select Time Zones")</f>
        <v/>
      </c>
      <c r="J1339" s="19" t="s">
        <v>131</v>
      </c>
      <c r="K1339" s="160"/>
      <c r="L1339" s="134"/>
      <c r="M1339" s="134" t="s">
        <v>131</v>
      </c>
      <c r="N1339" s="135" t="str">
        <f>IFERROR(IF(ISBLANK($G1339),"",IF(ISBLANK($L1339),"",IF(ISTEXT($L1339),$L1339,IF(SIGN(INDEX('Time Zones'!$D$12:$J$18,MATCH($H1339,ZoneA,0),MATCH($M1339,ZoneB,0)))=(-1),INDEX('Time Zones'!$D$12:$J$18,MATCH($H1339,ZoneA,0),MATCH($M1339,ZoneB,0))+$L1339+5,INDEX('Time Zones'!$D$12:$J$18,MATCH($H1339,ZoneA,0),MATCH($M1339,ZoneB,0))+$L1339)))),"Select Time Zones")</f>
        <v/>
      </c>
      <c r="O1339" s="162" t="str">
        <f t="shared" ca="1" si="148"/>
        <v/>
      </c>
      <c r="P1339" s="25">
        <f t="shared" si="144"/>
        <v>0</v>
      </c>
      <c r="Q1339" s="25">
        <f t="shared" si="145"/>
        <v>0</v>
      </c>
      <c r="R1339" s="25">
        <f t="shared" si="146"/>
        <v>0</v>
      </c>
      <c r="S1339" s="25" t="str">
        <f t="shared" ca="1" si="149"/>
        <v/>
      </c>
      <c r="T1339" s="20" t="str">
        <f t="shared" ca="1" si="150"/>
        <v/>
      </c>
      <c r="U1339" s="26" t="str">
        <f t="shared" ca="1" si="147"/>
        <v/>
      </c>
      <c r="V1339" s="22"/>
      <c r="W1339" s="22"/>
      <c r="X1339" s="22"/>
      <c r="Y1339" s="22"/>
      <c r="Z1339" s="156"/>
      <c r="AA1339" s="156"/>
      <c r="AB1339" s="156"/>
      <c r="AC1339" s="22">
        <v>20</v>
      </c>
    </row>
    <row r="1340" spans="1:29">
      <c r="A1340" s="17"/>
      <c r="B1340" s="18"/>
      <c r="C1340" s="18"/>
      <c r="D1340" s="17"/>
      <c r="E1340" s="17"/>
      <c r="F1340" s="157"/>
      <c r="G1340" s="136"/>
      <c r="H1340" s="136" t="s">
        <v>131</v>
      </c>
      <c r="I1340" s="137" t="str">
        <f>IFERROR(IF(ISBLANK($G1340),"",IF(ISTEXT($G1340),$G1340,IF(SIGN(INDEX('Time Zones'!$D$12:$J$18,MATCH($H1340,ZoneA,0),MATCH($J1340,ZoneB,0)))=(-1),INDEX('Time Zones'!$D$12:$J$18,MATCH($H1340,ZoneA,0),MATCH($J1340,ZoneB,0))+$G1340+5,INDEX('Time Zones'!$D$12:$J$18,MATCH($H1340,ZoneA,0),MATCH($J1340,ZoneB,0))+$G1340))),"Select Time Zones")</f>
        <v/>
      </c>
      <c r="J1340" s="19" t="s">
        <v>131</v>
      </c>
      <c r="K1340" s="160"/>
      <c r="L1340" s="134"/>
      <c r="M1340" s="134" t="s">
        <v>131</v>
      </c>
      <c r="N1340" s="135" t="str">
        <f>IFERROR(IF(ISBLANK($G1340),"",IF(ISBLANK($L1340),"",IF(ISTEXT($L1340),$L1340,IF(SIGN(INDEX('Time Zones'!$D$12:$J$18,MATCH($H1340,ZoneA,0),MATCH($M1340,ZoneB,0)))=(-1),INDEX('Time Zones'!$D$12:$J$18,MATCH($H1340,ZoneA,0),MATCH($M1340,ZoneB,0))+$L1340+5,INDEX('Time Zones'!$D$12:$J$18,MATCH($H1340,ZoneA,0),MATCH($M1340,ZoneB,0))+$L1340)))),"Select Time Zones")</f>
        <v/>
      </c>
      <c r="O1340" s="162" t="str">
        <f t="shared" ca="1" si="148"/>
        <v/>
      </c>
      <c r="P1340" s="25">
        <f t="shared" si="144"/>
        <v>0</v>
      </c>
      <c r="Q1340" s="25">
        <f t="shared" si="145"/>
        <v>0</v>
      </c>
      <c r="R1340" s="25">
        <f t="shared" si="146"/>
        <v>0</v>
      </c>
      <c r="S1340" s="25" t="str">
        <f t="shared" ca="1" si="149"/>
        <v/>
      </c>
      <c r="T1340" s="20" t="str">
        <f t="shared" ca="1" si="150"/>
        <v/>
      </c>
      <c r="U1340" s="26" t="str">
        <f t="shared" ca="1" si="147"/>
        <v/>
      </c>
      <c r="V1340" s="22"/>
      <c r="W1340" s="22"/>
      <c r="X1340" s="22"/>
      <c r="Y1340" s="22"/>
      <c r="Z1340" s="156"/>
      <c r="AA1340" s="156"/>
      <c r="AB1340" s="156"/>
      <c r="AC1340" s="22">
        <v>20</v>
      </c>
    </row>
    <row r="1341" spans="1:29">
      <c r="A1341" s="17"/>
      <c r="B1341" s="18"/>
      <c r="C1341" s="18"/>
      <c r="D1341" s="17"/>
      <c r="E1341" s="17"/>
      <c r="F1341" s="157"/>
      <c r="G1341" s="136"/>
      <c r="H1341" s="136" t="s">
        <v>131</v>
      </c>
      <c r="I1341" s="137" t="str">
        <f>IFERROR(IF(ISBLANK($G1341),"",IF(ISTEXT($G1341),$G1341,IF(SIGN(INDEX('Time Zones'!$D$12:$J$18,MATCH($H1341,ZoneA,0),MATCH($J1341,ZoneB,0)))=(-1),INDEX('Time Zones'!$D$12:$J$18,MATCH($H1341,ZoneA,0),MATCH($J1341,ZoneB,0))+$G1341+5,INDEX('Time Zones'!$D$12:$J$18,MATCH($H1341,ZoneA,0),MATCH($J1341,ZoneB,0))+$G1341))),"Select Time Zones")</f>
        <v/>
      </c>
      <c r="J1341" s="19" t="s">
        <v>131</v>
      </c>
      <c r="K1341" s="160"/>
      <c r="L1341" s="134"/>
      <c r="M1341" s="134" t="s">
        <v>131</v>
      </c>
      <c r="N1341" s="135" t="str">
        <f>IFERROR(IF(ISBLANK($G1341),"",IF(ISBLANK($L1341),"",IF(ISTEXT($L1341),$L1341,IF(SIGN(INDEX('Time Zones'!$D$12:$J$18,MATCH($H1341,ZoneA,0),MATCH($M1341,ZoneB,0)))=(-1),INDEX('Time Zones'!$D$12:$J$18,MATCH($H1341,ZoneA,0),MATCH($M1341,ZoneB,0))+$L1341+5,INDEX('Time Zones'!$D$12:$J$18,MATCH($H1341,ZoneA,0),MATCH($M1341,ZoneB,0))+$L1341)))),"Select Time Zones")</f>
        <v/>
      </c>
      <c r="O1341" s="162" t="str">
        <f t="shared" ca="1" si="148"/>
        <v/>
      </c>
      <c r="P1341" s="25">
        <f t="shared" si="144"/>
        <v>0</v>
      </c>
      <c r="Q1341" s="25">
        <f t="shared" si="145"/>
        <v>0</v>
      </c>
      <c r="R1341" s="25">
        <f t="shared" si="146"/>
        <v>0</v>
      </c>
      <c r="S1341" s="25" t="str">
        <f t="shared" ca="1" si="149"/>
        <v/>
      </c>
      <c r="T1341" s="20" t="str">
        <f t="shared" ca="1" si="150"/>
        <v/>
      </c>
      <c r="U1341" s="26" t="str">
        <f t="shared" ca="1" si="147"/>
        <v/>
      </c>
      <c r="V1341" s="22"/>
      <c r="W1341" s="22"/>
      <c r="X1341" s="22"/>
      <c r="Y1341" s="22"/>
      <c r="Z1341" s="156"/>
      <c r="AA1341" s="156"/>
      <c r="AB1341" s="156"/>
      <c r="AC1341" s="22">
        <v>20</v>
      </c>
    </row>
    <row r="1342" spans="1:29">
      <c r="A1342" s="17"/>
      <c r="B1342" s="18"/>
      <c r="C1342" s="18"/>
      <c r="D1342" s="17"/>
      <c r="E1342" s="17"/>
      <c r="F1342" s="157"/>
      <c r="G1342" s="136"/>
      <c r="H1342" s="136" t="s">
        <v>131</v>
      </c>
      <c r="I1342" s="137" t="str">
        <f>IFERROR(IF(ISBLANK($G1342),"",IF(ISTEXT($G1342),$G1342,IF(SIGN(INDEX('Time Zones'!$D$12:$J$18,MATCH($H1342,ZoneA,0),MATCH($J1342,ZoneB,0)))=(-1),INDEX('Time Zones'!$D$12:$J$18,MATCH($H1342,ZoneA,0),MATCH($J1342,ZoneB,0))+$G1342+5,INDEX('Time Zones'!$D$12:$J$18,MATCH($H1342,ZoneA,0),MATCH($J1342,ZoneB,0))+$G1342))),"Select Time Zones")</f>
        <v/>
      </c>
      <c r="J1342" s="19" t="s">
        <v>131</v>
      </c>
      <c r="K1342" s="160"/>
      <c r="L1342" s="134"/>
      <c r="M1342" s="134" t="s">
        <v>131</v>
      </c>
      <c r="N1342" s="135" t="str">
        <f>IFERROR(IF(ISBLANK($G1342),"",IF(ISBLANK($L1342),"",IF(ISTEXT($L1342),$L1342,IF(SIGN(INDEX('Time Zones'!$D$12:$J$18,MATCH($H1342,ZoneA,0),MATCH($M1342,ZoneB,0)))=(-1),INDEX('Time Zones'!$D$12:$J$18,MATCH($H1342,ZoneA,0),MATCH($M1342,ZoneB,0))+$L1342+5,INDEX('Time Zones'!$D$12:$J$18,MATCH($H1342,ZoneA,0),MATCH($M1342,ZoneB,0))+$L1342)))),"Select Time Zones")</f>
        <v/>
      </c>
      <c r="O1342" s="162" t="str">
        <f t="shared" ca="1" si="148"/>
        <v/>
      </c>
      <c r="P1342" s="25">
        <f t="shared" si="144"/>
        <v>0</v>
      </c>
      <c r="Q1342" s="25">
        <f t="shared" si="145"/>
        <v>0</v>
      </c>
      <c r="R1342" s="25">
        <f t="shared" si="146"/>
        <v>0</v>
      </c>
      <c r="S1342" s="25" t="str">
        <f t="shared" ca="1" si="149"/>
        <v/>
      </c>
      <c r="T1342" s="20" t="str">
        <f t="shared" ca="1" si="150"/>
        <v/>
      </c>
      <c r="U1342" s="26" t="str">
        <f t="shared" ca="1" si="147"/>
        <v/>
      </c>
      <c r="V1342" s="22"/>
      <c r="W1342" s="22"/>
      <c r="X1342" s="22"/>
      <c r="Y1342" s="22"/>
      <c r="Z1342" s="156"/>
      <c r="AA1342" s="156"/>
      <c r="AB1342" s="156"/>
      <c r="AC1342" s="22">
        <v>20</v>
      </c>
    </row>
    <row r="1343" spans="1:29">
      <c r="A1343" s="17"/>
      <c r="B1343" s="18"/>
      <c r="C1343" s="18"/>
      <c r="D1343" s="17"/>
      <c r="E1343" s="17"/>
      <c r="F1343" s="157"/>
      <c r="G1343" s="136"/>
      <c r="H1343" s="136" t="s">
        <v>131</v>
      </c>
      <c r="I1343" s="137" t="str">
        <f>IFERROR(IF(ISBLANK($G1343),"",IF(ISTEXT($G1343),$G1343,IF(SIGN(INDEX('Time Zones'!$D$12:$J$18,MATCH($H1343,ZoneA,0),MATCH($J1343,ZoneB,0)))=(-1),INDEX('Time Zones'!$D$12:$J$18,MATCH($H1343,ZoneA,0),MATCH($J1343,ZoneB,0))+$G1343+5,INDEX('Time Zones'!$D$12:$J$18,MATCH($H1343,ZoneA,0),MATCH($J1343,ZoneB,0))+$G1343))),"Select Time Zones")</f>
        <v/>
      </c>
      <c r="J1343" s="19" t="s">
        <v>131</v>
      </c>
      <c r="K1343" s="160"/>
      <c r="L1343" s="134"/>
      <c r="M1343" s="134" t="s">
        <v>131</v>
      </c>
      <c r="N1343" s="135" t="str">
        <f>IFERROR(IF(ISBLANK($G1343),"",IF(ISBLANK($L1343),"",IF(ISTEXT($L1343),$L1343,IF(SIGN(INDEX('Time Zones'!$D$12:$J$18,MATCH($H1343,ZoneA,0),MATCH($M1343,ZoneB,0)))=(-1),INDEX('Time Zones'!$D$12:$J$18,MATCH($H1343,ZoneA,0),MATCH($M1343,ZoneB,0))+$L1343+5,INDEX('Time Zones'!$D$12:$J$18,MATCH($H1343,ZoneA,0),MATCH($M1343,ZoneB,0))+$L1343)))),"Select Time Zones")</f>
        <v/>
      </c>
      <c r="O1343" s="162" t="str">
        <f t="shared" ca="1" si="148"/>
        <v/>
      </c>
      <c r="P1343" s="25">
        <f t="shared" si="144"/>
        <v>0</v>
      </c>
      <c r="Q1343" s="25">
        <f t="shared" si="145"/>
        <v>0</v>
      </c>
      <c r="R1343" s="25">
        <f t="shared" si="146"/>
        <v>0</v>
      </c>
      <c r="S1343" s="25" t="str">
        <f t="shared" ca="1" si="149"/>
        <v/>
      </c>
      <c r="T1343" s="20" t="str">
        <f t="shared" ca="1" si="150"/>
        <v/>
      </c>
      <c r="U1343" s="26" t="str">
        <f t="shared" ca="1" si="147"/>
        <v/>
      </c>
      <c r="V1343" s="22"/>
      <c r="W1343" s="22"/>
      <c r="X1343" s="22"/>
      <c r="Y1343" s="22"/>
      <c r="Z1343" s="156"/>
      <c r="AA1343" s="156"/>
      <c r="AB1343" s="156"/>
      <c r="AC1343" s="22">
        <v>20</v>
      </c>
    </row>
    <row r="1344" spans="1:29">
      <c r="A1344" s="17"/>
      <c r="B1344" s="18"/>
      <c r="C1344" s="18"/>
      <c r="D1344" s="17"/>
      <c r="E1344" s="17"/>
      <c r="F1344" s="157"/>
      <c r="G1344" s="136"/>
      <c r="H1344" s="136" t="s">
        <v>131</v>
      </c>
      <c r="I1344" s="137" t="str">
        <f>IFERROR(IF(ISBLANK($G1344),"",IF(ISTEXT($G1344),$G1344,IF(SIGN(INDEX('Time Zones'!$D$12:$J$18,MATCH($H1344,ZoneA,0),MATCH($J1344,ZoneB,0)))=(-1),INDEX('Time Zones'!$D$12:$J$18,MATCH($H1344,ZoneA,0),MATCH($J1344,ZoneB,0))+$G1344+5,INDEX('Time Zones'!$D$12:$J$18,MATCH($H1344,ZoneA,0),MATCH($J1344,ZoneB,0))+$G1344))),"Select Time Zones")</f>
        <v/>
      </c>
      <c r="J1344" s="19" t="s">
        <v>131</v>
      </c>
      <c r="K1344" s="160"/>
      <c r="L1344" s="134"/>
      <c r="M1344" s="134" t="s">
        <v>131</v>
      </c>
      <c r="N1344" s="135" t="str">
        <f>IFERROR(IF(ISBLANK($G1344),"",IF(ISBLANK($L1344),"",IF(ISTEXT($L1344),$L1344,IF(SIGN(INDEX('Time Zones'!$D$12:$J$18,MATCH($H1344,ZoneA,0),MATCH($M1344,ZoneB,0)))=(-1),INDEX('Time Zones'!$D$12:$J$18,MATCH($H1344,ZoneA,0),MATCH($M1344,ZoneB,0))+$L1344+5,INDEX('Time Zones'!$D$12:$J$18,MATCH($H1344,ZoneA,0),MATCH($M1344,ZoneB,0))+$L1344)))),"Select Time Zones")</f>
        <v/>
      </c>
      <c r="O1344" s="162" t="str">
        <f t="shared" ca="1" si="148"/>
        <v/>
      </c>
      <c r="P1344" s="25">
        <f t="shared" ref="P1344:P1407" si="151">IFERROR(HOUR(G1344),"")</f>
        <v>0</v>
      </c>
      <c r="Q1344" s="25">
        <f t="shared" ref="Q1344:Q1407" si="152">IFERROR(P1344*60,"")</f>
        <v>0</v>
      </c>
      <c r="R1344" s="25">
        <f t="shared" ref="R1344:R1407" si="153">IFERROR(MINUTE(G1344),"")</f>
        <v>0</v>
      </c>
      <c r="S1344" s="25" t="str">
        <f t="shared" ca="1" si="149"/>
        <v/>
      </c>
      <c r="T1344" s="20" t="str">
        <f t="shared" ca="1" si="150"/>
        <v/>
      </c>
      <c r="U1344" s="26" t="str">
        <f t="shared" ref="U1344:U1407" ca="1" si="154">IFERROR(SIGN(S1344),"")</f>
        <v/>
      </c>
      <c r="V1344" s="22"/>
      <c r="W1344" s="22"/>
      <c r="X1344" s="22"/>
      <c r="Y1344" s="22"/>
      <c r="Z1344" s="156"/>
      <c r="AA1344" s="156"/>
      <c r="AB1344" s="156"/>
      <c r="AC1344" s="22">
        <v>20</v>
      </c>
    </row>
    <row r="1345" spans="1:29">
      <c r="A1345" s="17"/>
      <c r="B1345" s="18"/>
      <c r="C1345" s="18"/>
      <c r="D1345" s="17"/>
      <c r="E1345" s="17"/>
      <c r="F1345" s="157"/>
      <c r="G1345" s="136"/>
      <c r="H1345" s="136" t="s">
        <v>131</v>
      </c>
      <c r="I1345" s="137" t="str">
        <f>IFERROR(IF(ISBLANK($G1345),"",IF(ISTEXT($G1345),$G1345,IF(SIGN(INDEX('Time Zones'!$D$12:$J$18,MATCH($H1345,ZoneA,0),MATCH($J1345,ZoneB,0)))=(-1),INDEX('Time Zones'!$D$12:$J$18,MATCH($H1345,ZoneA,0),MATCH($J1345,ZoneB,0))+$G1345+5,INDEX('Time Zones'!$D$12:$J$18,MATCH($H1345,ZoneA,0),MATCH($J1345,ZoneB,0))+$G1345))),"Select Time Zones")</f>
        <v/>
      </c>
      <c r="J1345" s="19" t="s">
        <v>131</v>
      </c>
      <c r="K1345" s="160"/>
      <c r="L1345" s="134"/>
      <c r="M1345" s="134" t="s">
        <v>131</v>
      </c>
      <c r="N1345" s="135" t="str">
        <f>IFERROR(IF(ISBLANK($G1345),"",IF(ISBLANK($L1345),"",IF(ISTEXT($L1345),$L1345,IF(SIGN(INDEX('Time Zones'!$D$12:$J$18,MATCH($H1345,ZoneA,0),MATCH($M1345,ZoneB,0)))=(-1),INDEX('Time Zones'!$D$12:$J$18,MATCH($H1345,ZoneA,0),MATCH($M1345,ZoneB,0))+$L1345+5,INDEX('Time Zones'!$D$12:$J$18,MATCH($H1345,ZoneA,0),MATCH($M1345,ZoneB,0))+$L1345)))),"Select Time Zones")</f>
        <v/>
      </c>
      <c r="O1345" s="162" t="str">
        <f t="shared" ca="1" si="148"/>
        <v/>
      </c>
      <c r="P1345" s="25">
        <f t="shared" si="151"/>
        <v>0</v>
      </c>
      <c r="Q1345" s="25">
        <f t="shared" si="152"/>
        <v>0</v>
      </c>
      <c r="R1345" s="25">
        <f t="shared" si="153"/>
        <v>0</v>
      </c>
      <c r="S1345" s="25" t="str">
        <f t="shared" ca="1" si="149"/>
        <v/>
      </c>
      <c r="T1345" s="20" t="str">
        <f t="shared" ca="1" si="150"/>
        <v/>
      </c>
      <c r="U1345" s="26" t="str">
        <f t="shared" ca="1" si="154"/>
        <v/>
      </c>
      <c r="V1345" s="22"/>
      <c r="W1345" s="22"/>
      <c r="X1345" s="22"/>
      <c r="Y1345" s="22"/>
      <c r="Z1345" s="156"/>
      <c r="AA1345" s="156"/>
      <c r="AB1345" s="156"/>
      <c r="AC1345" s="22">
        <v>20</v>
      </c>
    </row>
    <row r="1346" spans="1:29">
      <c r="A1346" s="17"/>
      <c r="B1346" s="18"/>
      <c r="C1346" s="18"/>
      <c r="D1346" s="17"/>
      <c r="E1346" s="17"/>
      <c r="F1346" s="157"/>
      <c r="G1346" s="136"/>
      <c r="H1346" s="136" t="s">
        <v>131</v>
      </c>
      <c r="I1346" s="137" t="str">
        <f>IFERROR(IF(ISBLANK($G1346),"",IF(ISTEXT($G1346),$G1346,IF(SIGN(INDEX('Time Zones'!$D$12:$J$18,MATCH($H1346,ZoneA,0),MATCH($J1346,ZoneB,0)))=(-1),INDEX('Time Zones'!$D$12:$J$18,MATCH($H1346,ZoneA,0),MATCH($J1346,ZoneB,0))+$G1346+5,INDEX('Time Zones'!$D$12:$J$18,MATCH($H1346,ZoneA,0),MATCH($J1346,ZoneB,0))+$G1346))),"Select Time Zones")</f>
        <v/>
      </c>
      <c r="J1346" s="19" t="s">
        <v>131</v>
      </c>
      <c r="K1346" s="160"/>
      <c r="L1346" s="134"/>
      <c r="M1346" s="134" t="s">
        <v>131</v>
      </c>
      <c r="N1346" s="135" t="str">
        <f>IFERROR(IF(ISBLANK($G1346),"",IF(ISBLANK($L1346),"",IF(ISTEXT($L1346),$L1346,IF(SIGN(INDEX('Time Zones'!$D$12:$J$18,MATCH($H1346,ZoneA,0),MATCH($M1346,ZoneB,0)))=(-1),INDEX('Time Zones'!$D$12:$J$18,MATCH($H1346,ZoneA,0),MATCH($M1346,ZoneB,0))+$L1346+5,INDEX('Time Zones'!$D$12:$J$18,MATCH($H1346,ZoneA,0),MATCH($M1346,ZoneB,0))+$L1346)))),"Select Time Zones")</f>
        <v/>
      </c>
      <c r="O1346" s="162" t="str">
        <f t="shared" ca="1" si="148"/>
        <v/>
      </c>
      <c r="P1346" s="25">
        <f t="shared" si="151"/>
        <v>0</v>
      </c>
      <c r="Q1346" s="25">
        <f t="shared" si="152"/>
        <v>0</v>
      </c>
      <c r="R1346" s="25">
        <f t="shared" si="153"/>
        <v>0</v>
      </c>
      <c r="S1346" s="25" t="str">
        <f t="shared" ca="1" si="149"/>
        <v/>
      </c>
      <c r="T1346" s="20" t="str">
        <f t="shared" ca="1" si="150"/>
        <v/>
      </c>
      <c r="U1346" s="26" t="str">
        <f t="shared" ca="1" si="154"/>
        <v/>
      </c>
      <c r="V1346" s="22"/>
      <c r="W1346" s="22"/>
      <c r="X1346" s="22"/>
      <c r="Y1346" s="22"/>
      <c r="Z1346" s="156"/>
      <c r="AA1346" s="156"/>
      <c r="AB1346" s="156"/>
      <c r="AC1346" s="22">
        <v>20</v>
      </c>
    </row>
    <row r="1347" spans="1:29">
      <c r="A1347" s="17"/>
      <c r="B1347" s="18"/>
      <c r="C1347" s="18"/>
      <c r="D1347" s="17"/>
      <c r="E1347" s="17"/>
      <c r="F1347" s="157"/>
      <c r="G1347" s="136"/>
      <c r="H1347" s="136" t="s">
        <v>131</v>
      </c>
      <c r="I1347" s="137" t="str">
        <f>IFERROR(IF(ISBLANK($G1347),"",IF(ISTEXT($G1347),$G1347,IF(SIGN(INDEX('Time Zones'!$D$12:$J$18,MATCH($H1347,ZoneA,0),MATCH($J1347,ZoneB,0)))=(-1),INDEX('Time Zones'!$D$12:$J$18,MATCH($H1347,ZoneA,0),MATCH($J1347,ZoneB,0))+$G1347+5,INDEX('Time Zones'!$D$12:$J$18,MATCH($H1347,ZoneA,0),MATCH($J1347,ZoneB,0))+$G1347))),"Select Time Zones")</f>
        <v/>
      </c>
      <c r="J1347" s="19" t="s">
        <v>131</v>
      </c>
      <c r="K1347" s="160"/>
      <c r="L1347" s="134"/>
      <c r="M1347" s="134" t="s">
        <v>131</v>
      </c>
      <c r="N1347" s="135" t="str">
        <f>IFERROR(IF(ISBLANK($G1347),"",IF(ISBLANK($L1347),"",IF(ISTEXT($L1347),$L1347,IF(SIGN(INDEX('Time Zones'!$D$12:$J$18,MATCH($H1347,ZoneA,0),MATCH($M1347,ZoneB,0)))=(-1),INDEX('Time Zones'!$D$12:$J$18,MATCH($H1347,ZoneA,0),MATCH($M1347,ZoneB,0))+$L1347+5,INDEX('Time Zones'!$D$12:$J$18,MATCH($H1347,ZoneA,0),MATCH($M1347,ZoneB,0))+$L1347)))),"Select Time Zones")</f>
        <v/>
      </c>
      <c r="O1347" s="162" t="str">
        <f t="shared" ca="1" si="148"/>
        <v/>
      </c>
      <c r="P1347" s="25">
        <f t="shared" si="151"/>
        <v>0</v>
      </c>
      <c r="Q1347" s="25">
        <f t="shared" si="152"/>
        <v>0</v>
      </c>
      <c r="R1347" s="25">
        <f t="shared" si="153"/>
        <v>0</v>
      </c>
      <c r="S1347" s="25" t="str">
        <f t="shared" ca="1" si="149"/>
        <v/>
      </c>
      <c r="T1347" s="20" t="str">
        <f t="shared" ca="1" si="150"/>
        <v/>
      </c>
      <c r="U1347" s="26" t="str">
        <f t="shared" ca="1" si="154"/>
        <v/>
      </c>
      <c r="V1347" s="22"/>
      <c r="W1347" s="22"/>
      <c r="X1347" s="22"/>
      <c r="Y1347" s="22"/>
      <c r="Z1347" s="156"/>
      <c r="AA1347" s="156"/>
      <c r="AB1347" s="156"/>
      <c r="AC1347" s="22">
        <v>20</v>
      </c>
    </row>
    <row r="1348" spans="1:29">
      <c r="A1348" s="17"/>
      <c r="B1348" s="18"/>
      <c r="C1348" s="18"/>
      <c r="D1348" s="17"/>
      <c r="E1348" s="17"/>
      <c r="F1348" s="157"/>
      <c r="G1348" s="136"/>
      <c r="H1348" s="136" t="s">
        <v>131</v>
      </c>
      <c r="I1348" s="137" t="str">
        <f>IFERROR(IF(ISBLANK($G1348),"",IF(ISTEXT($G1348),$G1348,IF(SIGN(INDEX('Time Zones'!$D$12:$J$18,MATCH($H1348,ZoneA,0),MATCH($J1348,ZoneB,0)))=(-1),INDEX('Time Zones'!$D$12:$J$18,MATCH($H1348,ZoneA,0),MATCH($J1348,ZoneB,0))+$G1348+5,INDEX('Time Zones'!$D$12:$J$18,MATCH($H1348,ZoneA,0),MATCH($J1348,ZoneB,0))+$G1348))),"Select Time Zones")</f>
        <v/>
      </c>
      <c r="J1348" s="19" t="s">
        <v>131</v>
      </c>
      <c r="K1348" s="160"/>
      <c r="L1348" s="134"/>
      <c r="M1348" s="134" t="s">
        <v>131</v>
      </c>
      <c r="N1348" s="135" t="str">
        <f>IFERROR(IF(ISBLANK($G1348),"",IF(ISBLANK($L1348),"",IF(ISTEXT($L1348),$L1348,IF(SIGN(INDEX('Time Zones'!$D$12:$J$18,MATCH($H1348,ZoneA,0),MATCH($M1348,ZoneB,0)))=(-1),INDEX('Time Zones'!$D$12:$J$18,MATCH($H1348,ZoneA,0),MATCH($M1348,ZoneB,0))+$L1348+5,INDEX('Time Zones'!$D$12:$J$18,MATCH($H1348,ZoneA,0),MATCH($M1348,ZoneB,0))+$L1348)))),"Select Time Zones")</f>
        <v/>
      </c>
      <c r="O1348" s="162" t="str">
        <f t="shared" ref="O1348:O1411" ca="1" si="155">IFERROR(IF(AND(ISBLANK(F1348),ISBLANK(G1348)),"",IF(AND(F1348&gt;TODAY(),OR(ISBLANK(K1348),ISBLANK(L1348))),"",IF(AND(F1348=TODAY(),G1348&gt;=NOW()-TODAY(),OR(ISBLANK(K1348), ISBLANK(L1348))),"Pending",IF(AND((F1348=K1348), G1348&gt;=NOW()-TODAY(),ISBLANK(L1348)),"Pending",IF(AND(F1348=K1348, ISBLANK(L1348),G1348&lt;(NOW()-TODAY())),"Deadline Elapsed",IF(AND(F1348=TODAY(),G1348&lt;(NOW()-TODAY()),AND(ISBLANK(K1348), ISBLANK(L1348))),"Deadline Elapsed",IF(AND(TODAY()&gt;F1348,OR(ISBLANK(K1348),ISBLANK(L1348))),"Deadline Elapsed",IF(AND((F1348=K1348),(G1348&lt;L1348)),"Missed",IF(AND((F1348&lt;K1348),OR(G1348&lt;=L1348,G1348&gt;=L1348)),"Missed",IF(AND((F1348=K1348),(G1348&gt;=L1348)),"Achieved",IF(AND((F1348&gt;K1348),OR((G1348&gt;=L1348),(G1348&lt;L1348))),"Achieved",))))))))))),"")</f>
        <v/>
      </c>
      <c r="P1348" s="25">
        <f t="shared" si="151"/>
        <v>0</v>
      </c>
      <c r="Q1348" s="25">
        <f t="shared" si="152"/>
        <v>0</v>
      </c>
      <c r="R1348" s="25">
        <f t="shared" si="153"/>
        <v>0</v>
      </c>
      <c r="S1348" s="25" t="str">
        <f t="shared" ref="S1348:S1411" ca="1" si="156">IFERROR(IF(OR(ISBLANK(F1348),ISBLANK(G1348)),"",IF($F1348&lt;TODAY(),-$S$1-(TODAY()-F1348)*24*60+SUM(Q1348:R1348),IF($F1348=TODAY(),SUM(Q1348:R1348)-$S$1,IF($F1348=TODAY()+1,SUM(Q1348:R1348)+24*60-$S$1,"")))),"GS")</f>
        <v/>
      </c>
      <c r="T1348" s="20" t="str">
        <f t="shared" ref="T1348:T1411" ca="1" si="157">IFERROR(IF($U1348=1,IF($S1348&lt;=$AC1348,IF(OR(F1348=TODAY()+1,$O1348="Pending"),"Critical",""),""),""),"")</f>
        <v/>
      </c>
      <c r="U1348" s="26" t="str">
        <f t="shared" ca="1" si="154"/>
        <v/>
      </c>
      <c r="V1348" s="22"/>
      <c r="W1348" s="22"/>
      <c r="X1348" s="22"/>
      <c r="Y1348" s="22"/>
      <c r="Z1348" s="156"/>
      <c r="AA1348" s="156"/>
      <c r="AB1348" s="156"/>
      <c r="AC1348" s="22">
        <v>20</v>
      </c>
    </row>
    <row r="1349" spans="1:29">
      <c r="A1349" s="17"/>
      <c r="B1349" s="18"/>
      <c r="C1349" s="18"/>
      <c r="D1349" s="17"/>
      <c r="E1349" s="17"/>
      <c r="F1349" s="157"/>
      <c r="G1349" s="136"/>
      <c r="H1349" s="136" t="s">
        <v>131</v>
      </c>
      <c r="I1349" s="137" t="str">
        <f>IFERROR(IF(ISBLANK($G1349),"",IF(ISTEXT($G1349),$G1349,IF(SIGN(INDEX('Time Zones'!$D$12:$J$18,MATCH($H1349,ZoneA,0),MATCH($J1349,ZoneB,0)))=(-1),INDEX('Time Zones'!$D$12:$J$18,MATCH($H1349,ZoneA,0),MATCH($J1349,ZoneB,0))+$G1349+5,INDEX('Time Zones'!$D$12:$J$18,MATCH($H1349,ZoneA,0),MATCH($J1349,ZoneB,0))+$G1349))),"Select Time Zones")</f>
        <v/>
      </c>
      <c r="J1349" s="19" t="s">
        <v>131</v>
      </c>
      <c r="K1349" s="160"/>
      <c r="L1349" s="134"/>
      <c r="M1349" s="134" t="s">
        <v>131</v>
      </c>
      <c r="N1349" s="135" t="str">
        <f>IFERROR(IF(ISBLANK($G1349),"",IF(ISBLANK($L1349),"",IF(ISTEXT($L1349),$L1349,IF(SIGN(INDEX('Time Zones'!$D$12:$J$18,MATCH($H1349,ZoneA,0),MATCH($M1349,ZoneB,0)))=(-1),INDEX('Time Zones'!$D$12:$J$18,MATCH($H1349,ZoneA,0),MATCH($M1349,ZoneB,0))+$L1349+5,INDEX('Time Zones'!$D$12:$J$18,MATCH($H1349,ZoneA,0),MATCH($M1349,ZoneB,0))+$L1349)))),"Select Time Zones")</f>
        <v/>
      </c>
      <c r="O1349" s="162" t="str">
        <f t="shared" ca="1" si="155"/>
        <v/>
      </c>
      <c r="P1349" s="25">
        <f t="shared" si="151"/>
        <v>0</v>
      </c>
      <c r="Q1349" s="25">
        <f t="shared" si="152"/>
        <v>0</v>
      </c>
      <c r="R1349" s="25">
        <f t="shared" si="153"/>
        <v>0</v>
      </c>
      <c r="S1349" s="25" t="str">
        <f t="shared" ca="1" si="156"/>
        <v/>
      </c>
      <c r="T1349" s="20" t="str">
        <f t="shared" ca="1" si="157"/>
        <v/>
      </c>
      <c r="U1349" s="26" t="str">
        <f t="shared" ca="1" si="154"/>
        <v/>
      </c>
      <c r="V1349" s="22"/>
      <c r="W1349" s="22"/>
      <c r="X1349" s="22"/>
      <c r="Y1349" s="22"/>
      <c r="Z1349" s="156"/>
      <c r="AA1349" s="156"/>
      <c r="AB1349" s="156"/>
      <c r="AC1349" s="22">
        <v>20</v>
      </c>
    </row>
    <row r="1350" spans="1:29">
      <c r="A1350" s="17"/>
      <c r="B1350" s="18"/>
      <c r="C1350" s="18"/>
      <c r="D1350" s="17"/>
      <c r="E1350" s="17"/>
      <c r="F1350" s="157"/>
      <c r="G1350" s="136"/>
      <c r="H1350" s="136" t="s">
        <v>131</v>
      </c>
      <c r="I1350" s="137" t="str">
        <f>IFERROR(IF(ISBLANK($G1350),"",IF(ISTEXT($G1350),$G1350,IF(SIGN(INDEX('Time Zones'!$D$12:$J$18,MATCH($H1350,ZoneA,0),MATCH($J1350,ZoneB,0)))=(-1),INDEX('Time Zones'!$D$12:$J$18,MATCH($H1350,ZoneA,0),MATCH($J1350,ZoneB,0))+$G1350+5,INDEX('Time Zones'!$D$12:$J$18,MATCH($H1350,ZoneA,0),MATCH($J1350,ZoneB,0))+$G1350))),"Select Time Zones")</f>
        <v/>
      </c>
      <c r="J1350" s="19" t="s">
        <v>131</v>
      </c>
      <c r="K1350" s="160"/>
      <c r="L1350" s="134"/>
      <c r="M1350" s="134" t="s">
        <v>131</v>
      </c>
      <c r="N1350" s="135" t="str">
        <f>IFERROR(IF(ISBLANK($G1350),"",IF(ISBLANK($L1350),"",IF(ISTEXT($L1350),$L1350,IF(SIGN(INDEX('Time Zones'!$D$12:$J$18,MATCH($H1350,ZoneA,0),MATCH($M1350,ZoneB,0)))=(-1),INDEX('Time Zones'!$D$12:$J$18,MATCH($H1350,ZoneA,0),MATCH($M1350,ZoneB,0))+$L1350+5,INDEX('Time Zones'!$D$12:$J$18,MATCH($H1350,ZoneA,0),MATCH($M1350,ZoneB,0))+$L1350)))),"Select Time Zones")</f>
        <v/>
      </c>
      <c r="O1350" s="162" t="str">
        <f t="shared" ca="1" si="155"/>
        <v/>
      </c>
      <c r="P1350" s="25">
        <f t="shared" si="151"/>
        <v>0</v>
      </c>
      <c r="Q1350" s="25">
        <f t="shared" si="152"/>
        <v>0</v>
      </c>
      <c r="R1350" s="25">
        <f t="shared" si="153"/>
        <v>0</v>
      </c>
      <c r="S1350" s="25" t="str">
        <f t="shared" ca="1" si="156"/>
        <v/>
      </c>
      <c r="T1350" s="20" t="str">
        <f t="shared" ca="1" si="157"/>
        <v/>
      </c>
      <c r="U1350" s="26" t="str">
        <f t="shared" ca="1" si="154"/>
        <v/>
      </c>
      <c r="V1350" s="22"/>
      <c r="W1350" s="22"/>
      <c r="X1350" s="22"/>
      <c r="Y1350" s="22"/>
      <c r="Z1350" s="156"/>
      <c r="AA1350" s="156"/>
      <c r="AB1350" s="156"/>
      <c r="AC1350" s="22">
        <v>20</v>
      </c>
    </row>
    <row r="1351" spans="1:29">
      <c r="A1351" s="17"/>
      <c r="B1351" s="18"/>
      <c r="C1351" s="18"/>
      <c r="D1351" s="17"/>
      <c r="E1351" s="17"/>
      <c r="F1351" s="157"/>
      <c r="G1351" s="136"/>
      <c r="H1351" s="136" t="s">
        <v>131</v>
      </c>
      <c r="I1351" s="137" t="str">
        <f>IFERROR(IF(ISBLANK($G1351),"",IF(ISTEXT($G1351),$G1351,IF(SIGN(INDEX('Time Zones'!$D$12:$J$18,MATCH($H1351,ZoneA,0),MATCH($J1351,ZoneB,0)))=(-1),INDEX('Time Zones'!$D$12:$J$18,MATCH($H1351,ZoneA,0),MATCH($J1351,ZoneB,0))+$G1351+5,INDEX('Time Zones'!$D$12:$J$18,MATCH($H1351,ZoneA,0),MATCH($J1351,ZoneB,0))+$G1351))),"Select Time Zones")</f>
        <v/>
      </c>
      <c r="J1351" s="19" t="s">
        <v>131</v>
      </c>
      <c r="K1351" s="160"/>
      <c r="L1351" s="134"/>
      <c r="M1351" s="134" t="s">
        <v>131</v>
      </c>
      <c r="N1351" s="135" t="str">
        <f>IFERROR(IF(ISBLANK($G1351),"",IF(ISBLANK($L1351),"",IF(ISTEXT($L1351),$L1351,IF(SIGN(INDEX('Time Zones'!$D$12:$J$18,MATCH($H1351,ZoneA,0),MATCH($M1351,ZoneB,0)))=(-1),INDEX('Time Zones'!$D$12:$J$18,MATCH($H1351,ZoneA,0),MATCH($M1351,ZoneB,0))+$L1351+5,INDEX('Time Zones'!$D$12:$J$18,MATCH($H1351,ZoneA,0),MATCH($M1351,ZoneB,0))+$L1351)))),"Select Time Zones")</f>
        <v/>
      </c>
      <c r="O1351" s="162" t="str">
        <f t="shared" ca="1" si="155"/>
        <v/>
      </c>
      <c r="P1351" s="25">
        <f t="shared" si="151"/>
        <v>0</v>
      </c>
      <c r="Q1351" s="25">
        <f t="shared" si="152"/>
        <v>0</v>
      </c>
      <c r="R1351" s="25">
        <f t="shared" si="153"/>
        <v>0</v>
      </c>
      <c r="S1351" s="25" t="str">
        <f t="shared" ca="1" si="156"/>
        <v/>
      </c>
      <c r="T1351" s="20" t="str">
        <f t="shared" ca="1" si="157"/>
        <v/>
      </c>
      <c r="U1351" s="26" t="str">
        <f t="shared" ca="1" si="154"/>
        <v/>
      </c>
      <c r="V1351" s="22"/>
      <c r="W1351" s="22"/>
      <c r="X1351" s="22"/>
      <c r="Y1351" s="22"/>
      <c r="Z1351" s="156"/>
      <c r="AA1351" s="156"/>
      <c r="AB1351" s="156"/>
      <c r="AC1351" s="22">
        <v>20</v>
      </c>
    </row>
    <row r="1352" spans="1:29">
      <c r="A1352" s="17"/>
      <c r="B1352" s="18"/>
      <c r="C1352" s="18"/>
      <c r="D1352" s="17"/>
      <c r="E1352" s="17"/>
      <c r="F1352" s="157"/>
      <c r="G1352" s="136"/>
      <c r="H1352" s="136" t="s">
        <v>131</v>
      </c>
      <c r="I1352" s="137" t="str">
        <f>IFERROR(IF(ISBLANK($G1352),"",IF(ISTEXT($G1352),$G1352,IF(SIGN(INDEX('Time Zones'!$D$12:$J$18,MATCH($H1352,ZoneA,0),MATCH($J1352,ZoneB,0)))=(-1),INDEX('Time Zones'!$D$12:$J$18,MATCH($H1352,ZoneA,0),MATCH($J1352,ZoneB,0))+$G1352+5,INDEX('Time Zones'!$D$12:$J$18,MATCH($H1352,ZoneA,0),MATCH($J1352,ZoneB,0))+$G1352))),"Select Time Zones")</f>
        <v/>
      </c>
      <c r="J1352" s="19" t="s">
        <v>131</v>
      </c>
      <c r="K1352" s="160"/>
      <c r="L1352" s="134"/>
      <c r="M1352" s="134" t="s">
        <v>131</v>
      </c>
      <c r="N1352" s="135" t="str">
        <f>IFERROR(IF(ISBLANK($G1352),"",IF(ISBLANK($L1352),"",IF(ISTEXT($L1352),$L1352,IF(SIGN(INDEX('Time Zones'!$D$12:$J$18,MATCH($H1352,ZoneA,0),MATCH($M1352,ZoneB,0)))=(-1),INDEX('Time Zones'!$D$12:$J$18,MATCH($H1352,ZoneA,0),MATCH($M1352,ZoneB,0))+$L1352+5,INDEX('Time Zones'!$D$12:$J$18,MATCH($H1352,ZoneA,0),MATCH($M1352,ZoneB,0))+$L1352)))),"Select Time Zones")</f>
        <v/>
      </c>
      <c r="O1352" s="162" t="str">
        <f t="shared" ca="1" si="155"/>
        <v/>
      </c>
      <c r="P1352" s="25">
        <f t="shared" si="151"/>
        <v>0</v>
      </c>
      <c r="Q1352" s="25">
        <f t="shared" si="152"/>
        <v>0</v>
      </c>
      <c r="R1352" s="25">
        <f t="shared" si="153"/>
        <v>0</v>
      </c>
      <c r="S1352" s="25" t="str">
        <f t="shared" ca="1" si="156"/>
        <v/>
      </c>
      <c r="T1352" s="20" t="str">
        <f t="shared" ca="1" si="157"/>
        <v/>
      </c>
      <c r="U1352" s="26" t="str">
        <f t="shared" ca="1" si="154"/>
        <v/>
      </c>
      <c r="V1352" s="22"/>
      <c r="W1352" s="22"/>
      <c r="X1352" s="22"/>
      <c r="Y1352" s="22"/>
      <c r="Z1352" s="156"/>
      <c r="AA1352" s="156"/>
      <c r="AB1352" s="156"/>
      <c r="AC1352" s="22">
        <v>20</v>
      </c>
    </row>
    <row r="1353" spans="1:29">
      <c r="A1353" s="17"/>
      <c r="B1353" s="18"/>
      <c r="C1353" s="18"/>
      <c r="D1353" s="17"/>
      <c r="E1353" s="17"/>
      <c r="F1353" s="157"/>
      <c r="G1353" s="136"/>
      <c r="H1353" s="136" t="s">
        <v>131</v>
      </c>
      <c r="I1353" s="137" t="str">
        <f>IFERROR(IF(ISBLANK($G1353),"",IF(ISTEXT($G1353),$G1353,IF(SIGN(INDEX('Time Zones'!$D$12:$J$18,MATCH($H1353,ZoneA,0),MATCH($J1353,ZoneB,0)))=(-1),INDEX('Time Zones'!$D$12:$J$18,MATCH($H1353,ZoneA,0),MATCH($J1353,ZoneB,0))+$G1353+5,INDEX('Time Zones'!$D$12:$J$18,MATCH($H1353,ZoneA,0),MATCH($J1353,ZoneB,0))+$G1353))),"Select Time Zones")</f>
        <v/>
      </c>
      <c r="J1353" s="19" t="s">
        <v>131</v>
      </c>
      <c r="K1353" s="160"/>
      <c r="L1353" s="134"/>
      <c r="M1353" s="134" t="s">
        <v>131</v>
      </c>
      <c r="N1353" s="135" t="str">
        <f>IFERROR(IF(ISBLANK($G1353),"",IF(ISBLANK($L1353),"",IF(ISTEXT($L1353),$L1353,IF(SIGN(INDEX('Time Zones'!$D$12:$J$18,MATCH($H1353,ZoneA,0),MATCH($M1353,ZoneB,0)))=(-1),INDEX('Time Zones'!$D$12:$J$18,MATCH($H1353,ZoneA,0),MATCH($M1353,ZoneB,0))+$L1353+5,INDEX('Time Zones'!$D$12:$J$18,MATCH($H1353,ZoneA,0),MATCH($M1353,ZoneB,0))+$L1353)))),"Select Time Zones")</f>
        <v/>
      </c>
      <c r="O1353" s="162" t="str">
        <f t="shared" ca="1" si="155"/>
        <v/>
      </c>
      <c r="P1353" s="25">
        <f t="shared" si="151"/>
        <v>0</v>
      </c>
      <c r="Q1353" s="25">
        <f t="shared" si="152"/>
        <v>0</v>
      </c>
      <c r="R1353" s="25">
        <f t="shared" si="153"/>
        <v>0</v>
      </c>
      <c r="S1353" s="25" t="str">
        <f t="shared" ca="1" si="156"/>
        <v/>
      </c>
      <c r="T1353" s="20" t="str">
        <f t="shared" ca="1" si="157"/>
        <v/>
      </c>
      <c r="U1353" s="26" t="str">
        <f t="shared" ca="1" si="154"/>
        <v/>
      </c>
      <c r="V1353" s="22"/>
      <c r="W1353" s="22"/>
      <c r="X1353" s="22"/>
      <c r="Y1353" s="22"/>
      <c r="Z1353" s="156"/>
      <c r="AA1353" s="156"/>
      <c r="AB1353" s="156"/>
      <c r="AC1353" s="22">
        <v>20</v>
      </c>
    </row>
    <row r="1354" spans="1:29">
      <c r="A1354" s="17"/>
      <c r="B1354" s="18"/>
      <c r="C1354" s="18"/>
      <c r="D1354" s="17"/>
      <c r="E1354" s="17"/>
      <c r="F1354" s="157"/>
      <c r="G1354" s="136"/>
      <c r="H1354" s="136" t="s">
        <v>131</v>
      </c>
      <c r="I1354" s="137" t="str">
        <f>IFERROR(IF(ISBLANK($G1354),"",IF(ISTEXT($G1354),$G1354,IF(SIGN(INDEX('Time Zones'!$D$12:$J$18,MATCH($H1354,ZoneA,0),MATCH($J1354,ZoneB,0)))=(-1),INDEX('Time Zones'!$D$12:$J$18,MATCH($H1354,ZoneA,0),MATCH($J1354,ZoneB,0))+$G1354+5,INDEX('Time Zones'!$D$12:$J$18,MATCH($H1354,ZoneA,0),MATCH($J1354,ZoneB,0))+$G1354))),"Select Time Zones")</f>
        <v/>
      </c>
      <c r="J1354" s="19" t="s">
        <v>131</v>
      </c>
      <c r="K1354" s="160"/>
      <c r="L1354" s="134"/>
      <c r="M1354" s="134" t="s">
        <v>131</v>
      </c>
      <c r="N1354" s="135" t="str">
        <f>IFERROR(IF(ISBLANK($G1354),"",IF(ISBLANK($L1354),"",IF(ISTEXT($L1354),$L1354,IF(SIGN(INDEX('Time Zones'!$D$12:$J$18,MATCH($H1354,ZoneA,0),MATCH($M1354,ZoneB,0)))=(-1),INDEX('Time Zones'!$D$12:$J$18,MATCH($H1354,ZoneA,0),MATCH($M1354,ZoneB,0))+$L1354+5,INDEX('Time Zones'!$D$12:$J$18,MATCH($H1354,ZoneA,0),MATCH($M1354,ZoneB,0))+$L1354)))),"Select Time Zones")</f>
        <v/>
      </c>
      <c r="O1354" s="162" t="str">
        <f t="shared" ca="1" si="155"/>
        <v/>
      </c>
      <c r="P1354" s="25">
        <f t="shared" si="151"/>
        <v>0</v>
      </c>
      <c r="Q1354" s="25">
        <f t="shared" si="152"/>
        <v>0</v>
      </c>
      <c r="R1354" s="25">
        <f t="shared" si="153"/>
        <v>0</v>
      </c>
      <c r="S1354" s="25" t="str">
        <f t="shared" ca="1" si="156"/>
        <v/>
      </c>
      <c r="T1354" s="20" t="str">
        <f t="shared" ca="1" si="157"/>
        <v/>
      </c>
      <c r="U1354" s="26" t="str">
        <f t="shared" ca="1" si="154"/>
        <v/>
      </c>
      <c r="V1354" s="22"/>
      <c r="W1354" s="22"/>
      <c r="X1354" s="22"/>
      <c r="Y1354" s="22"/>
      <c r="Z1354" s="156"/>
      <c r="AA1354" s="156"/>
      <c r="AB1354" s="156"/>
      <c r="AC1354" s="22">
        <v>20</v>
      </c>
    </row>
    <row r="1355" spans="1:29">
      <c r="A1355" s="17"/>
      <c r="B1355" s="18"/>
      <c r="C1355" s="18"/>
      <c r="D1355" s="17"/>
      <c r="E1355" s="17"/>
      <c r="F1355" s="157"/>
      <c r="G1355" s="136"/>
      <c r="H1355" s="136" t="s">
        <v>131</v>
      </c>
      <c r="I1355" s="137" t="str">
        <f>IFERROR(IF(ISBLANK($G1355),"",IF(ISTEXT($G1355),$G1355,IF(SIGN(INDEX('Time Zones'!$D$12:$J$18,MATCH($H1355,ZoneA,0),MATCH($J1355,ZoneB,0)))=(-1),INDEX('Time Zones'!$D$12:$J$18,MATCH($H1355,ZoneA,0),MATCH($J1355,ZoneB,0))+$G1355+5,INDEX('Time Zones'!$D$12:$J$18,MATCH($H1355,ZoneA,0),MATCH($J1355,ZoneB,0))+$G1355))),"Select Time Zones")</f>
        <v/>
      </c>
      <c r="J1355" s="19" t="s">
        <v>131</v>
      </c>
      <c r="K1355" s="160"/>
      <c r="L1355" s="134"/>
      <c r="M1355" s="134" t="s">
        <v>131</v>
      </c>
      <c r="N1355" s="135" t="str">
        <f>IFERROR(IF(ISBLANK($G1355),"",IF(ISBLANK($L1355),"",IF(ISTEXT($L1355),$L1355,IF(SIGN(INDEX('Time Zones'!$D$12:$J$18,MATCH($H1355,ZoneA,0),MATCH($M1355,ZoneB,0)))=(-1),INDEX('Time Zones'!$D$12:$J$18,MATCH($H1355,ZoneA,0),MATCH($M1355,ZoneB,0))+$L1355+5,INDEX('Time Zones'!$D$12:$J$18,MATCH($H1355,ZoneA,0),MATCH($M1355,ZoneB,0))+$L1355)))),"Select Time Zones")</f>
        <v/>
      </c>
      <c r="O1355" s="162" t="str">
        <f t="shared" ca="1" si="155"/>
        <v/>
      </c>
      <c r="P1355" s="25">
        <f t="shared" si="151"/>
        <v>0</v>
      </c>
      <c r="Q1355" s="25">
        <f t="shared" si="152"/>
        <v>0</v>
      </c>
      <c r="R1355" s="25">
        <f t="shared" si="153"/>
        <v>0</v>
      </c>
      <c r="S1355" s="25" t="str">
        <f t="shared" ca="1" si="156"/>
        <v/>
      </c>
      <c r="T1355" s="20" t="str">
        <f t="shared" ca="1" si="157"/>
        <v/>
      </c>
      <c r="U1355" s="26" t="str">
        <f t="shared" ca="1" si="154"/>
        <v/>
      </c>
      <c r="V1355" s="22"/>
      <c r="W1355" s="22"/>
      <c r="X1355" s="22"/>
      <c r="Y1355" s="22"/>
      <c r="Z1355" s="156"/>
      <c r="AA1355" s="156"/>
      <c r="AB1355" s="156"/>
      <c r="AC1355" s="22">
        <v>20</v>
      </c>
    </row>
    <row r="1356" spans="1:29">
      <c r="A1356" s="17"/>
      <c r="B1356" s="18"/>
      <c r="C1356" s="18"/>
      <c r="D1356" s="17"/>
      <c r="E1356" s="17"/>
      <c r="F1356" s="157"/>
      <c r="G1356" s="136"/>
      <c r="H1356" s="136" t="s">
        <v>131</v>
      </c>
      <c r="I1356" s="137" t="str">
        <f>IFERROR(IF(ISBLANK($G1356),"",IF(ISTEXT($G1356),$G1356,IF(SIGN(INDEX('Time Zones'!$D$12:$J$18,MATCH($H1356,ZoneA,0),MATCH($J1356,ZoneB,0)))=(-1),INDEX('Time Zones'!$D$12:$J$18,MATCH($H1356,ZoneA,0),MATCH($J1356,ZoneB,0))+$G1356+5,INDEX('Time Zones'!$D$12:$J$18,MATCH($H1356,ZoneA,0),MATCH($J1356,ZoneB,0))+$G1356))),"Select Time Zones")</f>
        <v/>
      </c>
      <c r="J1356" s="19" t="s">
        <v>131</v>
      </c>
      <c r="K1356" s="160"/>
      <c r="L1356" s="134"/>
      <c r="M1356" s="134" t="s">
        <v>131</v>
      </c>
      <c r="N1356" s="135" t="str">
        <f>IFERROR(IF(ISBLANK($G1356),"",IF(ISBLANK($L1356),"",IF(ISTEXT($L1356),$L1356,IF(SIGN(INDEX('Time Zones'!$D$12:$J$18,MATCH($H1356,ZoneA,0),MATCH($M1356,ZoneB,0)))=(-1),INDEX('Time Zones'!$D$12:$J$18,MATCH($H1356,ZoneA,0),MATCH($M1356,ZoneB,0))+$L1356+5,INDEX('Time Zones'!$D$12:$J$18,MATCH($H1356,ZoneA,0),MATCH($M1356,ZoneB,0))+$L1356)))),"Select Time Zones")</f>
        <v/>
      </c>
      <c r="O1356" s="162" t="str">
        <f t="shared" ca="1" si="155"/>
        <v/>
      </c>
      <c r="P1356" s="25">
        <f t="shared" si="151"/>
        <v>0</v>
      </c>
      <c r="Q1356" s="25">
        <f t="shared" si="152"/>
        <v>0</v>
      </c>
      <c r="R1356" s="25">
        <f t="shared" si="153"/>
        <v>0</v>
      </c>
      <c r="S1356" s="25" t="str">
        <f t="shared" ca="1" si="156"/>
        <v/>
      </c>
      <c r="T1356" s="20" t="str">
        <f t="shared" ca="1" si="157"/>
        <v/>
      </c>
      <c r="U1356" s="26" t="str">
        <f t="shared" ca="1" si="154"/>
        <v/>
      </c>
      <c r="V1356" s="22"/>
      <c r="W1356" s="22"/>
      <c r="X1356" s="22"/>
      <c r="Y1356" s="22"/>
      <c r="Z1356" s="156"/>
      <c r="AA1356" s="156"/>
      <c r="AB1356" s="156"/>
      <c r="AC1356" s="22">
        <v>20</v>
      </c>
    </row>
    <row r="1357" spans="1:29">
      <c r="A1357" s="17"/>
      <c r="B1357" s="18"/>
      <c r="C1357" s="18"/>
      <c r="D1357" s="17"/>
      <c r="E1357" s="17"/>
      <c r="F1357" s="157"/>
      <c r="G1357" s="136"/>
      <c r="H1357" s="136" t="s">
        <v>131</v>
      </c>
      <c r="I1357" s="137" t="str">
        <f>IFERROR(IF(ISBLANK($G1357),"",IF(ISTEXT($G1357),$G1357,IF(SIGN(INDEX('Time Zones'!$D$12:$J$18,MATCH($H1357,ZoneA,0),MATCH($J1357,ZoneB,0)))=(-1),INDEX('Time Zones'!$D$12:$J$18,MATCH($H1357,ZoneA,0),MATCH($J1357,ZoneB,0))+$G1357+5,INDEX('Time Zones'!$D$12:$J$18,MATCH($H1357,ZoneA,0),MATCH($J1357,ZoneB,0))+$G1357))),"Select Time Zones")</f>
        <v/>
      </c>
      <c r="J1357" s="19" t="s">
        <v>131</v>
      </c>
      <c r="K1357" s="160"/>
      <c r="L1357" s="134"/>
      <c r="M1357" s="134" t="s">
        <v>131</v>
      </c>
      <c r="N1357" s="135" t="str">
        <f>IFERROR(IF(ISBLANK($G1357),"",IF(ISBLANK($L1357),"",IF(ISTEXT($L1357),$L1357,IF(SIGN(INDEX('Time Zones'!$D$12:$J$18,MATCH($H1357,ZoneA,0),MATCH($M1357,ZoneB,0)))=(-1),INDEX('Time Zones'!$D$12:$J$18,MATCH($H1357,ZoneA,0),MATCH($M1357,ZoneB,0))+$L1357+5,INDEX('Time Zones'!$D$12:$J$18,MATCH($H1357,ZoneA,0),MATCH($M1357,ZoneB,0))+$L1357)))),"Select Time Zones")</f>
        <v/>
      </c>
      <c r="O1357" s="162" t="str">
        <f t="shared" ca="1" si="155"/>
        <v/>
      </c>
      <c r="P1357" s="25">
        <f t="shared" si="151"/>
        <v>0</v>
      </c>
      <c r="Q1357" s="25">
        <f t="shared" si="152"/>
        <v>0</v>
      </c>
      <c r="R1357" s="25">
        <f t="shared" si="153"/>
        <v>0</v>
      </c>
      <c r="S1357" s="25" t="str">
        <f t="shared" ca="1" si="156"/>
        <v/>
      </c>
      <c r="T1357" s="20" t="str">
        <f t="shared" ca="1" si="157"/>
        <v/>
      </c>
      <c r="U1357" s="26" t="str">
        <f t="shared" ca="1" si="154"/>
        <v/>
      </c>
      <c r="V1357" s="22"/>
      <c r="W1357" s="22"/>
      <c r="X1357" s="22"/>
      <c r="Y1357" s="22"/>
      <c r="Z1357" s="156"/>
      <c r="AA1357" s="156"/>
      <c r="AB1357" s="156"/>
      <c r="AC1357" s="22">
        <v>20</v>
      </c>
    </row>
    <row r="1358" spans="1:29">
      <c r="A1358" s="17"/>
      <c r="B1358" s="18"/>
      <c r="C1358" s="18"/>
      <c r="D1358" s="17"/>
      <c r="E1358" s="17"/>
      <c r="F1358" s="157"/>
      <c r="G1358" s="136"/>
      <c r="H1358" s="136" t="s">
        <v>131</v>
      </c>
      <c r="I1358" s="137" t="str">
        <f>IFERROR(IF(ISBLANK($G1358),"",IF(ISTEXT($G1358),$G1358,IF(SIGN(INDEX('Time Zones'!$D$12:$J$18,MATCH($H1358,ZoneA,0),MATCH($J1358,ZoneB,0)))=(-1),INDEX('Time Zones'!$D$12:$J$18,MATCH($H1358,ZoneA,0),MATCH($J1358,ZoneB,0))+$G1358+5,INDEX('Time Zones'!$D$12:$J$18,MATCH($H1358,ZoneA,0),MATCH($J1358,ZoneB,0))+$G1358))),"Select Time Zones")</f>
        <v/>
      </c>
      <c r="J1358" s="19" t="s">
        <v>131</v>
      </c>
      <c r="K1358" s="160"/>
      <c r="L1358" s="134"/>
      <c r="M1358" s="134" t="s">
        <v>131</v>
      </c>
      <c r="N1358" s="135" t="str">
        <f>IFERROR(IF(ISBLANK($G1358),"",IF(ISBLANK($L1358),"",IF(ISTEXT($L1358),$L1358,IF(SIGN(INDEX('Time Zones'!$D$12:$J$18,MATCH($H1358,ZoneA,0),MATCH($M1358,ZoneB,0)))=(-1),INDEX('Time Zones'!$D$12:$J$18,MATCH($H1358,ZoneA,0),MATCH($M1358,ZoneB,0))+$L1358+5,INDEX('Time Zones'!$D$12:$J$18,MATCH($H1358,ZoneA,0),MATCH($M1358,ZoneB,0))+$L1358)))),"Select Time Zones")</f>
        <v/>
      </c>
      <c r="O1358" s="162" t="str">
        <f t="shared" ca="1" si="155"/>
        <v/>
      </c>
      <c r="P1358" s="25">
        <f t="shared" si="151"/>
        <v>0</v>
      </c>
      <c r="Q1358" s="25">
        <f t="shared" si="152"/>
        <v>0</v>
      </c>
      <c r="R1358" s="25">
        <f t="shared" si="153"/>
        <v>0</v>
      </c>
      <c r="S1358" s="25" t="str">
        <f t="shared" ca="1" si="156"/>
        <v/>
      </c>
      <c r="T1358" s="20" t="str">
        <f t="shared" ca="1" si="157"/>
        <v/>
      </c>
      <c r="U1358" s="26" t="str">
        <f t="shared" ca="1" si="154"/>
        <v/>
      </c>
      <c r="V1358" s="22"/>
      <c r="W1358" s="22"/>
      <c r="X1358" s="22"/>
      <c r="Y1358" s="22"/>
      <c r="Z1358" s="156"/>
      <c r="AA1358" s="156"/>
      <c r="AB1358" s="156"/>
      <c r="AC1358" s="22">
        <v>20</v>
      </c>
    </row>
    <row r="1359" spans="1:29">
      <c r="A1359" s="17"/>
      <c r="B1359" s="18"/>
      <c r="C1359" s="18"/>
      <c r="D1359" s="17"/>
      <c r="E1359" s="17"/>
      <c r="F1359" s="157"/>
      <c r="G1359" s="136"/>
      <c r="H1359" s="136" t="s">
        <v>131</v>
      </c>
      <c r="I1359" s="137" t="str">
        <f>IFERROR(IF(ISBLANK($G1359),"",IF(ISTEXT($G1359),$G1359,IF(SIGN(INDEX('Time Zones'!$D$12:$J$18,MATCH($H1359,ZoneA,0),MATCH($J1359,ZoneB,0)))=(-1),INDEX('Time Zones'!$D$12:$J$18,MATCH($H1359,ZoneA,0),MATCH($J1359,ZoneB,0))+$G1359+5,INDEX('Time Zones'!$D$12:$J$18,MATCH($H1359,ZoneA,0),MATCH($J1359,ZoneB,0))+$G1359))),"Select Time Zones")</f>
        <v/>
      </c>
      <c r="J1359" s="19" t="s">
        <v>131</v>
      </c>
      <c r="K1359" s="160"/>
      <c r="L1359" s="134"/>
      <c r="M1359" s="134" t="s">
        <v>131</v>
      </c>
      <c r="N1359" s="135" t="str">
        <f>IFERROR(IF(ISBLANK($G1359),"",IF(ISBLANK($L1359),"",IF(ISTEXT($L1359),$L1359,IF(SIGN(INDEX('Time Zones'!$D$12:$J$18,MATCH($H1359,ZoneA,0),MATCH($M1359,ZoneB,0)))=(-1),INDEX('Time Zones'!$D$12:$J$18,MATCH($H1359,ZoneA,0),MATCH($M1359,ZoneB,0))+$L1359+5,INDEX('Time Zones'!$D$12:$J$18,MATCH($H1359,ZoneA,0),MATCH($M1359,ZoneB,0))+$L1359)))),"Select Time Zones")</f>
        <v/>
      </c>
      <c r="O1359" s="162" t="str">
        <f t="shared" ca="1" si="155"/>
        <v/>
      </c>
      <c r="P1359" s="25">
        <f t="shared" si="151"/>
        <v>0</v>
      </c>
      <c r="Q1359" s="25">
        <f t="shared" si="152"/>
        <v>0</v>
      </c>
      <c r="R1359" s="25">
        <f t="shared" si="153"/>
        <v>0</v>
      </c>
      <c r="S1359" s="25" t="str">
        <f t="shared" ca="1" si="156"/>
        <v/>
      </c>
      <c r="T1359" s="20" t="str">
        <f t="shared" ca="1" si="157"/>
        <v/>
      </c>
      <c r="U1359" s="26" t="str">
        <f t="shared" ca="1" si="154"/>
        <v/>
      </c>
      <c r="V1359" s="22"/>
      <c r="W1359" s="22"/>
      <c r="X1359" s="22"/>
      <c r="Y1359" s="22"/>
      <c r="Z1359" s="156"/>
      <c r="AA1359" s="156"/>
      <c r="AB1359" s="156"/>
      <c r="AC1359" s="22">
        <v>20</v>
      </c>
    </row>
    <row r="1360" spans="1:29">
      <c r="A1360" s="17"/>
      <c r="B1360" s="18"/>
      <c r="C1360" s="18"/>
      <c r="D1360" s="17"/>
      <c r="E1360" s="17"/>
      <c r="F1360" s="157"/>
      <c r="G1360" s="136"/>
      <c r="H1360" s="136" t="s">
        <v>131</v>
      </c>
      <c r="I1360" s="137" t="str">
        <f>IFERROR(IF(ISBLANK($G1360),"",IF(ISTEXT($G1360),$G1360,IF(SIGN(INDEX('Time Zones'!$D$12:$J$18,MATCH($H1360,ZoneA,0),MATCH($J1360,ZoneB,0)))=(-1),INDEX('Time Zones'!$D$12:$J$18,MATCH($H1360,ZoneA,0),MATCH($J1360,ZoneB,0))+$G1360+5,INDEX('Time Zones'!$D$12:$J$18,MATCH($H1360,ZoneA,0),MATCH($J1360,ZoneB,0))+$G1360))),"Select Time Zones")</f>
        <v/>
      </c>
      <c r="J1360" s="19" t="s">
        <v>131</v>
      </c>
      <c r="K1360" s="160"/>
      <c r="L1360" s="134"/>
      <c r="M1360" s="134" t="s">
        <v>131</v>
      </c>
      <c r="N1360" s="135" t="str">
        <f>IFERROR(IF(ISBLANK($G1360),"",IF(ISBLANK($L1360),"",IF(ISTEXT($L1360),$L1360,IF(SIGN(INDEX('Time Zones'!$D$12:$J$18,MATCH($H1360,ZoneA,0),MATCH($M1360,ZoneB,0)))=(-1),INDEX('Time Zones'!$D$12:$J$18,MATCH($H1360,ZoneA,0),MATCH($M1360,ZoneB,0))+$L1360+5,INDEX('Time Zones'!$D$12:$J$18,MATCH($H1360,ZoneA,0),MATCH($M1360,ZoneB,0))+$L1360)))),"Select Time Zones")</f>
        <v/>
      </c>
      <c r="O1360" s="162" t="str">
        <f t="shared" ca="1" si="155"/>
        <v/>
      </c>
      <c r="P1360" s="25">
        <f t="shared" si="151"/>
        <v>0</v>
      </c>
      <c r="Q1360" s="25">
        <f t="shared" si="152"/>
        <v>0</v>
      </c>
      <c r="R1360" s="25">
        <f t="shared" si="153"/>
        <v>0</v>
      </c>
      <c r="S1360" s="25" t="str">
        <f t="shared" ca="1" si="156"/>
        <v/>
      </c>
      <c r="T1360" s="20" t="str">
        <f t="shared" ca="1" si="157"/>
        <v/>
      </c>
      <c r="U1360" s="26" t="str">
        <f t="shared" ca="1" si="154"/>
        <v/>
      </c>
      <c r="V1360" s="22"/>
      <c r="W1360" s="22"/>
      <c r="X1360" s="22"/>
      <c r="Y1360" s="22"/>
      <c r="Z1360" s="156"/>
      <c r="AA1360" s="156"/>
      <c r="AB1360" s="156"/>
      <c r="AC1360" s="22">
        <v>20</v>
      </c>
    </row>
    <row r="1361" spans="1:29">
      <c r="A1361" s="17"/>
      <c r="B1361" s="18"/>
      <c r="C1361" s="18"/>
      <c r="D1361" s="17"/>
      <c r="E1361" s="17"/>
      <c r="F1361" s="157"/>
      <c r="G1361" s="136"/>
      <c r="H1361" s="136" t="s">
        <v>131</v>
      </c>
      <c r="I1361" s="137" t="str">
        <f>IFERROR(IF(ISBLANK($G1361),"",IF(ISTEXT($G1361),$G1361,IF(SIGN(INDEX('Time Zones'!$D$12:$J$18,MATCH($H1361,ZoneA,0),MATCH($J1361,ZoneB,0)))=(-1),INDEX('Time Zones'!$D$12:$J$18,MATCH($H1361,ZoneA,0),MATCH($J1361,ZoneB,0))+$G1361+5,INDEX('Time Zones'!$D$12:$J$18,MATCH($H1361,ZoneA,0),MATCH($J1361,ZoneB,0))+$G1361))),"Select Time Zones")</f>
        <v/>
      </c>
      <c r="J1361" s="19" t="s">
        <v>131</v>
      </c>
      <c r="K1361" s="160"/>
      <c r="L1361" s="134"/>
      <c r="M1361" s="134" t="s">
        <v>131</v>
      </c>
      <c r="N1361" s="135" t="str">
        <f>IFERROR(IF(ISBLANK($G1361),"",IF(ISBLANK($L1361),"",IF(ISTEXT($L1361),$L1361,IF(SIGN(INDEX('Time Zones'!$D$12:$J$18,MATCH($H1361,ZoneA,0),MATCH($M1361,ZoneB,0)))=(-1),INDEX('Time Zones'!$D$12:$J$18,MATCH($H1361,ZoneA,0),MATCH($M1361,ZoneB,0))+$L1361+5,INDEX('Time Zones'!$D$12:$J$18,MATCH($H1361,ZoneA,0),MATCH($M1361,ZoneB,0))+$L1361)))),"Select Time Zones")</f>
        <v/>
      </c>
      <c r="O1361" s="162" t="str">
        <f t="shared" ca="1" si="155"/>
        <v/>
      </c>
      <c r="P1361" s="25">
        <f t="shared" si="151"/>
        <v>0</v>
      </c>
      <c r="Q1361" s="25">
        <f t="shared" si="152"/>
        <v>0</v>
      </c>
      <c r="R1361" s="25">
        <f t="shared" si="153"/>
        <v>0</v>
      </c>
      <c r="S1361" s="25" t="str">
        <f t="shared" ca="1" si="156"/>
        <v/>
      </c>
      <c r="T1361" s="20" t="str">
        <f t="shared" ca="1" si="157"/>
        <v/>
      </c>
      <c r="U1361" s="26" t="str">
        <f t="shared" ca="1" si="154"/>
        <v/>
      </c>
      <c r="V1361" s="22"/>
      <c r="W1361" s="22"/>
      <c r="X1361" s="22"/>
      <c r="Y1361" s="22"/>
      <c r="Z1361" s="156"/>
      <c r="AA1361" s="156"/>
      <c r="AB1361" s="156"/>
      <c r="AC1361" s="22">
        <v>20</v>
      </c>
    </row>
    <row r="1362" spans="1:29">
      <c r="A1362" s="17"/>
      <c r="B1362" s="18"/>
      <c r="C1362" s="18"/>
      <c r="D1362" s="17"/>
      <c r="E1362" s="17"/>
      <c r="F1362" s="157"/>
      <c r="G1362" s="136"/>
      <c r="H1362" s="136" t="s">
        <v>131</v>
      </c>
      <c r="I1362" s="137" t="str">
        <f>IFERROR(IF(ISBLANK($G1362),"",IF(ISTEXT($G1362),$G1362,IF(SIGN(INDEX('Time Zones'!$D$12:$J$18,MATCH($H1362,ZoneA,0),MATCH($J1362,ZoneB,0)))=(-1),INDEX('Time Zones'!$D$12:$J$18,MATCH($H1362,ZoneA,0),MATCH($J1362,ZoneB,0))+$G1362+5,INDEX('Time Zones'!$D$12:$J$18,MATCH($H1362,ZoneA,0),MATCH($J1362,ZoneB,0))+$G1362))),"Select Time Zones")</f>
        <v/>
      </c>
      <c r="J1362" s="19" t="s">
        <v>131</v>
      </c>
      <c r="K1362" s="160"/>
      <c r="L1362" s="134"/>
      <c r="M1362" s="134" t="s">
        <v>131</v>
      </c>
      <c r="N1362" s="135" t="str">
        <f>IFERROR(IF(ISBLANK($G1362),"",IF(ISBLANK($L1362),"",IF(ISTEXT($L1362),$L1362,IF(SIGN(INDEX('Time Zones'!$D$12:$J$18,MATCH($H1362,ZoneA,0),MATCH($M1362,ZoneB,0)))=(-1),INDEX('Time Zones'!$D$12:$J$18,MATCH($H1362,ZoneA,0),MATCH($M1362,ZoneB,0))+$L1362+5,INDEX('Time Zones'!$D$12:$J$18,MATCH($H1362,ZoneA,0),MATCH($M1362,ZoneB,0))+$L1362)))),"Select Time Zones")</f>
        <v/>
      </c>
      <c r="O1362" s="162" t="str">
        <f t="shared" ca="1" si="155"/>
        <v/>
      </c>
      <c r="P1362" s="25">
        <f t="shared" si="151"/>
        <v>0</v>
      </c>
      <c r="Q1362" s="25">
        <f t="shared" si="152"/>
        <v>0</v>
      </c>
      <c r="R1362" s="25">
        <f t="shared" si="153"/>
        <v>0</v>
      </c>
      <c r="S1362" s="25" t="str">
        <f t="shared" ca="1" si="156"/>
        <v/>
      </c>
      <c r="T1362" s="20" t="str">
        <f t="shared" ca="1" si="157"/>
        <v/>
      </c>
      <c r="U1362" s="26" t="str">
        <f t="shared" ca="1" si="154"/>
        <v/>
      </c>
      <c r="V1362" s="22"/>
      <c r="W1362" s="22"/>
      <c r="X1362" s="22"/>
      <c r="Y1362" s="22"/>
      <c r="Z1362" s="156"/>
      <c r="AA1362" s="156"/>
      <c r="AB1362" s="156"/>
      <c r="AC1362" s="22">
        <v>20</v>
      </c>
    </row>
    <row r="1363" spans="1:29">
      <c r="A1363" s="17"/>
      <c r="B1363" s="18"/>
      <c r="C1363" s="18"/>
      <c r="D1363" s="17"/>
      <c r="E1363" s="17"/>
      <c r="F1363" s="157"/>
      <c r="G1363" s="136"/>
      <c r="H1363" s="136" t="s">
        <v>131</v>
      </c>
      <c r="I1363" s="137" t="str">
        <f>IFERROR(IF(ISBLANK($G1363),"",IF(ISTEXT($G1363),$G1363,IF(SIGN(INDEX('Time Zones'!$D$12:$J$18,MATCH($H1363,ZoneA,0),MATCH($J1363,ZoneB,0)))=(-1),INDEX('Time Zones'!$D$12:$J$18,MATCH($H1363,ZoneA,0),MATCH($J1363,ZoneB,0))+$G1363+5,INDEX('Time Zones'!$D$12:$J$18,MATCH($H1363,ZoneA,0),MATCH($J1363,ZoneB,0))+$G1363))),"Select Time Zones")</f>
        <v/>
      </c>
      <c r="J1363" s="19" t="s">
        <v>131</v>
      </c>
      <c r="K1363" s="160"/>
      <c r="L1363" s="134"/>
      <c r="M1363" s="134" t="s">
        <v>131</v>
      </c>
      <c r="N1363" s="135" t="str">
        <f>IFERROR(IF(ISBLANK($G1363),"",IF(ISBLANK($L1363),"",IF(ISTEXT($L1363),$L1363,IF(SIGN(INDEX('Time Zones'!$D$12:$J$18,MATCH($H1363,ZoneA,0),MATCH($M1363,ZoneB,0)))=(-1),INDEX('Time Zones'!$D$12:$J$18,MATCH($H1363,ZoneA,0),MATCH($M1363,ZoneB,0))+$L1363+5,INDEX('Time Zones'!$D$12:$J$18,MATCH($H1363,ZoneA,0),MATCH($M1363,ZoneB,0))+$L1363)))),"Select Time Zones")</f>
        <v/>
      </c>
      <c r="O1363" s="162" t="str">
        <f t="shared" ca="1" si="155"/>
        <v/>
      </c>
      <c r="P1363" s="25">
        <f t="shared" si="151"/>
        <v>0</v>
      </c>
      <c r="Q1363" s="25">
        <f t="shared" si="152"/>
        <v>0</v>
      </c>
      <c r="R1363" s="25">
        <f t="shared" si="153"/>
        <v>0</v>
      </c>
      <c r="S1363" s="25" t="str">
        <f t="shared" ca="1" si="156"/>
        <v/>
      </c>
      <c r="T1363" s="20" t="str">
        <f t="shared" ca="1" si="157"/>
        <v/>
      </c>
      <c r="U1363" s="26" t="str">
        <f t="shared" ca="1" si="154"/>
        <v/>
      </c>
      <c r="V1363" s="22"/>
      <c r="W1363" s="22"/>
      <c r="X1363" s="22"/>
      <c r="Y1363" s="22"/>
      <c r="Z1363" s="156"/>
      <c r="AA1363" s="156"/>
      <c r="AB1363" s="156"/>
      <c r="AC1363" s="22">
        <v>20</v>
      </c>
    </row>
    <row r="1364" spans="1:29">
      <c r="A1364" s="17"/>
      <c r="B1364" s="18"/>
      <c r="C1364" s="18"/>
      <c r="D1364" s="17"/>
      <c r="E1364" s="17"/>
      <c r="F1364" s="157"/>
      <c r="G1364" s="136"/>
      <c r="H1364" s="136" t="s">
        <v>131</v>
      </c>
      <c r="I1364" s="137" t="str">
        <f>IFERROR(IF(ISBLANK($G1364),"",IF(ISTEXT($G1364),$G1364,IF(SIGN(INDEX('Time Zones'!$D$12:$J$18,MATCH($H1364,ZoneA,0),MATCH($J1364,ZoneB,0)))=(-1),INDEX('Time Zones'!$D$12:$J$18,MATCH($H1364,ZoneA,0),MATCH($J1364,ZoneB,0))+$G1364+5,INDEX('Time Zones'!$D$12:$J$18,MATCH($H1364,ZoneA,0),MATCH($J1364,ZoneB,0))+$G1364))),"Select Time Zones")</f>
        <v/>
      </c>
      <c r="J1364" s="19" t="s">
        <v>131</v>
      </c>
      <c r="K1364" s="160"/>
      <c r="L1364" s="134"/>
      <c r="M1364" s="134" t="s">
        <v>131</v>
      </c>
      <c r="N1364" s="135" t="str">
        <f>IFERROR(IF(ISBLANK($G1364),"",IF(ISBLANK($L1364),"",IF(ISTEXT($L1364),$L1364,IF(SIGN(INDEX('Time Zones'!$D$12:$J$18,MATCH($H1364,ZoneA,0),MATCH($M1364,ZoneB,0)))=(-1),INDEX('Time Zones'!$D$12:$J$18,MATCH($H1364,ZoneA,0),MATCH($M1364,ZoneB,0))+$L1364+5,INDEX('Time Zones'!$D$12:$J$18,MATCH($H1364,ZoneA,0),MATCH($M1364,ZoneB,0))+$L1364)))),"Select Time Zones")</f>
        <v/>
      </c>
      <c r="O1364" s="162" t="str">
        <f t="shared" ca="1" si="155"/>
        <v/>
      </c>
      <c r="P1364" s="25">
        <f t="shared" si="151"/>
        <v>0</v>
      </c>
      <c r="Q1364" s="25">
        <f t="shared" si="152"/>
        <v>0</v>
      </c>
      <c r="R1364" s="25">
        <f t="shared" si="153"/>
        <v>0</v>
      </c>
      <c r="S1364" s="25" t="str">
        <f t="shared" ca="1" si="156"/>
        <v/>
      </c>
      <c r="T1364" s="20" t="str">
        <f t="shared" ca="1" si="157"/>
        <v/>
      </c>
      <c r="U1364" s="26" t="str">
        <f t="shared" ca="1" si="154"/>
        <v/>
      </c>
      <c r="V1364" s="22"/>
      <c r="W1364" s="22"/>
      <c r="X1364" s="22"/>
      <c r="Y1364" s="22"/>
      <c r="Z1364" s="156"/>
      <c r="AA1364" s="156"/>
      <c r="AB1364" s="156"/>
      <c r="AC1364" s="22">
        <v>20</v>
      </c>
    </row>
    <row r="1365" spans="1:29">
      <c r="A1365" s="17"/>
      <c r="B1365" s="18"/>
      <c r="C1365" s="18"/>
      <c r="D1365" s="17"/>
      <c r="E1365" s="17"/>
      <c r="F1365" s="157"/>
      <c r="G1365" s="136"/>
      <c r="H1365" s="136" t="s">
        <v>131</v>
      </c>
      <c r="I1365" s="137" t="str">
        <f>IFERROR(IF(ISBLANK($G1365),"",IF(ISTEXT($G1365),$G1365,IF(SIGN(INDEX('Time Zones'!$D$12:$J$18,MATCH($H1365,ZoneA,0),MATCH($J1365,ZoneB,0)))=(-1),INDEX('Time Zones'!$D$12:$J$18,MATCH($H1365,ZoneA,0),MATCH($J1365,ZoneB,0))+$G1365+5,INDEX('Time Zones'!$D$12:$J$18,MATCH($H1365,ZoneA,0),MATCH($J1365,ZoneB,0))+$G1365))),"Select Time Zones")</f>
        <v/>
      </c>
      <c r="J1365" s="19" t="s">
        <v>131</v>
      </c>
      <c r="K1365" s="160"/>
      <c r="L1365" s="134"/>
      <c r="M1365" s="134" t="s">
        <v>131</v>
      </c>
      <c r="N1365" s="135" t="str">
        <f>IFERROR(IF(ISBLANK($G1365),"",IF(ISBLANK($L1365),"",IF(ISTEXT($L1365),$L1365,IF(SIGN(INDEX('Time Zones'!$D$12:$J$18,MATCH($H1365,ZoneA,0),MATCH($M1365,ZoneB,0)))=(-1),INDEX('Time Zones'!$D$12:$J$18,MATCH($H1365,ZoneA,0),MATCH($M1365,ZoneB,0))+$L1365+5,INDEX('Time Zones'!$D$12:$J$18,MATCH($H1365,ZoneA,0),MATCH($M1365,ZoneB,0))+$L1365)))),"Select Time Zones")</f>
        <v/>
      </c>
      <c r="O1365" s="162" t="str">
        <f t="shared" ca="1" si="155"/>
        <v/>
      </c>
      <c r="P1365" s="25">
        <f t="shared" si="151"/>
        <v>0</v>
      </c>
      <c r="Q1365" s="25">
        <f t="shared" si="152"/>
        <v>0</v>
      </c>
      <c r="R1365" s="25">
        <f t="shared" si="153"/>
        <v>0</v>
      </c>
      <c r="S1365" s="25" t="str">
        <f t="shared" ca="1" si="156"/>
        <v/>
      </c>
      <c r="T1365" s="20" t="str">
        <f t="shared" ca="1" si="157"/>
        <v/>
      </c>
      <c r="U1365" s="26" t="str">
        <f t="shared" ca="1" si="154"/>
        <v/>
      </c>
      <c r="V1365" s="22"/>
      <c r="W1365" s="22"/>
      <c r="X1365" s="22"/>
      <c r="Y1365" s="22"/>
      <c r="Z1365" s="156"/>
      <c r="AA1365" s="156"/>
      <c r="AB1365" s="156"/>
      <c r="AC1365" s="22">
        <v>20</v>
      </c>
    </row>
    <row r="1366" spans="1:29">
      <c r="A1366" s="17"/>
      <c r="B1366" s="18"/>
      <c r="C1366" s="18"/>
      <c r="D1366" s="17"/>
      <c r="E1366" s="17"/>
      <c r="F1366" s="157"/>
      <c r="G1366" s="136"/>
      <c r="H1366" s="136" t="s">
        <v>131</v>
      </c>
      <c r="I1366" s="137" t="str">
        <f>IFERROR(IF(ISBLANK($G1366),"",IF(ISTEXT($G1366),$G1366,IF(SIGN(INDEX('Time Zones'!$D$12:$J$18,MATCH($H1366,ZoneA,0),MATCH($J1366,ZoneB,0)))=(-1),INDEX('Time Zones'!$D$12:$J$18,MATCH($H1366,ZoneA,0),MATCH($J1366,ZoneB,0))+$G1366+5,INDEX('Time Zones'!$D$12:$J$18,MATCH($H1366,ZoneA,0),MATCH($J1366,ZoneB,0))+$G1366))),"Select Time Zones")</f>
        <v/>
      </c>
      <c r="J1366" s="19" t="s">
        <v>131</v>
      </c>
      <c r="K1366" s="160"/>
      <c r="L1366" s="134"/>
      <c r="M1366" s="134" t="s">
        <v>131</v>
      </c>
      <c r="N1366" s="135" t="str">
        <f>IFERROR(IF(ISBLANK($G1366),"",IF(ISBLANK($L1366),"",IF(ISTEXT($L1366),$L1366,IF(SIGN(INDEX('Time Zones'!$D$12:$J$18,MATCH($H1366,ZoneA,0),MATCH($M1366,ZoneB,0)))=(-1),INDEX('Time Zones'!$D$12:$J$18,MATCH($H1366,ZoneA,0),MATCH($M1366,ZoneB,0))+$L1366+5,INDEX('Time Zones'!$D$12:$J$18,MATCH($H1366,ZoneA,0),MATCH($M1366,ZoneB,0))+$L1366)))),"Select Time Zones")</f>
        <v/>
      </c>
      <c r="O1366" s="162" t="str">
        <f t="shared" ca="1" si="155"/>
        <v/>
      </c>
      <c r="P1366" s="25">
        <f t="shared" si="151"/>
        <v>0</v>
      </c>
      <c r="Q1366" s="25">
        <f t="shared" si="152"/>
        <v>0</v>
      </c>
      <c r="R1366" s="25">
        <f t="shared" si="153"/>
        <v>0</v>
      </c>
      <c r="S1366" s="25" t="str">
        <f t="shared" ca="1" si="156"/>
        <v/>
      </c>
      <c r="T1366" s="20" t="str">
        <f t="shared" ca="1" si="157"/>
        <v/>
      </c>
      <c r="U1366" s="26" t="str">
        <f t="shared" ca="1" si="154"/>
        <v/>
      </c>
      <c r="V1366" s="22"/>
      <c r="W1366" s="22"/>
      <c r="X1366" s="22"/>
      <c r="Y1366" s="22"/>
      <c r="Z1366" s="156"/>
      <c r="AA1366" s="156"/>
      <c r="AB1366" s="156"/>
      <c r="AC1366" s="22">
        <v>20</v>
      </c>
    </row>
    <row r="1367" spans="1:29">
      <c r="A1367" s="17"/>
      <c r="B1367" s="18"/>
      <c r="C1367" s="18"/>
      <c r="D1367" s="17"/>
      <c r="E1367" s="17"/>
      <c r="F1367" s="157"/>
      <c r="G1367" s="136"/>
      <c r="H1367" s="136" t="s">
        <v>131</v>
      </c>
      <c r="I1367" s="137" t="str">
        <f>IFERROR(IF(ISBLANK($G1367),"",IF(ISTEXT($G1367),$G1367,IF(SIGN(INDEX('Time Zones'!$D$12:$J$18,MATCH($H1367,ZoneA,0),MATCH($J1367,ZoneB,0)))=(-1),INDEX('Time Zones'!$D$12:$J$18,MATCH($H1367,ZoneA,0),MATCH($J1367,ZoneB,0))+$G1367+5,INDEX('Time Zones'!$D$12:$J$18,MATCH($H1367,ZoneA,0),MATCH($J1367,ZoneB,0))+$G1367))),"Select Time Zones")</f>
        <v/>
      </c>
      <c r="J1367" s="19" t="s">
        <v>131</v>
      </c>
      <c r="K1367" s="160"/>
      <c r="L1367" s="134"/>
      <c r="M1367" s="134" t="s">
        <v>131</v>
      </c>
      <c r="N1367" s="135" t="str">
        <f>IFERROR(IF(ISBLANK($G1367),"",IF(ISBLANK($L1367),"",IF(ISTEXT($L1367),$L1367,IF(SIGN(INDEX('Time Zones'!$D$12:$J$18,MATCH($H1367,ZoneA,0),MATCH($M1367,ZoneB,0)))=(-1),INDEX('Time Zones'!$D$12:$J$18,MATCH($H1367,ZoneA,0),MATCH($M1367,ZoneB,0))+$L1367+5,INDEX('Time Zones'!$D$12:$J$18,MATCH($H1367,ZoneA,0),MATCH($M1367,ZoneB,0))+$L1367)))),"Select Time Zones")</f>
        <v/>
      </c>
      <c r="O1367" s="162" t="str">
        <f t="shared" ca="1" si="155"/>
        <v/>
      </c>
      <c r="P1367" s="25">
        <f t="shared" si="151"/>
        <v>0</v>
      </c>
      <c r="Q1367" s="25">
        <f t="shared" si="152"/>
        <v>0</v>
      </c>
      <c r="R1367" s="25">
        <f t="shared" si="153"/>
        <v>0</v>
      </c>
      <c r="S1367" s="25" t="str">
        <f t="shared" ca="1" si="156"/>
        <v/>
      </c>
      <c r="T1367" s="20" t="str">
        <f t="shared" ca="1" si="157"/>
        <v/>
      </c>
      <c r="U1367" s="26" t="str">
        <f t="shared" ca="1" si="154"/>
        <v/>
      </c>
      <c r="V1367" s="22"/>
      <c r="W1367" s="22"/>
      <c r="X1367" s="22"/>
      <c r="Y1367" s="22"/>
      <c r="Z1367" s="156"/>
      <c r="AA1367" s="156"/>
      <c r="AB1367" s="156"/>
      <c r="AC1367" s="22">
        <v>20</v>
      </c>
    </row>
    <row r="1368" spans="1:29">
      <c r="A1368" s="17"/>
      <c r="B1368" s="18"/>
      <c r="C1368" s="18"/>
      <c r="D1368" s="17"/>
      <c r="E1368" s="17"/>
      <c r="F1368" s="157"/>
      <c r="G1368" s="136"/>
      <c r="H1368" s="136" t="s">
        <v>131</v>
      </c>
      <c r="I1368" s="137" t="str">
        <f>IFERROR(IF(ISBLANK($G1368),"",IF(ISTEXT($G1368),$G1368,IF(SIGN(INDEX('Time Zones'!$D$12:$J$18,MATCH($H1368,ZoneA,0),MATCH($J1368,ZoneB,0)))=(-1),INDEX('Time Zones'!$D$12:$J$18,MATCH($H1368,ZoneA,0),MATCH($J1368,ZoneB,0))+$G1368+5,INDEX('Time Zones'!$D$12:$J$18,MATCH($H1368,ZoneA,0),MATCH($J1368,ZoneB,0))+$G1368))),"Select Time Zones")</f>
        <v/>
      </c>
      <c r="J1368" s="19" t="s">
        <v>131</v>
      </c>
      <c r="K1368" s="160"/>
      <c r="L1368" s="134"/>
      <c r="M1368" s="134" t="s">
        <v>131</v>
      </c>
      <c r="N1368" s="135" t="str">
        <f>IFERROR(IF(ISBLANK($G1368),"",IF(ISBLANK($L1368),"",IF(ISTEXT($L1368),$L1368,IF(SIGN(INDEX('Time Zones'!$D$12:$J$18,MATCH($H1368,ZoneA,0),MATCH($M1368,ZoneB,0)))=(-1),INDEX('Time Zones'!$D$12:$J$18,MATCH($H1368,ZoneA,0),MATCH($M1368,ZoneB,0))+$L1368+5,INDEX('Time Zones'!$D$12:$J$18,MATCH($H1368,ZoneA,0),MATCH($M1368,ZoneB,0))+$L1368)))),"Select Time Zones")</f>
        <v/>
      </c>
      <c r="O1368" s="162" t="str">
        <f t="shared" ca="1" si="155"/>
        <v/>
      </c>
      <c r="P1368" s="25">
        <f t="shared" si="151"/>
        <v>0</v>
      </c>
      <c r="Q1368" s="25">
        <f t="shared" si="152"/>
        <v>0</v>
      </c>
      <c r="R1368" s="25">
        <f t="shared" si="153"/>
        <v>0</v>
      </c>
      <c r="S1368" s="25" t="str">
        <f t="shared" ca="1" si="156"/>
        <v/>
      </c>
      <c r="T1368" s="20" t="str">
        <f t="shared" ca="1" si="157"/>
        <v/>
      </c>
      <c r="U1368" s="26" t="str">
        <f t="shared" ca="1" si="154"/>
        <v/>
      </c>
      <c r="V1368" s="22"/>
      <c r="W1368" s="22"/>
      <c r="X1368" s="22"/>
      <c r="Y1368" s="22"/>
      <c r="Z1368" s="156"/>
      <c r="AA1368" s="156"/>
      <c r="AB1368" s="156"/>
      <c r="AC1368" s="22">
        <v>20</v>
      </c>
    </row>
    <row r="1369" spans="1:29">
      <c r="A1369" s="17"/>
      <c r="B1369" s="18"/>
      <c r="C1369" s="18"/>
      <c r="D1369" s="17"/>
      <c r="E1369" s="17"/>
      <c r="F1369" s="157"/>
      <c r="G1369" s="136"/>
      <c r="H1369" s="136" t="s">
        <v>131</v>
      </c>
      <c r="I1369" s="137" t="str">
        <f>IFERROR(IF(ISBLANK($G1369),"",IF(ISTEXT($G1369),$G1369,IF(SIGN(INDEX('Time Zones'!$D$12:$J$18,MATCH($H1369,ZoneA,0),MATCH($J1369,ZoneB,0)))=(-1),INDEX('Time Zones'!$D$12:$J$18,MATCH($H1369,ZoneA,0),MATCH($J1369,ZoneB,0))+$G1369+5,INDEX('Time Zones'!$D$12:$J$18,MATCH($H1369,ZoneA,0),MATCH($J1369,ZoneB,0))+$G1369))),"Select Time Zones")</f>
        <v/>
      </c>
      <c r="J1369" s="19" t="s">
        <v>131</v>
      </c>
      <c r="K1369" s="160"/>
      <c r="L1369" s="134"/>
      <c r="M1369" s="134" t="s">
        <v>131</v>
      </c>
      <c r="N1369" s="135" t="str">
        <f>IFERROR(IF(ISBLANK($G1369),"",IF(ISBLANK($L1369),"",IF(ISTEXT($L1369),$L1369,IF(SIGN(INDEX('Time Zones'!$D$12:$J$18,MATCH($H1369,ZoneA,0),MATCH($M1369,ZoneB,0)))=(-1),INDEX('Time Zones'!$D$12:$J$18,MATCH($H1369,ZoneA,0),MATCH($M1369,ZoneB,0))+$L1369+5,INDEX('Time Zones'!$D$12:$J$18,MATCH($H1369,ZoneA,0),MATCH($M1369,ZoneB,0))+$L1369)))),"Select Time Zones")</f>
        <v/>
      </c>
      <c r="O1369" s="162" t="str">
        <f t="shared" ca="1" si="155"/>
        <v/>
      </c>
      <c r="P1369" s="25">
        <f t="shared" si="151"/>
        <v>0</v>
      </c>
      <c r="Q1369" s="25">
        <f t="shared" si="152"/>
        <v>0</v>
      </c>
      <c r="R1369" s="25">
        <f t="shared" si="153"/>
        <v>0</v>
      </c>
      <c r="S1369" s="25" t="str">
        <f t="shared" ca="1" si="156"/>
        <v/>
      </c>
      <c r="T1369" s="20" t="str">
        <f t="shared" ca="1" si="157"/>
        <v/>
      </c>
      <c r="U1369" s="26" t="str">
        <f t="shared" ca="1" si="154"/>
        <v/>
      </c>
      <c r="V1369" s="22"/>
      <c r="W1369" s="22"/>
      <c r="X1369" s="22"/>
      <c r="Y1369" s="22"/>
      <c r="Z1369" s="156"/>
      <c r="AA1369" s="156"/>
      <c r="AB1369" s="156"/>
      <c r="AC1369" s="22">
        <v>20</v>
      </c>
    </row>
    <row r="1370" spans="1:29">
      <c r="A1370" s="17"/>
      <c r="B1370" s="18"/>
      <c r="C1370" s="18"/>
      <c r="D1370" s="17"/>
      <c r="E1370" s="17"/>
      <c r="F1370" s="157"/>
      <c r="G1370" s="136"/>
      <c r="H1370" s="136" t="s">
        <v>131</v>
      </c>
      <c r="I1370" s="137" t="str">
        <f>IFERROR(IF(ISBLANK($G1370),"",IF(ISTEXT($G1370),$G1370,IF(SIGN(INDEX('Time Zones'!$D$12:$J$18,MATCH($H1370,ZoneA,0),MATCH($J1370,ZoneB,0)))=(-1),INDEX('Time Zones'!$D$12:$J$18,MATCH($H1370,ZoneA,0),MATCH($J1370,ZoneB,0))+$G1370+5,INDEX('Time Zones'!$D$12:$J$18,MATCH($H1370,ZoneA,0),MATCH($J1370,ZoneB,0))+$G1370))),"Select Time Zones")</f>
        <v/>
      </c>
      <c r="J1370" s="19" t="s">
        <v>131</v>
      </c>
      <c r="K1370" s="160"/>
      <c r="L1370" s="134"/>
      <c r="M1370" s="134" t="s">
        <v>131</v>
      </c>
      <c r="N1370" s="135" t="str">
        <f>IFERROR(IF(ISBLANK($G1370),"",IF(ISBLANK($L1370),"",IF(ISTEXT($L1370),$L1370,IF(SIGN(INDEX('Time Zones'!$D$12:$J$18,MATCH($H1370,ZoneA,0),MATCH($M1370,ZoneB,0)))=(-1),INDEX('Time Zones'!$D$12:$J$18,MATCH($H1370,ZoneA,0),MATCH($M1370,ZoneB,0))+$L1370+5,INDEX('Time Zones'!$D$12:$J$18,MATCH($H1370,ZoneA,0),MATCH($M1370,ZoneB,0))+$L1370)))),"Select Time Zones")</f>
        <v/>
      </c>
      <c r="O1370" s="162" t="str">
        <f t="shared" ca="1" si="155"/>
        <v/>
      </c>
      <c r="P1370" s="25">
        <f t="shared" si="151"/>
        <v>0</v>
      </c>
      <c r="Q1370" s="25">
        <f t="shared" si="152"/>
        <v>0</v>
      </c>
      <c r="R1370" s="25">
        <f t="shared" si="153"/>
        <v>0</v>
      </c>
      <c r="S1370" s="25" t="str">
        <f t="shared" ca="1" si="156"/>
        <v/>
      </c>
      <c r="T1370" s="20" t="str">
        <f t="shared" ca="1" si="157"/>
        <v/>
      </c>
      <c r="U1370" s="26" t="str">
        <f t="shared" ca="1" si="154"/>
        <v/>
      </c>
      <c r="V1370" s="22"/>
      <c r="W1370" s="22"/>
      <c r="X1370" s="22"/>
      <c r="Y1370" s="22"/>
      <c r="Z1370" s="156"/>
      <c r="AA1370" s="156"/>
      <c r="AB1370" s="156"/>
      <c r="AC1370" s="22">
        <v>20</v>
      </c>
    </row>
    <row r="1371" spans="1:29">
      <c r="A1371" s="17"/>
      <c r="B1371" s="18"/>
      <c r="C1371" s="18"/>
      <c r="D1371" s="17"/>
      <c r="E1371" s="17"/>
      <c r="F1371" s="157"/>
      <c r="G1371" s="136"/>
      <c r="H1371" s="136" t="s">
        <v>131</v>
      </c>
      <c r="I1371" s="137" t="str">
        <f>IFERROR(IF(ISBLANK($G1371),"",IF(ISTEXT($G1371),$G1371,IF(SIGN(INDEX('Time Zones'!$D$12:$J$18,MATCH($H1371,ZoneA,0),MATCH($J1371,ZoneB,0)))=(-1),INDEX('Time Zones'!$D$12:$J$18,MATCH($H1371,ZoneA,0),MATCH($J1371,ZoneB,0))+$G1371+5,INDEX('Time Zones'!$D$12:$J$18,MATCH($H1371,ZoneA,0),MATCH($J1371,ZoneB,0))+$G1371))),"Select Time Zones")</f>
        <v/>
      </c>
      <c r="J1371" s="19" t="s">
        <v>131</v>
      </c>
      <c r="K1371" s="160"/>
      <c r="L1371" s="134"/>
      <c r="M1371" s="134" t="s">
        <v>131</v>
      </c>
      <c r="N1371" s="135" t="str">
        <f>IFERROR(IF(ISBLANK($G1371),"",IF(ISBLANK($L1371),"",IF(ISTEXT($L1371),$L1371,IF(SIGN(INDEX('Time Zones'!$D$12:$J$18,MATCH($H1371,ZoneA,0),MATCH($M1371,ZoneB,0)))=(-1),INDEX('Time Zones'!$D$12:$J$18,MATCH($H1371,ZoneA,0),MATCH($M1371,ZoneB,0))+$L1371+5,INDEX('Time Zones'!$D$12:$J$18,MATCH($H1371,ZoneA,0),MATCH($M1371,ZoneB,0))+$L1371)))),"Select Time Zones")</f>
        <v/>
      </c>
      <c r="O1371" s="162" t="str">
        <f t="shared" ca="1" si="155"/>
        <v/>
      </c>
      <c r="P1371" s="25">
        <f t="shared" si="151"/>
        <v>0</v>
      </c>
      <c r="Q1371" s="25">
        <f t="shared" si="152"/>
        <v>0</v>
      </c>
      <c r="R1371" s="25">
        <f t="shared" si="153"/>
        <v>0</v>
      </c>
      <c r="S1371" s="25" t="str">
        <f t="shared" ca="1" si="156"/>
        <v/>
      </c>
      <c r="T1371" s="20" t="str">
        <f t="shared" ca="1" si="157"/>
        <v/>
      </c>
      <c r="U1371" s="26" t="str">
        <f t="shared" ca="1" si="154"/>
        <v/>
      </c>
      <c r="V1371" s="22"/>
      <c r="W1371" s="22"/>
      <c r="X1371" s="22"/>
      <c r="Y1371" s="22"/>
      <c r="Z1371" s="156"/>
      <c r="AA1371" s="156"/>
      <c r="AB1371" s="156"/>
      <c r="AC1371" s="22">
        <v>20</v>
      </c>
    </row>
    <row r="1372" spans="1:29">
      <c r="A1372" s="17"/>
      <c r="B1372" s="18"/>
      <c r="C1372" s="18"/>
      <c r="D1372" s="17"/>
      <c r="E1372" s="17"/>
      <c r="F1372" s="157"/>
      <c r="G1372" s="136"/>
      <c r="H1372" s="136" t="s">
        <v>131</v>
      </c>
      <c r="I1372" s="137" t="str">
        <f>IFERROR(IF(ISBLANK($G1372),"",IF(ISTEXT($G1372),$G1372,IF(SIGN(INDEX('Time Zones'!$D$12:$J$18,MATCH($H1372,ZoneA,0),MATCH($J1372,ZoneB,0)))=(-1),INDEX('Time Zones'!$D$12:$J$18,MATCH($H1372,ZoneA,0),MATCH($J1372,ZoneB,0))+$G1372+5,INDEX('Time Zones'!$D$12:$J$18,MATCH($H1372,ZoneA,0),MATCH($J1372,ZoneB,0))+$G1372))),"Select Time Zones")</f>
        <v/>
      </c>
      <c r="J1372" s="19" t="s">
        <v>131</v>
      </c>
      <c r="K1372" s="160"/>
      <c r="L1372" s="134"/>
      <c r="M1372" s="134" t="s">
        <v>131</v>
      </c>
      <c r="N1372" s="135" t="str">
        <f>IFERROR(IF(ISBLANK($G1372),"",IF(ISBLANK($L1372),"",IF(ISTEXT($L1372),$L1372,IF(SIGN(INDEX('Time Zones'!$D$12:$J$18,MATCH($H1372,ZoneA,0),MATCH($M1372,ZoneB,0)))=(-1),INDEX('Time Zones'!$D$12:$J$18,MATCH($H1372,ZoneA,0),MATCH($M1372,ZoneB,0))+$L1372+5,INDEX('Time Zones'!$D$12:$J$18,MATCH($H1372,ZoneA,0),MATCH($M1372,ZoneB,0))+$L1372)))),"Select Time Zones")</f>
        <v/>
      </c>
      <c r="O1372" s="162" t="str">
        <f t="shared" ca="1" si="155"/>
        <v/>
      </c>
      <c r="P1372" s="25">
        <f t="shared" si="151"/>
        <v>0</v>
      </c>
      <c r="Q1372" s="25">
        <f t="shared" si="152"/>
        <v>0</v>
      </c>
      <c r="R1372" s="25">
        <f t="shared" si="153"/>
        <v>0</v>
      </c>
      <c r="S1372" s="25" t="str">
        <f t="shared" ca="1" si="156"/>
        <v/>
      </c>
      <c r="T1372" s="20" t="str">
        <f t="shared" ca="1" si="157"/>
        <v/>
      </c>
      <c r="U1372" s="26" t="str">
        <f t="shared" ca="1" si="154"/>
        <v/>
      </c>
      <c r="V1372" s="22"/>
      <c r="W1372" s="22"/>
      <c r="X1372" s="22"/>
      <c r="Y1372" s="22"/>
      <c r="Z1372" s="156"/>
      <c r="AA1372" s="156"/>
      <c r="AB1372" s="156"/>
      <c r="AC1372" s="22">
        <v>20</v>
      </c>
    </row>
    <row r="1373" spans="1:29">
      <c r="A1373" s="17"/>
      <c r="B1373" s="18"/>
      <c r="C1373" s="18"/>
      <c r="D1373" s="17"/>
      <c r="E1373" s="17"/>
      <c r="F1373" s="157"/>
      <c r="G1373" s="136"/>
      <c r="H1373" s="136" t="s">
        <v>131</v>
      </c>
      <c r="I1373" s="137" t="str">
        <f>IFERROR(IF(ISBLANK($G1373),"",IF(ISTEXT($G1373),$G1373,IF(SIGN(INDEX('Time Zones'!$D$12:$J$18,MATCH($H1373,ZoneA,0),MATCH($J1373,ZoneB,0)))=(-1),INDEX('Time Zones'!$D$12:$J$18,MATCH($H1373,ZoneA,0),MATCH($J1373,ZoneB,0))+$G1373+5,INDEX('Time Zones'!$D$12:$J$18,MATCH($H1373,ZoneA,0),MATCH($J1373,ZoneB,0))+$G1373))),"Select Time Zones")</f>
        <v/>
      </c>
      <c r="J1373" s="19" t="s">
        <v>131</v>
      </c>
      <c r="K1373" s="160"/>
      <c r="L1373" s="134"/>
      <c r="M1373" s="134" t="s">
        <v>131</v>
      </c>
      <c r="N1373" s="135" t="str">
        <f>IFERROR(IF(ISBLANK($G1373),"",IF(ISBLANK($L1373),"",IF(ISTEXT($L1373),$L1373,IF(SIGN(INDEX('Time Zones'!$D$12:$J$18,MATCH($H1373,ZoneA,0),MATCH($M1373,ZoneB,0)))=(-1),INDEX('Time Zones'!$D$12:$J$18,MATCH($H1373,ZoneA,0),MATCH($M1373,ZoneB,0))+$L1373+5,INDEX('Time Zones'!$D$12:$J$18,MATCH($H1373,ZoneA,0),MATCH($M1373,ZoneB,0))+$L1373)))),"Select Time Zones")</f>
        <v/>
      </c>
      <c r="O1373" s="162" t="str">
        <f t="shared" ca="1" si="155"/>
        <v/>
      </c>
      <c r="P1373" s="25">
        <f t="shared" si="151"/>
        <v>0</v>
      </c>
      <c r="Q1373" s="25">
        <f t="shared" si="152"/>
        <v>0</v>
      </c>
      <c r="R1373" s="25">
        <f t="shared" si="153"/>
        <v>0</v>
      </c>
      <c r="S1373" s="25" t="str">
        <f t="shared" ca="1" si="156"/>
        <v/>
      </c>
      <c r="T1373" s="20" t="str">
        <f t="shared" ca="1" si="157"/>
        <v/>
      </c>
      <c r="U1373" s="26" t="str">
        <f t="shared" ca="1" si="154"/>
        <v/>
      </c>
      <c r="V1373" s="22"/>
      <c r="W1373" s="22"/>
      <c r="X1373" s="22"/>
      <c r="Y1373" s="22"/>
      <c r="Z1373" s="156"/>
      <c r="AA1373" s="156"/>
      <c r="AB1373" s="156"/>
      <c r="AC1373" s="22">
        <v>20</v>
      </c>
    </row>
    <row r="1374" spans="1:29">
      <c r="A1374" s="17"/>
      <c r="B1374" s="18"/>
      <c r="C1374" s="18"/>
      <c r="D1374" s="17"/>
      <c r="E1374" s="17"/>
      <c r="F1374" s="157"/>
      <c r="G1374" s="136"/>
      <c r="H1374" s="136" t="s">
        <v>131</v>
      </c>
      <c r="I1374" s="137" t="str">
        <f>IFERROR(IF(ISBLANK($G1374),"",IF(ISTEXT($G1374),$G1374,IF(SIGN(INDEX('Time Zones'!$D$12:$J$18,MATCH($H1374,ZoneA,0),MATCH($J1374,ZoneB,0)))=(-1),INDEX('Time Zones'!$D$12:$J$18,MATCH($H1374,ZoneA,0),MATCH($J1374,ZoneB,0))+$G1374+5,INDEX('Time Zones'!$D$12:$J$18,MATCH($H1374,ZoneA,0),MATCH($J1374,ZoneB,0))+$G1374))),"Select Time Zones")</f>
        <v/>
      </c>
      <c r="J1374" s="19" t="s">
        <v>131</v>
      </c>
      <c r="K1374" s="160"/>
      <c r="L1374" s="134"/>
      <c r="M1374" s="134" t="s">
        <v>131</v>
      </c>
      <c r="N1374" s="135" t="str">
        <f>IFERROR(IF(ISBLANK($G1374),"",IF(ISBLANK($L1374),"",IF(ISTEXT($L1374),$L1374,IF(SIGN(INDEX('Time Zones'!$D$12:$J$18,MATCH($H1374,ZoneA,0),MATCH($M1374,ZoneB,0)))=(-1),INDEX('Time Zones'!$D$12:$J$18,MATCH($H1374,ZoneA,0),MATCH($M1374,ZoneB,0))+$L1374+5,INDEX('Time Zones'!$D$12:$J$18,MATCH($H1374,ZoneA,0),MATCH($M1374,ZoneB,0))+$L1374)))),"Select Time Zones")</f>
        <v/>
      </c>
      <c r="O1374" s="162" t="str">
        <f t="shared" ca="1" si="155"/>
        <v/>
      </c>
      <c r="P1374" s="25">
        <f t="shared" si="151"/>
        <v>0</v>
      </c>
      <c r="Q1374" s="25">
        <f t="shared" si="152"/>
        <v>0</v>
      </c>
      <c r="R1374" s="25">
        <f t="shared" si="153"/>
        <v>0</v>
      </c>
      <c r="S1374" s="25" t="str">
        <f t="shared" ca="1" si="156"/>
        <v/>
      </c>
      <c r="T1374" s="20" t="str">
        <f t="shared" ca="1" si="157"/>
        <v/>
      </c>
      <c r="U1374" s="26" t="str">
        <f t="shared" ca="1" si="154"/>
        <v/>
      </c>
      <c r="V1374" s="22"/>
      <c r="W1374" s="22"/>
      <c r="X1374" s="22"/>
      <c r="Y1374" s="22"/>
      <c r="Z1374" s="156"/>
      <c r="AA1374" s="156"/>
      <c r="AB1374" s="156"/>
      <c r="AC1374" s="22">
        <v>20</v>
      </c>
    </row>
    <row r="1375" spans="1:29">
      <c r="A1375" s="17"/>
      <c r="B1375" s="18"/>
      <c r="C1375" s="18"/>
      <c r="D1375" s="17"/>
      <c r="E1375" s="17"/>
      <c r="F1375" s="157"/>
      <c r="G1375" s="136"/>
      <c r="H1375" s="136" t="s">
        <v>131</v>
      </c>
      <c r="I1375" s="137" t="str">
        <f>IFERROR(IF(ISBLANK($G1375),"",IF(ISTEXT($G1375),$G1375,IF(SIGN(INDEX('Time Zones'!$D$12:$J$18,MATCH($H1375,ZoneA,0),MATCH($J1375,ZoneB,0)))=(-1),INDEX('Time Zones'!$D$12:$J$18,MATCH($H1375,ZoneA,0),MATCH($J1375,ZoneB,0))+$G1375+5,INDEX('Time Zones'!$D$12:$J$18,MATCH($H1375,ZoneA,0),MATCH($J1375,ZoneB,0))+$G1375))),"Select Time Zones")</f>
        <v/>
      </c>
      <c r="J1375" s="19" t="s">
        <v>131</v>
      </c>
      <c r="K1375" s="160"/>
      <c r="L1375" s="134"/>
      <c r="M1375" s="134" t="s">
        <v>131</v>
      </c>
      <c r="N1375" s="135" t="str">
        <f>IFERROR(IF(ISBLANK($G1375),"",IF(ISBLANK($L1375),"",IF(ISTEXT($L1375),$L1375,IF(SIGN(INDEX('Time Zones'!$D$12:$J$18,MATCH($H1375,ZoneA,0),MATCH($M1375,ZoneB,0)))=(-1),INDEX('Time Zones'!$D$12:$J$18,MATCH($H1375,ZoneA,0),MATCH($M1375,ZoneB,0))+$L1375+5,INDEX('Time Zones'!$D$12:$J$18,MATCH($H1375,ZoneA,0),MATCH($M1375,ZoneB,0))+$L1375)))),"Select Time Zones")</f>
        <v/>
      </c>
      <c r="O1375" s="162" t="str">
        <f t="shared" ca="1" si="155"/>
        <v/>
      </c>
      <c r="P1375" s="25">
        <f t="shared" si="151"/>
        <v>0</v>
      </c>
      <c r="Q1375" s="25">
        <f t="shared" si="152"/>
        <v>0</v>
      </c>
      <c r="R1375" s="25">
        <f t="shared" si="153"/>
        <v>0</v>
      </c>
      <c r="S1375" s="25" t="str">
        <f t="shared" ca="1" si="156"/>
        <v/>
      </c>
      <c r="T1375" s="20" t="str">
        <f t="shared" ca="1" si="157"/>
        <v/>
      </c>
      <c r="U1375" s="26" t="str">
        <f t="shared" ca="1" si="154"/>
        <v/>
      </c>
      <c r="V1375" s="22"/>
      <c r="W1375" s="22"/>
      <c r="X1375" s="22"/>
      <c r="Y1375" s="22"/>
      <c r="Z1375" s="156"/>
      <c r="AA1375" s="156"/>
      <c r="AB1375" s="156"/>
      <c r="AC1375" s="22">
        <v>20</v>
      </c>
    </row>
    <row r="1376" spans="1:29">
      <c r="A1376" s="17"/>
      <c r="B1376" s="18"/>
      <c r="C1376" s="18"/>
      <c r="D1376" s="17"/>
      <c r="E1376" s="17"/>
      <c r="F1376" s="157"/>
      <c r="G1376" s="136"/>
      <c r="H1376" s="136" t="s">
        <v>131</v>
      </c>
      <c r="I1376" s="137" t="str">
        <f>IFERROR(IF(ISBLANK($G1376),"",IF(ISTEXT($G1376),$G1376,IF(SIGN(INDEX('Time Zones'!$D$12:$J$18,MATCH($H1376,ZoneA,0),MATCH($J1376,ZoneB,0)))=(-1),INDEX('Time Zones'!$D$12:$J$18,MATCH($H1376,ZoneA,0),MATCH($J1376,ZoneB,0))+$G1376+5,INDEX('Time Zones'!$D$12:$J$18,MATCH($H1376,ZoneA,0),MATCH($J1376,ZoneB,0))+$G1376))),"Select Time Zones")</f>
        <v/>
      </c>
      <c r="J1376" s="19" t="s">
        <v>131</v>
      </c>
      <c r="K1376" s="160"/>
      <c r="L1376" s="134"/>
      <c r="M1376" s="134" t="s">
        <v>131</v>
      </c>
      <c r="N1376" s="135" t="str">
        <f>IFERROR(IF(ISBLANK($G1376),"",IF(ISBLANK($L1376),"",IF(ISTEXT($L1376),$L1376,IF(SIGN(INDEX('Time Zones'!$D$12:$J$18,MATCH($H1376,ZoneA,0),MATCH($M1376,ZoneB,0)))=(-1),INDEX('Time Zones'!$D$12:$J$18,MATCH($H1376,ZoneA,0),MATCH($M1376,ZoneB,0))+$L1376+5,INDEX('Time Zones'!$D$12:$J$18,MATCH($H1376,ZoneA,0),MATCH($M1376,ZoneB,0))+$L1376)))),"Select Time Zones")</f>
        <v/>
      </c>
      <c r="O1376" s="162" t="str">
        <f t="shared" ca="1" si="155"/>
        <v/>
      </c>
      <c r="P1376" s="25">
        <f t="shared" si="151"/>
        <v>0</v>
      </c>
      <c r="Q1376" s="25">
        <f t="shared" si="152"/>
        <v>0</v>
      </c>
      <c r="R1376" s="25">
        <f t="shared" si="153"/>
        <v>0</v>
      </c>
      <c r="S1376" s="25" t="str">
        <f t="shared" ca="1" si="156"/>
        <v/>
      </c>
      <c r="T1376" s="20" t="str">
        <f t="shared" ca="1" si="157"/>
        <v/>
      </c>
      <c r="U1376" s="26" t="str">
        <f t="shared" ca="1" si="154"/>
        <v/>
      </c>
      <c r="V1376" s="22"/>
      <c r="W1376" s="22"/>
      <c r="X1376" s="22"/>
      <c r="Y1376" s="22"/>
      <c r="Z1376" s="156"/>
      <c r="AA1376" s="156"/>
      <c r="AB1376" s="156"/>
      <c r="AC1376" s="22">
        <v>20</v>
      </c>
    </row>
    <row r="1377" spans="1:29">
      <c r="A1377" s="17"/>
      <c r="B1377" s="18"/>
      <c r="C1377" s="18"/>
      <c r="D1377" s="17"/>
      <c r="E1377" s="17"/>
      <c r="F1377" s="157"/>
      <c r="G1377" s="136"/>
      <c r="H1377" s="136" t="s">
        <v>131</v>
      </c>
      <c r="I1377" s="137" t="str">
        <f>IFERROR(IF(ISBLANK($G1377),"",IF(ISTEXT($G1377),$G1377,IF(SIGN(INDEX('Time Zones'!$D$12:$J$18,MATCH($H1377,ZoneA,0),MATCH($J1377,ZoneB,0)))=(-1),INDEX('Time Zones'!$D$12:$J$18,MATCH($H1377,ZoneA,0),MATCH($J1377,ZoneB,0))+$G1377+5,INDEX('Time Zones'!$D$12:$J$18,MATCH($H1377,ZoneA,0),MATCH($J1377,ZoneB,0))+$G1377))),"Select Time Zones")</f>
        <v/>
      </c>
      <c r="J1377" s="19" t="s">
        <v>131</v>
      </c>
      <c r="K1377" s="160"/>
      <c r="L1377" s="134"/>
      <c r="M1377" s="134" t="s">
        <v>131</v>
      </c>
      <c r="N1377" s="135" t="str">
        <f>IFERROR(IF(ISBLANK($G1377),"",IF(ISBLANK($L1377),"",IF(ISTEXT($L1377),$L1377,IF(SIGN(INDEX('Time Zones'!$D$12:$J$18,MATCH($H1377,ZoneA,0),MATCH($M1377,ZoneB,0)))=(-1),INDEX('Time Zones'!$D$12:$J$18,MATCH($H1377,ZoneA,0),MATCH($M1377,ZoneB,0))+$L1377+5,INDEX('Time Zones'!$D$12:$J$18,MATCH($H1377,ZoneA,0),MATCH($M1377,ZoneB,0))+$L1377)))),"Select Time Zones")</f>
        <v/>
      </c>
      <c r="O1377" s="162" t="str">
        <f t="shared" ca="1" si="155"/>
        <v/>
      </c>
      <c r="P1377" s="25">
        <f t="shared" si="151"/>
        <v>0</v>
      </c>
      <c r="Q1377" s="25">
        <f t="shared" si="152"/>
        <v>0</v>
      </c>
      <c r="R1377" s="25">
        <f t="shared" si="153"/>
        <v>0</v>
      </c>
      <c r="S1377" s="25" t="str">
        <f t="shared" ca="1" si="156"/>
        <v/>
      </c>
      <c r="T1377" s="20" t="str">
        <f t="shared" ca="1" si="157"/>
        <v/>
      </c>
      <c r="U1377" s="26" t="str">
        <f t="shared" ca="1" si="154"/>
        <v/>
      </c>
      <c r="V1377" s="22"/>
      <c r="W1377" s="22"/>
      <c r="X1377" s="22"/>
      <c r="Y1377" s="22"/>
      <c r="Z1377" s="156"/>
      <c r="AA1377" s="156"/>
      <c r="AB1377" s="156"/>
      <c r="AC1377" s="22">
        <v>20</v>
      </c>
    </row>
    <row r="1378" spans="1:29">
      <c r="A1378" s="17"/>
      <c r="B1378" s="18"/>
      <c r="C1378" s="18"/>
      <c r="D1378" s="17"/>
      <c r="E1378" s="17"/>
      <c r="F1378" s="157"/>
      <c r="G1378" s="136"/>
      <c r="H1378" s="136" t="s">
        <v>131</v>
      </c>
      <c r="I1378" s="137" t="str">
        <f>IFERROR(IF(ISBLANK($G1378),"",IF(ISTEXT($G1378),$G1378,IF(SIGN(INDEX('Time Zones'!$D$12:$J$18,MATCH($H1378,ZoneA,0),MATCH($J1378,ZoneB,0)))=(-1),INDEX('Time Zones'!$D$12:$J$18,MATCH($H1378,ZoneA,0),MATCH($J1378,ZoneB,0))+$G1378+5,INDEX('Time Zones'!$D$12:$J$18,MATCH($H1378,ZoneA,0),MATCH($J1378,ZoneB,0))+$G1378))),"Select Time Zones")</f>
        <v/>
      </c>
      <c r="J1378" s="19" t="s">
        <v>131</v>
      </c>
      <c r="K1378" s="160"/>
      <c r="L1378" s="134"/>
      <c r="M1378" s="134" t="s">
        <v>131</v>
      </c>
      <c r="N1378" s="135" t="str">
        <f>IFERROR(IF(ISBLANK($G1378),"",IF(ISBLANK($L1378),"",IF(ISTEXT($L1378),$L1378,IF(SIGN(INDEX('Time Zones'!$D$12:$J$18,MATCH($H1378,ZoneA,0),MATCH($M1378,ZoneB,0)))=(-1),INDEX('Time Zones'!$D$12:$J$18,MATCH($H1378,ZoneA,0),MATCH($M1378,ZoneB,0))+$L1378+5,INDEX('Time Zones'!$D$12:$J$18,MATCH($H1378,ZoneA,0),MATCH($M1378,ZoneB,0))+$L1378)))),"Select Time Zones")</f>
        <v/>
      </c>
      <c r="O1378" s="162" t="str">
        <f t="shared" ca="1" si="155"/>
        <v/>
      </c>
      <c r="P1378" s="25">
        <f t="shared" si="151"/>
        <v>0</v>
      </c>
      <c r="Q1378" s="25">
        <f t="shared" si="152"/>
        <v>0</v>
      </c>
      <c r="R1378" s="25">
        <f t="shared" si="153"/>
        <v>0</v>
      </c>
      <c r="S1378" s="25" t="str">
        <f t="shared" ca="1" si="156"/>
        <v/>
      </c>
      <c r="T1378" s="20" t="str">
        <f t="shared" ca="1" si="157"/>
        <v/>
      </c>
      <c r="U1378" s="26" t="str">
        <f t="shared" ca="1" si="154"/>
        <v/>
      </c>
      <c r="V1378" s="22"/>
      <c r="W1378" s="22"/>
      <c r="X1378" s="22"/>
      <c r="Y1378" s="22"/>
      <c r="Z1378" s="156"/>
      <c r="AA1378" s="156"/>
      <c r="AB1378" s="156"/>
      <c r="AC1378" s="22">
        <v>20</v>
      </c>
    </row>
    <row r="1379" spans="1:29">
      <c r="A1379" s="17"/>
      <c r="B1379" s="18"/>
      <c r="C1379" s="18"/>
      <c r="D1379" s="17"/>
      <c r="E1379" s="17"/>
      <c r="F1379" s="157"/>
      <c r="G1379" s="136"/>
      <c r="H1379" s="136" t="s">
        <v>131</v>
      </c>
      <c r="I1379" s="137" t="str">
        <f>IFERROR(IF(ISBLANK($G1379),"",IF(ISTEXT($G1379),$G1379,IF(SIGN(INDEX('Time Zones'!$D$12:$J$18,MATCH($H1379,ZoneA,0),MATCH($J1379,ZoneB,0)))=(-1),INDEX('Time Zones'!$D$12:$J$18,MATCH($H1379,ZoneA,0),MATCH($J1379,ZoneB,0))+$G1379+5,INDEX('Time Zones'!$D$12:$J$18,MATCH($H1379,ZoneA,0),MATCH($J1379,ZoneB,0))+$G1379))),"Select Time Zones")</f>
        <v/>
      </c>
      <c r="J1379" s="19" t="s">
        <v>131</v>
      </c>
      <c r="K1379" s="160"/>
      <c r="L1379" s="134"/>
      <c r="M1379" s="134" t="s">
        <v>131</v>
      </c>
      <c r="N1379" s="135" t="str">
        <f>IFERROR(IF(ISBLANK($G1379),"",IF(ISBLANK($L1379),"",IF(ISTEXT($L1379),$L1379,IF(SIGN(INDEX('Time Zones'!$D$12:$J$18,MATCH($H1379,ZoneA,0),MATCH($M1379,ZoneB,0)))=(-1),INDEX('Time Zones'!$D$12:$J$18,MATCH($H1379,ZoneA,0),MATCH($M1379,ZoneB,0))+$L1379+5,INDEX('Time Zones'!$D$12:$J$18,MATCH($H1379,ZoneA,0),MATCH($M1379,ZoneB,0))+$L1379)))),"Select Time Zones")</f>
        <v/>
      </c>
      <c r="O1379" s="162" t="str">
        <f t="shared" ca="1" si="155"/>
        <v/>
      </c>
      <c r="P1379" s="25">
        <f t="shared" si="151"/>
        <v>0</v>
      </c>
      <c r="Q1379" s="25">
        <f t="shared" si="152"/>
        <v>0</v>
      </c>
      <c r="R1379" s="25">
        <f t="shared" si="153"/>
        <v>0</v>
      </c>
      <c r="S1379" s="25" t="str">
        <f t="shared" ca="1" si="156"/>
        <v/>
      </c>
      <c r="T1379" s="20" t="str">
        <f t="shared" ca="1" si="157"/>
        <v/>
      </c>
      <c r="U1379" s="26" t="str">
        <f t="shared" ca="1" si="154"/>
        <v/>
      </c>
      <c r="V1379" s="22"/>
      <c r="W1379" s="22"/>
      <c r="X1379" s="22"/>
      <c r="Y1379" s="22"/>
      <c r="Z1379" s="156"/>
      <c r="AA1379" s="156"/>
      <c r="AB1379" s="156"/>
      <c r="AC1379" s="22">
        <v>20</v>
      </c>
    </row>
    <row r="1380" spans="1:29">
      <c r="A1380" s="17"/>
      <c r="B1380" s="18"/>
      <c r="C1380" s="18"/>
      <c r="D1380" s="17"/>
      <c r="E1380" s="17"/>
      <c r="F1380" s="157"/>
      <c r="G1380" s="136"/>
      <c r="H1380" s="136" t="s">
        <v>131</v>
      </c>
      <c r="I1380" s="137" t="str">
        <f>IFERROR(IF(ISBLANK($G1380),"",IF(ISTEXT($G1380),$G1380,IF(SIGN(INDEX('Time Zones'!$D$12:$J$18,MATCH($H1380,ZoneA,0),MATCH($J1380,ZoneB,0)))=(-1),INDEX('Time Zones'!$D$12:$J$18,MATCH($H1380,ZoneA,0),MATCH($J1380,ZoneB,0))+$G1380+5,INDEX('Time Zones'!$D$12:$J$18,MATCH($H1380,ZoneA,0),MATCH($J1380,ZoneB,0))+$G1380))),"Select Time Zones")</f>
        <v/>
      </c>
      <c r="J1380" s="19" t="s">
        <v>131</v>
      </c>
      <c r="K1380" s="160"/>
      <c r="L1380" s="134"/>
      <c r="M1380" s="134" t="s">
        <v>131</v>
      </c>
      <c r="N1380" s="135" t="str">
        <f>IFERROR(IF(ISBLANK($G1380),"",IF(ISBLANK($L1380),"",IF(ISTEXT($L1380),$L1380,IF(SIGN(INDEX('Time Zones'!$D$12:$J$18,MATCH($H1380,ZoneA,0),MATCH($M1380,ZoneB,0)))=(-1),INDEX('Time Zones'!$D$12:$J$18,MATCH($H1380,ZoneA,0),MATCH($M1380,ZoneB,0))+$L1380+5,INDEX('Time Zones'!$D$12:$J$18,MATCH($H1380,ZoneA,0),MATCH($M1380,ZoneB,0))+$L1380)))),"Select Time Zones")</f>
        <v/>
      </c>
      <c r="O1380" s="162" t="str">
        <f t="shared" ca="1" si="155"/>
        <v/>
      </c>
      <c r="P1380" s="25">
        <f t="shared" si="151"/>
        <v>0</v>
      </c>
      <c r="Q1380" s="25">
        <f t="shared" si="152"/>
        <v>0</v>
      </c>
      <c r="R1380" s="25">
        <f t="shared" si="153"/>
        <v>0</v>
      </c>
      <c r="S1380" s="25" t="str">
        <f t="shared" ca="1" si="156"/>
        <v/>
      </c>
      <c r="T1380" s="20" t="str">
        <f t="shared" ca="1" si="157"/>
        <v/>
      </c>
      <c r="U1380" s="26" t="str">
        <f t="shared" ca="1" si="154"/>
        <v/>
      </c>
      <c r="V1380" s="22"/>
      <c r="W1380" s="22"/>
      <c r="X1380" s="22"/>
      <c r="Y1380" s="22"/>
      <c r="Z1380" s="156"/>
      <c r="AA1380" s="156"/>
      <c r="AB1380" s="156"/>
      <c r="AC1380" s="22">
        <v>20</v>
      </c>
    </row>
    <row r="1381" spans="1:29">
      <c r="A1381" s="17"/>
      <c r="B1381" s="18"/>
      <c r="C1381" s="18"/>
      <c r="D1381" s="17"/>
      <c r="E1381" s="17"/>
      <c r="F1381" s="157"/>
      <c r="G1381" s="136"/>
      <c r="H1381" s="136" t="s">
        <v>131</v>
      </c>
      <c r="I1381" s="137" t="str">
        <f>IFERROR(IF(ISBLANK($G1381),"",IF(ISTEXT($G1381),$G1381,IF(SIGN(INDEX('Time Zones'!$D$12:$J$18,MATCH($H1381,ZoneA,0),MATCH($J1381,ZoneB,0)))=(-1),INDEX('Time Zones'!$D$12:$J$18,MATCH($H1381,ZoneA,0),MATCH($J1381,ZoneB,0))+$G1381+5,INDEX('Time Zones'!$D$12:$J$18,MATCH($H1381,ZoneA,0),MATCH($J1381,ZoneB,0))+$G1381))),"Select Time Zones")</f>
        <v/>
      </c>
      <c r="J1381" s="19" t="s">
        <v>131</v>
      </c>
      <c r="K1381" s="160"/>
      <c r="L1381" s="134"/>
      <c r="M1381" s="134" t="s">
        <v>131</v>
      </c>
      <c r="N1381" s="135" t="str">
        <f>IFERROR(IF(ISBLANK($G1381),"",IF(ISBLANK($L1381),"",IF(ISTEXT($L1381),$L1381,IF(SIGN(INDEX('Time Zones'!$D$12:$J$18,MATCH($H1381,ZoneA,0),MATCH($M1381,ZoneB,0)))=(-1),INDEX('Time Zones'!$D$12:$J$18,MATCH($H1381,ZoneA,0),MATCH($M1381,ZoneB,0))+$L1381+5,INDEX('Time Zones'!$D$12:$J$18,MATCH($H1381,ZoneA,0),MATCH($M1381,ZoneB,0))+$L1381)))),"Select Time Zones")</f>
        <v/>
      </c>
      <c r="O1381" s="162" t="str">
        <f t="shared" ca="1" si="155"/>
        <v/>
      </c>
      <c r="P1381" s="25">
        <f t="shared" si="151"/>
        <v>0</v>
      </c>
      <c r="Q1381" s="25">
        <f t="shared" si="152"/>
        <v>0</v>
      </c>
      <c r="R1381" s="25">
        <f t="shared" si="153"/>
        <v>0</v>
      </c>
      <c r="S1381" s="25" t="str">
        <f t="shared" ca="1" si="156"/>
        <v/>
      </c>
      <c r="T1381" s="20" t="str">
        <f t="shared" ca="1" si="157"/>
        <v/>
      </c>
      <c r="U1381" s="26" t="str">
        <f t="shared" ca="1" si="154"/>
        <v/>
      </c>
      <c r="V1381" s="22"/>
      <c r="W1381" s="22"/>
      <c r="X1381" s="22"/>
      <c r="Y1381" s="22"/>
      <c r="Z1381" s="156"/>
      <c r="AA1381" s="156"/>
      <c r="AB1381" s="156"/>
      <c r="AC1381" s="22">
        <v>20</v>
      </c>
    </row>
    <row r="1382" spans="1:29">
      <c r="A1382" s="17"/>
      <c r="B1382" s="18"/>
      <c r="C1382" s="18"/>
      <c r="D1382" s="17"/>
      <c r="E1382" s="17"/>
      <c r="F1382" s="157"/>
      <c r="G1382" s="136"/>
      <c r="H1382" s="136" t="s">
        <v>131</v>
      </c>
      <c r="I1382" s="137" t="str">
        <f>IFERROR(IF(ISBLANK($G1382),"",IF(ISTEXT($G1382),$G1382,IF(SIGN(INDEX('Time Zones'!$D$12:$J$18,MATCH($H1382,ZoneA,0),MATCH($J1382,ZoneB,0)))=(-1),INDEX('Time Zones'!$D$12:$J$18,MATCH($H1382,ZoneA,0),MATCH($J1382,ZoneB,0))+$G1382+5,INDEX('Time Zones'!$D$12:$J$18,MATCH($H1382,ZoneA,0),MATCH($J1382,ZoneB,0))+$G1382))),"Select Time Zones")</f>
        <v/>
      </c>
      <c r="J1382" s="19" t="s">
        <v>131</v>
      </c>
      <c r="K1382" s="160"/>
      <c r="L1382" s="134"/>
      <c r="M1382" s="134" t="s">
        <v>131</v>
      </c>
      <c r="N1382" s="135" t="str">
        <f>IFERROR(IF(ISBLANK($G1382),"",IF(ISBLANK($L1382),"",IF(ISTEXT($L1382),$L1382,IF(SIGN(INDEX('Time Zones'!$D$12:$J$18,MATCH($H1382,ZoneA,0),MATCH($M1382,ZoneB,0)))=(-1),INDEX('Time Zones'!$D$12:$J$18,MATCH($H1382,ZoneA,0),MATCH($M1382,ZoneB,0))+$L1382+5,INDEX('Time Zones'!$D$12:$J$18,MATCH($H1382,ZoneA,0),MATCH($M1382,ZoneB,0))+$L1382)))),"Select Time Zones")</f>
        <v/>
      </c>
      <c r="O1382" s="162" t="str">
        <f t="shared" ca="1" si="155"/>
        <v/>
      </c>
      <c r="P1382" s="25">
        <f t="shared" si="151"/>
        <v>0</v>
      </c>
      <c r="Q1382" s="25">
        <f t="shared" si="152"/>
        <v>0</v>
      </c>
      <c r="R1382" s="25">
        <f t="shared" si="153"/>
        <v>0</v>
      </c>
      <c r="S1382" s="25" t="str">
        <f t="shared" ca="1" si="156"/>
        <v/>
      </c>
      <c r="T1382" s="20" t="str">
        <f t="shared" ca="1" si="157"/>
        <v/>
      </c>
      <c r="U1382" s="26" t="str">
        <f t="shared" ca="1" si="154"/>
        <v/>
      </c>
      <c r="V1382" s="22"/>
      <c r="W1382" s="22"/>
      <c r="X1382" s="22"/>
      <c r="Y1382" s="22"/>
      <c r="Z1382" s="156"/>
      <c r="AA1382" s="156"/>
      <c r="AB1382" s="156"/>
      <c r="AC1382" s="22">
        <v>20</v>
      </c>
    </row>
    <row r="1383" spans="1:29">
      <c r="A1383" s="17"/>
      <c r="B1383" s="18"/>
      <c r="C1383" s="18"/>
      <c r="D1383" s="17"/>
      <c r="E1383" s="17"/>
      <c r="F1383" s="157"/>
      <c r="G1383" s="136"/>
      <c r="H1383" s="136" t="s">
        <v>131</v>
      </c>
      <c r="I1383" s="137" t="str">
        <f>IFERROR(IF(ISBLANK($G1383),"",IF(ISTEXT($G1383),$G1383,IF(SIGN(INDEX('Time Zones'!$D$12:$J$18,MATCH($H1383,ZoneA,0),MATCH($J1383,ZoneB,0)))=(-1),INDEX('Time Zones'!$D$12:$J$18,MATCH($H1383,ZoneA,0),MATCH($J1383,ZoneB,0))+$G1383+5,INDEX('Time Zones'!$D$12:$J$18,MATCH($H1383,ZoneA,0),MATCH($J1383,ZoneB,0))+$G1383))),"Select Time Zones")</f>
        <v/>
      </c>
      <c r="J1383" s="19" t="s">
        <v>131</v>
      </c>
      <c r="K1383" s="160"/>
      <c r="L1383" s="134"/>
      <c r="M1383" s="134" t="s">
        <v>131</v>
      </c>
      <c r="N1383" s="135" t="str">
        <f>IFERROR(IF(ISBLANK($G1383),"",IF(ISBLANK($L1383),"",IF(ISTEXT($L1383),$L1383,IF(SIGN(INDEX('Time Zones'!$D$12:$J$18,MATCH($H1383,ZoneA,0),MATCH($M1383,ZoneB,0)))=(-1),INDEX('Time Zones'!$D$12:$J$18,MATCH($H1383,ZoneA,0),MATCH($M1383,ZoneB,0))+$L1383+5,INDEX('Time Zones'!$D$12:$J$18,MATCH($H1383,ZoneA,0),MATCH($M1383,ZoneB,0))+$L1383)))),"Select Time Zones")</f>
        <v/>
      </c>
      <c r="O1383" s="162" t="str">
        <f t="shared" ca="1" si="155"/>
        <v/>
      </c>
      <c r="P1383" s="25">
        <f t="shared" si="151"/>
        <v>0</v>
      </c>
      <c r="Q1383" s="25">
        <f t="shared" si="152"/>
        <v>0</v>
      </c>
      <c r="R1383" s="25">
        <f t="shared" si="153"/>
        <v>0</v>
      </c>
      <c r="S1383" s="25" t="str">
        <f t="shared" ca="1" si="156"/>
        <v/>
      </c>
      <c r="T1383" s="20" t="str">
        <f t="shared" ca="1" si="157"/>
        <v/>
      </c>
      <c r="U1383" s="26" t="str">
        <f t="shared" ca="1" si="154"/>
        <v/>
      </c>
      <c r="V1383" s="22"/>
      <c r="W1383" s="22"/>
      <c r="X1383" s="22"/>
      <c r="Y1383" s="22"/>
      <c r="Z1383" s="156"/>
      <c r="AA1383" s="156"/>
      <c r="AB1383" s="156"/>
      <c r="AC1383" s="22">
        <v>20</v>
      </c>
    </row>
    <row r="1384" spans="1:29">
      <c r="A1384" s="17"/>
      <c r="B1384" s="18"/>
      <c r="C1384" s="18"/>
      <c r="D1384" s="17"/>
      <c r="E1384" s="17"/>
      <c r="F1384" s="157"/>
      <c r="G1384" s="136"/>
      <c r="H1384" s="136" t="s">
        <v>131</v>
      </c>
      <c r="I1384" s="137" t="str">
        <f>IFERROR(IF(ISBLANK($G1384),"",IF(ISTEXT($G1384),$G1384,IF(SIGN(INDEX('Time Zones'!$D$12:$J$18,MATCH($H1384,ZoneA,0),MATCH($J1384,ZoneB,0)))=(-1),INDEX('Time Zones'!$D$12:$J$18,MATCH($H1384,ZoneA,0),MATCH($J1384,ZoneB,0))+$G1384+5,INDEX('Time Zones'!$D$12:$J$18,MATCH($H1384,ZoneA,0),MATCH($J1384,ZoneB,0))+$G1384))),"Select Time Zones")</f>
        <v/>
      </c>
      <c r="J1384" s="19" t="s">
        <v>131</v>
      </c>
      <c r="K1384" s="160"/>
      <c r="L1384" s="134"/>
      <c r="M1384" s="134" t="s">
        <v>131</v>
      </c>
      <c r="N1384" s="135" t="str">
        <f>IFERROR(IF(ISBLANK($G1384),"",IF(ISBLANK($L1384),"",IF(ISTEXT($L1384),$L1384,IF(SIGN(INDEX('Time Zones'!$D$12:$J$18,MATCH($H1384,ZoneA,0),MATCH($M1384,ZoneB,0)))=(-1),INDEX('Time Zones'!$D$12:$J$18,MATCH($H1384,ZoneA,0),MATCH($M1384,ZoneB,0))+$L1384+5,INDEX('Time Zones'!$D$12:$J$18,MATCH($H1384,ZoneA,0),MATCH($M1384,ZoneB,0))+$L1384)))),"Select Time Zones")</f>
        <v/>
      </c>
      <c r="O1384" s="162" t="str">
        <f t="shared" ca="1" si="155"/>
        <v/>
      </c>
      <c r="P1384" s="25">
        <f t="shared" si="151"/>
        <v>0</v>
      </c>
      <c r="Q1384" s="25">
        <f t="shared" si="152"/>
        <v>0</v>
      </c>
      <c r="R1384" s="25">
        <f t="shared" si="153"/>
        <v>0</v>
      </c>
      <c r="S1384" s="25" t="str">
        <f t="shared" ca="1" si="156"/>
        <v/>
      </c>
      <c r="T1384" s="20" t="str">
        <f t="shared" ca="1" si="157"/>
        <v/>
      </c>
      <c r="U1384" s="26" t="str">
        <f t="shared" ca="1" si="154"/>
        <v/>
      </c>
      <c r="V1384" s="22"/>
      <c r="W1384" s="22"/>
      <c r="X1384" s="22"/>
      <c r="Y1384" s="22"/>
      <c r="Z1384" s="156"/>
      <c r="AA1384" s="156"/>
      <c r="AB1384" s="156"/>
      <c r="AC1384" s="22">
        <v>20</v>
      </c>
    </row>
    <row r="1385" spans="1:29">
      <c r="A1385" s="17"/>
      <c r="B1385" s="18"/>
      <c r="C1385" s="18"/>
      <c r="D1385" s="17"/>
      <c r="E1385" s="17"/>
      <c r="F1385" s="157"/>
      <c r="G1385" s="136"/>
      <c r="H1385" s="136" t="s">
        <v>131</v>
      </c>
      <c r="I1385" s="137" t="str">
        <f>IFERROR(IF(ISBLANK($G1385),"",IF(ISTEXT($G1385),$G1385,IF(SIGN(INDEX('Time Zones'!$D$12:$J$18,MATCH($H1385,ZoneA,0),MATCH($J1385,ZoneB,0)))=(-1),INDEX('Time Zones'!$D$12:$J$18,MATCH($H1385,ZoneA,0),MATCH($J1385,ZoneB,0))+$G1385+5,INDEX('Time Zones'!$D$12:$J$18,MATCH($H1385,ZoneA,0),MATCH($J1385,ZoneB,0))+$G1385))),"Select Time Zones")</f>
        <v/>
      </c>
      <c r="J1385" s="19" t="s">
        <v>131</v>
      </c>
      <c r="K1385" s="160"/>
      <c r="L1385" s="134"/>
      <c r="M1385" s="134" t="s">
        <v>131</v>
      </c>
      <c r="N1385" s="135" t="str">
        <f>IFERROR(IF(ISBLANK($G1385),"",IF(ISBLANK($L1385),"",IF(ISTEXT($L1385),$L1385,IF(SIGN(INDEX('Time Zones'!$D$12:$J$18,MATCH($H1385,ZoneA,0),MATCH($M1385,ZoneB,0)))=(-1),INDEX('Time Zones'!$D$12:$J$18,MATCH($H1385,ZoneA,0),MATCH($M1385,ZoneB,0))+$L1385+5,INDEX('Time Zones'!$D$12:$J$18,MATCH($H1385,ZoneA,0),MATCH($M1385,ZoneB,0))+$L1385)))),"Select Time Zones")</f>
        <v/>
      </c>
      <c r="O1385" s="162" t="str">
        <f t="shared" ca="1" si="155"/>
        <v/>
      </c>
      <c r="P1385" s="25">
        <f t="shared" si="151"/>
        <v>0</v>
      </c>
      <c r="Q1385" s="25">
        <f t="shared" si="152"/>
        <v>0</v>
      </c>
      <c r="R1385" s="25">
        <f t="shared" si="153"/>
        <v>0</v>
      </c>
      <c r="S1385" s="25" t="str">
        <f t="shared" ca="1" si="156"/>
        <v/>
      </c>
      <c r="T1385" s="20" t="str">
        <f t="shared" ca="1" si="157"/>
        <v/>
      </c>
      <c r="U1385" s="26" t="str">
        <f t="shared" ca="1" si="154"/>
        <v/>
      </c>
      <c r="V1385" s="22"/>
      <c r="W1385" s="22"/>
      <c r="X1385" s="22"/>
      <c r="Y1385" s="22"/>
      <c r="Z1385" s="156"/>
      <c r="AA1385" s="156"/>
      <c r="AB1385" s="156"/>
      <c r="AC1385" s="22">
        <v>20</v>
      </c>
    </row>
    <row r="1386" spans="1:29">
      <c r="A1386" s="17"/>
      <c r="B1386" s="18"/>
      <c r="C1386" s="18"/>
      <c r="D1386" s="17"/>
      <c r="E1386" s="17"/>
      <c r="F1386" s="157"/>
      <c r="G1386" s="136"/>
      <c r="H1386" s="136" t="s">
        <v>131</v>
      </c>
      <c r="I1386" s="137" t="str">
        <f>IFERROR(IF(ISBLANK($G1386),"",IF(ISTEXT($G1386),$G1386,IF(SIGN(INDEX('Time Zones'!$D$12:$J$18,MATCH($H1386,ZoneA,0),MATCH($J1386,ZoneB,0)))=(-1),INDEX('Time Zones'!$D$12:$J$18,MATCH($H1386,ZoneA,0),MATCH($J1386,ZoneB,0))+$G1386+5,INDEX('Time Zones'!$D$12:$J$18,MATCH($H1386,ZoneA,0),MATCH($J1386,ZoneB,0))+$G1386))),"Select Time Zones")</f>
        <v/>
      </c>
      <c r="J1386" s="19" t="s">
        <v>131</v>
      </c>
      <c r="K1386" s="160"/>
      <c r="L1386" s="134"/>
      <c r="M1386" s="134" t="s">
        <v>131</v>
      </c>
      <c r="N1386" s="135" t="str">
        <f>IFERROR(IF(ISBLANK($G1386),"",IF(ISBLANK($L1386),"",IF(ISTEXT($L1386),$L1386,IF(SIGN(INDEX('Time Zones'!$D$12:$J$18,MATCH($H1386,ZoneA,0),MATCH($M1386,ZoneB,0)))=(-1),INDEX('Time Zones'!$D$12:$J$18,MATCH($H1386,ZoneA,0),MATCH($M1386,ZoneB,0))+$L1386+5,INDEX('Time Zones'!$D$12:$J$18,MATCH($H1386,ZoneA,0),MATCH($M1386,ZoneB,0))+$L1386)))),"Select Time Zones")</f>
        <v/>
      </c>
      <c r="O1386" s="162" t="str">
        <f t="shared" ca="1" si="155"/>
        <v/>
      </c>
      <c r="P1386" s="25">
        <f t="shared" si="151"/>
        <v>0</v>
      </c>
      <c r="Q1386" s="25">
        <f t="shared" si="152"/>
        <v>0</v>
      </c>
      <c r="R1386" s="25">
        <f t="shared" si="153"/>
        <v>0</v>
      </c>
      <c r="S1386" s="25" t="str">
        <f t="shared" ca="1" si="156"/>
        <v/>
      </c>
      <c r="T1386" s="20" t="str">
        <f t="shared" ca="1" si="157"/>
        <v/>
      </c>
      <c r="U1386" s="26" t="str">
        <f t="shared" ca="1" si="154"/>
        <v/>
      </c>
      <c r="V1386" s="22"/>
      <c r="W1386" s="22"/>
      <c r="X1386" s="22"/>
      <c r="Y1386" s="22"/>
      <c r="Z1386" s="156"/>
      <c r="AA1386" s="156"/>
      <c r="AB1386" s="156"/>
      <c r="AC1386" s="22">
        <v>20</v>
      </c>
    </row>
    <row r="1387" spans="1:29">
      <c r="A1387" s="17"/>
      <c r="B1387" s="18"/>
      <c r="C1387" s="18"/>
      <c r="D1387" s="17"/>
      <c r="E1387" s="17"/>
      <c r="F1387" s="157"/>
      <c r="G1387" s="136"/>
      <c r="H1387" s="136" t="s">
        <v>131</v>
      </c>
      <c r="I1387" s="137" t="str">
        <f>IFERROR(IF(ISBLANK($G1387),"",IF(ISTEXT($G1387),$G1387,IF(SIGN(INDEX('Time Zones'!$D$12:$J$18,MATCH($H1387,ZoneA,0),MATCH($J1387,ZoneB,0)))=(-1),INDEX('Time Zones'!$D$12:$J$18,MATCH($H1387,ZoneA,0),MATCH($J1387,ZoneB,0))+$G1387+5,INDEX('Time Zones'!$D$12:$J$18,MATCH($H1387,ZoneA,0),MATCH($J1387,ZoneB,0))+$G1387))),"Select Time Zones")</f>
        <v/>
      </c>
      <c r="J1387" s="19" t="s">
        <v>131</v>
      </c>
      <c r="K1387" s="160"/>
      <c r="L1387" s="134"/>
      <c r="M1387" s="134" t="s">
        <v>131</v>
      </c>
      <c r="N1387" s="135" t="str">
        <f>IFERROR(IF(ISBLANK($G1387),"",IF(ISBLANK($L1387),"",IF(ISTEXT($L1387),$L1387,IF(SIGN(INDEX('Time Zones'!$D$12:$J$18,MATCH($H1387,ZoneA,0),MATCH($M1387,ZoneB,0)))=(-1),INDEX('Time Zones'!$D$12:$J$18,MATCH($H1387,ZoneA,0),MATCH($M1387,ZoneB,0))+$L1387+5,INDEX('Time Zones'!$D$12:$J$18,MATCH($H1387,ZoneA,0),MATCH($M1387,ZoneB,0))+$L1387)))),"Select Time Zones")</f>
        <v/>
      </c>
      <c r="O1387" s="162" t="str">
        <f t="shared" ca="1" si="155"/>
        <v/>
      </c>
      <c r="P1387" s="25">
        <f t="shared" si="151"/>
        <v>0</v>
      </c>
      <c r="Q1387" s="25">
        <f t="shared" si="152"/>
        <v>0</v>
      </c>
      <c r="R1387" s="25">
        <f t="shared" si="153"/>
        <v>0</v>
      </c>
      <c r="S1387" s="25" t="str">
        <f t="shared" ca="1" si="156"/>
        <v/>
      </c>
      <c r="T1387" s="20" t="str">
        <f t="shared" ca="1" si="157"/>
        <v/>
      </c>
      <c r="U1387" s="26" t="str">
        <f t="shared" ca="1" si="154"/>
        <v/>
      </c>
      <c r="V1387" s="22"/>
      <c r="W1387" s="22"/>
      <c r="X1387" s="22"/>
      <c r="Y1387" s="22"/>
      <c r="Z1387" s="156"/>
      <c r="AA1387" s="156"/>
      <c r="AB1387" s="156"/>
      <c r="AC1387" s="22">
        <v>20</v>
      </c>
    </row>
    <row r="1388" spans="1:29">
      <c r="A1388" s="17"/>
      <c r="B1388" s="18"/>
      <c r="C1388" s="18"/>
      <c r="D1388" s="17"/>
      <c r="E1388" s="17"/>
      <c r="F1388" s="157"/>
      <c r="G1388" s="136"/>
      <c r="H1388" s="136" t="s">
        <v>131</v>
      </c>
      <c r="I1388" s="137" t="str">
        <f>IFERROR(IF(ISBLANK($G1388),"",IF(ISTEXT($G1388),$G1388,IF(SIGN(INDEX('Time Zones'!$D$12:$J$18,MATCH($H1388,ZoneA,0),MATCH($J1388,ZoneB,0)))=(-1),INDEX('Time Zones'!$D$12:$J$18,MATCH($H1388,ZoneA,0),MATCH($J1388,ZoneB,0))+$G1388+5,INDEX('Time Zones'!$D$12:$J$18,MATCH($H1388,ZoneA,0),MATCH($J1388,ZoneB,0))+$G1388))),"Select Time Zones")</f>
        <v/>
      </c>
      <c r="J1388" s="19" t="s">
        <v>131</v>
      </c>
      <c r="K1388" s="160"/>
      <c r="L1388" s="134"/>
      <c r="M1388" s="134" t="s">
        <v>131</v>
      </c>
      <c r="N1388" s="135" t="str">
        <f>IFERROR(IF(ISBLANK($G1388),"",IF(ISBLANK($L1388),"",IF(ISTEXT($L1388),$L1388,IF(SIGN(INDEX('Time Zones'!$D$12:$J$18,MATCH($H1388,ZoneA,0),MATCH($M1388,ZoneB,0)))=(-1),INDEX('Time Zones'!$D$12:$J$18,MATCH($H1388,ZoneA,0),MATCH($M1388,ZoneB,0))+$L1388+5,INDEX('Time Zones'!$D$12:$J$18,MATCH($H1388,ZoneA,0),MATCH($M1388,ZoneB,0))+$L1388)))),"Select Time Zones")</f>
        <v/>
      </c>
      <c r="O1388" s="162" t="str">
        <f t="shared" ca="1" si="155"/>
        <v/>
      </c>
      <c r="P1388" s="25">
        <f t="shared" si="151"/>
        <v>0</v>
      </c>
      <c r="Q1388" s="25">
        <f t="shared" si="152"/>
        <v>0</v>
      </c>
      <c r="R1388" s="25">
        <f t="shared" si="153"/>
        <v>0</v>
      </c>
      <c r="S1388" s="25" t="str">
        <f t="shared" ca="1" si="156"/>
        <v/>
      </c>
      <c r="T1388" s="20" t="str">
        <f t="shared" ca="1" si="157"/>
        <v/>
      </c>
      <c r="U1388" s="26" t="str">
        <f t="shared" ca="1" si="154"/>
        <v/>
      </c>
      <c r="V1388" s="22"/>
      <c r="W1388" s="22"/>
      <c r="X1388" s="22"/>
      <c r="Y1388" s="22"/>
      <c r="Z1388" s="156"/>
      <c r="AA1388" s="156"/>
      <c r="AB1388" s="156"/>
      <c r="AC1388" s="22">
        <v>20</v>
      </c>
    </row>
    <row r="1389" spans="1:29">
      <c r="A1389" s="17"/>
      <c r="B1389" s="18"/>
      <c r="C1389" s="18"/>
      <c r="D1389" s="17"/>
      <c r="E1389" s="17"/>
      <c r="F1389" s="157"/>
      <c r="G1389" s="136"/>
      <c r="H1389" s="136" t="s">
        <v>131</v>
      </c>
      <c r="I1389" s="137" t="str">
        <f>IFERROR(IF(ISBLANK($G1389),"",IF(ISTEXT($G1389),$G1389,IF(SIGN(INDEX('Time Zones'!$D$12:$J$18,MATCH($H1389,ZoneA,0),MATCH($J1389,ZoneB,0)))=(-1),INDEX('Time Zones'!$D$12:$J$18,MATCH($H1389,ZoneA,0),MATCH($J1389,ZoneB,0))+$G1389+5,INDEX('Time Zones'!$D$12:$J$18,MATCH($H1389,ZoneA,0),MATCH($J1389,ZoneB,0))+$G1389))),"Select Time Zones")</f>
        <v/>
      </c>
      <c r="J1389" s="19" t="s">
        <v>131</v>
      </c>
      <c r="K1389" s="160"/>
      <c r="L1389" s="134"/>
      <c r="M1389" s="134" t="s">
        <v>131</v>
      </c>
      <c r="N1389" s="135" t="str">
        <f>IFERROR(IF(ISBLANK($G1389),"",IF(ISBLANK($L1389),"",IF(ISTEXT($L1389),$L1389,IF(SIGN(INDEX('Time Zones'!$D$12:$J$18,MATCH($H1389,ZoneA,0),MATCH($M1389,ZoneB,0)))=(-1),INDEX('Time Zones'!$D$12:$J$18,MATCH($H1389,ZoneA,0),MATCH($M1389,ZoneB,0))+$L1389+5,INDEX('Time Zones'!$D$12:$J$18,MATCH($H1389,ZoneA,0),MATCH($M1389,ZoneB,0))+$L1389)))),"Select Time Zones")</f>
        <v/>
      </c>
      <c r="O1389" s="162" t="str">
        <f t="shared" ca="1" si="155"/>
        <v/>
      </c>
      <c r="P1389" s="25">
        <f t="shared" si="151"/>
        <v>0</v>
      </c>
      <c r="Q1389" s="25">
        <f t="shared" si="152"/>
        <v>0</v>
      </c>
      <c r="R1389" s="25">
        <f t="shared" si="153"/>
        <v>0</v>
      </c>
      <c r="S1389" s="25" t="str">
        <f t="shared" ca="1" si="156"/>
        <v/>
      </c>
      <c r="T1389" s="20" t="str">
        <f t="shared" ca="1" si="157"/>
        <v/>
      </c>
      <c r="U1389" s="26" t="str">
        <f t="shared" ca="1" si="154"/>
        <v/>
      </c>
      <c r="V1389" s="22"/>
      <c r="W1389" s="22"/>
      <c r="X1389" s="22"/>
      <c r="Y1389" s="22"/>
      <c r="Z1389" s="156"/>
      <c r="AA1389" s="156"/>
      <c r="AB1389" s="156"/>
      <c r="AC1389" s="22">
        <v>20</v>
      </c>
    </row>
    <row r="1390" spans="1:29">
      <c r="A1390" s="17"/>
      <c r="B1390" s="18"/>
      <c r="C1390" s="18"/>
      <c r="D1390" s="17"/>
      <c r="E1390" s="17"/>
      <c r="F1390" s="157"/>
      <c r="G1390" s="136"/>
      <c r="H1390" s="136" t="s">
        <v>131</v>
      </c>
      <c r="I1390" s="137" t="str">
        <f>IFERROR(IF(ISBLANK($G1390),"",IF(ISTEXT($G1390),$G1390,IF(SIGN(INDEX('Time Zones'!$D$12:$J$18,MATCH($H1390,ZoneA,0),MATCH($J1390,ZoneB,0)))=(-1),INDEX('Time Zones'!$D$12:$J$18,MATCH($H1390,ZoneA,0),MATCH($J1390,ZoneB,0))+$G1390+5,INDEX('Time Zones'!$D$12:$J$18,MATCH($H1390,ZoneA,0),MATCH($J1390,ZoneB,0))+$G1390))),"Select Time Zones")</f>
        <v/>
      </c>
      <c r="J1390" s="19" t="s">
        <v>131</v>
      </c>
      <c r="K1390" s="160"/>
      <c r="L1390" s="134"/>
      <c r="M1390" s="134" t="s">
        <v>131</v>
      </c>
      <c r="N1390" s="135" t="str">
        <f>IFERROR(IF(ISBLANK($G1390),"",IF(ISBLANK($L1390),"",IF(ISTEXT($L1390),$L1390,IF(SIGN(INDEX('Time Zones'!$D$12:$J$18,MATCH($H1390,ZoneA,0),MATCH($M1390,ZoneB,0)))=(-1),INDEX('Time Zones'!$D$12:$J$18,MATCH($H1390,ZoneA,0),MATCH($M1390,ZoneB,0))+$L1390+5,INDEX('Time Zones'!$D$12:$J$18,MATCH($H1390,ZoneA,0),MATCH($M1390,ZoneB,0))+$L1390)))),"Select Time Zones")</f>
        <v/>
      </c>
      <c r="O1390" s="162" t="str">
        <f t="shared" ca="1" si="155"/>
        <v/>
      </c>
      <c r="P1390" s="25">
        <f t="shared" si="151"/>
        <v>0</v>
      </c>
      <c r="Q1390" s="25">
        <f t="shared" si="152"/>
        <v>0</v>
      </c>
      <c r="R1390" s="25">
        <f t="shared" si="153"/>
        <v>0</v>
      </c>
      <c r="S1390" s="25" t="str">
        <f t="shared" ca="1" si="156"/>
        <v/>
      </c>
      <c r="T1390" s="20" t="str">
        <f t="shared" ca="1" si="157"/>
        <v/>
      </c>
      <c r="U1390" s="26" t="str">
        <f t="shared" ca="1" si="154"/>
        <v/>
      </c>
      <c r="V1390" s="22"/>
      <c r="W1390" s="22"/>
      <c r="X1390" s="22"/>
      <c r="Y1390" s="22"/>
      <c r="Z1390" s="156"/>
      <c r="AA1390" s="156"/>
      <c r="AB1390" s="156"/>
      <c r="AC1390" s="22">
        <v>20</v>
      </c>
    </row>
    <row r="1391" spans="1:29">
      <c r="A1391" s="17"/>
      <c r="B1391" s="18"/>
      <c r="C1391" s="18"/>
      <c r="D1391" s="17"/>
      <c r="E1391" s="17"/>
      <c r="F1391" s="157"/>
      <c r="G1391" s="136"/>
      <c r="H1391" s="136" t="s">
        <v>131</v>
      </c>
      <c r="I1391" s="137" t="str">
        <f>IFERROR(IF(ISBLANK($G1391),"",IF(ISTEXT($G1391),$G1391,IF(SIGN(INDEX('Time Zones'!$D$12:$J$18,MATCH($H1391,ZoneA,0),MATCH($J1391,ZoneB,0)))=(-1),INDEX('Time Zones'!$D$12:$J$18,MATCH($H1391,ZoneA,0),MATCH($J1391,ZoneB,0))+$G1391+5,INDEX('Time Zones'!$D$12:$J$18,MATCH($H1391,ZoneA,0),MATCH($J1391,ZoneB,0))+$G1391))),"Select Time Zones")</f>
        <v/>
      </c>
      <c r="J1391" s="19" t="s">
        <v>131</v>
      </c>
      <c r="K1391" s="160"/>
      <c r="L1391" s="134"/>
      <c r="M1391" s="134" t="s">
        <v>131</v>
      </c>
      <c r="N1391" s="135" t="str">
        <f>IFERROR(IF(ISBLANK($G1391),"",IF(ISBLANK($L1391),"",IF(ISTEXT($L1391),$L1391,IF(SIGN(INDEX('Time Zones'!$D$12:$J$18,MATCH($H1391,ZoneA,0),MATCH($M1391,ZoneB,0)))=(-1),INDEX('Time Zones'!$D$12:$J$18,MATCH($H1391,ZoneA,0),MATCH($M1391,ZoneB,0))+$L1391+5,INDEX('Time Zones'!$D$12:$J$18,MATCH($H1391,ZoneA,0),MATCH($M1391,ZoneB,0))+$L1391)))),"Select Time Zones")</f>
        <v/>
      </c>
      <c r="O1391" s="162" t="str">
        <f t="shared" ca="1" si="155"/>
        <v/>
      </c>
      <c r="P1391" s="25">
        <f t="shared" si="151"/>
        <v>0</v>
      </c>
      <c r="Q1391" s="25">
        <f t="shared" si="152"/>
        <v>0</v>
      </c>
      <c r="R1391" s="25">
        <f t="shared" si="153"/>
        <v>0</v>
      </c>
      <c r="S1391" s="25" t="str">
        <f t="shared" ca="1" si="156"/>
        <v/>
      </c>
      <c r="T1391" s="20" t="str">
        <f t="shared" ca="1" si="157"/>
        <v/>
      </c>
      <c r="U1391" s="26" t="str">
        <f t="shared" ca="1" si="154"/>
        <v/>
      </c>
      <c r="V1391" s="22"/>
      <c r="W1391" s="22"/>
      <c r="X1391" s="22"/>
      <c r="Y1391" s="22"/>
      <c r="Z1391" s="156"/>
      <c r="AA1391" s="156"/>
      <c r="AB1391" s="156"/>
      <c r="AC1391" s="22">
        <v>20</v>
      </c>
    </row>
    <row r="1392" spans="1:29">
      <c r="A1392" s="17"/>
      <c r="B1392" s="18"/>
      <c r="C1392" s="18"/>
      <c r="D1392" s="17"/>
      <c r="E1392" s="17"/>
      <c r="F1392" s="157"/>
      <c r="G1392" s="136"/>
      <c r="H1392" s="136" t="s">
        <v>131</v>
      </c>
      <c r="I1392" s="137" t="str">
        <f>IFERROR(IF(ISBLANK($G1392),"",IF(ISTEXT($G1392),$G1392,IF(SIGN(INDEX('Time Zones'!$D$12:$J$18,MATCH($H1392,ZoneA,0),MATCH($J1392,ZoneB,0)))=(-1),INDEX('Time Zones'!$D$12:$J$18,MATCH($H1392,ZoneA,0),MATCH($J1392,ZoneB,0))+$G1392+5,INDEX('Time Zones'!$D$12:$J$18,MATCH($H1392,ZoneA,0),MATCH($J1392,ZoneB,0))+$G1392))),"Select Time Zones")</f>
        <v/>
      </c>
      <c r="J1392" s="19" t="s">
        <v>131</v>
      </c>
      <c r="K1392" s="160"/>
      <c r="L1392" s="134"/>
      <c r="M1392" s="134" t="s">
        <v>131</v>
      </c>
      <c r="N1392" s="135" t="str">
        <f>IFERROR(IF(ISBLANK($G1392),"",IF(ISBLANK($L1392),"",IF(ISTEXT($L1392),$L1392,IF(SIGN(INDEX('Time Zones'!$D$12:$J$18,MATCH($H1392,ZoneA,0),MATCH($M1392,ZoneB,0)))=(-1),INDEX('Time Zones'!$D$12:$J$18,MATCH($H1392,ZoneA,0),MATCH($M1392,ZoneB,0))+$L1392+5,INDEX('Time Zones'!$D$12:$J$18,MATCH($H1392,ZoneA,0),MATCH($M1392,ZoneB,0))+$L1392)))),"Select Time Zones")</f>
        <v/>
      </c>
      <c r="O1392" s="162" t="str">
        <f t="shared" ca="1" si="155"/>
        <v/>
      </c>
      <c r="P1392" s="25">
        <f t="shared" si="151"/>
        <v>0</v>
      </c>
      <c r="Q1392" s="25">
        <f t="shared" si="152"/>
        <v>0</v>
      </c>
      <c r="R1392" s="25">
        <f t="shared" si="153"/>
        <v>0</v>
      </c>
      <c r="S1392" s="25" t="str">
        <f t="shared" ca="1" si="156"/>
        <v/>
      </c>
      <c r="T1392" s="20" t="str">
        <f t="shared" ca="1" si="157"/>
        <v/>
      </c>
      <c r="U1392" s="26" t="str">
        <f t="shared" ca="1" si="154"/>
        <v/>
      </c>
      <c r="V1392" s="22"/>
      <c r="W1392" s="22"/>
      <c r="X1392" s="22"/>
      <c r="Y1392" s="22"/>
      <c r="Z1392" s="156"/>
      <c r="AA1392" s="156"/>
      <c r="AB1392" s="156"/>
      <c r="AC1392" s="22">
        <v>20</v>
      </c>
    </row>
    <row r="1393" spans="1:29">
      <c r="A1393" s="17"/>
      <c r="B1393" s="18"/>
      <c r="C1393" s="18"/>
      <c r="D1393" s="17"/>
      <c r="E1393" s="17"/>
      <c r="F1393" s="157"/>
      <c r="G1393" s="136"/>
      <c r="H1393" s="136" t="s">
        <v>131</v>
      </c>
      <c r="I1393" s="137" t="str">
        <f>IFERROR(IF(ISBLANK($G1393),"",IF(ISTEXT($G1393),$G1393,IF(SIGN(INDEX('Time Zones'!$D$12:$J$18,MATCH($H1393,ZoneA,0),MATCH($J1393,ZoneB,0)))=(-1),INDEX('Time Zones'!$D$12:$J$18,MATCH($H1393,ZoneA,0),MATCH($J1393,ZoneB,0))+$G1393+5,INDEX('Time Zones'!$D$12:$J$18,MATCH($H1393,ZoneA,0),MATCH($J1393,ZoneB,0))+$G1393))),"Select Time Zones")</f>
        <v/>
      </c>
      <c r="J1393" s="19" t="s">
        <v>131</v>
      </c>
      <c r="K1393" s="160"/>
      <c r="L1393" s="134"/>
      <c r="M1393" s="134" t="s">
        <v>131</v>
      </c>
      <c r="N1393" s="135" t="str">
        <f>IFERROR(IF(ISBLANK($G1393),"",IF(ISBLANK($L1393),"",IF(ISTEXT($L1393),$L1393,IF(SIGN(INDEX('Time Zones'!$D$12:$J$18,MATCH($H1393,ZoneA,0),MATCH($M1393,ZoneB,0)))=(-1),INDEX('Time Zones'!$D$12:$J$18,MATCH($H1393,ZoneA,0),MATCH($M1393,ZoneB,0))+$L1393+5,INDEX('Time Zones'!$D$12:$J$18,MATCH($H1393,ZoneA,0),MATCH($M1393,ZoneB,0))+$L1393)))),"Select Time Zones")</f>
        <v/>
      </c>
      <c r="O1393" s="162" t="str">
        <f t="shared" ca="1" si="155"/>
        <v/>
      </c>
      <c r="P1393" s="25">
        <f t="shared" si="151"/>
        <v>0</v>
      </c>
      <c r="Q1393" s="25">
        <f t="shared" si="152"/>
        <v>0</v>
      </c>
      <c r="R1393" s="25">
        <f t="shared" si="153"/>
        <v>0</v>
      </c>
      <c r="S1393" s="25" t="str">
        <f t="shared" ca="1" si="156"/>
        <v/>
      </c>
      <c r="T1393" s="20" t="str">
        <f t="shared" ca="1" si="157"/>
        <v/>
      </c>
      <c r="U1393" s="26" t="str">
        <f t="shared" ca="1" si="154"/>
        <v/>
      </c>
      <c r="V1393" s="22"/>
      <c r="W1393" s="22"/>
      <c r="X1393" s="22"/>
      <c r="Y1393" s="22"/>
      <c r="Z1393" s="156"/>
      <c r="AA1393" s="156"/>
      <c r="AB1393" s="156"/>
      <c r="AC1393" s="22">
        <v>20</v>
      </c>
    </row>
    <row r="1394" spans="1:29">
      <c r="A1394" s="17"/>
      <c r="B1394" s="18"/>
      <c r="C1394" s="18"/>
      <c r="D1394" s="17"/>
      <c r="E1394" s="17"/>
      <c r="F1394" s="157"/>
      <c r="G1394" s="136"/>
      <c r="H1394" s="136" t="s">
        <v>131</v>
      </c>
      <c r="I1394" s="137" t="str">
        <f>IFERROR(IF(ISBLANK($G1394),"",IF(ISTEXT($G1394),$G1394,IF(SIGN(INDEX('Time Zones'!$D$12:$J$18,MATCH($H1394,ZoneA,0),MATCH($J1394,ZoneB,0)))=(-1),INDEX('Time Zones'!$D$12:$J$18,MATCH($H1394,ZoneA,0),MATCH($J1394,ZoneB,0))+$G1394+5,INDEX('Time Zones'!$D$12:$J$18,MATCH($H1394,ZoneA,0),MATCH($J1394,ZoneB,0))+$G1394))),"Select Time Zones")</f>
        <v/>
      </c>
      <c r="J1394" s="19" t="s">
        <v>131</v>
      </c>
      <c r="K1394" s="160"/>
      <c r="L1394" s="134"/>
      <c r="M1394" s="134" t="s">
        <v>131</v>
      </c>
      <c r="N1394" s="135" t="str">
        <f>IFERROR(IF(ISBLANK($G1394),"",IF(ISBLANK($L1394),"",IF(ISTEXT($L1394),$L1394,IF(SIGN(INDEX('Time Zones'!$D$12:$J$18,MATCH($H1394,ZoneA,0),MATCH($M1394,ZoneB,0)))=(-1),INDEX('Time Zones'!$D$12:$J$18,MATCH($H1394,ZoneA,0),MATCH($M1394,ZoneB,0))+$L1394+5,INDEX('Time Zones'!$D$12:$J$18,MATCH($H1394,ZoneA,0),MATCH($M1394,ZoneB,0))+$L1394)))),"Select Time Zones")</f>
        <v/>
      </c>
      <c r="O1394" s="162" t="str">
        <f t="shared" ca="1" si="155"/>
        <v/>
      </c>
      <c r="P1394" s="25">
        <f t="shared" si="151"/>
        <v>0</v>
      </c>
      <c r="Q1394" s="25">
        <f t="shared" si="152"/>
        <v>0</v>
      </c>
      <c r="R1394" s="25">
        <f t="shared" si="153"/>
        <v>0</v>
      </c>
      <c r="S1394" s="25" t="str">
        <f t="shared" ca="1" si="156"/>
        <v/>
      </c>
      <c r="T1394" s="20" t="str">
        <f t="shared" ca="1" si="157"/>
        <v/>
      </c>
      <c r="U1394" s="26" t="str">
        <f t="shared" ca="1" si="154"/>
        <v/>
      </c>
      <c r="V1394" s="22"/>
      <c r="W1394" s="22"/>
      <c r="X1394" s="22"/>
      <c r="Y1394" s="22"/>
      <c r="Z1394" s="156"/>
      <c r="AA1394" s="156"/>
      <c r="AB1394" s="156"/>
      <c r="AC1394" s="22">
        <v>20</v>
      </c>
    </row>
    <row r="1395" spans="1:29">
      <c r="A1395" s="17"/>
      <c r="B1395" s="18"/>
      <c r="C1395" s="18"/>
      <c r="D1395" s="17"/>
      <c r="E1395" s="17"/>
      <c r="F1395" s="157"/>
      <c r="G1395" s="136"/>
      <c r="H1395" s="136" t="s">
        <v>131</v>
      </c>
      <c r="I1395" s="137" t="str">
        <f>IFERROR(IF(ISBLANK($G1395),"",IF(ISTEXT($G1395),$G1395,IF(SIGN(INDEX('Time Zones'!$D$12:$J$18,MATCH($H1395,ZoneA,0),MATCH($J1395,ZoneB,0)))=(-1),INDEX('Time Zones'!$D$12:$J$18,MATCH($H1395,ZoneA,0),MATCH($J1395,ZoneB,0))+$G1395+5,INDEX('Time Zones'!$D$12:$J$18,MATCH($H1395,ZoneA,0),MATCH($J1395,ZoneB,0))+$G1395))),"Select Time Zones")</f>
        <v/>
      </c>
      <c r="J1395" s="19" t="s">
        <v>131</v>
      </c>
      <c r="K1395" s="160"/>
      <c r="L1395" s="134"/>
      <c r="M1395" s="134" t="s">
        <v>131</v>
      </c>
      <c r="N1395" s="135" t="str">
        <f>IFERROR(IF(ISBLANK($G1395),"",IF(ISBLANK($L1395),"",IF(ISTEXT($L1395),$L1395,IF(SIGN(INDEX('Time Zones'!$D$12:$J$18,MATCH($H1395,ZoneA,0),MATCH($M1395,ZoneB,0)))=(-1),INDEX('Time Zones'!$D$12:$J$18,MATCH($H1395,ZoneA,0),MATCH($M1395,ZoneB,0))+$L1395+5,INDEX('Time Zones'!$D$12:$J$18,MATCH($H1395,ZoneA,0),MATCH($M1395,ZoneB,0))+$L1395)))),"Select Time Zones")</f>
        <v/>
      </c>
      <c r="O1395" s="162" t="str">
        <f t="shared" ca="1" si="155"/>
        <v/>
      </c>
      <c r="P1395" s="25">
        <f t="shared" si="151"/>
        <v>0</v>
      </c>
      <c r="Q1395" s="25">
        <f t="shared" si="152"/>
        <v>0</v>
      </c>
      <c r="R1395" s="25">
        <f t="shared" si="153"/>
        <v>0</v>
      </c>
      <c r="S1395" s="25" t="str">
        <f t="shared" ca="1" si="156"/>
        <v/>
      </c>
      <c r="T1395" s="20" t="str">
        <f t="shared" ca="1" si="157"/>
        <v/>
      </c>
      <c r="U1395" s="26" t="str">
        <f t="shared" ca="1" si="154"/>
        <v/>
      </c>
      <c r="V1395" s="22"/>
      <c r="W1395" s="22"/>
      <c r="X1395" s="22"/>
      <c r="Y1395" s="22"/>
      <c r="Z1395" s="156"/>
      <c r="AA1395" s="156"/>
      <c r="AB1395" s="156"/>
      <c r="AC1395" s="22">
        <v>20</v>
      </c>
    </row>
    <row r="1396" spans="1:29">
      <c r="A1396" s="17"/>
      <c r="B1396" s="18"/>
      <c r="C1396" s="18"/>
      <c r="D1396" s="17"/>
      <c r="E1396" s="17"/>
      <c r="F1396" s="157"/>
      <c r="G1396" s="136"/>
      <c r="H1396" s="136" t="s">
        <v>131</v>
      </c>
      <c r="I1396" s="137" t="str">
        <f>IFERROR(IF(ISBLANK($G1396),"",IF(ISTEXT($G1396),$G1396,IF(SIGN(INDEX('Time Zones'!$D$12:$J$18,MATCH($H1396,ZoneA,0),MATCH($J1396,ZoneB,0)))=(-1),INDEX('Time Zones'!$D$12:$J$18,MATCH($H1396,ZoneA,0),MATCH($J1396,ZoneB,0))+$G1396+5,INDEX('Time Zones'!$D$12:$J$18,MATCH($H1396,ZoneA,0),MATCH($J1396,ZoneB,0))+$G1396))),"Select Time Zones")</f>
        <v/>
      </c>
      <c r="J1396" s="19" t="s">
        <v>131</v>
      </c>
      <c r="K1396" s="160"/>
      <c r="L1396" s="134"/>
      <c r="M1396" s="134" t="s">
        <v>131</v>
      </c>
      <c r="N1396" s="135" t="str">
        <f>IFERROR(IF(ISBLANK($G1396),"",IF(ISBLANK($L1396),"",IF(ISTEXT($L1396),$L1396,IF(SIGN(INDEX('Time Zones'!$D$12:$J$18,MATCH($H1396,ZoneA,0),MATCH($M1396,ZoneB,0)))=(-1),INDEX('Time Zones'!$D$12:$J$18,MATCH($H1396,ZoneA,0),MATCH($M1396,ZoneB,0))+$L1396+5,INDEX('Time Zones'!$D$12:$J$18,MATCH($H1396,ZoneA,0),MATCH($M1396,ZoneB,0))+$L1396)))),"Select Time Zones")</f>
        <v/>
      </c>
      <c r="O1396" s="162" t="str">
        <f t="shared" ca="1" si="155"/>
        <v/>
      </c>
      <c r="P1396" s="25">
        <f t="shared" si="151"/>
        <v>0</v>
      </c>
      <c r="Q1396" s="25">
        <f t="shared" si="152"/>
        <v>0</v>
      </c>
      <c r="R1396" s="25">
        <f t="shared" si="153"/>
        <v>0</v>
      </c>
      <c r="S1396" s="25" t="str">
        <f t="shared" ca="1" si="156"/>
        <v/>
      </c>
      <c r="T1396" s="20" t="str">
        <f t="shared" ca="1" si="157"/>
        <v/>
      </c>
      <c r="U1396" s="26" t="str">
        <f t="shared" ca="1" si="154"/>
        <v/>
      </c>
      <c r="V1396" s="22"/>
      <c r="W1396" s="22"/>
      <c r="X1396" s="22"/>
      <c r="Y1396" s="22"/>
      <c r="Z1396" s="156"/>
      <c r="AA1396" s="156"/>
      <c r="AB1396" s="156"/>
      <c r="AC1396" s="22">
        <v>20</v>
      </c>
    </row>
    <row r="1397" spans="1:29">
      <c r="A1397" s="17"/>
      <c r="B1397" s="18"/>
      <c r="C1397" s="18"/>
      <c r="D1397" s="17"/>
      <c r="E1397" s="17"/>
      <c r="F1397" s="157"/>
      <c r="G1397" s="136"/>
      <c r="H1397" s="136" t="s">
        <v>131</v>
      </c>
      <c r="I1397" s="137" t="str">
        <f>IFERROR(IF(ISBLANK($G1397),"",IF(ISTEXT($G1397),$G1397,IF(SIGN(INDEX('Time Zones'!$D$12:$J$18,MATCH($H1397,ZoneA,0),MATCH($J1397,ZoneB,0)))=(-1),INDEX('Time Zones'!$D$12:$J$18,MATCH($H1397,ZoneA,0),MATCH($J1397,ZoneB,0))+$G1397+5,INDEX('Time Zones'!$D$12:$J$18,MATCH($H1397,ZoneA,0),MATCH($J1397,ZoneB,0))+$G1397))),"Select Time Zones")</f>
        <v/>
      </c>
      <c r="J1397" s="19" t="s">
        <v>131</v>
      </c>
      <c r="K1397" s="160"/>
      <c r="L1397" s="134"/>
      <c r="M1397" s="134" t="s">
        <v>131</v>
      </c>
      <c r="N1397" s="135" t="str">
        <f>IFERROR(IF(ISBLANK($G1397),"",IF(ISBLANK($L1397),"",IF(ISTEXT($L1397),$L1397,IF(SIGN(INDEX('Time Zones'!$D$12:$J$18,MATCH($H1397,ZoneA,0),MATCH($M1397,ZoneB,0)))=(-1),INDEX('Time Zones'!$D$12:$J$18,MATCH($H1397,ZoneA,0),MATCH($M1397,ZoneB,0))+$L1397+5,INDEX('Time Zones'!$D$12:$J$18,MATCH($H1397,ZoneA,0),MATCH($M1397,ZoneB,0))+$L1397)))),"Select Time Zones")</f>
        <v/>
      </c>
      <c r="O1397" s="162" t="str">
        <f t="shared" ca="1" si="155"/>
        <v/>
      </c>
      <c r="P1397" s="25">
        <f t="shared" si="151"/>
        <v>0</v>
      </c>
      <c r="Q1397" s="25">
        <f t="shared" si="152"/>
        <v>0</v>
      </c>
      <c r="R1397" s="25">
        <f t="shared" si="153"/>
        <v>0</v>
      </c>
      <c r="S1397" s="25" t="str">
        <f t="shared" ca="1" si="156"/>
        <v/>
      </c>
      <c r="T1397" s="20" t="str">
        <f t="shared" ca="1" si="157"/>
        <v/>
      </c>
      <c r="U1397" s="26" t="str">
        <f t="shared" ca="1" si="154"/>
        <v/>
      </c>
      <c r="V1397" s="22"/>
      <c r="W1397" s="22"/>
      <c r="X1397" s="22"/>
      <c r="Y1397" s="22"/>
      <c r="Z1397" s="156"/>
      <c r="AA1397" s="156"/>
      <c r="AB1397" s="156"/>
      <c r="AC1397" s="22">
        <v>20</v>
      </c>
    </row>
    <row r="1398" spans="1:29">
      <c r="A1398" s="17"/>
      <c r="B1398" s="18"/>
      <c r="C1398" s="18"/>
      <c r="D1398" s="17"/>
      <c r="E1398" s="17"/>
      <c r="F1398" s="157"/>
      <c r="G1398" s="136"/>
      <c r="H1398" s="136" t="s">
        <v>131</v>
      </c>
      <c r="I1398" s="137" t="str">
        <f>IFERROR(IF(ISBLANK($G1398),"",IF(ISTEXT($G1398),$G1398,IF(SIGN(INDEX('Time Zones'!$D$12:$J$18,MATCH($H1398,ZoneA,0),MATCH($J1398,ZoneB,0)))=(-1),INDEX('Time Zones'!$D$12:$J$18,MATCH($H1398,ZoneA,0),MATCH($J1398,ZoneB,0))+$G1398+5,INDEX('Time Zones'!$D$12:$J$18,MATCH($H1398,ZoneA,0),MATCH($J1398,ZoneB,0))+$G1398))),"Select Time Zones")</f>
        <v/>
      </c>
      <c r="J1398" s="19" t="s">
        <v>131</v>
      </c>
      <c r="K1398" s="160"/>
      <c r="L1398" s="134"/>
      <c r="M1398" s="134" t="s">
        <v>131</v>
      </c>
      <c r="N1398" s="135" t="str">
        <f>IFERROR(IF(ISBLANK($G1398),"",IF(ISBLANK($L1398),"",IF(ISTEXT($L1398),$L1398,IF(SIGN(INDEX('Time Zones'!$D$12:$J$18,MATCH($H1398,ZoneA,0),MATCH($M1398,ZoneB,0)))=(-1),INDEX('Time Zones'!$D$12:$J$18,MATCH($H1398,ZoneA,0),MATCH($M1398,ZoneB,0))+$L1398+5,INDEX('Time Zones'!$D$12:$J$18,MATCH($H1398,ZoneA,0),MATCH($M1398,ZoneB,0))+$L1398)))),"Select Time Zones")</f>
        <v/>
      </c>
      <c r="O1398" s="162" t="str">
        <f t="shared" ca="1" si="155"/>
        <v/>
      </c>
      <c r="P1398" s="25">
        <f t="shared" si="151"/>
        <v>0</v>
      </c>
      <c r="Q1398" s="25">
        <f t="shared" si="152"/>
        <v>0</v>
      </c>
      <c r="R1398" s="25">
        <f t="shared" si="153"/>
        <v>0</v>
      </c>
      <c r="S1398" s="25" t="str">
        <f t="shared" ca="1" si="156"/>
        <v/>
      </c>
      <c r="T1398" s="20" t="str">
        <f t="shared" ca="1" si="157"/>
        <v/>
      </c>
      <c r="U1398" s="26" t="str">
        <f t="shared" ca="1" si="154"/>
        <v/>
      </c>
      <c r="V1398" s="22"/>
      <c r="W1398" s="22"/>
      <c r="X1398" s="22"/>
      <c r="Y1398" s="22"/>
      <c r="Z1398" s="156"/>
      <c r="AA1398" s="156"/>
      <c r="AB1398" s="156"/>
      <c r="AC1398" s="22">
        <v>20</v>
      </c>
    </row>
    <row r="1399" spans="1:29">
      <c r="A1399" s="17"/>
      <c r="B1399" s="18"/>
      <c r="C1399" s="18"/>
      <c r="D1399" s="17"/>
      <c r="E1399" s="17"/>
      <c r="F1399" s="157"/>
      <c r="G1399" s="136"/>
      <c r="H1399" s="136" t="s">
        <v>131</v>
      </c>
      <c r="I1399" s="137" t="str">
        <f>IFERROR(IF(ISBLANK($G1399),"",IF(ISTEXT($G1399),$G1399,IF(SIGN(INDEX('Time Zones'!$D$12:$J$18,MATCH($H1399,ZoneA,0),MATCH($J1399,ZoneB,0)))=(-1),INDEX('Time Zones'!$D$12:$J$18,MATCH($H1399,ZoneA,0),MATCH($J1399,ZoneB,0))+$G1399+5,INDEX('Time Zones'!$D$12:$J$18,MATCH($H1399,ZoneA,0),MATCH($J1399,ZoneB,0))+$G1399))),"Select Time Zones")</f>
        <v/>
      </c>
      <c r="J1399" s="19" t="s">
        <v>131</v>
      </c>
      <c r="K1399" s="160"/>
      <c r="L1399" s="134"/>
      <c r="M1399" s="134" t="s">
        <v>131</v>
      </c>
      <c r="N1399" s="135" t="str">
        <f>IFERROR(IF(ISBLANK($G1399),"",IF(ISBLANK($L1399),"",IF(ISTEXT($L1399),$L1399,IF(SIGN(INDEX('Time Zones'!$D$12:$J$18,MATCH($H1399,ZoneA,0),MATCH($M1399,ZoneB,0)))=(-1),INDEX('Time Zones'!$D$12:$J$18,MATCH($H1399,ZoneA,0),MATCH($M1399,ZoneB,0))+$L1399+5,INDEX('Time Zones'!$D$12:$J$18,MATCH($H1399,ZoneA,0),MATCH($M1399,ZoneB,0))+$L1399)))),"Select Time Zones")</f>
        <v/>
      </c>
      <c r="O1399" s="162" t="str">
        <f t="shared" ca="1" si="155"/>
        <v/>
      </c>
      <c r="P1399" s="25">
        <f t="shared" si="151"/>
        <v>0</v>
      </c>
      <c r="Q1399" s="25">
        <f t="shared" si="152"/>
        <v>0</v>
      </c>
      <c r="R1399" s="25">
        <f t="shared" si="153"/>
        <v>0</v>
      </c>
      <c r="S1399" s="25" t="str">
        <f t="shared" ca="1" si="156"/>
        <v/>
      </c>
      <c r="T1399" s="20" t="str">
        <f t="shared" ca="1" si="157"/>
        <v/>
      </c>
      <c r="U1399" s="26" t="str">
        <f t="shared" ca="1" si="154"/>
        <v/>
      </c>
      <c r="V1399" s="22"/>
      <c r="W1399" s="22"/>
      <c r="X1399" s="22"/>
      <c r="Y1399" s="22"/>
      <c r="Z1399" s="156"/>
      <c r="AA1399" s="156"/>
      <c r="AB1399" s="156"/>
      <c r="AC1399" s="22">
        <v>20</v>
      </c>
    </row>
    <row r="1400" spans="1:29">
      <c r="A1400" s="17"/>
      <c r="B1400" s="18"/>
      <c r="C1400" s="18"/>
      <c r="D1400" s="17"/>
      <c r="E1400" s="17"/>
      <c r="F1400" s="157"/>
      <c r="G1400" s="136"/>
      <c r="H1400" s="136" t="s">
        <v>131</v>
      </c>
      <c r="I1400" s="137" t="str">
        <f>IFERROR(IF(ISBLANK($G1400),"",IF(ISTEXT($G1400),$G1400,IF(SIGN(INDEX('Time Zones'!$D$12:$J$18,MATCH($H1400,ZoneA,0),MATCH($J1400,ZoneB,0)))=(-1),INDEX('Time Zones'!$D$12:$J$18,MATCH($H1400,ZoneA,0),MATCH($J1400,ZoneB,0))+$G1400+5,INDEX('Time Zones'!$D$12:$J$18,MATCH($H1400,ZoneA,0),MATCH($J1400,ZoneB,0))+$G1400))),"Select Time Zones")</f>
        <v/>
      </c>
      <c r="J1400" s="19" t="s">
        <v>131</v>
      </c>
      <c r="K1400" s="160"/>
      <c r="L1400" s="134"/>
      <c r="M1400" s="134" t="s">
        <v>131</v>
      </c>
      <c r="N1400" s="135" t="str">
        <f>IFERROR(IF(ISBLANK($G1400),"",IF(ISBLANK($L1400),"",IF(ISTEXT($L1400),$L1400,IF(SIGN(INDEX('Time Zones'!$D$12:$J$18,MATCH($H1400,ZoneA,0),MATCH($M1400,ZoneB,0)))=(-1),INDEX('Time Zones'!$D$12:$J$18,MATCH($H1400,ZoneA,0),MATCH($M1400,ZoneB,0))+$L1400+5,INDEX('Time Zones'!$D$12:$J$18,MATCH($H1400,ZoneA,0),MATCH($M1400,ZoneB,0))+$L1400)))),"Select Time Zones")</f>
        <v/>
      </c>
      <c r="O1400" s="162" t="str">
        <f t="shared" ca="1" si="155"/>
        <v/>
      </c>
      <c r="P1400" s="25">
        <f t="shared" si="151"/>
        <v>0</v>
      </c>
      <c r="Q1400" s="25">
        <f t="shared" si="152"/>
        <v>0</v>
      </c>
      <c r="R1400" s="25">
        <f t="shared" si="153"/>
        <v>0</v>
      </c>
      <c r="S1400" s="25" t="str">
        <f t="shared" ca="1" si="156"/>
        <v/>
      </c>
      <c r="T1400" s="20" t="str">
        <f t="shared" ca="1" si="157"/>
        <v/>
      </c>
      <c r="U1400" s="26" t="str">
        <f t="shared" ca="1" si="154"/>
        <v/>
      </c>
      <c r="V1400" s="22"/>
      <c r="W1400" s="22"/>
      <c r="X1400" s="22"/>
      <c r="Y1400" s="22"/>
      <c r="Z1400" s="156"/>
      <c r="AA1400" s="156"/>
      <c r="AB1400" s="156"/>
      <c r="AC1400" s="22">
        <v>20</v>
      </c>
    </row>
    <row r="1401" spans="1:29">
      <c r="A1401" s="17"/>
      <c r="B1401" s="18"/>
      <c r="C1401" s="18"/>
      <c r="D1401" s="17"/>
      <c r="E1401" s="17"/>
      <c r="F1401" s="157"/>
      <c r="G1401" s="136"/>
      <c r="H1401" s="136" t="s">
        <v>131</v>
      </c>
      <c r="I1401" s="137" t="str">
        <f>IFERROR(IF(ISBLANK($G1401),"",IF(ISTEXT($G1401),$G1401,IF(SIGN(INDEX('Time Zones'!$D$12:$J$18,MATCH($H1401,ZoneA,0),MATCH($J1401,ZoneB,0)))=(-1),INDEX('Time Zones'!$D$12:$J$18,MATCH($H1401,ZoneA,0),MATCH($J1401,ZoneB,0))+$G1401+5,INDEX('Time Zones'!$D$12:$J$18,MATCH($H1401,ZoneA,0),MATCH($J1401,ZoneB,0))+$G1401))),"Select Time Zones")</f>
        <v/>
      </c>
      <c r="J1401" s="19" t="s">
        <v>131</v>
      </c>
      <c r="K1401" s="160"/>
      <c r="L1401" s="134"/>
      <c r="M1401" s="134" t="s">
        <v>131</v>
      </c>
      <c r="N1401" s="135" t="str">
        <f>IFERROR(IF(ISBLANK($G1401),"",IF(ISBLANK($L1401),"",IF(ISTEXT($L1401),$L1401,IF(SIGN(INDEX('Time Zones'!$D$12:$J$18,MATCH($H1401,ZoneA,0),MATCH($M1401,ZoneB,0)))=(-1),INDEX('Time Zones'!$D$12:$J$18,MATCH($H1401,ZoneA,0),MATCH($M1401,ZoneB,0))+$L1401+5,INDEX('Time Zones'!$D$12:$J$18,MATCH($H1401,ZoneA,0),MATCH($M1401,ZoneB,0))+$L1401)))),"Select Time Zones")</f>
        <v/>
      </c>
      <c r="O1401" s="162" t="str">
        <f t="shared" ca="1" si="155"/>
        <v/>
      </c>
      <c r="P1401" s="25">
        <f t="shared" si="151"/>
        <v>0</v>
      </c>
      <c r="Q1401" s="25">
        <f t="shared" si="152"/>
        <v>0</v>
      </c>
      <c r="R1401" s="25">
        <f t="shared" si="153"/>
        <v>0</v>
      </c>
      <c r="S1401" s="25" t="str">
        <f t="shared" ca="1" si="156"/>
        <v/>
      </c>
      <c r="T1401" s="20" t="str">
        <f t="shared" ca="1" si="157"/>
        <v/>
      </c>
      <c r="U1401" s="26" t="str">
        <f t="shared" ca="1" si="154"/>
        <v/>
      </c>
      <c r="V1401" s="22"/>
      <c r="W1401" s="22"/>
      <c r="X1401" s="22"/>
      <c r="Y1401" s="22"/>
      <c r="Z1401" s="156"/>
      <c r="AA1401" s="156"/>
      <c r="AB1401" s="156"/>
      <c r="AC1401" s="22">
        <v>20</v>
      </c>
    </row>
    <row r="1402" spans="1:29">
      <c r="A1402" s="17"/>
      <c r="B1402" s="18"/>
      <c r="C1402" s="18"/>
      <c r="D1402" s="17"/>
      <c r="E1402" s="17"/>
      <c r="F1402" s="157"/>
      <c r="G1402" s="136"/>
      <c r="H1402" s="136" t="s">
        <v>131</v>
      </c>
      <c r="I1402" s="137" t="str">
        <f>IFERROR(IF(ISBLANK($G1402),"",IF(ISTEXT($G1402),$G1402,IF(SIGN(INDEX('Time Zones'!$D$12:$J$18,MATCH($H1402,ZoneA,0),MATCH($J1402,ZoneB,0)))=(-1),INDEX('Time Zones'!$D$12:$J$18,MATCH($H1402,ZoneA,0),MATCH($J1402,ZoneB,0))+$G1402+5,INDEX('Time Zones'!$D$12:$J$18,MATCH($H1402,ZoneA,0),MATCH($J1402,ZoneB,0))+$G1402))),"Select Time Zones")</f>
        <v/>
      </c>
      <c r="J1402" s="19" t="s">
        <v>131</v>
      </c>
      <c r="K1402" s="160"/>
      <c r="L1402" s="134"/>
      <c r="M1402" s="134" t="s">
        <v>131</v>
      </c>
      <c r="N1402" s="135" t="str">
        <f>IFERROR(IF(ISBLANK($G1402),"",IF(ISBLANK($L1402),"",IF(ISTEXT($L1402),$L1402,IF(SIGN(INDEX('Time Zones'!$D$12:$J$18,MATCH($H1402,ZoneA,0),MATCH($M1402,ZoneB,0)))=(-1),INDEX('Time Zones'!$D$12:$J$18,MATCH($H1402,ZoneA,0),MATCH($M1402,ZoneB,0))+$L1402+5,INDEX('Time Zones'!$D$12:$J$18,MATCH($H1402,ZoneA,0),MATCH($M1402,ZoneB,0))+$L1402)))),"Select Time Zones")</f>
        <v/>
      </c>
      <c r="O1402" s="162" t="str">
        <f t="shared" ca="1" si="155"/>
        <v/>
      </c>
      <c r="P1402" s="25">
        <f t="shared" si="151"/>
        <v>0</v>
      </c>
      <c r="Q1402" s="25">
        <f t="shared" si="152"/>
        <v>0</v>
      </c>
      <c r="R1402" s="25">
        <f t="shared" si="153"/>
        <v>0</v>
      </c>
      <c r="S1402" s="25" t="str">
        <f t="shared" ca="1" si="156"/>
        <v/>
      </c>
      <c r="T1402" s="20" t="str">
        <f t="shared" ca="1" si="157"/>
        <v/>
      </c>
      <c r="U1402" s="26" t="str">
        <f t="shared" ca="1" si="154"/>
        <v/>
      </c>
      <c r="V1402" s="22"/>
      <c r="W1402" s="22"/>
      <c r="X1402" s="22"/>
      <c r="Y1402" s="22"/>
      <c r="Z1402" s="156"/>
      <c r="AA1402" s="156"/>
      <c r="AB1402" s="156"/>
      <c r="AC1402" s="22">
        <v>20</v>
      </c>
    </row>
    <row r="1403" spans="1:29">
      <c r="A1403" s="17"/>
      <c r="B1403" s="18"/>
      <c r="C1403" s="18"/>
      <c r="D1403" s="17"/>
      <c r="E1403" s="17"/>
      <c r="F1403" s="157"/>
      <c r="G1403" s="136"/>
      <c r="H1403" s="136" t="s">
        <v>131</v>
      </c>
      <c r="I1403" s="137" t="str">
        <f>IFERROR(IF(ISBLANK($G1403),"",IF(ISTEXT($G1403),$G1403,IF(SIGN(INDEX('Time Zones'!$D$12:$J$18,MATCH($H1403,ZoneA,0),MATCH($J1403,ZoneB,0)))=(-1),INDEX('Time Zones'!$D$12:$J$18,MATCH($H1403,ZoneA,0),MATCH($J1403,ZoneB,0))+$G1403+5,INDEX('Time Zones'!$D$12:$J$18,MATCH($H1403,ZoneA,0),MATCH($J1403,ZoneB,0))+$G1403))),"Select Time Zones")</f>
        <v/>
      </c>
      <c r="J1403" s="19" t="s">
        <v>131</v>
      </c>
      <c r="K1403" s="160"/>
      <c r="L1403" s="134"/>
      <c r="M1403" s="134" t="s">
        <v>131</v>
      </c>
      <c r="N1403" s="135" t="str">
        <f>IFERROR(IF(ISBLANK($G1403),"",IF(ISBLANK($L1403),"",IF(ISTEXT($L1403),$L1403,IF(SIGN(INDEX('Time Zones'!$D$12:$J$18,MATCH($H1403,ZoneA,0),MATCH($M1403,ZoneB,0)))=(-1),INDEX('Time Zones'!$D$12:$J$18,MATCH($H1403,ZoneA,0),MATCH($M1403,ZoneB,0))+$L1403+5,INDEX('Time Zones'!$D$12:$J$18,MATCH($H1403,ZoneA,0),MATCH($M1403,ZoneB,0))+$L1403)))),"Select Time Zones")</f>
        <v/>
      </c>
      <c r="O1403" s="162" t="str">
        <f t="shared" ca="1" si="155"/>
        <v/>
      </c>
      <c r="P1403" s="25">
        <f t="shared" si="151"/>
        <v>0</v>
      </c>
      <c r="Q1403" s="25">
        <f t="shared" si="152"/>
        <v>0</v>
      </c>
      <c r="R1403" s="25">
        <f t="shared" si="153"/>
        <v>0</v>
      </c>
      <c r="S1403" s="25" t="str">
        <f t="shared" ca="1" si="156"/>
        <v/>
      </c>
      <c r="T1403" s="20" t="str">
        <f t="shared" ca="1" si="157"/>
        <v/>
      </c>
      <c r="U1403" s="26" t="str">
        <f t="shared" ca="1" si="154"/>
        <v/>
      </c>
      <c r="V1403" s="22"/>
      <c r="W1403" s="22"/>
      <c r="X1403" s="22"/>
      <c r="Y1403" s="22"/>
      <c r="Z1403" s="156"/>
      <c r="AA1403" s="156"/>
      <c r="AB1403" s="156"/>
      <c r="AC1403" s="22">
        <v>20</v>
      </c>
    </row>
    <row r="1404" spans="1:29">
      <c r="A1404" s="17"/>
      <c r="B1404" s="18"/>
      <c r="C1404" s="18"/>
      <c r="D1404" s="17"/>
      <c r="E1404" s="17"/>
      <c r="F1404" s="157"/>
      <c r="G1404" s="136"/>
      <c r="H1404" s="136" t="s">
        <v>131</v>
      </c>
      <c r="I1404" s="137" t="str">
        <f>IFERROR(IF(ISBLANK($G1404),"",IF(ISTEXT($G1404),$G1404,IF(SIGN(INDEX('Time Zones'!$D$12:$J$18,MATCH($H1404,ZoneA,0),MATCH($J1404,ZoneB,0)))=(-1),INDEX('Time Zones'!$D$12:$J$18,MATCH($H1404,ZoneA,0),MATCH($J1404,ZoneB,0))+$G1404+5,INDEX('Time Zones'!$D$12:$J$18,MATCH($H1404,ZoneA,0),MATCH($J1404,ZoneB,0))+$G1404))),"Select Time Zones")</f>
        <v/>
      </c>
      <c r="J1404" s="19" t="s">
        <v>131</v>
      </c>
      <c r="K1404" s="160"/>
      <c r="L1404" s="134"/>
      <c r="M1404" s="134" t="s">
        <v>131</v>
      </c>
      <c r="N1404" s="135" t="str">
        <f>IFERROR(IF(ISBLANK($G1404),"",IF(ISBLANK($L1404),"",IF(ISTEXT($L1404),$L1404,IF(SIGN(INDEX('Time Zones'!$D$12:$J$18,MATCH($H1404,ZoneA,0),MATCH($M1404,ZoneB,0)))=(-1),INDEX('Time Zones'!$D$12:$J$18,MATCH($H1404,ZoneA,0),MATCH($M1404,ZoneB,0))+$L1404+5,INDEX('Time Zones'!$D$12:$J$18,MATCH($H1404,ZoneA,0),MATCH($M1404,ZoneB,0))+$L1404)))),"Select Time Zones")</f>
        <v/>
      </c>
      <c r="O1404" s="162" t="str">
        <f t="shared" ca="1" si="155"/>
        <v/>
      </c>
      <c r="P1404" s="25">
        <f t="shared" si="151"/>
        <v>0</v>
      </c>
      <c r="Q1404" s="25">
        <f t="shared" si="152"/>
        <v>0</v>
      </c>
      <c r="R1404" s="25">
        <f t="shared" si="153"/>
        <v>0</v>
      </c>
      <c r="S1404" s="25" t="str">
        <f t="shared" ca="1" si="156"/>
        <v/>
      </c>
      <c r="T1404" s="20" t="str">
        <f t="shared" ca="1" si="157"/>
        <v/>
      </c>
      <c r="U1404" s="26" t="str">
        <f t="shared" ca="1" si="154"/>
        <v/>
      </c>
      <c r="V1404" s="22"/>
      <c r="W1404" s="22"/>
      <c r="X1404" s="22"/>
      <c r="Y1404" s="22"/>
      <c r="Z1404" s="156"/>
      <c r="AA1404" s="156"/>
      <c r="AB1404" s="156"/>
      <c r="AC1404" s="22">
        <v>20</v>
      </c>
    </row>
    <row r="1405" spans="1:29">
      <c r="A1405" s="17"/>
      <c r="B1405" s="18"/>
      <c r="C1405" s="18"/>
      <c r="D1405" s="17"/>
      <c r="E1405" s="17"/>
      <c r="F1405" s="157"/>
      <c r="G1405" s="136"/>
      <c r="H1405" s="136" t="s">
        <v>131</v>
      </c>
      <c r="I1405" s="137" t="str">
        <f>IFERROR(IF(ISBLANK($G1405),"",IF(ISTEXT($G1405),$G1405,IF(SIGN(INDEX('Time Zones'!$D$12:$J$18,MATCH($H1405,ZoneA,0),MATCH($J1405,ZoneB,0)))=(-1),INDEX('Time Zones'!$D$12:$J$18,MATCH($H1405,ZoneA,0),MATCH($J1405,ZoneB,0))+$G1405+5,INDEX('Time Zones'!$D$12:$J$18,MATCH($H1405,ZoneA,0),MATCH($J1405,ZoneB,0))+$G1405))),"Select Time Zones")</f>
        <v/>
      </c>
      <c r="J1405" s="19" t="s">
        <v>131</v>
      </c>
      <c r="K1405" s="160"/>
      <c r="L1405" s="134"/>
      <c r="M1405" s="134" t="s">
        <v>131</v>
      </c>
      <c r="N1405" s="135" t="str">
        <f>IFERROR(IF(ISBLANK($G1405),"",IF(ISBLANK($L1405),"",IF(ISTEXT($L1405),$L1405,IF(SIGN(INDEX('Time Zones'!$D$12:$J$18,MATCH($H1405,ZoneA,0),MATCH($M1405,ZoneB,0)))=(-1),INDEX('Time Zones'!$D$12:$J$18,MATCH($H1405,ZoneA,0),MATCH($M1405,ZoneB,0))+$L1405+5,INDEX('Time Zones'!$D$12:$J$18,MATCH($H1405,ZoneA,0),MATCH($M1405,ZoneB,0))+$L1405)))),"Select Time Zones")</f>
        <v/>
      </c>
      <c r="O1405" s="162" t="str">
        <f t="shared" ca="1" si="155"/>
        <v/>
      </c>
      <c r="P1405" s="25">
        <f t="shared" si="151"/>
        <v>0</v>
      </c>
      <c r="Q1405" s="25">
        <f t="shared" si="152"/>
        <v>0</v>
      </c>
      <c r="R1405" s="25">
        <f t="shared" si="153"/>
        <v>0</v>
      </c>
      <c r="S1405" s="25" t="str">
        <f t="shared" ca="1" si="156"/>
        <v/>
      </c>
      <c r="T1405" s="20" t="str">
        <f t="shared" ca="1" si="157"/>
        <v/>
      </c>
      <c r="U1405" s="26" t="str">
        <f t="shared" ca="1" si="154"/>
        <v/>
      </c>
      <c r="V1405" s="22"/>
      <c r="W1405" s="22"/>
      <c r="X1405" s="22"/>
      <c r="Y1405" s="22"/>
      <c r="Z1405" s="156"/>
      <c r="AA1405" s="156"/>
      <c r="AB1405" s="156"/>
      <c r="AC1405" s="22">
        <v>20</v>
      </c>
    </row>
    <row r="1406" spans="1:29">
      <c r="A1406" s="17"/>
      <c r="B1406" s="18"/>
      <c r="C1406" s="18"/>
      <c r="D1406" s="17"/>
      <c r="E1406" s="17"/>
      <c r="F1406" s="157"/>
      <c r="G1406" s="136"/>
      <c r="H1406" s="136" t="s">
        <v>131</v>
      </c>
      <c r="I1406" s="137" t="str">
        <f>IFERROR(IF(ISBLANK($G1406),"",IF(ISTEXT($G1406),$G1406,IF(SIGN(INDEX('Time Zones'!$D$12:$J$18,MATCH($H1406,ZoneA,0),MATCH($J1406,ZoneB,0)))=(-1),INDEX('Time Zones'!$D$12:$J$18,MATCH($H1406,ZoneA,0),MATCH($J1406,ZoneB,0))+$G1406+5,INDEX('Time Zones'!$D$12:$J$18,MATCH($H1406,ZoneA,0),MATCH($J1406,ZoneB,0))+$G1406))),"Select Time Zones")</f>
        <v/>
      </c>
      <c r="J1406" s="19" t="s">
        <v>131</v>
      </c>
      <c r="K1406" s="160"/>
      <c r="L1406" s="134"/>
      <c r="M1406" s="134" t="s">
        <v>131</v>
      </c>
      <c r="N1406" s="135" t="str">
        <f>IFERROR(IF(ISBLANK($G1406),"",IF(ISBLANK($L1406),"",IF(ISTEXT($L1406),$L1406,IF(SIGN(INDEX('Time Zones'!$D$12:$J$18,MATCH($H1406,ZoneA,0),MATCH($M1406,ZoneB,0)))=(-1),INDEX('Time Zones'!$D$12:$J$18,MATCH($H1406,ZoneA,0),MATCH($M1406,ZoneB,0))+$L1406+5,INDEX('Time Zones'!$D$12:$J$18,MATCH($H1406,ZoneA,0),MATCH($M1406,ZoneB,0))+$L1406)))),"Select Time Zones")</f>
        <v/>
      </c>
      <c r="O1406" s="162" t="str">
        <f t="shared" ca="1" si="155"/>
        <v/>
      </c>
      <c r="P1406" s="25">
        <f t="shared" si="151"/>
        <v>0</v>
      </c>
      <c r="Q1406" s="25">
        <f t="shared" si="152"/>
        <v>0</v>
      </c>
      <c r="R1406" s="25">
        <f t="shared" si="153"/>
        <v>0</v>
      </c>
      <c r="S1406" s="25" t="str">
        <f t="shared" ca="1" si="156"/>
        <v/>
      </c>
      <c r="T1406" s="20" t="str">
        <f t="shared" ca="1" si="157"/>
        <v/>
      </c>
      <c r="U1406" s="26" t="str">
        <f t="shared" ca="1" si="154"/>
        <v/>
      </c>
      <c r="V1406" s="22"/>
      <c r="W1406" s="22"/>
      <c r="X1406" s="22"/>
      <c r="Y1406" s="22"/>
      <c r="Z1406" s="156"/>
      <c r="AA1406" s="156"/>
      <c r="AB1406" s="156"/>
      <c r="AC1406" s="22">
        <v>20</v>
      </c>
    </row>
    <row r="1407" spans="1:29">
      <c r="A1407" s="17"/>
      <c r="B1407" s="18"/>
      <c r="C1407" s="18"/>
      <c r="D1407" s="17"/>
      <c r="E1407" s="17"/>
      <c r="F1407" s="157"/>
      <c r="G1407" s="136"/>
      <c r="H1407" s="136" t="s">
        <v>131</v>
      </c>
      <c r="I1407" s="137" t="str">
        <f>IFERROR(IF(ISBLANK($G1407),"",IF(ISTEXT($G1407),$G1407,IF(SIGN(INDEX('Time Zones'!$D$12:$J$18,MATCH($H1407,ZoneA,0),MATCH($J1407,ZoneB,0)))=(-1),INDEX('Time Zones'!$D$12:$J$18,MATCH($H1407,ZoneA,0),MATCH($J1407,ZoneB,0))+$G1407+5,INDEX('Time Zones'!$D$12:$J$18,MATCH($H1407,ZoneA,0),MATCH($J1407,ZoneB,0))+$G1407))),"Select Time Zones")</f>
        <v/>
      </c>
      <c r="J1407" s="19" t="s">
        <v>131</v>
      </c>
      <c r="K1407" s="160"/>
      <c r="L1407" s="134"/>
      <c r="M1407" s="134" t="s">
        <v>131</v>
      </c>
      <c r="N1407" s="135" t="str">
        <f>IFERROR(IF(ISBLANK($G1407),"",IF(ISBLANK($L1407),"",IF(ISTEXT($L1407),$L1407,IF(SIGN(INDEX('Time Zones'!$D$12:$J$18,MATCH($H1407,ZoneA,0),MATCH($M1407,ZoneB,0)))=(-1),INDEX('Time Zones'!$D$12:$J$18,MATCH($H1407,ZoneA,0),MATCH($M1407,ZoneB,0))+$L1407+5,INDEX('Time Zones'!$D$12:$J$18,MATCH($H1407,ZoneA,0),MATCH($M1407,ZoneB,0))+$L1407)))),"Select Time Zones")</f>
        <v/>
      </c>
      <c r="O1407" s="162" t="str">
        <f t="shared" ca="1" si="155"/>
        <v/>
      </c>
      <c r="P1407" s="25">
        <f t="shared" si="151"/>
        <v>0</v>
      </c>
      <c r="Q1407" s="25">
        <f t="shared" si="152"/>
        <v>0</v>
      </c>
      <c r="R1407" s="25">
        <f t="shared" si="153"/>
        <v>0</v>
      </c>
      <c r="S1407" s="25" t="str">
        <f t="shared" ca="1" si="156"/>
        <v/>
      </c>
      <c r="T1407" s="20" t="str">
        <f t="shared" ca="1" si="157"/>
        <v/>
      </c>
      <c r="U1407" s="26" t="str">
        <f t="shared" ca="1" si="154"/>
        <v/>
      </c>
      <c r="V1407" s="22"/>
      <c r="W1407" s="22"/>
      <c r="X1407" s="22"/>
      <c r="Y1407" s="22"/>
      <c r="Z1407" s="156"/>
      <c r="AA1407" s="156"/>
      <c r="AB1407" s="156"/>
      <c r="AC1407" s="22">
        <v>20</v>
      </c>
    </row>
    <row r="1408" spans="1:29">
      <c r="A1408" s="17"/>
      <c r="B1408" s="18"/>
      <c r="C1408" s="18"/>
      <c r="D1408" s="17"/>
      <c r="E1408" s="17"/>
      <c r="F1408" s="157"/>
      <c r="G1408" s="136"/>
      <c r="H1408" s="136" t="s">
        <v>131</v>
      </c>
      <c r="I1408" s="137" t="str">
        <f>IFERROR(IF(ISBLANK($G1408),"",IF(ISTEXT($G1408),$G1408,IF(SIGN(INDEX('Time Zones'!$D$12:$J$18,MATCH($H1408,ZoneA,0),MATCH($J1408,ZoneB,0)))=(-1),INDEX('Time Zones'!$D$12:$J$18,MATCH($H1408,ZoneA,0),MATCH($J1408,ZoneB,0))+$G1408+5,INDEX('Time Zones'!$D$12:$J$18,MATCH($H1408,ZoneA,0),MATCH($J1408,ZoneB,0))+$G1408))),"Select Time Zones")</f>
        <v/>
      </c>
      <c r="J1408" s="19" t="s">
        <v>131</v>
      </c>
      <c r="K1408" s="160"/>
      <c r="L1408" s="134"/>
      <c r="M1408" s="134" t="s">
        <v>131</v>
      </c>
      <c r="N1408" s="135" t="str">
        <f>IFERROR(IF(ISBLANK($G1408),"",IF(ISBLANK($L1408),"",IF(ISTEXT($L1408),$L1408,IF(SIGN(INDEX('Time Zones'!$D$12:$J$18,MATCH($H1408,ZoneA,0),MATCH($M1408,ZoneB,0)))=(-1),INDEX('Time Zones'!$D$12:$J$18,MATCH($H1408,ZoneA,0),MATCH($M1408,ZoneB,0))+$L1408+5,INDEX('Time Zones'!$D$12:$J$18,MATCH($H1408,ZoneA,0),MATCH($M1408,ZoneB,0))+$L1408)))),"Select Time Zones")</f>
        <v/>
      </c>
      <c r="O1408" s="162" t="str">
        <f t="shared" ca="1" si="155"/>
        <v/>
      </c>
      <c r="P1408" s="25">
        <f t="shared" ref="P1408:P1471" si="158">IFERROR(HOUR(G1408),"")</f>
        <v>0</v>
      </c>
      <c r="Q1408" s="25">
        <f t="shared" ref="Q1408:Q1471" si="159">IFERROR(P1408*60,"")</f>
        <v>0</v>
      </c>
      <c r="R1408" s="25">
        <f t="shared" ref="R1408:R1471" si="160">IFERROR(MINUTE(G1408),"")</f>
        <v>0</v>
      </c>
      <c r="S1408" s="25" t="str">
        <f t="shared" ca="1" si="156"/>
        <v/>
      </c>
      <c r="T1408" s="20" t="str">
        <f t="shared" ca="1" si="157"/>
        <v/>
      </c>
      <c r="U1408" s="26" t="str">
        <f t="shared" ref="U1408:U1471" ca="1" si="161">IFERROR(SIGN(S1408),"")</f>
        <v/>
      </c>
      <c r="V1408" s="22"/>
      <c r="W1408" s="22"/>
      <c r="X1408" s="22"/>
      <c r="Y1408" s="22"/>
      <c r="Z1408" s="156"/>
      <c r="AA1408" s="156"/>
      <c r="AB1408" s="156"/>
      <c r="AC1408" s="22">
        <v>20</v>
      </c>
    </row>
    <row r="1409" spans="1:29">
      <c r="A1409" s="17"/>
      <c r="B1409" s="18"/>
      <c r="C1409" s="18"/>
      <c r="D1409" s="17"/>
      <c r="E1409" s="17"/>
      <c r="F1409" s="157"/>
      <c r="G1409" s="136"/>
      <c r="H1409" s="136" t="s">
        <v>131</v>
      </c>
      <c r="I1409" s="137" t="str">
        <f>IFERROR(IF(ISBLANK($G1409),"",IF(ISTEXT($G1409),$G1409,IF(SIGN(INDEX('Time Zones'!$D$12:$J$18,MATCH($H1409,ZoneA,0),MATCH($J1409,ZoneB,0)))=(-1),INDEX('Time Zones'!$D$12:$J$18,MATCH($H1409,ZoneA,0),MATCH($J1409,ZoneB,0))+$G1409+5,INDEX('Time Zones'!$D$12:$J$18,MATCH($H1409,ZoneA,0),MATCH($J1409,ZoneB,0))+$G1409))),"Select Time Zones")</f>
        <v/>
      </c>
      <c r="J1409" s="19" t="s">
        <v>131</v>
      </c>
      <c r="K1409" s="160"/>
      <c r="L1409" s="134"/>
      <c r="M1409" s="134" t="s">
        <v>131</v>
      </c>
      <c r="N1409" s="135" t="str">
        <f>IFERROR(IF(ISBLANK($G1409),"",IF(ISBLANK($L1409),"",IF(ISTEXT($L1409),$L1409,IF(SIGN(INDEX('Time Zones'!$D$12:$J$18,MATCH($H1409,ZoneA,0),MATCH($M1409,ZoneB,0)))=(-1),INDEX('Time Zones'!$D$12:$J$18,MATCH($H1409,ZoneA,0),MATCH($M1409,ZoneB,0))+$L1409+5,INDEX('Time Zones'!$D$12:$J$18,MATCH($H1409,ZoneA,0),MATCH($M1409,ZoneB,0))+$L1409)))),"Select Time Zones")</f>
        <v/>
      </c>
      <c r="O1409" s="162" t="str">
        <f t="shared" ca="1" si="155"/>
        <v/>
      </c>
      <c r="P1409" s="25">
        <f t="shared" si="158"/>
        <v>0</v>
      </c>
      <c r="Q1409" s="25">
        <f t="shared" si="159"/>
        <v>0</v>
      </c>
      <c r="R1409" s="25">
        <f t="shared" si="160"/>
        <v>0</v>
      </c>
      <c r="S1409" s="25" t="str">
        <f t="shared" ca="1" si="156"/>
        <v/>
      </c>
      <c r="T1409" s="20" t="str">
        <f t="shared" ca="1" si="157"/>
        <v/>
      </c>
      <c r="U1409" s="26" t="str">
        <f t="shared" ca="1" si="161"/>
        <v/>
      </c>
      <c r="V1409" s="22"/>
      <c r="W1409" s="22"/>
      <c r="X1409" s="22"/>
      <c r="Y1409" s="22"/>
      <c r="Z1409" s="156"/>
      <c r="AA1409" s="156"/>
      <c r="AB1409" s="156"/>
      <c r="AC1409" s="22">
        <v>20</v>
      </c>
    </row>
    <row r="1410" spans="1:29">
      <c r="A1410" s="17"/>
      <c r="B1410" s="18"/>
      <c r="C1410" s="18"/>
      <c r="D1410" s="17"/>
      <c r="E1410" s="17"/>
      <c r="F1410" s="157"/>
      <c r="G1410" s="136"/>
      <c r="H1410" s="136" t="s">
        <v>131</v>
      </c>
      <c r="I1410" s="137" t="str">
        <f>IFERROR(IF(ISBLANK($G1410),"",IF(ISTEXT($G1410),$G1410,IF(SIGN(INDEX('Time Zones'!$D$12:$J$18,MATCH($H1410,ZoneA,0),MATCH($J1410,ZoneB,0)))=(-1),INDEX('Time Zones'!$D$12:$J$18,MATCH($H1410,ZoneA,0),MATCH($J1410,ZoneB,0))+$G1410+5,INDEX('Time Zones'!$D$12:$J$18,MATCH($H1410,ZoneA,0),MATCH($J1410,ZoneB,0))+$G1410))),"Select Time Zones")</f>
        <v/>
      </c>
      <c r="J1410" s="19" t="s">
        <v>131</v>
      </c>
      <c r="K1410" s="160"/>
      <c r="L1410" s="134"/>
      <c r="M1410" s="134" t="s">
        <v>131</v>
      </c>
      <c r="N1410" s="135" t="str">
        <f>IFERROR(IF(ISBLANK($G1410),"",IF(ISBLANK($L1410),"",IF(ISTEXT($L1410),$L1410,IF(SIGN(INDEX('Time Zones'!$D$12:$J$18,MATCH($H1410,ZoneA,0),MATCH($M1410,ZoneB,0)))=(-1),INDEX('Time Zones'!$D$12:$J$18,MATCH($H1410,ZoneA,0),MATCH($M1410,ZoneB,0))+$L1410+5,INDEX('Time Zones'!$D$12:$J$18,MATCH($H1410,ZoneA,0),MATCH($M1410,ZoneB,0))+$L1410)))),"Select Time Zones")</f>
        <v/>
      </c>
      <c r="O1410" s="162" t="str">
        <f t="shared" ca="1" si="155"/>
        <v/>
      </c>
      <c r="P1410" s="25">
        <f t="shared" si="158"/>
        <v>0</v>
      </c>
      <c r="Q1410" s="25">
        <f t="shared" si="159"/>
        <v>0</v>
      </c>
      <c r="R1410" s="25">
        <f t="shared" si="160"/>
        <v>0</v>
      </c>
      <c r="S1410" s="25" t="str">
        <f t="shared" ca="1" si="156"/>
        <v/>
      </c>
      <c r="T1410" s="20" t="str">
        <f t="shared" ca="1" si="157"/>
        <v/>
      </c>
      <c r="U1410" s="26" t="str">
        <f t="shared" ca="1" si="161"/>
        <v/>
      </c>
      <c r="V1410" s="22"/>
      <c r="W1410" s="22"/>
      <c r="X1410" s="22"/>
      <c r="Y1410" s="22"/>
      <c r="Z1410" s="156"/>
      <c r="AA1410" s="156"/>
      <c r="AB1410" s="156"/>
      <c r="AC1410" s="22">
        <v>20</v>
      </c>
    </row>
    <row r="1411" spans="1:29">
      <c r="A1411" s="17"/>
      <c r="B1411" s="18"/>
      <c r="C1411" s="18"/>
      <c r="D1411" s="17"/>
      <c r="E1411" s="17"/>
      <c r="F1411" s="157"/>
      <c r="G1411" s="136"/>
      <c r="H1411" s="136" t="s">
        <v>131</v>
      </c>
      <c r="I1411" s="137" t="str">
        <f>IFERROR(IF(ISBLANK($G1411),"",IF(ISTEXT($G1411),$G1411,IF(SIGN(INDEX('Time Zones'!$D$12:$J$18,MATCH($H1411,ZoneA,0),MATCH($J1411,ZoneB,0)))=(-1),INDEX('Time Zones'!$D$12:$J$18,MATCH($H1411,ZoneA,0),MATCH($J1411,ZoneB,0))+$G1411+5,INDEX('Time Zones'!$D$12:$J$18,MATCH($H1411,ZoneA,0),MATCH($J1411,ZoneB,0))+$G1411))),"Select Time Zones")</f>
        <v/>
      </c>
      <c r="J1411" s="19" t="s">
        <v>131</v>
      </c>
      <c r="K1411" s="160"/>
      <c r="L1411" s="134"/>
      <c r="M1411" s="134" t="s">
        <v>131</v>
      </c>
      <c r="N1411" s="135" t="str">
        <f>IFERROR(IF(ISBLANK($G1411),"",IF(ISBLANK($L1411),"",IF(ISTEXT($L1411),$L1411,IF(SIGN(INDEX('Time Zones'!$D$12:$J$18,MATCH($H1411,ZoneA,0),MATCH($M1411,ZoneB,0)))=(-1),INDEX('Time Zones'!$D$12:$J$18,MATCH($H1411,ZoneA,0),MATCH($M1411,ZoneB,0))+$L1411+5,INDEX('Time Zones'!$D$12:$J$18,MATCH($H1411,ZoneA,0),MATCH($M1411,ZoneB,0))+$L1411)))),"Select Time Zones")</f>
        <v/>
      </c>
      <c r="O1411" s="162" t="str">
        <f t="shared" ca="1" si="155"/>
        <v/>
      </c>
      <c r="P1411" s="25">
        <f t="shared" si="158"/>
        <v>0</v>
      </c>
      <c r="Q1411" s="25">
        <f t="shared" si="159"/>
        <v>0</v>
      </c>
      <c r="R1411" s="25">
        <f t="shared" si="160"/>
        <v>0</v>
      </c>
      <c r="S1411" s="25" t="str">
        <f t="shared" ca="1" si="156"/>
        <v/>
      </c>
      <c r="T1411" s="20" t="str">
        <f t="shared" ca="1" si="157"/>
        <v/>
      </c>
      <c r="U1411" s="26" t="str">
        <f t="shared" ca="1" si="161"/>
        <v/>
      </c>
      <c r="V1411" s="22"/>
      <c r="W1411" s="22"/>
      <c r="X1411" s="22"/>
      <c r="Y1411" s="22"/>
      <c r="Z1411" s="156"/>
      <c r="AA1411" s="156"/>
      <c r="AB1411" s="156"/>
      <c r="AC1411" s="22">
        <v>20</v>
      </c>
    </row>
    <row r="1412" spans="1:29">
      <c r="A1412" s="17"/>
      <c r="B1412" s="18"/>
      <c r="C1412" s="18"/>
      <c r="D1412" s="17"/>
      <c r="E1412" s="17"/>
      <c r="F1412" s="157"/>
      <c r="G1412" s="136"/>
      <c r="H1412" s="136" t="s">
        <v>131</v>
      </c>
      <c r="I1412" s="137" t="str">
        <f>IFERROR(IF(ISBLANK($G1412),"",IF(ISTEXT($G1412),$G1412,IF(SIGN(INDEX('Time Zones'!$D$12:$J$18,MATCH($H1412,ZoneA,0),MATCH($J1412,ZoneB,0)))=(-1),INDEX('Time Zones'!$D$12:$J$18,MATCH($H1412,ZoneA,0),MATCH($J1412,ZoneB,0))+$G1412+5,INDEX('Time Zones'!$D$12:$J$18,MATCH($H1412,ZoneA,0),MATCH($J1412,ZoneB,0))+$G1412))),"Select Time Zones")</f>
        <v/>
      </c>
      <c r="J1412" s="19" t="s">
        <v>131</v>
      </c>
      <c r="K1412" s="160"/>
      <c r="L1412" s="134"/>
      <c r="M1412" s="134" t="s">
        <v>131</v>
      </c>
      <c r="N1412" s="135" t="str">
        <f>IFERROR(IF(ISBLANK($G1412),"",IF(ISBLANK($L1412),"",IF(ISTEXT($L1412),$L1412,IF(SIGN(INDEX('Time Zones'!$D$12:$J$18,MATCH($H1412,ZoneA,0),MATCH($M1412,ZoneB,0)))=(-1),INDEX('Time Zones'!$D$12:$J$18,MATCH($H1412,ZoneA,0),MATCH($M1412,ZoneB,0))+$L1412+5,INDEX('Time Zones'!$D$12:$J$18,MATCH($H1412,ZoneA,0),MATCH($M1412,ZoneB,0))+$L1412)))),"Select Time Zones")</f>
        <v/>
      </c>
      <c r="O1412" s="162" t="str">
        <f t="shared" ref="O1412:O1475" ca="1" si="162">IFERROR(IF(AND(ISBLANK(F1412),ISBLANK(G1412)),"",IF(AND(F1412&gt;TODAY(),OR(ISBLANK(K1412),ISBLANK(L1412))),"",IF(AND(F1412=TODAY(),G1412&gt;=NOW()-TODAY(),OR(ISBLANK(K1412), ISBLANK(L1412))),"Pending",IF(AND((F1412=K1412), G1412&gt;=NOW()-TODAY(),ISBLANK(L1412)),"Pending",IF(AND(F1412=K1412, ISBLANK(L1412),G1412&lt;(NOW()-TODAY())),"Deadline Elapsed",IF(AND(F1412=TODAY(),G1412&lt;(NOW()-TODAY()),AND(ISBLANK(K1412), ISBLANK(L1412))),"Deadline Elapsed",IF(AND(TODAY()&gt;F1412,OR(ISBLANK(K1412),ISBLANK(L1412))),"Deadline Elapsed",IF(AND((F1412=K1412),(G1412&lt;L1412)),"Missed",IF(AND((F1412&lt;K1412),OR(G1412&lt;=L1412,G1412&gt;=L1412)),"Missed",IF(AND((F1412=K1412),(G1412&gt;=L1412)),"Achieved",IF(AND((F1412&gt;K1412),OR((G1412&gt;=L1412),(G1412&lt;L1412))),"Achieved",))))))))))),"")</f>
        <v/>
      </c>
      <c r="P1412" s="25">
        <f t="shared" si="158"/>
        <v>0</v>
      </c>
      <c r="Q1412" s="25">
        <f t="shared" si="159"/>
        <v>0</v>
      </c>
      <c r="R1412" s="25">
        <f t="shared" si="160"/>
        <v>0</v>
      </c>
      <c r="S1412" s="25" t="str">
        <f t="shared" ref="S1412:S1475" ca="1" si="163">IFERROR(IF(OR(ISBLANK(F1412),ISBLANK(G1412)),"",IF($F1412&lt;TODAY(),-$S$1-(TODAY()-F1412)*24*60+SUM(Q1412:R1412),IF($F1412=TODAY(),SUM(Q1412:R1412)-$S$1,IF($F1412=TODAY()+1,SUM(Q1412:R1412)+24*60-$S$1,"")))),"GS")</f>
        <v/>
      </c>
      <c r="T1412" s="20" t="str">
        <f t="shared" ref="T1412:T1475" ca="1" si="164">IFERROR(IF($U1412=1,IF($S1412&lt;=$AC1412,IF(OR(F1412=TODAY()+1,$O1412="Pending"),"Critical",""),""),""),"")</f>
        <v/>
      </c>
      <c r="U1412" s="26" t="str">
        <f t="shared" ca="1" si="161"/>
        <v/>
      </c>
      <c r="V1412" s="22"/>
      <c r="W1412" s="22"/>
      <c r="X1412" s="22"/>
      <c r="Y1412" s="22"/>
      <c r="Z1412" s="156"/>
      <c r="AA1412" s="156"/>
      <c r="AB1412" s="156"/>
      <c r="AC1412" s="22">
        <v>20</v>
      </c>
    </row>
    <row r="1413" spans="1:29">
      <c r="A1413" s="17"/>
      <c r="B1413" s="18"/>
      <c r="C1413" s="18"/>
      <c r="D1413" s="17"/>
      <c r="E1413" s="17"/>
      <c r="F1413" s="157"/>
      <c r="G1413" s="136"/>
      <c r="H1413" s="136" t="s">
        <v>131</v>
      </c>
      <c r="I1413" s="137" t="str">
        <f>IFERROR(IF(ISBLANK($G1413),"",IF(ISTEXT($G1413),$G1413,IF(SIGN(INDEX('Time Zones'!$D$12:$J$18,MATCH($H1413,ZoneA,0),MATCH($J1413,ZoneB,0)))=(-1),INDEX('Time Zones'!$D$12:$J$18,MATCH($H1413,ZoneA,0),MATCH($J1413,ZoneB,0))+$G1413+5,INDEX('Time Zones'!$D$12:$J$18,MATCH($H1413,ZoneA,0),MATCH($J1413,ZoneB,0))+$G1413))),"Select Time Zones")</f>
        <v/>
      </c>
      <c r="J1413" s="19" t="s">
        <v>131</v>
      </c>
      <c r="K1413" s="160"/>
      <c r="L1413" s="134"/>
      <c r="M1413" s="134" t="s">
        <v>131</v>
      </c>
      <c r="N1413" s="135" t="str">
        <f>IFERROR(IF(ISBLANK($G1413),"",IF(ISBLANK($L1413),"",IF(ISTEXT($L1413),$L1413,IF(SIGN(INDEX('Time Zones'!$D$12:$J$18,MATCH($H1413,ZoneA,0),MATCH($M1413,ZoneB,0)))=(-1),INDEX('Time Zones'!$D$12:$J$18,MATCH($H1413,ZoneA,0),MATCH($M1413,ZoneB,0))+$L1413+5,INDEX('Time Zones'!$D$12:$J$18,MATCH($H1413,ZoneA,0),MATCH($M1413,ZoneB,0))+$L1413)))),"Select Time Zones")</f>
        <v/>
      </c>
      <c r="O1413" s="162" t="str">
        <f t="shared" ca="1" si="162"/>
        <v/>
      </c>
      <c r="P1413" s="25">
        <f t="shared" si="158"/>
        <v>0</v>
      </c>
      <c r="Q1413" s="25">
        <f t="shared" si="159"/>
        <v>0</v>
      </c>
      <c r="R1413" s="25">
        <f t="shared" si="160"/>
        <v>0</v>
      </c>
      <c r="S1413" s="25" t="str">
        <f t="shared" ca="1" si="163"/>
        <v/>
      </c>
      <c r="T1413" s="20" t="str">
        <f t="shared" ca="1" si="164"/>
        <v/>
      </c>
      <c r="U1413" s="26" t="str">
        <f t="shared" ca="1" si="161"/>
        <v/>
      </c>
      <c r="V1413" s="22"/>
      <c r="W1413" s="22"/>
      <c r="X1413" s="22"/>
      <c r="Y1413" s="22"/>
      <c r="Z1413" s="156"/>
      <c r="AA1413" s="156"/>
      <c r="AB1413" s="156"/>
      <c r="AC1413" s="22">
        <v>20</v>
      </c>
    </row>
    <row r="1414" spans="1:29">
      <c r="A1414" s="17"/>
      <c r="B1414" s="18"/>
      <c r="C1414" s="18"/>
      <c r="D1414" s="17"/>
      <c r="E1414" s="17"/>
      <c r="F1414" s="157"/>
      <c r="G1414" s="136"/>
      <c r="H1414" s="136" t="s">
        <v>131</v>
      </c>
      <c r="I1414" s="137" t="str">
        <f>IFERROR(IF(ISBLANK($G1414),"",IF(ISTEXT($G1414),$G1414,IF(SIGN(INDEX('Time Zones'!$D$12:$J$18,MATCH($H1414,ZoneA,0),MATCH($J1414,ZoneB,0)))=(-1),INDEX('Time Zones'!$D$12:$J$18,MATCH($H1414,ZoneA,0),MATCH($J1414,ZoneB,0))+$G1414+5,INDEX('Time Zones'!$D$12:$J$18,MATCH($H1414,ZoneA,0),MATCH($J1414,ZoneB,0))+$G1414))),"Select Time Zones")</f>
        <v/>
      </c>
      <c r="J1414" s="19" t="s">
        <v>131</v>
      </c>
      <c r="K1414" s="160"/>
      <c r="L1414" s="134"/>
      <c r="M1414" s="134" t="s">
        <v>131</v>
      </c>
      <c r="N1414" s="135" t="str">
        <f>IFERROR(IF(ISBLANK($G1414),"",IF(ISBLANK($L1414),"",IF(ISTEXT($L1414),$L1414,IF(SIGN(INDEX('Time Zones'!$D$12:$J$18,MATCH($H1414,ZoneA,0),MATCH($M1414,ZoneB,0)))=(-1),INDEX('Time Zones'!$D$12:$J$18,MATCH($H1414,ZoneA,0),MATCH($M1414,ZoneB,0))+$L1414+5,INDEX('Time Zones'!$D$12:$J$18,MATCH($H1414,ZoneA,0),MATCH($M1414,ZoneB,0))+$L1414)))),"Select Time Zones")</f>
        <v/>
      </c>
      <c r="O1414" s="162" t="str">
        <f t="shared" ca="1" si="162"/>
        <v/>
      </c>
      <c r="P1414" s="25">
        <f t="shared" si="158"/>
        <v>0</v>
      </c>
      <c r="Q1414" s="25">
        <f t="shared" si="159"/>
        <v>0</v>
      </c>
      <c r="R1414" s="25">
        <f t="shared" si="160"/>
        <v>0</v>
      </c>
      <c r="S1414" s="25" t="str">
        <f t="shared" ca="1" si="163"/>
        <v/>
      </c>
      <c r="T1414" s="20" t="str">
        <f t="shared" ca="1" si="164"/>
        <v/>
      </c>
      <c r="U1414" s="26" t="str">
        <f t="shared" ca="1" si="161"/>
        <v/>
      </c>
      <c r="V1414" s="22"/>
      <c r="W1414" s="22"/>
      <c r="X1414" s="22"/>
      <c r="Y1414" s="22"/>
      <c r="Z1414" s="156"/>
      <c r="AA1414" s="156"/>
      <c r="AB1414" s="156"/>
      <c r="AC1414" s="22">
        <v>20</v>
      </c>
    </row>
    <row r="1415" spans="1:29">
      <c r="A1415" s="17"/>
      <c r="B1415" s="18"/>
      <c r="C1415" s="18"/>
      <c r="D1415" s="17"/>
      <c r="E1415" s="17"/>
      <c r="F1415" s="157"/>
      <c r="G1415" s="136"/>
      <c r="H1415" s="136" t="s">
        <v>131</v>
      </c>
      <c r="I1415" s="137" t="str">
        <f>IFERROR(IF(ISBLANK($G1415),"",IF(ISTEXT($G1415),$G1415,IF(SIGN(INDEX('Time Zones'!$D$12:$J$18,MATCH($H1415,ZoneA,0),MATCH($J1415,ZoneB,0)))=(-1),INDEX('Time Zones'!$D$12:$J$18,MATCH($H1415,ZoneA,0),MATCH($J1415,ZoneB,0))+$G1415+5,INDEX('Time Zones'!$D$12:$J$18,MATCH($H1415,ZoneA,0),MATCH($J1415,ZoneB,0))+$G1415))),"Select Time Zones")</f>
        <v/>
      </c>
      <c r="J1415" s="19" t="s">
        <v>131</v>
      </c>
      <c r="K1415" s="160"/>
      <c r="L1415" s="134"/>
      <c r="M1415" s="134" t="s">
        <v>131</v>
      </c>
      <c r="N1415" s="135" t="str">
        <f>IFERROR(IF(ISBLANK($G1415),"",IF(ISBLANK($L1415),"",IF(ISTEXT($L1415),$L1415,IF(SIGN(INDEX('Time Zones'!$D$12:$J$18,MATCH($H1415,ZoneA,0),MATCH($M1415,ZoneB,0)))=(-1),INDEX('Time Zones'!$D$12:$J$18,MATCH($H1415,ZoneA,0),MATCH($M1415,ZoneB,0))+$L1415+5,INDEX('Time Zones'!$D$12:$J$18,MATCH($H1415,ZoneA,0),MATCH($M1415,ZoneB,0))+$L1415)))),"Select Time Zones")</f>
        <v/>
      </c>
      <c r="O1415" s="162" t="str">
        <f t="shared" ca="1" si="162"/>
        <v/>
      </c>
      <c r="P1415" s="25">
        <f t="shared" si="158"/>
        <v>0</v>
      </c>
      <c r="Q1415" s="25">
        <f t="shared" si="159"/>
        <v>0</v>
      </c>
      <c r="R1415" s="25">
        <f t="shared" si="160"/>
        <v>0</v>
      </c>
      <c r="S1415" s="25" t="str">
        <f t="shared" ca="1" si="163"/>
        <v/>
      </c>
      <c r="T1415" s="20" t="str">
        <f t="shared" ca="1" si="164"/>
        <v/>
      </c>
      <c r="U1415" s="26" t="str">
        <f t="shared" ca="1" si="161"/>
        <v/>
      </c>
      <c r="V1415" s="22"/>
      <c r="W1415" s="22"/>
      <c r="X1415" s="22"/>
      <c r="Y1415" s="22"/>
      <c r="Z1415" s="156"/>
      <c r="AA1415" s="156"/>
      <c r="AB1415" s="156"/>
      <c r="AC1415" s="22">
        <v>20</v>
      </c>
    </row>
    <row r="1416" spans="1:29">
      <c r="A1416" s="17"/>
      <c r="B1416" s="18"/>
      <c r="C1416" s="18"/>
      <c r="D1416" s="17"/>
      <c r="E1416" s="17"/>
      <c r="F1416" s="157"/>
      <c r="G1416" s="136"/>
      <c r="H1416" s="136" t="s">
        <v>131</v>
      </c>
      <c r="I1416" s="137" t="str">
        <f>IFERROR(IF(ISBLANK($G1416),"",IF(ISTEXT($G1416),$G1416,IF(SIGN(INDEX('Time Zones'!$D$12:$J$18,MATCH($H1416,ZoneA,0),MATCH($J1416,ZoneB,0)))=(-1),INDEX('Time Zones'!$D$12:$J$18,MATCH($H1416,ZoneA,0),MATCH($J1416,ZoneB,0))+$G1416+5,INDEX('Time Zones'!$D$12:$J$18,MATCH($H1416,ZoneA,0),MATCH($J1416,ZoneB,0))+$G1416))),"Select Time Zones")</f>
        <v/>
      </c>
      <c r="J1416" s="19" t="s">
        <v>131</v>
      </c>
      <c r="K1416" s="160"/>
      <c r="L1416" s="134"/>
      <c r="M1416" s="134" t="s">
        <v>131</v>
      </c>
      <c r="N1416" s="135" t="str">
        <f>IFERROR(IF(ISBLANK($G1416),"",IF(ISBLANK($L1416),"",IF(ISTEXT($L1416),$L1416,IF(SIGN(INDEX('Time Zones'!$D$12:$J$18,MATCH($H1416,ZoneA,0),MATCH($M1416,ZoneB,0)))=(-1),INDEX('Time Zones'!$D$12:$J$18,MATCH($H1416,ZoneA,0),MATCH($M1416,ZoneB,0))+$L1416+5,INDEX('Time Zones'!$D$12:$J$18,MATCH($H1416,ZoneA,0),MATCH($M1416,ZoneB,0))+$L1416)))),"Select Time Zones")</f>
        <v/>
      </c>
      <c r="O1416" s="162" t="str">
        <f t="shared" ca="1" si="162"/>
        <v/>
      </c>
      <c r="P1416" s="25">
        <f t="shared" si="158"/>
        <v>0</v>
      </c>
      <c r="Q1416" s="25">
        <f t="shared" si="159"/>
        <v>0</v>
      </c>
      <c r="R1416" s="25">
        <f t="shared" si="160"/>
        <v>0</v>
      </c>
      <c r="S1416" s="25" t="str">
        <f t="shared" ca="1" si="163"/>
        <v/>
      </c>
      <c r="T1416" s="20" t="str">
        <f t="shared" ca="1" si="164"/>
        <v/>
      </c>
      <c r="U1416" s="26" t="str">
        <f t="shared" ca="1" si="161"/>
        <v/>
      </c>
      <c r="V1416" s="22"/>
      <c r="W1416" s="22"/>
      <c r="X1416" s="22"/>
      <c r="Y1416" s="22"/>
      <c r="Z1416" s="156"/>
      <c r="AA1416" s="156"/>
      <c r="AB1416" s="156"/>
      <c r="AC1416" s="22">
        <v>20</v>
      </c>
    </row>
    <row r="1417" spans="1:29">
      <c r="A1417" s="17"/>
      <c r="B1417" s="18"/>
      <c r="C1417" s="18"/>
      <c r="D1417" s="17"/>
      <c r="E1417" s="17"/>
      <c r="F1417" s="157"/>
      <c r="G1417" s="136"/>
      <c r="H1417" s="136" t="s">
        <v>131</v>
      </c>
      <c r="I1417" s="137" t="str">
        <f>IFERROR(IF(ISBLANK($G1417),"",IF(ISTEXT($G1417),$G1417,IF(SIGN(INDEX('Time Zones'!$D$12:$J$18,MATCH($H1417,ZoneA,0),MATCH($J1417,ZoneB,0)))=(-1),INDEX('Time Zones'!$D$12:$J$18,MATCH($H1417,ZoneA,0),MATCH($J1417,ZoneB,0))+$G1417+5,INDEX('Time Zones'!$D$12:$J$18,MATCH($H1417,ZoneA,0),MATCH($J1417,ZoneB,0))+$G1417))),"Select Time Zones")</f>
        <v/>
      </c>
      <c r="J1417" s="19" t="s">
        <v>131</v>
      </c>
      <c r="K1417" s="160"/>
      <c r="L1417" s="134"/>
      <c r="M1417" s="134" t="s">
        <v>131</v>
      </c>
      <c r="N1417" s="135" t="str">
        <f>IFERROR(IF(ISBLANK($G1417),"",IF(ISBLANK($L1417),"",IF(ISTEXT($L1417),$L1417,IF(SIGN(INDEX('Time Zones'!$D$12:$J$18,MATCH($H1417,ZoneA,0),MATCH($M1417,ZoneB,0)))=(-1),INDEX('Time Zones'!$D$12:$J$18,MATCH($H1417,ZoneA,0),MATCH($M1417,ZoneB,0))+$L1417+5,INDEX('Time Zones'!$D$12:$J$18,MATCH($H1417,ZoneA,0),MATCH($M1417,ZoneB,0))+$L1417)))),"Select Time Zones")</f>
        <v/>
      </c>
      <c r="O1417" s="162" t="str">
        <f t="shared" ca="1" si="162"/>
        <v/>
      </c>
      <c r="P1417" s="25">
        <f t="shared" si="158"/>
        <v>0</v>
      </c>
      <c r="Q1417" s="25">
        <f t="shared" si="159"/>
        <v>0</v>
      </c>
      <c r="R1417" s="25">
        <f t="shared" si="160"/>
        <v>0</v>
      </c>
      <c r="S1417" s="25" t="str">
        <f t="shared" ca="1" si="163"/>
        <v/>
      </c>
      <c r="T1417" s="20" t="str">
        <f t="shared" ca="1" si="164"/>
        <v/>
      </c>
      <c r="U1417" s="26" t="str">
        <f t="shared" ca="1" si="161"/>
        <v/>
      </c>
      <c r="V1417" s="22"/>
      <c r="W1417" s="22"/>
      <c r="X1417" s="22"/>
      <c r="Y1417" s="22"/>
      <c r="Z1417" s="156"/>
      <c r="AA1417" s="156"/>
      <c r="AB1417" s="156"/>
      <c r="AC1417" s="22">
        <v>20</v>
      </c>
    </row>
    <row r="1418" spans="1:29">
      <c r="A1418" s="17"/>
      <c r="B1418" s="18"/>
      <c r="C1418" s="18"/>
      <c r="D1418" s="17"/>
      <c r="E1418" s="17"/>
      <c r="F1418" s="157"/>
      <c r="G1418" s="136"/>
      <c r="H1418" s="136" t="s">
        <v>131</v>
      </c>
      <c r="I1418" s="137" t="str">
        <f>IFERROR(IF(ISBLANK($G1418),"",IF(ISTEXT($G1418),$G1418,IF(SIGN(INDEX('Time Zones'!$D$12:$J$18,MATCH($H1418,ZoneA,0),MATCH($J1418,ZoneB,0)))=(-1),INDEX('Time Zones'!$D$12:$J$18,MATCH($H1418,ZoneA,0),MATCH($J1418,ZoneB,0))+$G1418+5,INDEX('Time Zones'!$D$12:$J$18,MATCH($H1418,ZoneA,0),MATCH($J1418,ZoneB,0))+$G1418))),"Select Time Zones")</f>
        <v/>
      </c>
      <c r="J1418" s="19" t="s">
        <v>131</v>
      </c>
      <c r="K1418" s="160"/>
      <c r="L1418" s="134"/>
      <c r="M1418" s="134" t="s">
        <v>131</v>
      </c>
      <c r="N1418" s="135" t="str">
        <f>IFERROR(IF(ISBLANK($G1418),"",IF(ISBLANK($L1418),"",IF(ISTEXT($L1418),$L1418,IF(SIGN(INDEX('Time Zones'!$D$12:$J$18,MATCH($H1418,ZoneA,0),MATCH($M1418,ZoneB,0)))=(-1),INDEX('Time Zones'!$D$12:$J$18,MATCH($H1418,ZoneA,0),MATCH($M1418,ZoneB,0))+$L1418+5,INDEX('Time Zones'!$D$12:$J$18,MATCH($H1418,ZoneA,0),MATCH($M1418,ZoneB,0))+$L1418)))),"Select Time Zones")</f>
        <v/>
      </c>
      <c r="O1418" s="162" t="str">
        <f t="shared" ca="1" si="162"/>
        <v/>
      </c>
      <c r="P1418" s="25">
        <f t="shared" si="158"/>
        <v>0</v>
      </c>
      <c r="Q1418" s="25">
        <f t="shared" si="159"/>
        <v>0</v>
      </c>
      <c r="R1418" s="25">
        <f t="shared" si="160"/>
        <v>0</v>
      </c>
      <c r="S1418" s="25" t="str">
        <f t="shared" ca="1" si="163"/>
        <v/>
      </c>
      <c r="T1418" s="20" t="str">
        <f t="shared" ca="1" si="164"/>
        <v/>
      </c>
      <c r="U1418" s="26" t="str">
        <f t="shared" ca="1" si="161"/>
        <v/>
      </c>
      <c r="V1418" s="22"/>
      <c r="W1418" s="22"/>
      <c r="X1418" s="22"/>
      <c r="Y1418" s="22"/>
      <c r="Z1418" s="156"/>
      <c r="AA1418" s="156"/>
      <c r="AB1418" s="156"/>
      <c r="AC1418" s="22">
        <v>20</v>
      </c>
    </row>
    <row r="1419" spans="1:29">
      <c r="A1419" s="17"/>
      <c r="B1419" s="18"/>
      <c r="C1419" s="18"/>
      <c r="D1419" s="17"/>
      <c r="E1419" s="17"/>
      <c r="F1419" s="157"/>
      <c r="G1419" s="136"/>
      <c r="H1419" s="136" t="s">
        <v>131</v>
      </c>
      <c r="I1419" s="137" t="str">
        <f>IFERROR(IF(ISBLANK($G1419),"",IF(ISTEXT($G1419),$G1419,IF(SIGN(INDEX('Time Zones'!$D$12:$J$18,MATCH($H1419,ZoneA,0),MATCH($J1419,ZoneB,0)))=(-1),INDEX('Time Zones'!$D$12:$J$18,MATCH($H1419,ZoneA,0),MATCH($J1419,ZoneB,0))+$G1419+5,INDEX('Time Zones'!$D$12:$J$18,MATCH($H1419,ZoneA,0),MATCH($J1419,ZoneB,0))+$G1419))),"Select Time Zones")</f>
        <v/>
      </c>
      <c r="J1419" s="19" t="s">
        <v>131</v>
      </c>
      <c r="K1419" s="160"/>
      <c r="L1419" s="134"/>
      <c r="M1419" s="134" t="s">
        <v>131</v>
      </c>
      <c r="N1419" s="135" t="str">
        <f>IFERROR(IF(ISBLANK($G1419),"",IF(ISBLANK($L1419),"",IF(ISTEXT($L1419),$L1419,IF(SIGN(INDEX('Time Zones'!$D$12:$J$18,MATCH($H1419,ZoneA,0),MATCH($M1419,ZoneB,0)))=(-1),INDEX('Time Zones'!$D$12:$J$18,MATCH($H1419,ZoneA,0),MATCH($M1419,ZoneB,0))+$L1419+5,INDEX('Time Zones'!$D$12:$J$18,MATCH($H1419,ZoneA,0),MATCH($M1419,ZoneB,0))+$L1419)))),"Select Time Zones")</f>
        <v/>
      </c>
      <c r="O1419" s="162" t="str">
        <f t="shared" ca="1" si="162"/>
        <v/>
      </c>
      <c r="P1419" s="25">
        <f t="shared" si="158"/>
        <v>0</v>
      </c>
      <c r="Q1419" s="25">
        <f t="shared" si="159"/>
        <v>0</v>
      </c>
      <c r="R1419" s="25">
        <f t="shared" si="160"/>
        <v>0</v>
      </c>
      <c r="S1419" s="25" t="str">
        <f t="shared" ca="1" si="163"/>
        <v/>
      </c>
      <c r="T1419" s="20" t="str">
        <f t="shared" ca="1" si="164"/>
        <v/>
      </c>
      <c r="U1419" s="26" t="str">
        <f t="shared" ca="1" si="161"/>
        <v/>
      </c>
      <c r="V1419" s="22"/>
      <c r="W1419" s="22"/>
      <c r="X1419" s="22"/>
      <c r="Y1419" s="22"/>
      <c r="Z1419" s="156"/>
      <c r="AA1419" s="156"/>
      <c r="AB1419" s="156"/>
      <c r="AC1419" s="22">
        <v>20</v>
      </c>
    </row>
    <row r="1420" spans="1:29">
      <c r="A1420" s="17"/>
      <c r="B1420" s="18"/>
      <c r="C1420" s="18"/>
      <c r="D1420" s="17"/>
      <c r="E1420" s="17"/>
      <c r="F1420" s="157"/>
      <c r="G1420" s="136"/>
      <c r="H1420" s="136" t="s">
        <v>131</v>
      </c>
      <c r="I1420" s="137" t="str">
        <f>IFERROR(IF(ISBLANK($G1420),"",IF(ISTEXT($G1420),$G1420,IF(SIGN(INDEX('Time Zones'!$D$12:$J$18,MATCH($H1420,ZoneA,0),MATCH($J1420,ZoneB,0)))=(-1),INDEX('Time Zones'!$D$12:$J$18,MATCH($H1420,ZoneA,0),MATCH($J1420,ZoneB,0))+$G1420+5,INDEX('Time Zones'!$D$12:$J$18,MATCH($H1420,ZoneA,0),MATCH($J1420,ZoneB,0))+$G1420))),"Select Time Zones")</f>
        <v/>
      </c>
      <c r="J1420" s="19" t="s">
        <v>131</v>
      </c>
      <c r="K1420" s="160"/>
      <c r="L1420" s="134"/>
      <c r="M1420" s="134" t="s">
        <v>131</v>
      </c>
      <c r="N1420" s="135" t="str">
        <f>IFERROR(IF(ISBLANK($G1420),"",IF(ISBLANK($L1420),"",IF(ISTEXT($L1420),$L1420,IF(SIGN(INDEX('Time Zones'!$D$12:$J$18,MATCH($H1420,ZoneA,0),MATCH($M1420,ZoneB,0)))=(-1),INDEX('Time Zones'!$D$12:$J$18,MATCH($H1420,ZoneA,0),MATCH($M1420,ZoneB,0))+$L1420+5,INDEX('Time Zones'!$D$12:$J$18,MATCH($H1420,ZoneA,0),MATCH($M1420,ZoneB,0))+$L1420)))),"Select Time Zones")</f>
        <v/>
      </c>
      <c r="O1420" s="162" t="str">
        <f t="shared" ca="1" si="162"/>
        <v/>
      </c>
      <c r="P1420" s="25">
        <f t="shared" si="158"/>
        <v>0</v>
      </c>
      <c r="Q1420" s="25">
        <f t="shared" si="159"/>
        <v>0</v>
      </c>
      <c r="R1420" s="25">
        <f t="shared" si="160"/>
        <v>0</v>
      </c>
      <c r="S1420" s="25" t="str">
        <f t="shared" ca="1" si="163"/>
        <v/>
      </c>
      <c r="T1420" s="20" t="str">
        <f t="shared" ca="1" si="164"/>
        <v/>
      </c>
      <c r="U1420" s="26" t="str">
        <f t="shared" ca="1" si="161"/>
        <v/>
      </c>
      <c r="V1420" s="22"/>
      <c r="W1420" s="22"/>
      <c r="X1420" s="22"/>
      <c r="Y1420" s="22"/>
      <c r="Z1420" s="156"/>
      <c r="AA1420" s="156"/>
      <c r="AB1420" s="156"/>
      <c r="AC1420" s="22">
        <v>20</v>
      </c>
    </row>
    <row r="1421" spans="1:29">
      <c r="A1421" s="17"/>
      <c r="B1421" s="18"/>
      <c r="C1421" s="18"/>
      <c r="D1421" s="17"/>
      <c r="E1421" s="17"/>
      <c r="F1421" s="157"/>
      <c r="G1421" s="136"/>
      <c r="H1421" s="136" t="s">
        <v>131</v>
      </c>
      <c r="I1421" s="137" t="str">
        <f>IFERROR(IF(ISBLANK($G1421),"",IF(ISTEXT($G1421),$G1421,IF(SIGN(INDEX('Time Zones'!$D$12:$J$18,MATCH($H1421,ZoneA,0),MATCH($J1421,ZoneB,0)))=(-1),INDEX('Time Zones'!$D$12:$J$18,MATCH($H1421,ZoneA,0),MATCH($J1421,ZoneB,0))+$G1421+5,INDEX('Time Zones'!$D$12:$J$18,MATCH($H1421,ZoneA,0),MATCH($J1421,ZoneB,0))+$G1421))),"Select Time Zones")</f>
        <v/>
      </c>
      <c r="J1421" s="19" t="s">
        <v>131</v>
      </c>
      <c r="K1421" s="160"/>
      <c r="L1421" s="134"/>
      <c r="M1421" s="134" t="s">
        <v>131</v>
      </c>
      <c r="N1421" s="135" t="str">
        <f>IFERROR(IF(ISBLANK($G1421),"",IF(ISBLANK($L1421),"",IF(ISTEXT($L1421),$L1421,IF(SIGN(INDEX('Time Zones'!$D$12:$J$18,MATCH($H1421,ZoneA,0),MATCH($M1421,ZoneB,0)))=(-1),INDEX('Time Zones'!$D$12:$J$18,MATCH($H1421,ZoneA,0),MATCH($M1421,ZoneB,0))+$L1421+5,INDEX('Time Zones'!$D$12:$J$18,MATCH($H1421,ZoneA,0),MATCH($M1421,ZoneB,0))+$L1421)))),"Select Time Zones")</f>
        <v/>
      </c>
      <c r="O1421" s="162" t="str">
        <f t="shared" ca="1" si="162"/>
        <v/>
      </c>
      <c r="P1421" s="25">
        <f t="shared" si="158"/>
        <v>0</v>
      </c>
      <c r="Q1421" s="25">
        <f t="shared" si="159"/>
        <v>0</v>
      </c>
      <c r="R1421" s="25">
        <f t="shared" si="160"/>
        <v>0</v>
      </c>
      <c r="S1421" s="25" t="str">
        <f t="shared" ca="1" si="163"/>
        <v/>
      </c>
      <c r="T1421" s="20" t="str">
        <f t="shared" ca="1" si="164"/>
        <v/>
      </c>
      <c r="U1421" s="26" t="str">
        <f t="shared" ca="1" si="161"/>
        <v/>
      </c>
      <c r="V1421" s="22"/>
      <c r="W1421" s="22"/>
      <c r="X1421" s="22"/>
      <c r="Y1421" s="22"/>
      <c r="Z1421" s="156"/>
      <c r="AA1421" s="156"/>
      <c r="AB1421" s="156"/>
      <c r="AC1421" s="22">
        <v>20</v>
      </c>
    </row>
    <row r="1422" spans="1:29">
      <c r="A1422" s="17"/>
      <c r="B1422" s="18"/>
      <c r="C1422" s="18"/>
      <c r="D1422" s="17"/>
      <c r="E1422" s="17"/>
      <c r="F1422" s="157"/>
      <c r="G1422" s="136"/>
      <c r="H1422" s="136" t="s">
        <v>131</v>
      </c>
      <c r="I1422" s="137" t="str">
        <f>IFERROR(IF(ISBLANK($G1422),"",IF(ISTEXT($G1422),$G1422,IF(SIGN(INDEX('Time Zones'!$D$12:$J$18,MATCH($H1422,ZoneA,0),MATCH($J1422,ZoneB,0)))=(-1),INDEX('Time Zones'!$D$12:$J$18,MATCH($H1422,ZoneA,0),MATCH($J1422,ZoneB,0))+$G1422+5,INDEX('Time Zones'!$D$12:$J$18,MATCH($H1422,ZoneA,0),MATCH($J1422,ZoneB,0))+$G1422))),"Select Time Zones")</f>
        <v/>
      </c>
      <c r="J1422" s="19" t="s">
        <v>131</v>
      </c>
      <c r="K1422" s="160"/>
      <c r="L1422" s="134"/>
      <c r="M1422" s="134" t="s">
        <v>131</v>
      </c>
      <c r="N1422" s="135" t="str">
        <f>IFERROR(IF(ISBLANK($G1422),"",IF(ISBLANK($L1422),"",IF(ISTEXT($L1422),$L1422,IF(SIGN(INDEX('Time Zones'!$D$12:$J$18,MATCH($H1422,ZoneA,0),MATCH($M1422,ZoneB,0)))=(-1),INDEX('Time Zones'!$D$12:$J$18,MATCH($H1422,ZoneA,0),MATCH($M1422,ZoneB,0))+$L1422+5,INDEX('Time Zones'!$D$12:$J$18,MATCH($H1422,ZoneA,0),MATCH($M1422,ZoneB,0))+$L1422)))),"Select Time Zones")</f>
        <v/>
      </c>
      <c r="O1422" s="162" t="str">
        <f t="shared" ca="1" si="162"/>
        <v/>
      </c>
      <c r="P1422" s="25">
        <f t="shared" si="158"/>
        <v>0</v>
      </c>
      <c r="Q1422" s="25">
        <f t="shared" si="159"/>
        <v>0</v>
      </c>
      <c r="R1422" s="25">
        <f t="shared" si="160"/>
        <v>0</v>
      </c>
      <c r="S1422" s="25" t="str">
        <f t="shared" ca="1" si="163"/>
        <v/>
      </c>
      <c r="T1422" s="20" t="str">
        <f t="shared" ca="1" si="164"/>
        <v/>
      </c>
      <c r="U1422" s="26" t="str">
        <f t="shared" ca="1" si="161"/>
        <v/>
      </c>
      <c r="V1422" s="22"/>
      <c r="W1422" s="22"/>
      <c r="X1422" s="22"/>
      <c r="Y1422" s="22"/>
      <c r="Z1422" s="156"/>
      <c r="AA1422" s="156"/>
      <c r="AB1422" s="156"/>
      <c r="AC1422" s="22">
        <v>20</v>
      </c>
    </row>
    <row r="1423" spans="1:29">
      <c r="A1423" s="17"/>
      <c r="B1423" s="18"/>
      <c r="C1423" s="18"/>
      <c r="D1423" s="17"/>
      <c r="E1423" s="17"/>
      <c r="F1423" s="157"/>
      <c r="G1423" s="136"/>
      <c r="H1423" s="136" t="s">
        <v>131</v>
      </c>
      <c r="I1423" s="137" t="str">
        <f>IFERROR(IF(ISBLANK($G1423),"",IF(ISTEXT($G1423),$G1423,IF(SIGN(INDEX('Time Zones'!$D$12:$J$18,MATCH($H1423,ZoneA,0),MATCH($J1423,ZoneB,0)))=(-1),INDEX('Time Zones'!$D$12:$J$18,MATCH($H1423,ZoneA,0),MATCH($J1423,ZoneB,0))+$G1423+5,INDEX('Time Zones'!$D$12:$J$18,MATCH($H1423,ZoneA,0),MATCH($J1423,ZoneB,0))+$G1423))),"Select Time Zones")</f>
        <v/>
      </c>
      <c r="J1423" s="19" t="s">
        <v>131</v>
      </c>
      <c r="K1423" s="160"/>
      <c r="L1423" s="134"/>
      <c r="M1423" s="134" t="s">
        <v>131</v>
      </c>
      <c r="N1423" s="135" t="str">
        <f>IFERROR(IF(ISBLANK($G1423),"",IF(ISBLANK($L1423),"",IF(ISTEXT($L1423),$L1423,IF(SIGN(INDEX('Time Zones'!$D$12:$J$18,MATCH($H1423,ZoneA,0),MATCH($M1423,ZoneB,0)))=(-1),INDEX('Time Zones'!$D$12:$J$18,MATCH($H1423,ZoneA,0),MATCH($M1423,ZoneB,0))+$L1423+5,INDEX('Time Zones'!$D$12:$J$18,MATCH($H1423,ZoneA,0),MATCH($M1423,ZoneB,0))+$L1423)))),"Select Time Zones")</f>
        <v/>
      </c>
      <c r="O1423" s="162" t="str">
        <f t="shared" ca="1" si="162"/>
        <v/>
      </c>
      <c r="P1423" s="25">
        <f t="shared" si="158"/>
        <v>0</v>
      </c>
      <c r="Q1423" s="25">
        <f t="shared" si="159"/>
        <v>0</v>
      </c>
      <c r="R1423" s="25">
        <f t="shared" si="160"/>
        <v>0</v>
      </c>
      <c r="S1423" s="25" t="str">
        <f t="shared" ca="1" si="163"/>
        <v/>
      </c>
      <c r="T1423" s="20" t="str">
        <f t="shared" ca="1" si="164"/>
        <v/>
      </c>
      <c r="U1423" s="26" t="str">
        <f t="shared" ca="1" si="161"/>
        <v/>
      </c>
      <c r="V1423" s="22"/>
      <c r="W1423" s="22"/>
      <c r="X1423" s="22"/>
      <c r="Y1423" s="22"/>
      <c r="Z1423" s="156"/>
      <c r="AA1423" s="156"/>
      <c r="AB1423" s="156"/>
      <c r="AC1423" s="22">
        <v>20</v>
      </c>
    </row>
    <row r="1424" spans="1:29">
      <c r="A1424" s="17"/>
      <c r="B1424" s="18"/>
      <c r="C1424" s="18"/>
      <c r="D1424" s="17"/>
      <c r="E1424" s="17"/>
      <c r="F1424" s="157"/>
      <c r="G1424" s="136"/>
      <c r="H1424" s="136" t="s">
        <v>131</v>
      </c>
      <c r="I1424" s="137" t="str">
        <f>IFERROR(IF(ISBLANK($G1424),"",IF(ISTEXT($G1424),$G1424,IF(SIGN(INDEX('Time Zones'!$D$12:$J$18,MATCH($H1424,ZoneA,0),MATCH($J1424,ZoneB,0)))=(-1),INDEX('Time Zones'!$D$12:$J$18,MATCH($H1424,ZoneA,0),MATCH($J1424,ZoneB,0))+$G1424+5,INDEX('Time Zones'!$D$12:$J$18,MATCH($H1424,ZoneA,0),MATCH($J1424,ZoneB,0))+$G1424))),"Select Time Zones")</f>
        <v/>
      </c>
      <c r="J1424" s="19" t="s">
        <v>131</v>
      </c>
      <c r="K1424" s="160"/>
      <c r="L1424" s="134"/>
      <c r="M1424" s="134" t="s">
        <v>131</v>
      </c>
      <c r="N1424" s="135" t="str">
        <f>IFERROR(IF(ISBLANK($G1424),"",IF(ISBLANK($L1424),"",IF(ISTEXT($L1424),$L1424,IF(SIGN(INDEX('Time Zones'!$D$12:$J$18,MATCH($H1424,ZoneA,0),MATCH($M1424,ZoneB,0)))=(-1),INDEX('Time Zones'!$D$12:$J$18,MATCH($H1424,ZoneA,0),MATCH($M1424,ZoneB,0))+$L1424+5,INDEX('Time Zones'!$D$12:$J$18,MATCH($H1424,ZoneA,0),MATCH($M1424,ZoneB,0))+$L1424)))),"Select Time Zones")</f>
        <v/>
      </c>
      <c r="O1424" s="162" t="str">
        <f t="shared" ca="1" si="162"/>
        <v/>
      </c>
      <c r="P1424" s="25">
        <f t="shared" si="158"/>
        <v>0</v>
      </c>
      <c r="Q1424" s="25">
        <f t="shared" si="159"/>
        <v>0</v>
      </c>
      <c r="R1424" s="25">
        <f t="shared" si="160"/>
        <v>0</v>
      </c>
      <c r="S1424" s="25" t="str">
        <f t="shared" ca="1" si="163"/>
        <v/>
      </c>
      <c r="T1424" s="20" t="str">
        <f t="shared" ca="1" si="164"/>
        <v/>
      </c>
      <c r="U1424" s="26" t="str">
        <f t="shared" ca="1" si="161"/>
        <v/>
      </c>
      <c r="V1424" s="22"/>
      <c r="W1424" s="22"/>
      <c r="X1424" s="22"/>
      <c r="Y1424" s="22"/>
      <c r="Z1424" s="156"/>
      <c r="AA1424" s="156"/>
      <c r="AB1424" s="156"/>
      <c r="AC1424" s="22">
        <v>20</v>
      </c>
    </row>
    <row r="1425" spans="1:29">
      <c r="A1425" s="17"/>
      <c r="B1425" s="18"/>
      <c r="C1425" s="18"/>
      <c r="D1425" s="17"/>
      <c r="E1425" s="17"/>
      <c r="F1425" s="157"/>
      <c r="G1425" s="136"/>
      <c r="H1425" s="136" t="s">
        <v>131</v>
      </c>
      <c r="I1425" s="137" t="str">
        <f>IFERROR(IF(ISBLANK($G1425),"",IF(ISTEXT($G1425),$G1425,IF(SIGN(INDEX('Time Zones'!$D$12:$J$18,MATCH($H1425,ZoneA,0),MATCH($J1425,ZoneB,0)))=(-1),INDEX('Time Zones'!$D$12:$J$18,MATCH($H1425,ZoneA,0),MATCH($J1425,ZoneB,0))+$G1425+5,INDEX('Time Zones'!$D$12:$J$18,MATCH($H1425,ZoneA,0),MATCH($J1425,ZoneB,0))+$G1425))),"Select Time Zones")</f>
        <v/>
      </c>
      <c r="J1425" s="19" t="s">
        <v>131</v>
      </c>
      <c r="K1425" s="160"/>
      <c r="L1425" s="134"/>
      <c r="M1425" s="134" t="s">
        <v>131</v>
      </c>
      <c r="N1425" s="135" t="str">
        <f>IFERROR(IF(ISBLANK($G1425),"",IF(ISBLANK($L1425),"",IF(ISTEXT($L1425),$L1425,IF(SIGN(INDEX('Time Zones'!$D$12:$J$18,MATCH($H1425,ZoneA,0),MATCH($M1425,ZoneB,0)))=(-1),INDEX('Time Zones'!$D$12:$J$18,MATCH($H1425,ZoneA,0),MATCH($M1425,ZoneB,0))+$L1425+5,INDEX('Time Zones'!$D$12:$J$18,MATCH($H1425,ZoneA,0),MATCH($M1425,ZoneB,0))+$L1425)))),"Select Time Zones")</f>
        <v/>
      </c>
      <c r="O1425" s="162" t="str">
        <f t="shared" ca="1" si="162"/>
        <v/>
      </c>
      <c r="P1425" s="25">
        <f t="shared" si="158"/>
        <v>0</v>
      </c>
      <c r="Q1425" s="25">
        <f t="shared" si="159"/>
        <v>0</v>
      </c>
      <c r="R1425" s="25">
        <f t="shared" si="160"/>
        <v>0</v>
      </c>
      <c r="S1425" s="25" t="str">
        <f t="shared" ca="1" si="163"/>
        <v/>
      </c>
      <c r="T1425" s="20" t="str">
        <f t="shared" ca="1" si="164"/>
        <v/>
      </c>
      <c r="U1425" s="26" t="str">
        <f t="shared" ca="1" si="161"/>
        <v/>
      </c>
      <c r="V1425" s="22"/>
      <c r="W1425" s="22"/>
      <c r="X1425" s="22"/>
      <c r="Y1425" s="22"/>
      <c r="Z1425" s="156"/>
      <c r="AA1425" s="156"/>
      <c r="AB1425" s="156"/>
      <c r="AC1425" s="22">
        <v>20</v>
      </c>
    </row>
    <row r="1426" spans="1:29">
      <c r="A1426" s="17"/>
      <c r="B1426" s="18"/>
      <c r="C1426" s="18"/>
      <c r="D1426" s="17"/>
      <c r="E1426" s="17"/>
      <c r="F1426" s="157"/>
      <c r="G1426" s="136"/>
      <c r="H1426" s="136" t="s">
        <v>131</v>
      </c>
      <c r="I1426" s="137" t="str">
        <f>IFERROR(IF(ISBLANK($G1426),"",IF(ISTEXT($G1426),$G1426,IF(SIGN(INDEX('Time Zones'!$D$12:$J$18,MATCH($H1426,ZoneA,0),MATCH($J1426,ZoneB,0)))=(-1),INDEX('Time Zones'!$D$12:$J$18,MATCH($H1426,ZoneA,0),MATCH($J1426,ZoneB,0))+$G1426+5,INDEX('Time Zones'!$D$12:$J$18,MATCH($H1426,ZoneA,0),MATCH($J1426,ZoneB,0))+$G1426))),"Select Time Zones")</f>
        <v/>
      </c>
      <c r="J1426" s="19" t="s">
        <v>131</v>
      </c>
      <c r="K1426" s="160"/>
      <c r="L1426" s="134"/>
      <c r="M1426" s="134" t="s">
        <v>131</v>
      </c>
      <c r="N1426" s="135" t="str">
        <f>IFERROR(IF(ISBLANK($G1426),"",IF(ISBLANK($L1426),"",IF(ISTEXT($L1426),$L1426,IF(SIGN(INDEX('Time Zones'!$D$12:$J$18,MATCH($H1426,ZoneA,0),MATCH($M1426,ZoneB,0)))=(-1),INDEX('Time Zones'!$D$12:$J$18,MATCH($H1426,ZoneA,0),MATCH($M1426,ZoneB,0))+$L1426+5,INDEX('Time Zones'!$D$12:$J$18,MATCH($H1426,ZoneA,0),MATCH($M1426,ZoneB,0))+$L1426)))),"Select Time Zones")</f>
        <v/>
      </c>
      <c r="O1426" s="162" t="str">
        <f t="shared" ca="1" si="162"/>
        <v/>
      </c>
      <c r="P1426" s="25">
        <f t="shared" si="158"/>
        <v>0</v>
      </c>
      <c r="Q1426" s="25">
        <f t="shared" si="159"/>
        <v>0</v>
      </c>
      <c r="R1426" s="25">
        <f t="shared" si="160"/>
        <v>0</v>
      </c>
      <c r="S1426" s="25" t="str">
        <f t="shared" ca="1" si="163"/>
        <v/>
      </c>
      <c r="T1426" s="20" t="str">
        <f t="shared" ca="1" si="164"/>
        <v/>
      </c>
      <c r="U1426" s="26" t="str">
        <f t="shared" ca="1" si="161"/>
        <v/>
      </c>
      <c r="V1426" s="22"/>
      <c r="W1426" s="22"/>
      <c r="X1426" s="22"/>
      <c r="Y1426" s="22"/>
      <c r="Z1426" s="156"/>
      <c r="AA1426" s="156"/>
      <c r="AB1426" s="156"/>
      <c r="AC1426" s="22">
        <v>20</v>
      </c>
    </row>
    <row r="1427" spans="1:29">
      <c r="A1427" s="17"/>
      <c r="B1427" s="18"/>
      <c r="C1427" s="18"/>
      <c r="D1427" s="17"/>
      <c r="E1427" s="17"/>
      <c r="F1427" s="157"/>
      <c r="G1427" s="136"/>
      <c r="H1427" s="136" t="s">
        <v>131</v>
      </c>
      <c r="I1427" s="137" t="str">
        <f>IFERROR(IF(ISBLANK($G1427),"",IF(ISTEXT($G1427),$G1427,IF(SIGN(INDEX('Time Zones'!$D$12:$J$18,MATCH($H1427,ZoneA,0),MATCH($J1427,ZoneB,0)))=(-1),INDEX('Time Zones'!$D$12:$J$18,MATCH($H1427,ZoneA,0),MATCH($J1427,ZoneB,0))+$G1427+5,INDEX('Time Zones'!$D$12:$J$18,MATCH($H1427,ZoneA,0),MATCH($J1427,ZoneB,0))+$G1427))),"Select Time Zones")</f>
        <v/>
      </c>
      <c r="J1427" s="19" t="s">
        <v>131</v>
      </c>
      <c r="K1427" s="160"/>
      <c r="L1427" s="134"/>
      <c r="M1427" s="134" t="s">
        <v>131</v>
      </c>
      <c r="N1427" s="135" t="str">
        <f>IFERROR(IF(ISBLANK($G1427),"",IF(ISBLANK($L1427),"",IF(ISTEXT($L1427),$L1427,IF(SIGN(INDEX('Time Zones'!$D$12:$J$18,MATCH($H1427,ZoneA,0),MATCH($M1427,ZoneB,0)))=(-1),INDEX('Time Zones'!$D$12:$J$18,MATCH($H1427,ZoneA,0),MATCH($M1427,ZoneB,0))+$L1427+5,INDEX('Time Zones'!$D$12:$J$18,MATCH($H1427,ZoneA,0),MATCH($M1427,ZoneB,0))+$L1427)))),"Select Time Zones")</f>
        <v/>
      </c>
      <c r="O1427" s="162" t="str">
        <f t="shared" ca="1" si="162"/>
        <v/>
      </c>
      <c r="P1427" s="25">
        <f t="shared" si="158"/>
        <v>0</v>
      </c>
      <c r="Q1427" s="25">
        <f t="shared" si="159"/>
        <v>0</v>
      </c>
      <c r="R1427" s="25">
        <f t="shared" si="160"/>
        <v>0</v>
      </c>
      <c r="S1427" s="25" t="str">
        <f t="shared" ca="1" si="163"/>
        <v/>
      </c>
      <c r="T1427" s="20" t="str">
        <f t="shared" ca="1" si="164"/>
        <v/>
      </c>
      <c r="U1427" s="26" t="str">
        <f t="shared" ca="1" si="161"/>
        <v/>
      </c>
      <c r="V1427" s="22"/>
      <c r="W1427" s="22"/>
      <c r="X1427" s="22"/>
      <c r="Y1427" s="22"/>
      <c r="Z1427" s="156"/>
      <c r="AA1427" s="156"/>
      <c r="AB1427" s="156"/>
      <c r="AC1427" s="22">
        <v>20</v>
      </c>
    </row>
    <row r="1428" spans="1:29">
      <c r="A1428" s="17"/>
      <c r="B1428" s="18"/>
      <c r="C1428" s="18"/>
      <c r="D1428" s="17"/>
      <c r="E1428" s="17"/>
      <c r="F1428" s="157"/>
      <c r="G1428" s="136"/>
      <c r="H1428" s="136" t="s">
        <v>131</v>
      </c>
      <c r="I1428" s="137" t="str">
        <f>IFERROR(IF(ISBLANK($G1428),"",IF(ISTEXT($G1428),$G1428,IF(SIGN(INDEX('Time Zones'!$D$12:$J$18,MATCH($H1428,ZoneA,0),MATCH($J1428,ZoneB,0)))=(-1),INDEX('Time Zones'!$D$12:$J$18,MATCH($H1428,ZoneA,0),MATCH($J1428,ZoneB,0))+$G1428+5,INDEX('Time Zones'!$D$12:$J$18,MATCH($H1428,ZoneA,0),MATCH($J1428,ZoneB,0))+$G1428))),"Select Time Zones")</f>
        <v/>
      </c>
      <c r="J1428" s="19" t="s">
        <v>131</v>
      </c>
      <c r="K1428" s="160"/>
      <c r="L1428" s="134"/>
      <c r="M1428" s="134" t="s">
        <v>131</v>
      </c>
      <c r="N1428" s="135" t="str">
        <f>IFERROR(IF(ISBLANK($G1428),"",IF(ISBLANK($L1428),"",IF(ISTEXT($L1428),$L1428,IF(SIGN(INDEX('Time Zones'!$D$12:$J$18,MATCH($H1428,ZoneA,0),MATCH($M1428,ZoneB,0)))=(-1),INDEX('Time Zones'!$D$12:$J$18,MATCH($H1428,ZoneA,0),MATCH($M1428,ZoneB,0))+$L1428+5,INDEX('Time Zones'!$D$12:$J$18,MATCH($H1428,ZoneA,0),MATCH($M1428,ZoneB,0))+$L1428)))),"Select Time Zones")</f>
        <v/>
      </c>
      <c r="O1428" s="162" t="str">
        <f t="shared" ca="1" si="162"/>
        <v/>
      </c>
      <c r="P1428" s="25">
        <f t="shared" si="158"/>
        <v>0</v>
      </c>
      <c r="Q1428" s="25">
        <f t="shared" si="159"/>
        <v>0</v>
      </c>
      <c r="R1428" s="25">
        <f t="shared" si="160"/>
        <v>0</v>
      </c>
      <c r="S1428" s="25" t="str">
        <f t="shared" ca="1" si="163"/>
        <v/>
      </c>
      <c r="T1428" s="20" t="str">
        <f t="shared" ca="1" si="164"/>
        <v/>
      </c>
      <c r="U1428" s="26" t="str">
        <f t="shared" ca="1" si="161"/>
        <v/>
      </c>
      <c r="V1428" s="22"/>
      <c r="W1428" s="22"/>
      <c r="X1428" s="22"/>
      <c r="Y1428" s="22"/>
      <c r="Z1428" s="156"/>
      <c r="AA1428" s="156"/>
      <c r="AB1428" s="156"/>
      <c r="AC1428" s="22">
        <v>20</v>
      </c>
    </row>
    <row r="1429" spans="1:29">
      <c r="A1429" s="17"/>
      <c r="B1429" s="18"/>
      <c r="C1429" s="18"/>
      <c r="D1429" s="17"/>
      <c r="E1429" s="17"/>
      <c r="F1429" s="157"/>
      <c r="G1429" s="136"/>
      <c r="H1429" s="136" t="s">
        <v>131</v>
      </c>
      <c r="I1429" s="137" t="str">
        <f>IFERROR(IF(ISBLANK($G1429),"",IF(ISTEXT($G1429),$G1429,IF(SIGN(INDEX('Time Zones'!$D$12:$J$18,MATCH($H1429,ZoneA,0),MATCH($J1429,ZoneB,0)))=(-1),INDEX('Time Zones'!$D$12:$J$18,MATCH($H1429,ZoneA,0),MATCH($J1429,ZoneB,0))+$G1429+5,INDEX('Time Zones'!$D$12:$J$18,MATCH($H1429,ZoneA,0),MATCH($J1429,ZoneB,0))+$G1429))),"Select Time Zones")</f>
        <v/>
      </c>
      <c r="J1429" s="19" t="s">
        <v>131</v>
      </c>
      <c r="K1429" s="160"/>
      <c r="L1429" s="134"/>
      <c r="M1429" s="134" t="s">
        <v>131</v>
      </c>
      <c r="N1429" s="135" t="str">
        <f>IFERROR(IF(ISBLANK($G1429),"",IF(ISBLANK($L1429),"",IF(ISTEXT($L1429),$L1429,IF(SIGN(INDEX('Time Zones'!$D$12:$J$18,MATCH($H1429,ZoneA,0),MATCH($M1429,ZoneB,0)))=(-1),INDEX('Time Zones'!$D$12:$J$18,MATCH($H1429,ZoneA,0),MATCH($M1429,ZoneB,0))+$L1429+5,INDEX('Time Zones'!$D$12:$J$18,MATCH($H1429,ZoneA,0),MATCH($M1429,ZoneB,0))+$L1429)))),"Select Time Zones")</f>
        <v/>
      </c>
      <c r="O1429" s="162" t="str">
        <f t="shared" ca="1" si="162"/>
        <v/>
      </c>
      <c r="P1429" s="25">
        <f t="shared" si="158"/>
        <v>0</v>
      </c>
      <c r="Q1429" s="25">
        <f t="shared" si="159"/>
        <v>0</v>
      </c>
      <c r="R1429" s="25">
        <f t="shared" si="160"/>
        <v>0</v>
      </c>
      <c r="S1429" s="25" t="str">
        <f t="shared" ca="1" si="163"/>
        <v/>
      </c>
      <c r="T1429" s="20" t="str">
        <f t="shared" ca="1" si="164"/>
        <v/>
      </c>
      <c r="U1429" s="26" t="str">
        <f t="shared" ca="1" si="161"/>
        <v/>
      </c>
      <c r="V1429" s="22"/>
      <c r="W1429" s="22"/>
      <c r="X1429" s="22"/>
      <c r="Y1429" s="22"/>
      <c r="Z1429" s="156"/>
      <c r="AA1429" s="156"/>
      <c r="AB1429" s="156"/>
      <c r="AC1429" s="22">
        <v>20</v>
      </c>
    </row>
    <row r="1430" spans="1:29">
      <c r="A1430" s="17"/>
      <c r="B1430" s="18"/>
      <c r="C1430" s="18"/>
      <c r="D1430" s="17"/>
      <c r="E1430" s="17"/>
      <c r="F1430" s="157"/>
      <c r="G1430" s="136"/>
      <c r="H1430" s="136" t="s">
        <v>131</v>
      </c>
      <c r="I1430" s="137" t="str">
        <f>IFERROR(IF(ISBLANK($G1430),"",IF(ISTEXT($G1430),$G1430,IF(SIGN(INDEX('Time Zones'!$D$12:$J$18,MATCH($H1430,ZoneA,0),MATCH($J1430,ZoneB,0)))=(-1),INDEX('Time Zones'!$D$12:$J$18,MATCH($H1430,ZoneA,0),MATCH($J1430,ZoneB,0))+$G1430+5,INDEX('Time Zones'!$D$12:$J$18,MATCH($H1430,ZoneA,0),MATCH($J1430,ZoneB,0))+$G1430))),"Select Time Zones")</f>
        <v/>
      </c>
      <c r="J1430" s="19" t="s">
        <v>131</v>
      </c>
      <c r="K1430" s="160"/>
      <c r="L1430" s="134"/>
      <c r="M1430" s="134" t="s">
        <v>131</v>
      </c>
      <c r="N1430" s="135" t="str">
        <f>IFERROR(IF(ISBLANK($G1430),"",IF(ISBLANK($L1430),"",IF(ISTEXT($L1430),$L1430,IF(SIGN(INDEX('Time Zones'!$D$12:$J$18,MATCH($H1430,ZoneA,0),MATCH($M1430,ZoneB,0)))=(-1),INDEX('Time Zones'!$D$12:$J$18,MATCH($H1430,ZoneA,0),MATCH($M1430,ZoneB,0))+$L1430+5,INDEX('Time Zones'!$D$12:$J$18,MATCH($H1430,ZoneA,0),MATCH($M1430,ZoneB,0))+$L1430)))),"Select Time Zones")</f>
        <v/>
      </c>
      <c r="O1430" s="162" t="str">
        <f t="shared" ca="1" si="162"/>
        <v/>
      </c>
      <c r="P1430" s="25">
        <f t="shared" si="158"/>
        <v>0</v>
      </c>
      <c r="Q1430" s="25">
        <f t="shared" si="159"/>
        <v>0</v>
      </c>
      <c r="R1430" s="25">
        <f t="shared" si="160"/>
        <v>0</v>
      </c>
      <c r="S1430" s="25" t="str">
        <f t="shared" ca="1" si="163"/>
        <v/>
      </c>
      <c r="T1430" s="20" t="str">
        <f t="shared" ca="1" si="164"/>
        <v/>
      </c>
      <c r="U1430" s="26" t="str">
        <f t="shared" ca="1" si="161"/>
        <v/>
      </c>
      <c r="V1430" s="22"/>
      <c r="W1430" s="22"/>
      <c r="X1430" s="22"/>
      <c r="Y1430" s="22"/>
      <c r="Z1430" s="156"/>
      <c r="AA1430" s="156"/>
      <c r="AB1430" s="156"/>
      <c r="AC1430" s="22">
        <v>20</v>
      </c>
    </row>
    <row r="1431" spans="1:29">
      <c r="A1431" s="17"/>
      <c r="B1431" s="18"/>
      <c r="C1431" s="18"/>
      <c r="D1431" s="17"/>
      <c r="E1431" s="17"/>
      <c r="F1431" s="157"/>
      <c r="G1431" s="136"/>
      <c r="H1431" s="136" t="s">
        <v>131</v>
      </c>
      <c r="I1431" s="137" t="str">
        <f>IFERROR(IF(ISBLANK($G1431),"",IF(ISTEXT($G1431),$G1431,IF(SIGN(INDEX('Time Zones'!$D$12:$J$18,MATCH($H1431,ZoneA,0),MATCH($J1431,ZoneB,0)))=(-1),INDEX('Time Zones'!$D$12:$J$18,MATCH($H1431,ZoneA,0),MATCH($J1431,ZoneB,0))+$G1431+5,INDEX('Time Zones'!$D$12:$J$18,MATCH($H1431,ZoneA,0),MATCH($J1431,ZoneB,0))+$G1431))),"Select Time Zones")</f>
        <v/>
      </c>
      <c r="J1431" s="19" t="s">
        <v>131</v>
      </c>
      <c r="K1431" s="160"/>
      <c r="L1431" s="134"/>
      <c r="M1431" s="134" t="s">
        <v>131</v>
      </c>
      <c r="N1431" s="135" t="str">
        <f>IFERROR(IF(ISBLANK($G1431),"",IF(ISBLANK($L1431),"",IF(ISTEXT($L1431),$L1431,IF(SIGN(INDEX('Time Zones'!$D$12:$J$18,MATCH($H1431,ZoneA,0),MATCH($M1431,ZoneB,0)))=(-1),INDEX('Time Zones'!$D$12:$J$18,MATCH($H1431,ZoneA,0),MATCH($M1431,ZoneB,0))+$L1431+5,INDEX('Time Zones'!$D$12:$J$18,MATCH($H1431,ZoneA,0),MATCH($M1431,ZoneB,0))+$L1431)))),"Select Time Zones")</f>
        <v/>
      </c>
      <c r="O1431" s="162" t="str">
        <f t="shared" ca="1" si="162"/>
        <v/>
      </c>
      <c r="P1431" s="25">
        <f t="shared" si="158"/>
        <v>0</v>
      </c>
      <c r="Q1431" s="25">
        <f t="shared" si="159"/>
        <v>0</v>
      </c>
      <c r="R1431" s="25">
        <f t="shared" si="160"/>
        <v>0</v>
      </c>
      <c r="S1431" s="25" t="str">
        <f t="shared" ca="1" si="163"/>
        <v/>
      </c>
      <c r="T1431" s="20" t="str">
        <f t="shared" ca="1" si="164"/>
        <v/>
      </c>
      <c r="U1431" s="26" t="str">
        <f t="shared" ca="1" si="161"/>
        <v/>
      </c>
      <c r="V1431" s="22"/>
      <c r="W1431" s="22"/>
      <c r="X1431" s="22"/>
      <c r="Y1431" s="22"/>
      <c r="Z1431" s="156"/>
      <c r="AA1431" s="156"/>
      <c r="AB1431" s="156"/>
      <c r="AC1431" s="22">
        <v>20</v>
      </c>
    </row>
    <row r="1432" spans="1:29">
      <c r="A1432" s="17"/>
      <c r="B1432" s="18"/>
      <c r="C1432" s="18"/>
      <c r="D1432" s="17"/>
      <c r="E1432" s="17"/>
      <c r="F1432" s="157"/>
      <c r="G1432" s="136"/>
      <c r="H1432" s="136" t="s">
        <v>131</v>
      </c>
      <c r="I1432" s="137" t="str">
        <f>IFERROR(IF(ISBLANK($G1432),"",IF(ISTEXT($G1432),$G1432,IF(SIGN(INDEX('Time Zones'!$D$12:$J$18,MATCH($H1432,ZoneA,0),MATCH($J1432,ZoneB,0)))=(-1),INDEX('Time Zones'!$D$12:$J$18,MATCH($H1432,ZoneA,0),MATCH($J1432,ZoneB,0))+$G1432+5,INDEX('Time Zones'!$D$12:$J$18,MATCH($H1432,ZoneA,0),MATCH($J1432,ZoneB,0))+$G1432))),"Select Time Zones")</f>
        <v/>
      </c>
      <c r="J1432" s="19" t="s">
        <v>131</v>
      </c>
      <c r="K1432" s="160"/>
      <c r="L1432" s="134"/>
      <c r="M1432" s="134" t="s">
        <v>131</v>
      </c>
      <c r="N1432" s="135" t="str">
        <f>IFERROR(IF(ISBLANK($G1432),"",IF(ISBLANK($L1432),"",IF(ISTEXT($L1432),$L1432,IF(SIGN(INDEX('Time Zones'!$D$12:$J$18,MATCH($H1432,ZoneA,0),MATCH($M1432,ZoneB,0)))=(-1),INDEX('Time Zones'!$D$12:$J$18,MATCH($H1432,ZoneA,0),MATCH($M1432,ZoneB,0))+$L1432+5,INDEX('Time Zones'!$D$12:$J$18,MATCH($H1432,ZoneA,0),MATCH($M1432,ZoneB,0))+$L1432)))),"Select Time Zones")</f>
        <v/>
      </c>
      <c r="O1432" s="162" t="str">
        <f t="shared" ca="1" si="162"/>
        <v/>
      </c>
      <c r="P1432" s="25">
        <f t="shared" si="158"/>
        <v>0</v>
      </c>
      <c r="Q1432" s="25">
        <f t="shared" si="159"/>
        <v>0</v>
      </c>
      <c r="R1432" s="25">
        <f t="shared" si="160"/>
        <v>0</v>
      </c>
      <c r="S1432" s="25" t="str">
        <f t="shared" ca="1" si="163"/>
        <v/>
      </c>
      <c r="T1432" s="20" t="str">
        <f t="shared" ca="1" si="164"/>
        <v/>
      </c>
      <c r="U1432" s="26" t="str">
        <f t="shared" ca="1" si="161"/>
        <v/>
      </c>
      <c r="V1432" s="22"/>
      <c r="W1432" s="22"/>
      <c r="X1432" s="22"/>
      <c r="Y1432" s="22"/>
      <c r="Z1432" s="156"/>
      <c r="AA1432" s="156"/>
      <c r="AB1432" s="156"/>
      <c r="AC1432" s="22">
        <v>20</v>
      </c>
    </row>
    <row r="1433" spans="1:29">
      <c r="A1433" s="17"/>
      <c r="B1433" s="18"/>
      <c r="C1433" s="18"/>
      <c r="D1433" s="17"/>
      <c r="E1433" s="17"/>
      <c r="F1433" s="157"/>
      <c r="G1433" s="136"/>
      <c r="H1433" s="136" t="s">
        <v>131</v>
      </c>
      <c r="I1433" s="137" t="str">
        <f>IFERROR(IF(ISBLANK($G1433),"",IF(ISTEXT($G1433),$G1433,IF(SIGN(INDEX('Time Zones'!$D$12:$J$18,MATCH($H1433,ZoneA,0),MATCH($J1433,ZoneB,0)))=(-1),INDEX('Time Zones'!$D$12:$J$18,MATCH($H1433,ZoneA,0),MATCH($J1433,ZoneB,0))+$G1433+5,INDEX('Time Zones'!$D$12:$J$18,MATCH($H1433,ZoneA,0),MATCH($J1433,ZoneB,0))+$G1433))),"Select Time Zones")</f>
        <v/>
      </c>
      <c r="J1433" s="19" t="s">
        <v>131</v>
      </c>
      <c r="K1433" s="160"/>
      <c r="L1433" s="134"/>
      <c r="M1433" s="134" t="s">
        <v>131</v>
      </c>
      <c r="N1433" s="135" t="str">
        <f>IFERROR(IF(ISBLANK($G1433),"",IF(ISBLANK($L1433),"",IF(ISTEXT($L1433),$L1433,IF(SIGN(INDEX('Time Zones'!$D$12:$J$18,MATCH($H1433,ZoneA,0),MATCH($M1433,ZoneB,0)))=(-1),INDEX('Time Zones'!$D$12:$J$18,MATCH($H1433,ZoneA,0),MATCH($M1433,ZoneB,0))+$L1433+5,INDEX('Time Zones'!$D$12:$J$18,MATCH($H1433,ZoneA,0),MATCH($M1433,ZoneB,0))+$L1433)))),"Select Time Zones")</f>
        <v/>
      </c>
      <c r="O1433" s="162" t="str">
        <f t="shared" ca="1" si="162"/>
        <v/>
      </c>
      <c r="P1433" s="25">
        <f t="shared" si="158"/>
        <v>0</v>
      </c>
      <c r="Q1433" s="25">
        <f t="shared" si="159"/>
        <v>0</v>
      </c>
      <c r="R1433" s="25">
        <f t="shared" si="160"/>
        <v>0</v>
      </c>
      <c r="S1433" s="25" t="str">
        <f t="shared" ca="1" si="163"/>
        <v/>
      </c>
      <c r="T1433" s="20" t="str">
        <f t="shared" ca="1" si="164"/>
        <v/>
      </c>
      <c r="U1433" s="26" t="str">
        <f t="shared" ca="1" si="161"/>
        <v/>
      </c>
      <c r="V1433" s="22"/>
      <c r="W1433" s="22"/>
      <c r="X1433" s="22"/>
      <c r="Y1433" s="22"/>
      <c r="Z1433" s="156"/>
      <c r="AA1433" s="156"/>
      <c r="AB1433" s="156"/>
      <c r="AC1433" s="22">
        <v>20</v>
      </c>
    </row>
    <row r="1434" spans="1:29">
      <c r="A1434" s="17"/>
      <c r="B1434" s="18"/>
      <c r="C1434" s="18"/>
      <c r="D1434" s="17"/>
      <c r="E1434" s="17"/>
      <c r="F1434" s="157"/>
      <c r="G1434" s="136"/>
      <c r="H1434" s="136" t="s">
        <v>131</v>
      </c>
      <c r="I1434" s="137" t="str">
        <f>IFERROR(IF(ISBLANK($G1434),"",IF(ISTEXT($G1434),$G1434,IF(SIGN(INDEX('Time Zones'!$D$12:$J$18,MATCH($H1434,ZoneA,0),MATCH($J1434,ZoneB,0)))=(-1),INDEX('Time Zones'!$D$12:$J$18,MATCH($H1434,ZoneA,0),MATCH($J1434,ZoneB,0))+$G1434+5,INDEX('Time Zones'!$D$12:$J$18,MATCH($H1434,ZoneA,0),MATCH($J1434,ZoneB,0))+$G1434))),"Select Time Zones")</f>
        <v/>
      </c>
      <c r="J1434" s="19" t="s">
        <v>131</v>
      </c>
      <c r="K1434" s="160"/>
      <c r="L1434" s="134"/>
      <c r="M1434" s="134" t="s">
        <v>131</v>
      </c>
      <c r="N1434" s="135" t="str">
        <f>IFERROR(IF(ISBLANK($G1434),"",IF(ISBLANK($L1434),"",IF(ISTEXT($L1434),$L1434,IF(SIGN(INDEX('Time Zones'!$D$12:$J$18,MATCH($H1434,ZoneA,0),MATCH($M1434,ZoneB,0)))=(-1),INDEX('Time Zones'!$D$12:$J$18,MATCH($H1434,ZoneA,0),MATCH($M1434,ZoneB,0))+$L1434+5,INDEX('Time Zones'!$D$12:$J$18,MATCH($H1434,ZoneA,0),MATCH($M1434,ZoneB,0))+$L1434)))),"Select Time Zones")</f>
        <v/>
      </c>
      <c r="O1434" s="162" t="str">
        <f t="shared" ca="1" si="162"/>
        <v/>
      </c>
      <c r="P1434" s="25">
        <f t="shared" si="158"/>
        <v>0</v>
      </c>
      <c r="Q1434" s="25">
        <f t="shared" si="159"/>
        <v>0</v>
      </c>
      <c r="R1434" s="25">
        <f t="shared" si="160"/>
        <v>0</v>
      </c>
      <c r="S1434" s="25" t="str">
        <f t="shared" ca="1" si="163"/>
        <v/>
      </c>
      <c r="T1434" s="20" t="str">
        <f t="shared" ca="1" si="164"/>
        <v/>
      </c>
      <c r="U1434" s="26" t="str">
        <f t="shared" ca="1" si="161"/>
        <v/>
      </c>
      <c r="V1434" s="22"/>
      <c r="W1434" s="22"/>
      <c r="X1434" s="22"/>
      <c r="Y1434" s="22"/>
      <c r="Z1434" s="156"/>
      <c r="AA1434" s="156"/>
      <c r="AB1434" s="156"/>
      <c r="AC1434" s="22">
        <v>20</v>
      </c>
    </row>
    <row r="1435" spans="1:29">
      <c r="A1435" s="17"/>
      <c r="B1435" s="18"/>
      <c r="C1435" s="18"/>
      <c r="D1435" s="17"/>
      <c r="E1435" s="17"/>
      <c r="F1435" s="157"/>
      <c r="G1435" s="136"/>
      <c r="H1435" s="136" t="s">
        <v>131</v>
      </c>
      <c r="I1435" s="137" t="str">
        <f>IFERROR(IF(ISBLANK($G1435),"",IF(ISTEXT($G1435),$G1435,IF(SIGN(INDEX('Time Zones'!$D$12:$J$18,MATCH($H1435,ZoneA,0),MATCH($J1435,ZoneB,0)))=(-1),INDEX('Time Zones'!$D$12:$J$18,MATCH($H1435,ZoneA,0),MATCH($J1435,ZoneB,0))+$G1435+5,INDEX('Time Zones'!$D$12:$J$18,MATCH($H1435,ZoneA,0),MATCH($J1435,ZoneB,0))+$G1435))),"Select Time Zones")</f>
        <v/>
      </c>
      <c r="J1435" s="19" t="s">
        <v>131</v>
      </c>
      <c r="K1435" s="160"/>
      <c r="L1435" s="134"/>
      <c r="M1435" s="134" t="s">
        <v>131</v>
      </c>
      <c r="N1435" s="135" t="str">
        <f>IFERROR(IF(ISBLANK($G1435),"",IF(ISBLANK($L1435),"",IF(ISTEXT($L1435),$L1435,IF(SIGN(INDEX('Time Zones'!$D$12:$J$18,MATCH($H1435,ZoneA,0),MATCH($M1435,ZoneB,0)))=(-1),INDEX('Time Zones'!$D$12:$J$18,MATCH($H1435,ZoneA,0),MATCH($M1435,ZoneB,0))+$L1435+5,INDEX('Time Zones'!$D$12:$J$18,MATCH($H1435,ZoneA,0),MATCH($M1435,ZoneB,0))+$L1435)))),"Select Time Zones")</f>
        <v/>
      </c>
      <c r="O1435" s="162" t="str">
        <f t="shared" ca="1" si="162"/>
        <v/>
      </c>
      <c r="P1435" s="25">
        <f t="shared" si="158"/>
        <v>0</v>
      </c>
      <c r="Q1435" s="25">
        <f t="shared" si="159"/>
        <v>0</v>
      </c>
      <c r="R1435" s="25">
        <f t="shared" si="160"/>
        <v>0</v>
      </c>
      <c r="S1435" s="25" t="str">
        <f t="shared" ca="1" si="163"/>
        <v/>
      </c>
      <c r="T1435" s="20" t="str">
        <f t="shared" ca="1" si="164"/>
        <v/>
      </c>
      <c r="U1435" s="26" t="str">
        <f t="shared" ca="1" si="161"/>
        <v/>
      </c>
      <c r="V1435" s="22"/>
      <c r="W1435" s="22"/>
      <c r="X1435" s="22"/>
      <c r="Y1435" s="22"/>
      <c r="Z1435" s="156"/>
      <c r="AA1435" s="156"/>
      <c r="AB1435" s="156"/>
      <c r="AC1435" s="22">
        <v>20</v>
      </c>
    </row>
    <row r="1436" spans="1:29">
      <c r="A1436" s="17"/>
      <c r="B1436" s="18"/>
      <c r="C1436" s="18"/>
      <c r="D1436" s="17"/>
      <c r="E1436" s="17"/>
      <c r="F1436" s="157"/>
      <c r="G1436" s="136"/>
      <c r="H1436" s="136" t="s">
        <v>131</v>
      </c>
      <c r="I1436" s="137" t="str">
        <f>IFERROR(IF(ISBLANK($G1436),"",IF(ISTEXT($G1436),$G1436,IF(SIGN(INDEX('Time Zones'!$D$12:$J$18,MATCH($H1436,ZoneA,0),MATCH($J1436,ZoneB,0)))=(-1),INDEX('Time Zones'!$D$12:$J$18,MATCH($H1436,ZoneA,0),MATCH($J1436,ZoneB,0))+$G1436+5,INDEX('Time Zones'!$D$12:$J$18,MATCH($H1436,ZoneA,0),MATCH($J1436,ZoneB,0))+$G1436))),"Select Time Zones")</f>
        <v/>
      </c>
      <c r="J1436" s="19" t="s">
        <v>131</v>
      </c>
      <c r="K1436" s="160"/>
      <c r="L1436" s="134"/>
      <c r="M1436" s="134" t="s">
        <v>131</v>
      </c>
      <c r="N1436" s="135" t="str">
        <f>IFERROR(IF(ISBLANK($G1436),"",IF(ISBLANK($L1436),"",IF(ISTEXT($L1436),$L1436,IF(SIGN(INDEX('Time Zones'!$D$12:$J$18,MATCH($H1436,ZoneA,0),MATCH($M1436,ZoneB,0)))=(-1),INDEX('Time Zones'!$D$12:$J$18,MATCH($H1436,ZoneA,0),MATCH($M1436,ZoneB,0))+$L1436+5,INDEX('Time Zones'!$D$12:$J$18,MATCH($H1436,ZoneA,0),MATCH($M1436,ZoneB,0))+$L1436)))),"Select Time Zones")</f>
        <v/>
      </c>
      <c r="O1436" s="162" t="str">
        <f t="shared" ca="1" si="162"/>
        <v/>
      </c>
      <c r="P1436" s="25">
        <f t="shared" si="158"/>
        <v>0</v>
      </c>
      <c r="Q1436" s="25">
        <f t="shared" si="159"/>
        <v>0</v>
      </c>
      <c r="R1436" s="25">
        <f t="shared" si="160"/>
        <v>0</v>
      </c>
      <c r="S1436" s="25" t="str">
        <f t="shared" ca="1" si="163"/>
        <v/>
      </c>
      <c r="T1436" s="20" t="str">
        <f t="shared" ca="1" si="164"/>
        <v/>
      </c>
      <c r="U1436" s="26" t="str">
        <f t="shared" ca="1" si="161"/>
        <v/>
      </c>
      <c r="V1436" s="22"/>
      <c r="W1436" s="22"/>
      <c r="X1436" s="22"/>
      <c r="Y1436" s="22"/>
      <c r="Z1436" s="156"/>
      <c r="AA1436" s="156"/>
      <c r="AB1436" s="156"/>
      <c r="AC1436" s="22">
        <v>20</v>
      </c>
    </row>
    <row r="1437" spans="1:29">
      <c r="A1437" s="17"/>
      <c r="B1437" s="18"/>
      <c r="C1437" s="18"/>
      <c r="D1437" s="17"/>
      <c r="E1437" s="17"/>
      <c r="F1437" s="157"/>
      <c r="G1437" s="136"/>
      <c r="H1437" s="136" t="s">
        <v>131</v>
      </c>
      <c r="I1437" s="137" t="str">
        <f>IFERROR(IF(ISBLANK($G1437),"",IF(ISTEXT($G1437),$G1437,IF(SIGN(INDEX('Time Zones'!$D$12:$J$18,MATCH($H1437,ZoneA,0),MATCH($J1437,ZoneB,0)))=(-1),INDEX('Time Zones'!$D$12:$J$18,MATCH($H1437,ZoneA,0),MATCH($J1437,ZoneB,0))+$G1437+5,INDEX('Time Zones'!$D$12:$J$18,MATCH($H1437,ZoneA,0),MATCH($J1437,ZoneB,0))+$G1437))),"Select Time Zones")</f>
        <v/>
      </c>
      <c r="J1437" s="19" t="s">
        <v>131</v>
      </c>
      <c r="K1437" s="160"/>
      <c r="L1437" s="134"/>
      <c r="M1437" s="134" t="s">
        <v>131</v>
      </c>
      <c r="N1437" s="135" t="str">
        <f>IFERROR(IF(ISBLANK($G1437),"",IF(ISBLANK($L1437),"",IF(ISTEXT($L1437),$L1437,IF(SIGN(INDEX('Time Zones'!$D$12:$J$18,MATCH($H1437,ZoneA,0),MATCH($M1437,ZoneB,0)))=(-1),INDEX('Time Zones'!$D$12:$J$18,MATCH($H1437,ZoneA,0),MATCH($M1437,ZoneB,0))+$L1437+5,INDEX('Time Zones'!$D$12:$J$18,MATCH($H1437,ZoneA,0),MATCH($M1437,ZoneB,0))+$L1437)))),"Select Time Zones")</f>
        <v/>
      </c>
      <c r="O1437" s="162" t="str">
        <f t="shared" ca="1" si="162"/>
        <v/>
      </c>
      <c r="P1437" s="25">
        <f t="shared" si="158"/>
        <v>0</v>
      </c>
      <c r="Q1437" s="25">
        <f t="shared" si="159"/>
        <v>0</v>
      </c>
      <c r="R1437" s="25">
        <f t="shared" si="160"/>
        <v>0</v>
      </c>
      <c r="S1437" s="25" t="str">
        <f t="shared" ca="1" si="163"/>
        <v/>
      </c>
      <c r="T1437" s="20" t="str">
        <f t="shared" ca="1" si="164"/>
        <v/>
      </c>
      <c r="U1437" s="26" t="str">
        <f t="shared" ca="1" si="161"/>
        <v/>
      </c>
      <c r="V1437" s="22"/>
      <c r="W1437" s="22"/>
      <c r="X1437" s="22"/>
      <c r="Y1437" s="22"/>
      <c r="Z1437" s="156"/>
      <c r="AA1437" s="156"/>
      <c r="AB1437" s="156"/>
      <c r="AC1437" s="22">
        <v>20</v>
      </c>
    </row>
    <row r="1438" spans="1:29">
      <c r="A1438" s="17"/>
      <c r="B1438" s="18"/>
      <c r="C1438" s="18"/>
      <c r="D1438" s="17"/>
      <c r="E1438" s="17"/>
      <c r="F1438" s="157"/>
      <c r="G1438" s="136"/>
      <c r="H1438" s="136" t="s">
        <v>131</v>
      </c>
      <c r="I1438" s="137" t="str">
        <f>IFERROR(IF(ISBLANK($G1438),"",IF(ISTEXT($G1438),$G1438,IF(SIGN(INDEX('Time Zones'!$D$12:$J$18,MATCH($H1438,ZoneA,0),MATCH($J1438,ZoneB,0)))=(-1),INDEX('Time Zones'!$D$12:$J$18,MATCH($H1438,ZoneA,0),MATCH($J1438,ZoneB,0))+$G1438+5,INDEX('Time Zones'!$D$12:$J$18,MATCH($H1438,ZoneA,0),MATCH($J1438,ZoneB,0))+$G1438))),"Select Time Zones")</f>
        <v/>
      </c>
      <c r="J1438" s="19" t="s">
        <v>131</v>
      </c>
      <c r="K1438" s="160"/>
      <c r="L1438" s="134"/>
      <c r="M1438" s="134" t="s">
        <v>131</v>
      </c>
      <c r="N1438" s="135" t="str">
        <f>IFERROR(IF(ISBLANK($G1438),"",IF(ISBLANK($L1438),"",IF(ISTEXT($L1438),$L1438,IF(SIGN(INDEX('Time Zones'!$D$12:$J$18,MATCH($H1438,ZoneA,0),MATCH($M1438,ZoneB,0)))=(-1),INDEX('Time Zones'!$D$12:$J$18,MATCH($H1438,ZoneA,0),MATCH($M1438,ZoneB,0))+$L1438+5,INDEX('Time Zones'!$D$12:$J$18,MATCH($H1438,ZoneA,0),MATCH($M1438,ZoneB,0))+$L1438)))),"Select Time Zones")</f>
        <v/>
      </c>
      <c r="O1438" s="162" t="str">
        <f t="shared" ca="1" si="162"/>
        <v/>
      </c>
      <c r="P1438" s="25">
        <f t="shared" si="158"/>
        <v>0</v>
      </c>
      <c r="Q1438" s="25">
        <f t="shared" si="159"/>
        <v>0</v>
      </c>
      <c r="R1438" s="25">
        <f t="shared" si="160"/>
        <v>0</v>
      </c>
      <c r="S1438" s="25" t="str">
        <f t="shared" ca="1" si="163"/>
        <v/>
      </c>
      <c r="T1438" s="20" t="str">
        <f t="shared" ca="1" si="164"/>
        <v/>
      </c>
      <c r="U1438" s="26" t="str">
        <f t="shared" ca="1" si="161"/>
        <v/>
      </c>
      <c r="V1438" s="22"/>
      <c r="W1438" s="22"/>
      <c r="X1438" s="22"/>
      <c r="Y1438" s="22"/>
      <c r="Z1438" s="156"/>
      <c r="AA1438" s="156"/>
      <c r="AB1438" s="156"/>
      <c r="AC1438" s="22">
        <v>20</v>
      </c>
    </row>
    <row r="1439" spans="1:29">
      <c r="A1439" s="17"/>
      <c r="B1439" s="18"/>
      <c r="C1439" s="18"/>
      <c r="D1439" s="17"/>
      <c r="E1439" s="17"/>
      <c r="F1439" s="157"/>
      <c r="G1439" s="136"/>
      <c r="H1439" s="136" t="s">
        <v>131</v>
      </c>
      <c r="I1439" s="137" t="str">
        <f>IFERROR(IF(ISBLANK($G1439),"",IF(ISTEXT($G1439),$G1439,IF(SIGN(INDEX('Time Zones'!$D$12:$J$18,MATCH($H1439,ZoneA,0),MATCH($J1439,ZoneB,0)))=(-1),INDEX('Time Zones'!$D$12:$J$18,MATCH($H1439,ZoneA,0),MATCH($J1439,ZoneB,0))+$G1439+5,INDEX('Time Zones'!$D$12:$J$18,MATCH($H1439,ZoneA,0),MATCH($J1439,ZoneB,0))+$G1439))),"Select Time Zones")</f>
        <v/>
      </c>
      <c r="J1439" s="19" t="s">
        <v>131</v>
      </c>
      <c r="K1439" s="160"/>
      <c r="L1439" s="134"/>
      <c r="M1439" s="134" t="s">
        <v>131</v>
      </c>
      <c r="N1439" s="135" t="str">
        <f>IFERROR(IF(ISBLANK($G1439),"",IF(ISBLANK($L1439),"",IF(ISTEXT($L1439),$L1439,IF(SIGN(INDEX('Time Zones'!$D$12:$J$18,MATCH($H1439,ZoneA,0),MATCH($M1439,ZoneB,0)))=(-1),INDEX('Time Zones'!$D$12:$J$18,MATCH($H1439,ZoneA,0),MATCH($M1439,ZoneB,0))+$L1439+5,INDEX('Time Zones'!$D$12:$J$18,MATCH($H1439,ZoneA,0),MATCH($M1439,ZoneB,0))+$L1439)))),"Select Time Zones")</f>
        <v/>
      </c>
      <c r="O1439" s="162" t="str">
        <f t="shared" ca="1" si="162"/>
        <v/>
      </c>
      <c r="P1439" s="25">
        <f t="shared" si="158"/>
        <v>0</v>
      </c>
      <c r="Q1439" s="25">
        <f t="shared" si="159"/>
        <v>0</v>
      </c>
      <c r="R1439" s="25">
        <f t="shared" si="160"/>
        <v>0</v>
      </c>
      <c r="S1439" s="25" t="str">
        <f t="shared" ca="1" si="163"/>
        <v/>
      </c>
      <c r="T1439" s="20" t="str">
        <f t="shared" ca="1" si="164"/>
        <v/>
      </c>
      <c r="U1439" s="26" t="str">
        <f t="shared" ca="1" si="161"/>
        <v/>
      </c>
      <c r="V1439" s="22"/>
      <c r="W1439" s="22"/>
      <c r="X1439" s="22"/>
      <c r="Y1439" s="22"/>
      <c r="Z1439" s="156"/>
      <c r="AA1439" s="156"/>
      <c r="AB1439" s="156"/>
      <c r="AC1439" s="22">
        <v>20</v>
      </c>
    </row>
    <row r="1440" spans="1:29">
      <c r="A1440" s="17"/>
      <c r="B1440" s="18"/>
      <c r="C1440" s="18"/>
      <c r="D1440" s="17"/>
      <c r="E1440" s="17"/>
      <c r="F1440" s="157"/>
      <c r="G1440" s="136"/>
      <c r="H1440" s="136" t="s">
        <v>131</v>
      </c>
      <c r="I1440" s="137" t="str">
        <f>IFERROR(IF(ISBLANK($G1440),"",IF(ISTEXT($G1440),$G1440,IF(SIGN(INDEX('Time Zones'!$D$12:$J$18,MATCH($H1440,ZoneA,0),MATCH($J1440,ZoneB,0)))=(-1),INDEX('Time Zones'!$D$12:$J$18,MATCH($H1440,ZoneA,0),MATCH($J1440,ZoneB,0))+$G1440+5,INDEX('Time Zones'!$D$12:$J$18,MATCH($H1440,ZoneA,0),MATCH($J1440,ZoneB,0))+$G1440))),"Select Time Zones")</f>
        <v/>
      </c>
      <c r="J1440" s="19" t="s">
        <v>131</v>
      </c>
      <c r="K1440" s="160"/>
      <c r="L1440" s="134"/>
      <c r="M1440" s="134" t="s">
        <v>131</v>
      </c>
      <c r="N1440" s="135" t="str">
        <f>IFERROR(IF(ISBLANK($G1440),"",IF(ISBLANK($L1440),"",IF(ISTEXT($L1440),$L1440,IF(SIGN(INDEX('Time Zones'!$D$12:$J$18,MATCH($H1440,ZoneA,0),MATCH($M1440,ZoneB,0)))=(-1),INDEX('Time Zones'!$D$12:$J$18,MATCH($H1440,ZoneA,0),MATCH($M1440,ZoneB,0))+$L1440+5,INDEX('Time Zones'!$D$12:$J$18,MATCH($H1440,ZoneA,0),MATCH($M1440,ZoneB,0))+$L1440)))),"Select Time Zones")</f>
        <v/>
      </c>
      <c r="O1440" s="162" t="str">
        <f t="shared" ca="1" si="162"/>
        <v/>
      </c>
      <c r="P1440" s="25">
        <f t="shared" si="158"/>
        <v>0</v>
      </c>
      <c r="Q1440" s="25">
        <f t="shared" si="159"/>
        <v>0</v>
      </c>
      <c r="R1440" s="25">
        <f t="shared" si="160"/>
        <v>0</v>
      </c>
      <c r="S1440" s="25" t="str">
        <f t="shared" ca="1" si="163"/>
        <v/>
      </c>
      <c r="T1440" s="20" t="str">
        <f t="shared" ca="1" si="164"/>
        <v/>
      </c>
      <c r="U1440" s="26" t="str">
        <f t="shared" ca="1" si="161"/>
        <v/>
      </c>
      <c r="V1440" s="22"/>
      <c r="W1440" s="22"/>
      <c r="X1440" s="22"/>
      <c r="Y1440" s="22"/>
      <c r="Z1440" s="156"/>
      <c r="AA1440" s="156"/>
      <c r="AB1440" s="156"/>
      <c r="AC1440" s="22">
        <v>20</v>
      </c>
    </row>
    <row r="1441" spans="1:29">
      <c r="A1441" s="17"/>
      <c r="B1441" s="18"/>
      <c r="C1441" s="18"/>
      <c r="D1441" s="17"/>
      <c r="E1441" s="17"/>
      <c r="F1441" s="157"/>
      <c r="G1441" s="136"/>
      <c r="H1441" s="136" t="s">
        <v>131</v>
      </c>
      <c r="I1441" s="137" t="str">
        <f>IFERROR(IF(ISBLANK($G1441),"",IF(ISTEXT($G1441),$G1441,IF(SIGN(INDEX('Time Zones'!$D$12:$J$18,MATCH($H1441,ZoneA,0),MATCH($J1441,ZoneB,0)))=(-1),INDEX('Time Zones'!$D$12:$J$18,MATCH($H1441,ZoneA,0),MATCH($J1441,ZoneB,0))+$G1441+5,INDEX('Time Zones'!$D$12:$J$18,MATCH($H1441,ZoneA,0),MATCH($J1441,ZoneB,0))+$G1441))),"Select Time Zones")</f>
        <v/>
      </c>
      <c r="J1441" s="19" t="s">
        <v>131</v>
      </c>
      <c r="K1441" s="160"/>
      <c r="L1441" s="134"/>
      <c r="M1441" s="134" t="s">
        <v>131</v>
      </c>
      <c r="N1441" s="135" t="str">
        <f>IFERROR(IF(ISBLANK($G1441),"",IF(ISBLANK($L1441),"",IF(ISTEXT($L1441),$L1441,IF(SIGN(INDEX('Time Zones'!$D$12:$J$18,MATCH($H1441,ZoneA,0),MATCH($M1441,ZoneB,0)))=(-1),INDEX('Time Zones'!$D$12:$J$18,MATCH($H1441,ZoneA,0),MATCH($M1441,ZoneB,0))+$L1441+5,INDEX('Time Zones'!$D$12:$J$18,MATCH($H1441,ZoneA,0),MATCH($M1441,ZoneB,0))+$L1441)))),"Select Time Zones")</f>
        <v/>
      </c>
      <c r="O1441" s="162" t="str">
        <f t="shared" ca="1" si="162"/>
        <v/>
      </c>
      <c r="P1441" s="25">
        <f t="shared" si="158"/>
        <v>0</v>
      </c>
      <c r="Q1441" s="25">
        <f t="shared" si="159"/>
        <v>0</v>
      </c>
      <c r="R1441" s="25">
        <f t="shared" si="160"/>
        <v>0</v>
      </c>
      <c r="S1441" s="25" t="str">
        <f t="shared" ca="1" si="163"/>
        <v/>
      </c>
      <c r="T1441" s="20" t="str">
        <f t="shared" ca="1" si="164"/>
        <v/>
      </c>
      <c r="U1441" s="26" t="str">
        <f t="shared" ca="1" si="161"/>
        <v/>
      </c>
      <c r="V1441" s="22"/>
      <c r="W1441" s="22"/>
      <c r="X1441" s="22"/>
      <c r="Y1441" s="22"/>
      <c r="Z1441" s="156"/>
      <c r="AA1441" s="156"/>
      <c r="AB1441" s="156"/>
      <c r="AC1441" s="22">
        <v>20</v>
      </c>
    </row>
    <row r="1442" spans="1:29">
      <c r="A1442" s="17"/>
      <c r="B1442" s="18"/>
      <c r="C1442" s="18"/>
      <c r="D1442" s="17"/>
      <c r="E1442" s="17"/>
      <c r="F1442" s="157"/>
      <c r="G1442" s="136"/>
      <c r="H1442" s="136" t="s">
        <v>131</v>
      </c>
      <c r="I1442" s="137" t="str">
        <f>IFERROR(IF(ISBLANK($G1442),"",IF(ISTEXT($G1442),$G1442,IF(SIGN(INDEX('Time Zones'!$D$12:$J$18,MATCH($H1442,ZoneA,0),MATCH($J1442,ZoneB,0)))=(-1),INDEX('Time Zones'!$D$12:$J$18,MATCH($H1442,ZoneA,0),MATCH($J1442,ZoneB,0))+$G1442+5,INDEX('Time Zones'!$D$12:$J$18,MATCH($H1442,ZoneA,0),MATCH($J1442,ZoneB,0))+$G1442))),"Select Time Zones")</f>
        <v/>
      </c>
      <c r="J1442" s="19" t="s">
        <v>131</v>
      </c>
      <c r="K1442" s="160"/>
      <c r="L1442" s="134"/>
      <c r="M1442" s="134" t="s">
        <v>131</v>
      </c>
      <c r="N1442" s="135" t="str">
        <f>IFERROR(IF(ISBLANK($G1442),"",IF(ISBLANK($L1442),"",IF(ISTEXT($L1442),$L1442,IF(SIGN(INDEX('Time Zones'!$D$12:$J$18,MATCH($H1442,ZoneA,0),MATCH($M1442,ZoneB,0)))=(-1),INDEX('Time Zones'!$D$12:$J$18,MATCH($H1442,ZoneA,0),MATCH($M1442,ZoneB,0))+$L1442+5,INDEX('Time Zones'!$D$12:$J$18,MATCH($H1442,ZoneA,0),MATCH($M1442,ZoneB,0))+$L1442)))),"Select Time Zones")</f>
        <v/>
      </c>
      <c r="O1442" s="162" t="str">
        <f t="shared" ca="1" si="162"/>
        <v/>
      </c>
      <c r="P1442" s="25">
        <f t="shared" si="158"/>
        <v>0</v>
      </c>
      <c r="Q1442" s="25">
        <f t="shared" si="159"/>
        <v>0</v>
      </c>
      <c r="R1442" s="25">
        <f t="shared" si="160"/>
        <v>0</v>
      </c>
      <c r="S1442" s="25" t="str">
        <f t="shared" ca="1" si="163"/>
        <v/>
      </c>
      <c r="T1442" s="20" t="str">
        <f t="shared" ca="1" si="164"/>
        <v/>
      </c>
      <c r="U1442" s="26" t="str">
        <f t="shared" ca="1" si="161"/>
        <v/>
      </c>
      <c r="V1442" s="22"/>
      <c r="W1442" s="22"/>
      <c r="X1442" s="22"/>
      <c r="Y1442" s="22"/>
      <c r="Z1442" s="156"/>
      <c r="AA1442" s="156"/>
      <c r="AB1442" s="156"/>
      <c r="AC1442" s="22">
        <v>20</v>
      </c>
    </row>
    <row r="1443" spans="1:29">
      <c r="A1443" s="17"/>
      <c r="B1443" s="18"/>
      <c r="C1443" s="18"/>
      <c r="D1443" s="17"/>
      <c r="E1443" s="17"/>
      <c r="F1443" s="157"/>
      <c r="G1443" s="136"/>
      <c r="H1443" s="136" t="s">
        <v>131</v>
      </c>
      <c r="I1443" s="137" t="str">
        <f>IFERROR(IF(ISBLANK($G1443),"",IF(ISTEXT($G1443),$G1443,IF(SIGN(INDEX('Time Zones'!$D$12:$J$18,MATCH($H1443,ZoneA,0),MATCH($J1443,ZoneB,0)))=(-1),INDEX('Time Zones'!$D$12:$J$18,MATCH($H1443,ZoneA,0),MATCH($J1443,ZoneB,0))+$G1443+5,INDEX('Time Zones'!$D$12:$J$18,MATCH($H1443,ZoneA,0),MATCH($J1443,ZoneB,0))+$G1443))),"Select Time Zones")</f>
        <v/>
      </c>
      <c r="J1443" s="19" t="s">
        <v>131</v>
      </c>
      <c r="K1443" s="160"/>
      <c r="L1443" s="134"/>
      <c r="M1443" s="134" t="s">
        <v>131</v>
      </c>
      <c r="N1443" s="135" t="str">
        <f>IFERROR(IF(ISBLANK($G1443),"",IF(ISBLANK($L1443),"",IF(ISTEXT($L1443),$L1443,IF(SIGN(INDEX('Time Zones'!$D$12:$J$18,MATCH($H1443,ZoneA,0),MATCH($M1443,ZoneB,0)))=(-1),INDEX('Time Zones'!$D$12:$J$18,MATCH($H1443,ZoneA,0),MATCH($M1443,ZoneB,0))+$L1443+5,INDEX('Time Zones'!$D$12:$J$18,MATCH($H1443,ZoneA,0),MATCH($M1443,ZoneB,0))+$L1443)))),"Select Time Zones")</f>
        <v/>
      </c>
      <c r="O1443" s="162" t="str">
        <f t="shared" ca="1" si="162"/>
        <v/>
      </c>
      <c r="P1443" s="25">
        <f t="shared" si="158"/>
        <v>0</v>
      </c>
      <c r="Q1443" s="25">
        <f t="shared" si="159"/>
        <v>0</v>
      </c>
      <c r="R1443" s="25">
        <f t="shared" si="160"/>
        <v>0</v>
      </c>
      <c r="S1443" s="25" t="str">
        <f t="shared" ca="1" si="163"/>
        <v/>
      </c>
      <c r="T1443" s="20" t="str">
        <f t="shared" ca="1" si="164"/>
        <v/>
      </c>
      <c r="U1443" s="26" t="str">
        <f t="shared" ca="1" si="161"/>
        <v/>
      </c>
      <c r="V1443" s="22"/>
      <c r="W1443" s="22"/>
      <c r="X1443" s="22"/>
      <c r="Y1443" s="22"/>
      <c r="Z1443" s="156"/>
      <c r="AA1443" s="156"/>
      <c r="AB1443" s="156"/>
      <c r="AC1443" s="22">
        <v>20</v>
      </c>
    </row>
    <row r="1444" spans="1:29">
      <c r="A1444" s="17"/>
      <c r="B1444" s="18"/>
      <c r="C1444" s="18"/>
      <c r="D1444" s="17"/>
      <c r="E1444" s="17"/>
      <c r="F1444" s="157"/>
      <c r="G1444" s="136"/>
      <c r="H1444" s="136" t="s">
        <v>131</v>
      </c>
      <c r="I1444" s="137" t="str">
        <f>IFERROR(IF(ISBLANK($G1444),"",IF(ISTEXT($G1444),$G1444,IF(SIGN(INDEX('Time Zones'!$D$12:$J$18,MATCH($H1444,ZoneA,0),MATCH($J1444,ZoneB,0)))=(-1),INDEX('Time Zones'!$D$12:$J$18,MATCH($H1444,ZoneA,0),MATCH($J1444,ZoneB,0))+$G1444+5,INDEX('Time Zones'!$D$12:$J$18,MATCH($H1444,ZoneA,0),MATCH($J1444,ZoneB,0))+$G1444))),"Select Time Zones")</f>
        <v/>
      </c>
      <c r="J1444" s="19" t="s">
        <v>131</v>
      </c>
      <c r="K1444" s="160"/>
      <c r="L1444" s="134"/>
      <c r="M1444" s="134" t="s">
        <v>131</v>
      </c>
      <c r="N1444" s="135" t="str">
        <f>IFERROR(IF(ISBLANK($G1444),"",IF(ISBLANK($L1444),"",IF(ISTEXT($L1444),$L1444,IF(SIGN(INDEX('Time Zones'!$D$12:$J$18,MATCH($H1444,ZoneA,0),MATCH($M1444,ZoneB,0)))=(-1),INDEX('Time Zones'!$D$12:$J$18,MATCH($H1444,ZoneA,0),MATCH($M1444,ZoneB,0))+$L1444+5,INDEX('Time Zones'!$D$12:$J$18,MATCH($H1444,ZoneA,0),MATCH($M1444,ZoneB,0))+$L1444)))),"Select Time Zones")</f>
        <v/>
      </c>
      <c r="O1444" s="162" t="str">
        <f t="shared" ca="1" si="162"/>
        <v/>
      </c>
      <c r="P1444" s="25">
        <f t="shared" si="158"/>
        <v>0</v>
      </c>
      <c r="Q1444" s="25">
        <f t="shared" si="159"/>
        <v>0</v>
      </c>
      <c r="R1444" s="25">
        <f t="shared" si="160"/>
        <v>0</v>
      </c>
      <c r="S1444" s="25" t="str">
        <f t="shared" ca="1" si="163"/>
        <v/>
      </c>
      <c r="T1444" s="20" t="str">
        <f t="shared" ca="1" si="164"/>
        <v/>
      </c>
      <c r="U1444" s="26" t="str">
        <f t="shared" ca="1" si="161"/>
        <v/>
      </c>
      <c r="V1444" s="22"/>
      <c r="W1444" s="22"/>
      <c r="X1444" s="22"/>
      <c r="Y1444" s="22"/>
      <c r="Z1444" s="156"/>
      <c r="AA1444" s="156"/>
      <c r="AB1444" s="156"/>
      <c r="AC1444" s="22">
        <v>20</v>
      </c>
    </row>
    <row r="1445" spans="1:29">
      <c r="A1445" s="17"/>
      <c r="B1445" s="18"/>
      <c r="C1445" s="18"/>
      <c r="D1445" s="17"/>
      <c r="E1445" s="17"/>
      <c r="F1445" s="157"/>
      <c r="G1445" s="136"/>
      <c r="H1445" s="136" t="s">
        <v>131</v>
      </c>
      <c r="I1445" s="137" t="str">
        <f>IFERROR(IF(ISBLANK($G1445),"",IF(ISTEXT($G1445),$G1445,IF(SIGN(INDEX('Time Zones'!$D$12:$J$18,MATCH($H1445,ZoneA,0),MATCH($J1445,ZoneB,0)))=(-1),INDEX('Time Zones'!$D$12:$J$18,MATCH($H1445,ZoneA,0),MATCH($J1445,ZoneB,0))+$G1445+5,INDEX('Time Zones'!$D$12:$J$18,MATCH($H1445,ZoneA,0),MATCH($J1445,ZoneB,0))+$G1445))),"Select Time Zones")</f>
        <v/>
      </c>
      <c r="J1445" s="19" t="s">
        <v>131</v>
      </c>
      <c r="K1445" s="160"/>
      <c r="L1445" s="134"/>
      <c r="M1445" s="134" t="s">
        <v>131</v>
      </c>
      <c r="N1445" s="135" t="str">
        <f>IFERROR(IF(ISBLANK($G1445),"",IF(ISBLANK($L1445),"",IF(ISTEXT($L1445),$L1445,IF(SIGN(INDEX('Time Zones'!$D$12:$J$18,MATCH($H1445,ZoneA,0),MATCH($M1445,ZoneB,0)))=(-1),INDEX('Time Zones'!$D$12:$J$18,MATCH($H1445,ZoneA,0),MATCH($M1445,ZoneB,0))+$L1445+5,INDEX('Time Zones'!$D$12:$J$18,MATCH($H1445,ZoneA,0),MATCH($M1445,ZoneB,0))+$L1445)))),"Select Time Zones")</f>
        <v/>
      </c>
      <c r="O1445" s="162" t="str">
        <f t="shared" ca="1" si="162"/>
        <v/>
      </c>
      <c r="P1445" s="25">
        <f t="shared" si="158"/>
        <v>0</v>
      </c>
      <c r="Q1445" s="25">
        <f t="shared" si="159"/>
        <v>0</v>
      </c>
      <c r="R1445" s="25">
        <f t="shared" si="160"/>
        <v>0</v>
      </c>
      <c r="S1445" s="25" t="str">
        <f t="shared" ca="1" si="163"/>
        <v/>
      </c>
      <c r="T1445" s="20" t="str">
        <f t="shared" ca="1" si="164"/>
        <v/>
      </c>
      <c r="U1445" s="26" t="str">
        <f t="shared" ca="1" si="161"/>
        <v/>
      </c>
      <c r="V1445" s="22"/>
      <c r="W1445" s="22"/>
      <c r="X1445" s="22"/>
      <c r="Y1445" s="22"/>
      <c r="Z1445" s="156"/>
      <c r="AA1445" s="156"/>
      <c r="AB1445" s="156"/>
      <c r="AC1445" s="22">
        <v>20</v>
      </c>
    </row>
    <row r="1446" spans="1:29">
      <c r="A1446" s="17"/>
      <c r="B1446" s="18"/>
      <c r="C1446" s="18"/>
      <c r="D1446" s="17"/>
      <c r="E1446" s="17"/>
      <c r="F1446" s="157"/>
      <c r="G1446" s="136"/>
      <c r="H1446" s="136" t="s">
        <v>131</v>
      </c>
      <c r="I1446" s="137" t="str">
        <f>IFERROR(IF(ISBLANK($G1446),"",IF(ISTEXT($G1446),$G1446,IF(SIGN(INDEX('Time Zones'!$D$12:$J$18,MATCH($H1446,ZoneA,0),MATCH($J1446,ZoneB,0)))=(-1),INDEX('Time Zones'!$D$12:$J$18,MATCH($H1446,ZoneA,0),MATCH($J1446,ZoneB,0))+$G1446+5,INDEX('Time Zones'!$D$12:$J$18,MATCH($H1446,ZoneA,0),MATCH($J1446,ZoneB,0))+$G1446))),"Select Time Zones")</f>
        <v/>
      </c>
      <c r="J1446" s="19" t="s">
        <v>131</v>
      </c>
      <c r="K1446" s="160"/>
      <c r="L1446" s="134"/>
      <c r="M1446" s="134" t="s">
        <v>131</v>
      </c>
      <c r="N1446" s="135" t="str">
        <f>IFERROR(IF(ISBLANK($G1446),"",IF(ISBLANK($L1446),"",IF(ISTEXT($L1446),$L1446,IF(SIGN(INDEX('Time Zones'!$D$12:$J$18,MATCH($H1446,ZoneA,0),MATCH($M1446,ZoneB,0)))=(-1),INDEX('Time Zones'!$D$12:$J$18,MATCH($H1446,ZoneA,0),MATCH($M1446,ZoneB,0))+$L1446+5,INDEX('Time Zones'!$D$12:$J$18,MATCH($H1446,ZoneA,0),MATCH($M1446,ZoneB,0))+$L1446)))),"Select Time Zones")</f>
        <v/>
      </c>
      <c r="O1446" s="162" t="str">
        <f t="shared" ca="1" si="162"/>
        <v/>
      </c>
      <c r="P1446" s="25">
        <f t="shared" si="158"/>
        <v>0</v>
      </c>
      <c r="Q1446" s="25">
        <f t="shared" si="159"/>
        <v>0</v>
      </c>
      <c r="R1446" s="25">
        <f t="shared" si="160"/>
        <v>0</v>
      </c>
      <c r="S1446" s="25" t="str">
        <f t="shared" ca="1" si="163"/>
        <v/>
      </c>
      <c r="T1446" s="20" t="str">
        <f t="shared" ca="1" si="164"/>
        <v/>
      </c>
      <c r="U1446" s="26" t="str">
        <f t="shared" ca="1" si="161"/>
        <v/>
      </c>
      <c r="V1446" s="22"/>
      <c r="W1446" s="22"/>
      <c r="X1446" s="22"/>
      <c r="Y1446" s="22"/>
      <c r="Z1446" s="156"/>
      <c r="AA1446" s="156"/>
      <c r="AB1446" s="156"/>
      <c r="AC1446" s="22">
        <v>20</v>
      </c>
    </row>
    <row r="1447" spans="1:29">
      <c r="A1447" s="17"/>
      <c r="B1447" s="18"/>
      <c r="C1447" s="18"/>
      <c r="D1447" s="17"/>
      <c r="E1447" s="17"/>
      <c r="F1447" s="157"/>
      <c r="G1447" s="136"/>
      <c r="H1447" s="136" t="s">
        <v>131</v>
      </c>
      <c r="I1447" s="137" t="str">
        <f>IFERROR(IF(ISBLANK($G1447),"",IF(ISTEXT($G1447),$G1447,IF(SIGN(INDEX('Time Zones'!$D$12:$J$18,MATCH($H1447,ZoneA,0),MATCH($J1447,ZoneB,0)))=(-1),INDEX('Time Zones'!$D$12:$J$18,MATCH($H1447,ZoneA,0),MATCH($J1447,ZoneB,0))+$G1447+5,INDEX('Time Zones'!$D$12:$J$18,MATCH($H1447,ZoneA,0),MATCH($J1447,ZoneB,0))+$G1447))),"Select Time Zones")</f>
        <v/>
      </c>
      <c r="J1447" s="19" t="s">
        <v>131</v>
      </c>
      <c r="K1447" s="160"/>
      <c r="L1447" s="134"/>
      <c r="M1447" s="134" t="s">
        <v>131</v>
      </c>
      <c r="N1447" s="135" t="str">
        <f>IFERROR(IF(ISBLANK($G1447),"",IF(ISBLANK($L1447),"",IF(ISTEXT($L1447),$L1447,IF(SIGN(INDEX('Time Zones'!$D$12:$J$18,MATCH($H1447,ZoneA,0),MATCH($M1447,ZoneB,0)))=(-1),INDEX('Time Zones'!$D$12:$J$18,MATCH($H1447,ZoneA,0),MATCH($M1447,ZoneB,0))+$L1447+5,INDEX('Time Zones'!$D$12:$J$18,MATCH($H1447,ZoneA,0),MATCH($M1447,ZoneB,0))+$L1447)))),"Select Time Zones")</f>
        <v/>
      </c>
      <c r="O1447" s="162" t="str">
        <f t="shared" ca="1" si="162"/>
        <v/>
      </c>
      <c r="P1447" s="25">
        <f t="shared" si="158"/>
        <v>0</v>
      </c>
      <c r="Q1447" s="25">
        <f t="shared" si="159"/>
        <v>0</v>
      </c>
      <c r="R1447" s="25">
        <f t="shared" si="160"/>
        <v>0</v>
      </c>
      <c r="S1447" s="25" t="str">
        <f t="shared" ca="1" si="163"/>
        <v/>
      </c>
      <c r="T1447" s="20" t="str">
        <f t="shared" ca="1" si="164"/>
        <v/>
      </c>
      <c r="U1447" s="26" t="str">
        <f t="shared" ca="1" si="161"/>
        <v/>
      </c>
      <c r="V1447" s="22"/>
      <c r="W1447" s="22"/>
      <c r="X1447" s="22"/>
      <c r="Y1447" s="22"/>
      <c r="Z1447" s="156"/>
      <c r="AA1447" s="156"/>
      <c r="AB1447" s="156"/>
      <c r="AC1447" s="22">
        <v>20</v>
      </c>
    </row>
    <row r="1448" spans="1:29">
      <c r="A1448" s="17"/>
      <c r="B1448" s="18"/>
      <c r="C1448" s="18"/>
      <c r="D1448" s="17"/>
      <c r="E1448" s="17"/>
      <c r="F1448" s="157"/>
      <c r="G1448" s="136"/>
      <c r="H1448" s="136" t="s">
        <v>131</v>
      </c>
      <c r="I1448" s="137" t="str">
        <f>IFERROR(IF(ISBLANK($G1448),"",IF(ISTEXT($G1448),$G1448,IF(SIGN(INDEX('Time Zones'!$D$12:$J$18,MATCH($H1448,ZoneA,0),MATCH($J1448,ZoneB,0)))=(-1),INDEX('Time Zones'!$D$12:$J$18,MATCH($H1448,ZoneA,0),MATCH($J1448,ZoneB,0))+$G1448+5,INDEX('Time Zones'!$D$12:$J$18,MATCH($H1448,ZoneA,0),MATCH($J1448,ZoneB,0))+$G1448))),"Select Time Zones")</f>
        <v/>
      </c>
      <c r="J1448" s="19" t="s">
        <v>131</v>
      </c>
      <c r="K1448" s="160"/>
      <c r="L1448" s="134"/>
      <c r="M1448" s="134" t="s">
        <v>131</v>
      </c>
      <c r="N1448" s="135" t="str">
        <f>IFERROR(IF(ISBLANK($G1448),"",IF(ISBLANK($L1448),"",IF(ISTEXT($L1448),$L1448,IF(SIGN(INDEX('Time Zones'!$D$12:$J$18,MATCH($H1448,ZoneA,0),MATCH($M1448,ZoneB,0)))=(-1),INDEX('Time Zones'!$D$12:$J$18,MATCH($H1448,ZoneA,0),MATCH($M1448,ZoneB,0))+$L1448+5,INDEX('Time Zones'!$D$12:$J$18,MATCH($H1448,ZoneA,0),MATCH($M1448,ZoneB,0))+$L1448)))),"Select Time Zones")</f>
        <v/>
      </c>
      <c r="O1448" s="162" t="str">
        <f t="shared" ca="1" si="162"/>
        <v/>
      </c>
      <c r="P1448" s="25">
        <f t="shared" si="158"/>
        <v>0</v>
      </c>
      <c r="Q1448" s="25">
        <f t="shared" si="159"/>
        <v>0</v>
      </c>
      <c r="R1448" s="25">
        <f t="shared" si="160"/>
        <v>0</v>
      </c>
      <c r="S1448" s="25" t="str">
        <f t="shared" ca="1" si="163"/>
        <v/>
      </c>
      <c r="T1448" s="20" t="str">
        <f t="shared" ca="1" si="164"/>
        <v/>
      </c>
      <c r="U1448" s="26" t="str">
        <f t="shared" ca="1" si="161"/>
        <v/>
      </c>
      <c r="V1448" s="22"/>
      <c r="W1448" s="22"/>
      <c r="X1448" s="22"/>
      <c r="Y1448" s="22"/>
      <c r="Z1448" s="156"/>
      <c r="AA1448" s="156"/>
      <c r="AB1448" s="156"/>
      <c r="AC1448" s="22">
        <v>20</v>
      </c>
    </row>
    <row r="1449" spans="1:29">
      <c r="A1449" s="17"/>
      <c r="B1449" s="18"/>
      <c r="C1449" s="18"/>
      <c r="D1449" s="17"/>
      <c r="E1449" s="17"/>
      <c r="F1449" s="157"/>
      <c r="G1449" s="136"/>
      <c r="H1449" s="136" t="s">
        <v>131</v>
      </c>
      <c r="I1449" s="137" t="str">
        <f>IFERROR(IF(ISBLANK($G1449),"",IF(ISTEXT($G1449),$G1449,IF(SIGN(INDEX('Time Zones'!$D$12:$J$18,MATCH($H1449,ZoneA,0),MATCH($J1449,ZoneB,0)))=(-1),INDEX('Time Zones'!$D$12:$J$18,MATCH($H1449,ZoneA,0),MATCH($J1449,ZoneB,0))+$G1449+5,INDEX('Time Zones'!$D$12:$J$18,MATCH($H1449,ZoneA,0),MATCH($J1449,ZoneB,0))+$G1449))),"Select Time Zones")</f>
        <v/>
      </c>
      <c r="J1449" s="19" t="s">
        <v>131</v>
      </c>
      <c r="K1449" s="160"/>
      <c r="L1449" s="134"/>
      <c r="M1449" s="134" t="s">
        <v>131</v>
      </c>
      <c r="N1449" s="135" t="str">
        <f>IFERROR(IF(ISBLANK($G1449),"",IF(ISBLANK($L1449),"",IF(ISTEXT($L1449),$L1449,IF(SIGN(INDEX('Time Zones'!$D$12:$J$18,MATCH($H1449,ZoneA,0),MATCH($M1449,ZoneB,0)))=(-1),INDEX('Time Zones'!$D$12:$J$18,MATCH($H1449,ZoneA,0),MATCH($M1449,ZoneB,0))+$L1449+5,INDEX('Time Zones'!$D$12:$J$18,MATCH($H1449,ZoneA,0),MATCH($M1449,ZoneB,0))+$L1449)))),"Select Time Zones")</f>
        <v/>
      </c>
      <c r="O1449" s="162" t="str">
        <f t="shared" ca="1" si="162"/>
        <v/>
      </c>
      <c r="P1449" s="25">
        <f t="shared" si="158"/>
        <v>0</v>
      </c>
      <c r="Q1449" s="25">
        <f t="shared" si="159"/>
        <v>0</v>
      </c>
      <c r="R1449" s="25">
        <f t="shared" si="160"/>
        <v>0</v>
      </c>
      <c r="S1449" s="25" t="str">
        <f t="shared" ca="1" si="163"/>
        <v/>
      </c>
      <c r="T1449" s="20" t="str">
        <f t="shared" ca="1" si="164"/>
        <v/>
      </c>
      <c r="U1449" s="26" t="str">
        <f t="shared" ca="1" si="161"/>
        <v/>
      </c>
      <c r="V1449" s="22"/>
      <c r="W1449" s="22"/>
      <c r="X1449" s="22"/>
      <c r="Y1449" s="22"/>
      <c r="Z1449" s="156"/>
      <c r="AA1449" s="156"/>
      <c r="AB1449" s="156"/>
      <c r="AC1449" s="22">
        <v>20</v>
      </c>
    </row>
    <row r="1450" spans="1:29">
      <c r="A1450" s="17"/>
      <c r="B1450" s="18"/>
      <c r="C1450" s="18"/>
      <c r="D1450" s="17"/>
      <c r="E1450" s="17"/>
      <c r="F1450" s="157"/>
      <c r="G1450" s="136"/>
      <c r="H1450" s="136" t="s">
        <v>131</v>
      </c>
      <c r="I1450" s="137" t="str">
        <f>IFERROR(IF(ISBLANK($G1450),"",IF(ISTEXT($G1450),$G1450,IF(SIGN(INDEX('Time Zones'!$D$12:$J$18,MATCH($H1450,ZoneA,0),MATCH($J1450,ZoneB,0)))=(-1),INDEX('Time Zones'!$D$12:$J$18,MATCH($H1450,ZoneA,0),MATCH($J1450,ZoneB,0))+$G1450+5,INDEX('Time Zones'!$D$12:$J$18,MATCH($H1450,ZoneA,0),MATCH($J1450,ZoneB,0))+$G1450))),"Select Time Zones")</f>
        <v/>
      </c>
      <c r="J1450" s="19" t="s">
        <v>131</v>
      </c>
      <c r="K1450" s="160"/>
      <c r="L1450" s="134"/>
      <c r="M1450" s="134" t="s">
        <v>131</v>
      </c>
      <c r="N1450" s="135" t="str">
        <f>IFERROR(IF(ISBLANK($G1450),"",IF(ISBLANK($L1450),"",IF(ISTEXT($L1450),$L1450,IF(SIGN(INDEX('Time Zones'!$D$12:$J$18,MATCH($H1450,ZoneA,0),MATCH($M1450,ZoneB,0)))=(-1),INDEX('Time Zones'!$D$12:$J$18,MATCH($H1450,ZoneA,0),MATCH($M1450,ZoneB,0))+$L1450+5,INDEX('Time Zones'!$D$12:$J$18,MATCH($H1450,ZoneA,0),MATCH($M1450,ZoneB,0))+$L1450)))),"Select Time Zones")</f>
        <v/>
      </c>
      <c r="O1450" s="162" t="str">
        <f t="shared" ca="1" si="162"/>
        <v/>
      </c>
      <c r="P1450" s="25">
        <f t="shared" si="158"/>
        <v>0</v>
      </c>
      <c r="Q1450" s="25">
        <f t="shared" si="159"/>
        <v>0</v>
      </c>
      <c r="R1450" s="25">
        <f t="shared" si="160"/>
        <v>0</v>
      </c>
      <c r="S1450" s="25" t="str">
        <f t="shared" ca="1" si="163"/>
        <v/>
      </c>
      <c r="T1450" s="20" t="str">
        <f t="shared" ca="1" si="164"/>
        <v/>
      </c>
      <c r="U1450" s="26" t="str">
        <f t="shared" ca="1" si="161"/>
        <v/>
      </c>
      <c r="V1450" s="22"/>
      <c r="W1450" s="22"/>
      <c r="X1450" s="22"/>
      <c r="Y1450" s="22"/>
      <c r="Z1450" s="156"/>
      <c r="AA1450" s="156"/>
      <c r="AB1450" s="156"/>
      <c r="AC1450" s="22">
        <v>20</v>
      </c>
    </row>
    <row r="1451" spans="1:29">
      <c r="A1451" s="17"/>
      <c r="B1451" s="18"/>
      <c r="C1451" s="18"/>
      <c r="D1451" s="17"/>
      <c r="E1451" s="17"/>
      <c r="F1451" s="157"/>
      <c r="G1451" s="136"/>
      <c r="H1451" s="136" t="s">
        <v>131</v>
      </c>
      <c r="I1451" s="137" t="str">
        <f>IFERROR(IF(ISBLANK($G1451),"",IF(ISTEXT($G1451),$G1451,IF(SIGN(INDEX('Time Zones'!$D$12:$J$18,MATCH($H1451,ZoneA,0),MATCH($J1451,ZoneB,0)))=(-1),INDEX('Time Zones'!$D$12:$J$18,MATCH($H1451,ZoneA,0),MATCH($J1451,ZoneB,0))+$G1451+5,INDEX('Time Zones'!$D$12:$J$18,MATCH($H1451,ZoneA,0),MATCH($J1451,ZoneB,0))+$G1451))),"Select Time Zones")</f>
        <v/>
      </c>
      <c r="J1451" s="19" t="s">
        <v>131</v>
      </c>
      <c r="K1451" s="160"/>
      <c r="L1451" s="134"/>
      <c r="M1451" s="134" t="s">
        <v>131</v>
      </c>
      <c r="N1451" s="135" t="str">
        <f>IFERROR(IF(ISBLANK($G1451),"",IF(ISBLANK($L1451),"",IF(ISTEXT($L1451),$L1451,IF(SIGN(INDEX('Time Zones'!$D$12:$J$18,MATCH($H1451,ZoneA,0),MATCH($M1451,ZoneB,0)))=(-1),INDEX('Time Zones'!$D$12:$J$18,MATCH($H1451,ZoneA,0),MATCH($M1451,ZoneB,0))+$L1451+5,INDEX('Time Zones'!$D$12:$J$18,MATCH($H1451,ZoneA,0),MATCH($M1451,ZoneB,0))+$L1451)))),"Select Time Zones")</f>
        <v/>
      </c>
      <c r="O1451" s="162" t="str">
        <f t="shared" ca="1" si="162"/>
        <v/>
      </c>
      <c r="P1451" s="25">
        <f t="shared" si="158"/>
        <v>0</v>
      </c>
      <c r="Q1451" s="25">
        <f t="shared" si="159"/>
        <v>0</v>
      </c>
      <c r="R1451" s="25">
        <f t="shared" si="160"/>
        <v>0</v>
      </c>
      <c r="S1451" s="25" t="str">
        <f t="shared" ca="1" si="163"/>
        <v/>
      </c>
      <c r="T1451" s="20" t="str">
        <f t="shared" ca="1" si="164"/>
        <v/>
      </c>
      <c r="U1451" s="26" t="str">
        <f t="shared" ca="1" si="161"/>
        <v/>
      </c>
      <c r="V1451" s="22"/>
      <c r="W1451" s="22"/>
      <c r="X1451" s="22"/>
      <c r="Y1451" s="22"/>
      <c r="Z1451" s="156"/>
      <c r="AA1451" s="156"/>
      <c r="AB1451" s="156"/>
      <c r="AC1451" s="22">
        <v>20</v>
      </c>
    </row>
    <row r="1452" spans="1:29">
      <c r="A1452" s="17"/>
      <c r="B1452" s="18"/>
      <c r="C1452" s="18"/>
      <c r="D1452" s="17"/>
      <c r="E1452" s="17"/>
      <c r="F1452" s="157"/>
      <c r="G1452" s="136"/>
      <c r="H1452" s="136" t="s">
        <v>131</v>
      </c>
      <c r="I1452" s="137" t="str">
        <f>IFERROR(IF(ISBLANK($G1452),"",IF(ISTEXT($G1452),$G1452,IF(SIGN(INDEX('Time Zones'!$D$12:$J$18,MATCH($H1452,ZoneA,0),MATCH($J1452,ZoneB,0)))=(-1),INDEX('Time Zones'!$D$12:$J$18,MATCH($H1452,ZoneA,0),MATCH($J1452,ZoneB,0))+$G1452+5,INDEX('Time Zones'!$D$12:$J$18,MATCH($H1452,ZoneA,0),MATCH($J1452,ZoneB,0))+$G1452))),"Select Time Zones")</f>
        <v/>
      </c>
      <c r="J1452" s="19" t="s">
        <v>131</v>
      </c>
      <c r="K1452" s="160"/>
      <c r="L1452" s="134"/>
      <c r="M1452" s="134" t="s">
        <v>131</v>
      </c>
      <c r="N1452" s="135" t="str">
        <f>IFERROR(IF(ISBLANK($G1452),"",IF(ISBLANK($L1452),"",IF(ISTEXT($L1452),$L1452,IF(SIGN(INDEX('Time Zones'!$D$12:$J$18,MATCH($H1452,ZoneA,0),MATCH($M1452,ZoneB,0)))=(-1),INDEX('Time Zones'!$D$12:$J$18,MATCH($H1452,ZoneA,0),MATCH($M1452,ZoneB,0))+$L1452+5,INDEX('Time Zones'!$D$12:$J$18,MATCH($H1452,ZoneA,0),MATCH($M1452,ZoneB,0))+$L1452)))),"Select Time Zones")</f>
        <v/>
      </c>
      <c r="O1452" s="162" t="str">
        <f t="shared" ca="1" si="162"/>
        <v/>
      </c>
      <c r="P1452" s="25">
        <f t="shared" si="158"/>
        <v>0</v>
      </c>
      <c r="Q1452" s="25">
        <f t="shared" si="159"/>
        <v>0</v>
      </c>
      <c r="R1452" s="25">
        <f t="shared" si="160"/>
        <v>0</v>
      </c>
      <c r="S1452" s="25" t="str">
        <f t="shared" ca="1" si="163"/>
        <v/>
      </c>
      <c r="T1452" s="20" t="str">
        <f t="shared" ca="1" si="164"/>
        <v/>
      </c>
      <c r="U1452" s="26" t="str">
        <f t="shared" ca="1" si="161"/>
        <v/>
      </c>
      <c r="V1452" s="22"/>
      <c r="W1452" s="22"/>
      <c r="X1452" s="22"/>
      <c r="Y1452" s="22"/>
      <c r="Z1452" s="156"/>
      <c r="AA1452" s="156"/>
      <c r="AB1452" s="156"/>
      <c r="AC1452" s="22">
        <v>20</v>
      </c>
    </row>
    <row r="1453" spans="1:29">
      <c r="A1453" s="17"/>
      <c r="B1453" s="18"/>
      <c r="C1453" s="18"/>
      <c r="D1453" s="17"/>
      <c r="E1453" s="17"/>
      <c r="F1453" s="157"/>
      <c r="G1453" s="136"/>
      <c r="H1453" s="136" t="s">
        <v>131</v>
      </c>
      <c r="I1453" s="137" t="str">
        <f>IFERROR(IF(ISBLANK($G1453),"",IF(ISTEXT($G1453),$G1453,IF(SIGN(INDEX('Time Zones'!$D$12:$J$18,MATCH($H1453,ZoneA,0),MATCH($J1453,ZoneB,0)))=(-1),INDEX('Time Zones'!$D$12:$J$18,MATCH($H1453,ZoneA,0),MATCH($J1453,ZoneB,0))+$G1453+5,INDEX('Time Zones'!$D$12:$J$18,MATCH($H1453,ZoneA,0),MATCH($J1453,ZoneB,0))+$G1453))),"Select Time Zones")</f>
        <v/>
      </c>
      <c r="J1453" s="19" t="s">
        <v>131</v>
      </c>
      <c r="K1453" s="160"/>
      <c r="L1453" s="134"/>
      <c r="M1453" s="134" t="s">
        <v>131</v>
      </c>
      <c r="N1453" s="135" t="str">
        <f>IFERROR(IF(ISBLANK($G1453),"",IF(ISBLANK($L1453),"",IF(ISTEXT($L1453),$L1453,IF(SIGN(INDEX('Time Zones'!$D$12:$J$18,MATCH($H1453,ZoneA,0),MATCH($M1453,ZoneB,0)))=(-1),INDEX('Time Zones'!$D$12:$J$18,MATCH($H1453,ZoneA,0),MATCH($M1453,ZoneB,0))+$L1453+5,INDEX('Time Zones'!$D$12:$J$18,MATCH($H1453,ZoneA,0),MATCH($M1453,ZoneB,0))+$L1453)))),"Select Time Zones")</f>
        <v/>
      </c>
      <c r="O1453" s="162" t="str">
        <f t="shared" ca="1" si="162"/>
        <v/>
      </c>
      <c r="P1453" s="25">
        <f t="shared" si="158"/>
        <v>0</v>
      </c>
      <c r="Q1453" s="25">
        <f t="shared" si="159"/>
        <v>0</v>
      </c>
      <c r="R1453" s="25">
        <f t="shared" si="160"/>
        <v>0</v>
      </c>
      <c r="S1453" s="25" t="str">
        <f t="shared" ca="1" si="163"/>
        <v/>
      </c>
      <c r="T1453" s="20" t="str">
        <f t="shared" ca="1" si="164"/>
        <v/>
      </c>
      <c r="U1453" s="26" t="str">
        <f t="shared" ca="1" si="161"/>
        <v/>
      </c>
      <c r="V1453" s="22"/>
      <c r="W1453" s="22"/>
      <c r="X1453" s="22"/>
      <c r="Y1453" s="22"/>
      <c r="Z1453" s="156"/>
      <c r="AA1453" s="156"/>
      <c r="AB1453" s="156"/>
      <c r="AC1453" s="22">
        <v>20</v>
      </c>
    </row>
    <row r="1454" spans="1:29">
      <c r="A1454" s="17"/>
      <c r="B1454" s="18"/>
      <c r="C1454" s="18"/>
      <c r="D1454" s="17"/>
      <c r="E1454" s="17"/>
      <c r="F1454" s="157"/>
      <c r="G1454" s="136"/>
      <c r="H1454" s="136" t="s">
        <v>131</v>
      </c>
      <c r="I1454" s="137" t="str">
        <f>IFERROR(IF(ISBLANK($G1454),"",IF(ISTEXT($G1454),$G1454,IF(SIGN(INDEX('Time Zones'!$D$12:$J$18,MATCH($H1454,ZoneA,0),MATCH($J1454,ZoneB,0)))=(-1),INDEX('Time Zones'!$D$12:$J$18,MATCH($H1454,ZoneA,0),MATCH($J1454,ZoneB,0))+$G1454+5,INDEX('Time Zones'!$D$12:$J$18,MATCH($H1454,ZoneA,0),MATCH($J1454,ZoneB,0))+$G1454))),"Select Time Zones")</f>
        <v/>
      </c>
      <c r="J1454" s="19" t="s">
        <v>131</v>
      </c>
      <c r="K1454" s="160"/>
      <c r="L1454" s="134"/>
      <c r="M1454" s="134" t="s">
        <v>131</v>
      </c>
      <c r="N1454" s="135" t="str">
        <f>IFERROR(IF(ISBLANK($G1454),"",IF(ISBLANK($L1454),"",IF(ISTEXT($L1454),$L1454,IF(SIGN(INDEX('Time Zones'!$D$12:$J$18,MATCH($H1454,ZoneA,0),MATCH($M1454,ZoneB,0)))=(-1),INDEX('Time Zones'!$D$12:$J$18,MATCH($H1454,ZoneA,0),MATCH($M1454,ZoneB,0))+$L1454+5,INDEX('Time Zones'!$D$12:$J$18,MATCH($H1454,ZoneA,0),MATCH($M1454,ZoneB,0))+$L1454)))),"Select Time Zones")</f>
        <v/>
      </c>
      <c r="O1454" s="162" t="str">
        <f t="shared" ca="1" si="162"/>
        <v/>
      </c>
      <c r="P1454" s="25">
        <f t="shared" si="158"/>
        <v>0</v>
      </c>
      <c r="Q1454" s="25">
        <f t="shared" si="159"/>
        <v>0</v>
      </c>
      <c r="R1454" s="25">
        <f t="shared" si="160"/>
        <v>0</v>
      </c>
      <c r="S1454" s="25" t="str">
        <f t="shared" ca="1" si="163"/>
        <v/>
      </c>
      <c r="T1454" s="20" t="str">
        <f t="shared" ca="1" si="164"/>
        <v/>
      </c>
      <c r="U1454" s="26" t="str">
        <f t="shared" ca="1" si="161"/>
        <v/>
      </c>
      <c r="V1454" s="22"/>
      <c r="W1454" s="22"/>
      <c r="X1454" s="22"/>
      <c r="Y1454" s="22"/>
      <c r="Z1454" s="156"/>
      <c r="AA1454" s="156"/>
      <c r="AB1454" s="156"/>
      <c r="AC1454" s="22">
        <v>20</v>
      </c>
    </row>
    <row r="1455" spans="1:29">
      <c r="A1455" s="17"/>
      <c r="B1455" s="18"/>
      <c r="C1455" s="18"/>
      <c r="D1455" s="17"/>
      <c r="E1455" s="17"/>
      <c r="F1455" s="157"/>
      <c r="G1455" s="136"/>
      <c r="H1455" s="136" t="s">
        <v>131</v>
      </c>
      <c r="I1455" s="137" t="str">
        <f>IFERROR(IF(ISBLANK($G1455),"",IF(ISTEXT($G1455),$G1455,IF(SIGN(INDEX('Time Zones'!$D$12:$J$18,MATCH($H1455,ZoneA,0),MATCH($J1455,ZoneB,0)))=(-1),INDEX('Time Zones'!$D$12:$J$18,MATCH($H1455,ZoneA,0),MATCH($J1455,ZoneB,0))+$G1455+5,INDEX('Time Zones'!$D$12:$J$18,MATCH($H1455,ZoneA,0),MATCH($J1455,ZoneB,0))+$G1455))),"Select Time Zones")</f>
        <v/>
      </c>
      <c r="J1455" s="19" t="s">
        <v>131</v>
      </c>
      <c r="K1455" s="160"/>
      <c r="L1455" s="134"/>
      <c r="M1455" s="134" t="s">
        <v>131</v>
      </c>
      <c r="N1455" s="135" t="str">
        <f>IFERROR(IF(ISBLANK($G1455),"",IF(ISBLANK($L1455),"",IF(ISTEXT($L1455),$L1455,IF(SIGN(INDEX('Time Zones'!$D$12:$J$18,MATCH($H1455,ZoneA,0),MATCH($M1455,ZoneB,0)))=(-1),INDEX('Time Zones'!$D$12:$J$18,MATCH($H1455,ZoneA,0),MATCH($M1455,ZoneB,0))+$L1455+5,INDEX('Time Zones'!$D$12:$J$18,MATCH($H1455,ZoneA,0),MATCH($M1455,ZoneB,0))+$L1455)))),"Select Time Zones")</f>
        <v/>
      </c>
      <c r="O1455" s="162" t="str">
        <f t="shared" ca="1" si="162"/>
        <v/>
      </c>
      <c r="P1455" s="25">
        <f t="shared" si="158"/>
        <v>0</v>
      </c>
      <c r="Q1455" s="25">
        <f t="shared" si="159"/>
        <v>0</v>
      </c>
      <c r="R1455" s="25">
        <f t="shared" si="160"/>
        <v>0</v>
      </c>
      <c r="S1455" s="25" t="str">
        <f t="shared" ca="1" si="163"/>
        <v/>
      </c>
      <c r="T1455" s="20" t="str">
        <f t="shared" ca="1" si="164"/>
        <v/>
      </c>
      <c r="U1455" s="26" t="str">
        <f t="shared" ca="1" si="161"/>
        <v/>
      </c>
      <c r="V1455" s="22"/>
      <c r="W1455" s="22"/>
      <c r="X1455" s="22"/>
      <c r="Y1455" s="22"/>
      <c r="Z1455" s="156"/>
      <c r="AA1455" s="156"/>
      <c r="AB1455" s="156"/>
      <c r="AC1455" s="22">
        <v>20</v>
      </c>
    </row>
    <row r="1456" spans="1:29">
      <c r="A1456" s="17"/>
      <c r="B1456" s="18"/>
      <c r="C1456" s="18"/>
      <c r="D1456" s="17"/>
      <c r="E1456" s="17"/>
      <c r="F1456" s="157"/>
      <c r="G1456" s="136"/>
      <c r="H1456" s="136" t="s">
        <v>131</v>
      </c>
      <c r="I1456" s="137" t="str">
        <f>IFERROR(IF(ISBLANK($G1456),"",IF(ISTEXT($G1456),$G1456,IF(SIGN(INDEX('Time Zones'!$D$12:$J$18,MATCH($H1456,ZoneA,0),MATCH($J1456,ZoneB,0)))=(-1),INDEX('Time Zones'!$D$12:$J$18,MATCH($H1456,ZoneA,0),MATCH($J1456,ZoneB,0))+$G1456+5,INDEX('Time Zones'!$D$12:$J$18,MATCH($H1456,ZoneA,0),MATCH($J1456,ZoneB,0))+$G1456))),"Select Time Zones")</f>
        <v/>
      </c>
      <c r="J1456" s="19" t="s">
        <v>131</v>
      </c>
      <c r="K1456" s="160"/>
      <c r="L1456" s="134"/>
      <c r="M1456" s="134" t="s">
        <v>131</v>
      </c>
      <c r="N1456" s="135" t="str">
        <f>IFERROR(IF(ISBLANK($G1456),"",IF(ISBLANK($L1456),"",IF(ISTEXT($L1456),$L1456,IF(SIGN(INDEX('Time Zones'!$D$12:$J$18,MATCH($H1456,ZoneA,0),MATCH($M1456,ZoneB,0)))=(-1),INDEX('Time Zones'!$D$12:$J$18,MATCH($H1456,ZoneA,0),MATCH($M1456,ZoneB,0))+$L1456+5,INDEX('Time Zones'!$D$12:$J$18,MATCH($H1456,ZoneA,0),MATCH($M1456,ZoneB,0))+$L1456)))),"Select Time Zones")</f>
        <v/>
      </c>
      <c r="O1456" s="162" t="str">
        <f t="shared" ca="1" si="162"/>
        <v/>
      </c>
      <c r="P1456" s="25">
        <f t="shared" si="158"/>
        <v>0</v>
      </c>
      <c r="Q1456" s="25">
        <f t="shared" si="159"/>
        <v>0</v>
      </c>
      <c r="R1456" s="25">
        <f t="shared" si="160"/>
        <v>0</v>
      </c>
      <c r="S1456" s="25" t="str">
        <f t="shared" ca="1" si="163"/>
        <v/>
      </c>
      <c r="T1456" s="20" t="str">
        <f t="shared" ca="1" si="164"/>
        <v/>
      </c>
      <c r="U1456" s="26" t="str">
        <f t="shared" ca="1" si="161"/>
        <v/>
      </c>
      <c r="V1456" s="22"/>
      <c r="W1456" s="22"/>
      <c r="X1456" s="22"/>
      <c r="Y1456" s="22"/>
      <c r="Z1456" s="156"/>
      <c r="AA1456" s="156"/>
      <c r="AB1456" s="156"/>
      <c r="AC1456" s="22">
        <v>20</v>
      </c>
    </row>
    <row r="1457" spans="1:29">
      <c r="A1457" s="17"/>
      <c r="B1457" s="18"/>
      <c r="C1457" s="18"/>
      <c r="D1457" s="17"/>
      <c r="E1457" s="17"/>
      <c r="F1457" s="157"/>
      <c r="G1457" s="136"/>
      <c r="H1457" s="136" t="s">
        <v>131</v>
      </c>
      <c r="I1457" s="137" t="str">
        <f>IFERROR(IF(ISBLANK($G1457),"",IF(ISTEXT($G1457),$G1457,IF(SIGN(INDEX('Time Zones'!$D$12:$J$18,MATCH($H1457,ZoneA,0),MATCH($J1457,ZoneB,0)))=(-1),INDEX('Time Zones'!$D$12:$J$18,MATCH($H1457,ZoneA,0),MATCH($J1457,ZoneB,0))+$G1457+5,INDEX('Time Zones'!$D$12:$J$18,MATCH($H1457,ZoneA,0),MATCH($J1457,ZoneB,0))+$G1457))),"Select Time Zones")</f>
        <v/>
      </c>
      <c r="J1457" s="19" t="s">
        <v>131</v>
      </c>
      <c r="K1457" s="160"/>
      <c r="L1457" s="134"/>
      <c r="M1457" s="134" t="s">
        <v>131</v>
      </c>
      <c r="N1457" s="135" t="str">
        <f>IFERROR(IF(ISBLANK($G1457),"",IF(ISBLANK($L1457),"",IF(ISTEXT($L1457),$L1457,IF(SIGN(INDEX('Time Zones'!$D$12:$J$18,MATCH($H1457,ZoneA,0),MATCH($M1457,ZoneB,0)))=(-1),INDEX('Time Zones'!$D$12:$J$18,MATCH($H1457,ZoneA,0),MATCH($M1457,ZoneB,0))+$L1457+5,INDEX('Time Zones'!$D$12:$J$18,MATCH($H1457,ZoneA,0),MATCH($M1457,ZoneB,0))+$L1457)))),"Select Time Zones")</f>
        <v/>
      </c>
      <c r="O1457" s="162" t="str">
        <f t="shared" ca="1" si="162"/>
        <v/>
      </c>
      <c r="P1457" s="25">
        <f t="shared" si="158"/>
        <v>0</v>
      </c>
      <c r="Q1457" s="25">
        <f t="shared" si="159"/>
        <v>0</v>
      </c>
      <c r="R1457" s="25">
        <f t="shared" si="160"/>
        <v>0</v>
      </c>
      <c r="S1457" s="25" t="str">
        <f t="shared" ca="1" si="163"/>
        <v/>
      </c>
      <c r="T1457" s="20" t="str">
        <f t="shared" ca="1" si="164"/>
        <v/>
      </c>
      <c r="U1457" s="26" t="str">
        <f t="shared" ca="1" si="161"/>
        <v/>
      </c>
      <c r="V1457" s="22"/>
      <c r="W1457" s="22"/>
      <c r="X1457" s="22"/>
      <c r="Y1457" s="22"/>
      <c r="Z1457" s="156"/>
      <c r="AA1457" s="156"/>
      <c r="AB1457" s="156"/>
      <c r="AC1457" s="22">
        <v>20</v>
      </c>
    </row>
    <row r="1458" spans="1:29">
      <c r="A1458" s="17"/>
      <c r="B1458" s="18"/>
      <c r="C1458" s="18"/>
      <c r="D1458" s="17"/>
      <c r="E1458" s="17"/>
      <c r="F1458" s="157"/>
      <c r="G1458" s="136"/>
      <c r="H1458" s="136" t="s">
        <v>131</v>
      </c>
      <c r="I1458" s="137" t="str">
        <f>IFERROR(IF(ISBLANK($G1458),"",IF(ISTEXT($G1458),$G1458,IF(SIGN(INDEX('Time Zones'!$D$12:$J$18,MATCH($H1458,ZoneA,0),MATCH($J1458,ZoneB,0)))=(-1),INDEX('Time Zones'!$D$12:$J$18,MATCH($H1458,ZoneA,0),MATCH($J1458,ZoneB,0))+$G1458+5,INDEX('Time Zones'!$D$12:$J$18,MATCH($H1458,ZoneA,0),MATCH($J1458,ZoneB,0))+$G1458))),"Select Time Zones")</f>
        <v/>
      </c>
      <c r="J1458" s="19" t="s">
        <v>131</v>
      </c>
      <c r="K1458" s="160"/>
      <c r="L1458" s="134"/>
      <c r="M1458" s="134" t="s">
        <v>131</v>
      </c>
      <c r="N1458" s="135" t="str">
        <f>IFERROR(IF(ISBLANK($G1458),"",IF(ISBLANK($L1458),"",IF(ISTEXT($L1458),$L1458,IF(SIGN(INDEX('Time Zones'!$D$12:$J$18,MATCH($H1458,ZoneA,0),MATCH($M1458,ZoneB,0)))=(-1),INDEX('Time Zones'!$D$12:$J$18,MATCH($H1458,ZoneA,0),MATCH($M1458,ZoneB,0))+$L1458+5,INDEX('Time Zones'!$D$12:$J$18,MATCH($H1458,ZoneA,0),MATCH($M1458,ZoneB,0))+$L1458)))),"Select Time Zones")</f>
        <v/>
      </c>
      <c r="O1458" s="162" t="str">
        <f t="shared" ca="1" si="162"/>
        <v/>
      </c>
      <c r="P1458" s="25">
        <f t="shared" si="158"/>
        <v>0</v>
      </c>
      <c r="Q1458" s="25">
        <f t="shared" si="159"/>
        <v>0</v>
      </c>
      <c r="R1458" s="25">
        <f t="shared" si="160"/>
        <v>0</v>
      </c>
      <c r="S1458" s="25" t="str">
        <f t="shared" ca="1" si="163"/>
        <v/>
      </c>
      <c r="T1458" s="20" t="str">
        <f t="shared" ca="1" si="164"/>
        <v/>
      </c>
      <c r="U1458" s="26" t="str">
        <f t="shared" ca="1" si="161"/>
        <v/>
      </c>
      <c r="V1458" s="22"/>
      <c r="W1458" s="22"/>
      <c r="X1458" s="22"/>
      <c r="Y1458" s="22"/>
      <c r="Z1458" s="156"/>
      <c r="AA1458" s="156"/>
      <c r="AB1458" s="156"/>
      <c r="AC1458" s="22">
        <v>20</v>
      </c>
    </row>
    <row r="1459" spans="1:29">
      <c r="A1459" s="17"/>
      <c r="B1459" s="18"/>
      <c r="C1459" s="18"/>
      <c r="D1459" s="17"/>
      <c r="E1459" s="17"/>
      <c r="F1459" s="157"/>
      <c r="G1459" s="136"/>
      <c r="H1459" s="136" t="s">
        <v>131</v>
      </c>
      <c r="I1459" s="137" t="str">
        <f>IFERROR(IF(ISBLANK($G1459),"",IF(ISTEXT($G1459),$G1459,IF(SIGN(INDEX('Time Zones'!$D$12:$J$18,MATCH($H1459,ZoneA,0),MATCH($J1459,ZoneB,0)))=(-1),INDEX('Time Zones'!$D$12:$J$18,MATCH($H1459,ZoneA,0),MATCH($J1459,ZoneB,0))+$G1459+5,INDEX('Time Zones'!$D$12:$J$18,MATCH($H1459,ZoneA,0),MATCH($J1459,ZoneB,0))+$G1459))),"Select Time Zones")</f>
        <v/>
      </c>
      <c r="J1459" s="19" t="s">
        <v>131</v>
      </c>
      <c r="K1459" s="160"/>
      <c r="L1459" s="134"/>
      <c r="M1459" s="134" t="s">
        <v>131</v>
      </c>
      <c r="N1459" s="135" t="str">
        <f>IFERROR(IF(ISBLANK($G1459),"",IF(ISBLANK($L1459),"",IF(ISTEXT($L1459),$L1459,IF(SIGN(INDEX('Time Zones'!$D$12:$J$18,MATCH($H1459,ZoneA,0),MATCH($M1459,ZoneB,0)))=(-1),INDEX('Time Zones'!$D$12:$J$18,MATCH($H1459,ZoneA,0),MATCH($M1459,ZoneB,0))+$L1459+5,INDEX('Time Zones'!$D$12:$J$18,MATCH($H1459,ZoneA,0),MATCH($M1459,ZoneB,0))+$L1459)))),"Select Time Zones")</f>
        <v/>
      </c>
      <c r="O1459" s="162" t="str">
        <f t="shared" ca="1" si="162"/>
        <v/>
      </c>
      <c r="P1459" s="25">
        <f t="shared" si="158"/>
        <v>0</v>
      </c>
      <c r="Q1459" s="25">
        <f t="shared" si="159"/>
        <v>0</v>
      </c>
      <c r="R1459" s="25">
        <f t="shared" si="160"/>
        <v>0</v>
      </c>
      <c r="S1459" s="25" t="str">
        <f t="shared" ca="1" si="163"/>
        <v/>
      </c>
      <c r="T1459" s="20" t="str">
        <f t="shared" ca="1" si="164"/>
        <v/>
      </c>
      <c r="U1459" s="26" t="str">
        <f t="shared" ca="1" si="161"/>
        <v/>
      </c>
      <c r="V1459" s="22"/>
      <c r="W1459" s="22"/>
      <c r="X1459" s="22"/>
      <c r="Y1459" s="22"/>
      <c r="Z1459" s="156"/>
      <c r="AA1459" s="156"/>
      <c r="AB1459" s="156"/>
      <c r="AC1459" s="22">
        <v>20</v>
      </c>
    </row>
    <row r="1460" spans="1:29">
      <c r="A1460" s="17"/>
      <c r="B1460" s="18"/>
      <c r="C1460" s="18"/>
      <c r="D1460" s="17"/>
      <c r="E1460" s="17"/>
      <c r="F1460" s="157"/>
      <c r="G1460" s="136"/>
      <c r="H1460" s="136" t="s">
        <v>131</v>
      </c>
      <c r="I1460" s="137" t="str">
        <f>IFERROR(IF(ISBLANK($G1460),"",IF(ISTEXT($G1460),$G1460,IF(SIGN(INDEX('Time Zones'!$D$12:$J$18,MATCH($H1460,ZoneA,0),MATCH($J1460,ZoneB,0)))=(-1),INDEX('Time Zones'!$D$12:$J$18,MATCH($H1460,ZoneA,0),MATCH($J1460,ZoneB,0))+$G1460+5,INDEX('Time Zones'!$D$12:$J$18,MATCH($H1460,ZoneA,0),MATCH($J1460,ZoneB,0))+$G1460))),"Select Time Zones")</f>
        <v/>
      </c>
      <c r="J1460" s="19" t="s">
        <v>131</v>
      </c>
      <c r="K1460" s="160"/>
      <c r="L1460" s="134"/>
      <c r="M1460" s="134" t="s">
        <v>131</v>
      </c>
      <c r="N1460" s="135" t="str">
        <f>IFERROR(IF(ISBLANK($G1460),"",IF(ISBLANK($L1460),"",IF(ISTEXT($L1460),$L1460,IF(SIGN(INDEX('Time Zones'!$D$12:$J$18,MATCH($H1460,ZoneA,0),MATCH($M1460,ZoneB,0)))=(-1),INDEX('Time Zones'!$D$12:$J$18,MATCH($H1460,ZoneA,0),MATCH($M1460,ZoneB,0))+$L1460+5,INDEX('Time Zones'!$D$12:$J$18,MATCH($H1460,ZoneA,0),MATCH($M1460,ZoneB,0))+$L1460)))),"Select Time Zones")</f>
        <v/>
      </c>
      <c r="O1460" s="162" t="str">
        <f t="shared" ca="1" si="162"/>
        <v/>
      </c>
      <c r="P1460" s="25">
        <f t="shared" si="158"/>
        <v>0</v>
      </c>
      <c r="Q1460" s="25">
        <f t="shared" si="159"/>
        <v>0</v>
      </c>
      <c r="R1460" s="25">
        <f t="shared" si="160"/>
        <v>0</v>
      </c>
      <c r="S1460" s="25" t="str">
        <f t="shared" ca="1" si="163"/>
        <v/>
      </c>
      <c r="T1460" s="20" t="str">
        <f t="shared" ca="1" si="164"/>
        <v/>
      </c>
      <c r="U1460" s="26" t="str">
        <f t="shared" ca="1" si="161"/>
        <v/>
      </c>
      <c r="V1460" s="22"/>
      <c r="W1460" s="22"/>
      <c r="X1460" s="22"/>
      <c r="Y1460" s="22"/>
      <c r="Z1460" s="156"/>
      <c r="AA1460" s="156"/>
      <c r="AB1460" s="156"/>
      <c r="AC1460" s="22">
        <v>20</v>
      </c>
    </row>
    <row r="1461" spans="1:29">
      <c r="A1461" s="17"/>
      <c r="B1461" s="18"/>
      <c r="C1461" s="18"/>
      <c r="D1461" s="17"/>
      <c r="E1461" s="17"/>
      <c r="F1461" s="157"/>
      <c r="G1461" s="136"/>
      <c r="H1461" s="136" t="s">
        <v>131</v>
      </c>
      <c r="I1461" s="137" t="str">
        <f>IFERROR(IF(ISBLANK($G1461),"",IF(ISTEXT($G1461),$G1461,IF(SIGN(INDEX('Time Zones'!$D$12:$J$18,MATCH($H1461,ZoneA,0),MATCH($J1461,ZoneB,0)))=(-1),INDEX('Time Zones'!$D$12:$J$18,MATCH($H1461,ZoneA,0),MATCH($J1461,ZoneB,0))+$G1461+5,INDEX('Time Zones'!$D$12:$J$18,MATCH($H1461,ZoneA,0),MATCH($J1461,ZoneB,0))+$G1461))),"Select Time Zones")</f>
        <v/>
      </c>
      <c r="J1461" s="19" t="s">
        <v>131</v>
      </c>
      <c r="K1461" s="160"/>
      <c r="L1461" s="134"/>
      <c r="M1461" s="134" t="s">
        <v>131</v>
      </c>
      <c r="N1461" s="135" t="str">
        <f>IFERROR(IF(ISBLANK($G1461),"",IF(ISBLANK($L1461),"",IF(ISTEXT($L1461),$L1461,IF(SIGN(INDEX('Time Zones'!$D$12:$J$18,MATCH($H1461,ZoneA,0),MATCH($M1461,ZoneB,0)))=(-1),INDEX('Time Zones'!$D$12:$J$18,MATCH($H1461,ZoneA,0),MATCH($M1461,ZoneB,0))+$L1461+5,INDEX('Time Zones'!$D$12:$J$18,MATCH($H1461,ZoneA,0),MATCH($M1461,ZoneB,0))+$L1461)))),"Select Time Zones")</f>
        <v/>
      </c>
      <c r="O1461" s="162" t="str">
        <f t="shared" ca="1" si="162"/>
        <v/>
      </c>
      <c r="P1461" s="25">
        <f t="shared" si="158"/>
        <v>0</v>
      </c>
      <c r="Q1461" s="25">
        <f t="shared" si="159"/>
        <v>0</v>
      </c>
      <c r="R1461" s="25">
        <f t="shared" si="160"/>
        <v>0</v>
      </c>
      <c r="S1461" s="25" t="str">
        <f t="shared" ca="1" si="163"/>
        <v/>
      </c>
      <c r="T1461" s="20" t="str">
        <f t="shared" ca="1" si="164"/>
        <v/>
      </c>
      <c r="U1461" s="26" t="str">
        <f t="shared" ca="1" si="161"/>
        <v/>
      </c>
      <c r="V1461" s="22"/>
      <c r="W1461" s="22"/>
      <c r="X1461" s="22"/>
      <c r="Y1461" s="22"/>
      <c r="Z1461" s="156"/>
      <c r="AA1461" s="156"/>
      <c r="AB1461" s="156"/>
      <c r="AC1461" s="22">
        <v>20</v>
      </c>
    </row>
    <row r="1462" spans="1:29">
      <c r="A1462" s="17"/>
      <c r="B1462" s="18"/>
      <c r="C1462" s="18"/>
      <c r="D1462" s="17"/>
      <c r="E1462" s="17"/>
      <c r="F1462" s="157"/>
      <c r="G1462" s="136"/>
      <c r="H1462" s="136" t="s">
        <v>131</v>
      </c>
      <c r="I1462" s="137" t="str">
        <f>IFERROR(IF(ISBLANK($G1462),"",IF(ISTEXT($G1462),$G1462,IF(SIGN(INDEX('Time Zones'!$D$12:$J$18,MATCH($H1462,ZoneA,0),MATCH($J1462,ZoneB,0)))=(-1),INDEX('Time Zones'!$D$12:$J$18,MATCH($H1462,ZoneA,0),MATCH($J1462,ZoneB,0))+$G1462+5,INDEX('Time Zones'!$D$12:$J$18,MATCH($H1462,ZoneA,0),MATCH($J1462,ZoneB,0))+$G1462))),"Select Time Zones")</f>
        <v/>
      </c>
      <c r="J1462" s="19" t="s">
        <v>131</v>
      </c>
      <c r="K1462" s="160"/>
      <c r="L1462" s="134"/>
      <c r="M1462" s="134" t="s">
        <v>131</v>
      </c>
      <c r="N1462" s="135" t="str">
        <f>IFERROR(IF(ISBLANK($G1462),"",IF(ISBLANK($L1462),"",IF(ISTEXT($L1462),$L1462,IF(SIGN(INDEX('Time Zones'!$D$12:$J$18,MATCH($H1462,ZoneA,0),MATCH($M1462,ZoneB,0)))=(-1),INDEX('Time Zones'!$D$12:$J$18,MATCH($H1462,ZoneA,0),MATCH($M1462,ZoneB,0))+$L1462+5,INDEX('Time Zones'!$D$12:$J$18,MATCH($H1462,ZoneA,0),MATCH($M1462,ZoneB,0))+$L1462)))),"Select Time Zones")</f>
        <v/>
      </c>
      <c r="O1462" s="162" t="str">
        <f t="shared" ca="1" si="162"/>
        <v/>
      </c>
      <c r="P1462" s="25">
        <f t="shared" si="158"/>
        <v>0</v>
      </c>
      <c r="Q1462" s="25">
        <f t="shared" si="159"/>
        <v>0</v>
      </c>
      <c r="R1462" s="25">
        <f t="shared" si="160"/>
        <v>0</v>
      </c>
      <c r="S1462" s="25" t="str">
        <f t="shared" ca="1" si="163"/>
        <v/>
      </c>
      <c r="T1462" s="20" t="str">
        <f t="shared" ca="1" si="164"/>
        <v/>
      </c>
      <c r="U1462" s="26" t="str">
        <f t="shared" ca="1" si="161"/>
        <v/>
      </c>
      <c r="V1462" s="22"/>
      <c r="W1462" s="22"/>
      <c r="X1462" s="22"/>
      <c r="Y1462" s="22"/>
      <c r="Z1462" s="156"/>
      <c r="AA1462" s="156"/>
      <c r="AB1462" s="156"/>
      <c r="AC1462" s="22">
        <v>20</v>
      </c>
    </row>
    <row r="1463" spans="1:29">
      <c r="A1463" s="17"/>
      <c r="B1463" s="18"/>
      <c r="C1463" s="18"/>
      <c r="D1463" s="17"/>
      <c r="E1463" s="17"/>
      <c r="F1463" s="157"/>
      <c r="G1463" s="136"/>
      <c r="H1463" s="136" t="s">
        <v>131</v>
      </c>
      <c r="I1463" s="137" t="str">
        <f>IFERROR(IF(ISBLANK($G1463),"",IF(ISTEXT($G1463),$G1463,IF(SIGN(INDEX('Time Zones'!$D$12:$J$18,MATCH($H1463,ZoneA,0),MATCH($J1463,ZoneB,0)))=(-1),INDEX('Time Zones'!$D$12:$J$18,MATCH($H1463,ZoneA,0),MATCH($J1463,ZoneB,0))+$G1463+5,INDEX('Time Zones'!$D$12:$J$18,MATCH($H1463,ZoneA,0),MATCH($J1463,ZoneB,0))+$G1463))),"Select Time Zones")</f>
        <v/>
      </c>
      <c r="J1463" s="19" t="s">
        <v>131</v>
      </c>
      <c r="K1463" s="160"/>
      <c r="L1463" s="134"/>
      <c r="M1463" s="134" t="s">
        <v>131</v>
      </c>
      <c r="N1463" s="135" t="str">
        <f>IFERROR(IF(ISBLANK($G1463),"",IF(ISBLANK($L1463),"",IF(ISTEXT($L1463),$L1463,IF(SIGN(INDEX('Time Zones'!$D$12:$J$18,MATCH($H1463,ZoneA,0),MATCH($M1463,ZoneB,0)))=(-1),INDEX('Time Zones'!$D$12:$J$18,MATCH($H1463,ZoneA,0),MATCH($M1463,ZoneB,0))+$L1463+5,INDEX('Time Zones'!$D$12:$J$18,MATCH($H1463,ZoneA,0),MATCH($M1463,ZoneB,0))+$L1463)))),"Select Time Zones")</f>
        <v/>
      </c>
      <c r="O1463" s="162" t="str">
        <f t="shared" ca="1" si="162"/>
        <v/>
      </c>
      <c r="P1463" s="25">
        <f t="shared" si="158"/>
        <v>0</v>
      </c>
      <c r="Q1463" s="25">
        <f t="shared" si="159"/>
        <v>0</v>
      </c>
      <c r="R1463" s="25">
        <f t="shared" si="160"/>
        <v>0</v>
      </c>
      <c r="S1463" s="25" t="str">
        <f t="shared" ca="1" si="163"/>
        <v/>
      </c>
      <c r="T1463" s="20" t="str">
        <f t="shared" ca="1" si="164"/>
        <v/>
      </c>
      <c r="U1463" s="26" t="str">
        <f t="shared" ca="1" si="161"/>
        <v/>
      </c>
      <c r="V1463" s="22"/>
      <c r="W1463" s="22"/>
      <c r="X1463" s="22"/>
      <c r="Y1463" s="22"/>
      <c r="Z1463" s="156"/>
      <c r="AA1463" s="156"/>
      <c r="AB1463" s="156"/>
      <c r="AC1463" s="22">
        <v>20</v>
      </c>
    </row>
    <row r="1464" spans="1:29">
      <c r="A1464" s="17"/>
      <c r="B1464" s="18"/>
      <c r="C1464" s="18"/>
      <c r="D1464" s="17"/>
      <c r="E1464" s="17"/>
      <c r="F1464" s="157"/>
      <c r="G1464" s="136"/>
      <c r="H1464" s="136" t="s">
        <v>131</v>
      </c>
      <c r="I1464" s="137" t="str">
        <f>IFERROR(IF(ISBLANK($G1464),"",IF(ISTEXT($G1464),$G1464,IF(SIGN(INDEX('Time Zones'!$D$12:$J$18,MATCH($H1464,ZoneA,0),MATCH($J1464,ZoneB,0)))=(-1),INDEX('Time Zones'!$D$12:$J$18,MATCH($H1464,ZoneA,0),MATCH($J1464,ZoneB,0))+$G1464+5,INDEX('Time Zones'!$D$12:$J$18,MATCH($H1464,ZoneA,0),MATCH($J1464,ZoneB,0))+$G1464))),"Select Time Zones")</f>
        <v/>
      </c>
      <c r="J1464" s="19" t="s">
        <v>131</v>
      </c>
      <c r="K1464" s="160"/>
      <c r="L1464" s="134"/>
      <c r="M1464" s="134" t="s">
        <v>131</v>
      </c>
      <c r="N1464" s="135" t="str">
        <f>IFERROR(IF(ISBLANK($G1464),"",IF(ISBLANK($L1464),"",IF(ISTEXT($L1464),$L1464,IF(SIGN(INDEX('Time Zones'!$D$12:$J$18,MATCH($H1464,ZoneA,0),MATCH($M1464,ZoneB,0)))=(-1),INDEX('Time Zones'!$D$12:$J$18,MATCH($H1464,ZoneA,0),MATCH($M1464,ZoneB,0))+$L1464+5,INDEX('Time Zones'!$D$12:$J$18,MATCH($H1464,ZoneA,0),MATCH($M1464,ZoneB,0))+$L1464)))),"Select Time Zones")</f>
        <v/>
      </c>
      <c r="O1464" s="162" t="str">
        <f t="shared" ca="1" si="162"/>
        <v/>
      </c>
      <c r="P1464" s="25">
        <f t="shared" si="158"/>
        <v>0</v>
      </c>
      <c r="Q1464" s="25">
        <f t="shared" si="159"/>
        <v>0</v>
      </c>
      <c r="R1464" s="25">
        <f t="shared" si="160"/>
        <v>0</v>
      </c>
      <c r="S1464" s="25" t="str">
        <f t="shared" ca="1" si="163"/>
        <v/>
      </c>
      <c r="T1464" s="20" t="str">
        <f t="shared" ca="1" si="164"/>
        <v/>
      </c>
      <c r="U1464" s="26" t="str">
        <f t="shared" ca="1" si="161"/>
        <v/>
      </c>
      <c r="V1464" s="22"/>
      <c r="W1464" s="22"/>
      <c r="X1464" s="22"/>
      <c r="Y1464" s="22"/>
      <c r="Z1464" s="156"/>
      <c r="AA1464" s="156"/>
      <c r="AB1464" s="156"/>
      <c r="AC1464" s="22">
        <v>20</v>
      </c>
    </row>
    <row r="1465" spans="1:29">
      <c r="A1465" s="17"/>
      <c r="B1465" s="18"/>
      <c r="C1465" s="18"/>
      <c r="D1465" s="17"/>
      <c r="E1465" s="17"/>
      <c r="F1465" s="157"/>
      <c r="G1465" s="136"/>
      <c r="H1465" s="136" t="s">
        <v>131</v>
      </c>
      <c r="I1465" s="137" t="str">
        <f>IFERROR(IF(ISBLANK($G1465),"",IF(ISTEXT($G1465),$G1465,IF(SIGN(INDEX('Time Zones'!$D$12:$J$18,MATCH($H1465,ZoneA,0),MATCH($J1465,ZoneB,0)))=(-1),INDEX('Time Zones'!$D$12:$J$18,MATCH($H1465,ZoneA,0),MATCH($J1465,ZoneB,0))+$G1465+5,INDEX('Time Zones'!$D$12:$J$18,MATCH($H1465,ZoneA,0),MATCH($J1465,ZoneB,0))+$G1465))),"Select Time Zones")</f>
        <v/>
      </c>
      <c r="J1465" s="19" t="s">
        <v>131</v>
      </c>
      <c r="K1465" s="160"/>
      <c r="L1465" s="134"/>
      <c r="M1465" s="134" t="s">
        <v>131</v>
      </c>
      <c r="N1465" s="135" t="str">
        <f>IFERROR(IF(ISBLANK($G1465),"",IF(ISBLANK($L1465),"",IF(ISTEXT($L1465),$L1465,IF(SIGN(INDEX('Time Zones'!$D$12:$J$18,MATCH($H1465,ZoneA,0),MATCH($M1465,ZoneB,0)))=(-1),INDEX('Time Zones'!$D$12:$J$18,MATCH($H1465,ZoneA,0),MATCH($M1465,ZoneB,0))+$L1465+5,INDEX('Time Zones'!$D$12:$J$18,MATCH($H1465,ZoneA,0),MATCH($M1465,ZoneB,0))+$L1465)))),"Select Time Zones")</f>
        <v/>
      </c>
      <c r="O1465" s="162" t="str">
        <f t="shared" ca="1" si="162"/>
        <v/>
      </c>
      <c r="P1465" s="25">
        <f t="shared" si="158"/>
        <v>0</v>
      </c>
      <c r="Q1465" s="25">
        <f t="shared" si="159"/>
        <v>0</v>
      </c>
      <c r="R1465" s="25">
        <f t="shared" si="160"/>
        <v>0</v>
      </c>
      <c r="S1465" s="25" t="str">
        <f t="shared" ca="1" si="163"/>
        <v/>
      </c>
      <c r="T1465" s="20" t="str">
        <f t="shared" ca="1" si="164"/>
        <v/>
      </c>
      <c r="U1465" s="26" t="str">
        <f t="shared" ca="1" si="161"/>
        <v/>
      </c>
      <c r="V1465" s="22"/>
      <c r="W1465" s="22"/>
      <c r="X1465" s="22"/>
      <c r="Y1465" s="22"/>
      <c r="Z1465" s="156"/>
      <c r="AA1465" s="156"/>
      <c r="AB1465" s="156"/>
      <c r="AC1465" s="22">
        <v>20</v>
      </c>
    </row>
    <row r="1466" spans="1:29">
      <c r="A1466" s="17"/>
      <c r="B1466" s="18"/>
      <c r="C1466" s="18"/>
      <c r="D1466" s="17"/>
      <c r="E1466" s="17"/>
      <c r="F1466" s="157"/>
      <c r="G1466" s="136"/>
      <c r="H1466" s="136" t="s">
        <v>131</v>
      </c>
      <c r="I1466" s="137" t="str">
        <f>IFERROR(IF(ISBLANK($G1466),"",IF(ISTEXT($G1466),$G1466,IF(SIGN(INDEX('Time Zones'!$D$12:$J$18,MATCH($H1466,ZoneA,0),MATCH($J1466,ZoneB,0)))=(-1),INDEX('Time Zones'!$D$12:$J$18,MATCH($H1466,ZoneA,0),MATCH($J1466,ZoneB,0))+$G1466+5,INDEX('Time Zones'!$D$12:$J$18,MATCH($H1466,ZoneA,0),MATCH($J1466,ZoneB,0))+$G1466))),"Select Time Zones")</f>
        <v/>
      </c>
      <c r="J1466" s="19" t="s">
        <v>131</v>
      </c>
      <c r="K1466" s="160"/>
      <c r="L1466" s="134"/>
      <c r="M1466" s="134" t="s">
        <v>131</v>
      </c>
      <c r="N1466" s="135" t="str">
        <f>IFERROR(IF(ISBLANK($G1466),"",IF(ISBLANK($L1466),"",IF(ISTEXT($L1466),$L1466,IF(SIGN(INDEX('Time Zones'!$D$12:$J$18,MATCH($H1466,ZoneA,0),MATCH($M1466,ZoneB,0)))=(-1),INDEX('Time Zones'!$D$12:$J$18,MATCH($H1466,ZoneA,0),MATCH($M1466,ZoneB,0))+$L1466+5,INDEX('Time Zones'!$D$12:$J$18,MATCH($H1466,ZoneA,0),MATCH($M1466,ZoneB,0))+$L1466)))),"Select Time Zones")</f>
        <v/>
      </c>
      <c r="O1466" s="162" t="str">
        <f t="shared" ca="1" si="162"/>
        <v/>
      </c>
      <c r="P1466" s="25">
        <f t="shared" si="158"/>
        <v>0</v>
      </c>
      <c r="Q1466" s="25">
        <f t="shared" si="159"/>
        <v>0</v>
      </c>
      <c r="R1466" s="25">
        <f t="shared" si="160"/>
        <v>0</v>
      </c>
      <c r="S1466" s="25" t="str">
        <f t="shared" ca="1" si="163"/>
        <v/>
      </c>
      <c r="T1466" s="20" t="str">
        <f t="shared" ca="1" si="164"/>
        <v/>
      </c>
      <c r="U1466" s="26" t="str">
        <f t="shared" ca="1" si="161"/>
        <v/>
      </c>
      <c r="V1466" s="22"/>
      <c r="W1466" s="22"/>
      <c r="X1466" s="22"/>
      <c r="Y1466" s="22"/>
      <c r="Z1466" s="156"/>
      <c r="AA1466" s="156"/>
      <c r="AB1466" s="156"/>
      <c r="AC1466" s="22">
        <v>20</v>
      </c>
    </row>
    <row r="1467" spans="1:29">
      <c r="A1467" s="17"/>
      <c r="B1467" s="18"/>
      <c r="C1467" s="18"/>
      <c r="D1467" s="17"/>
      <c r="E1467" s="17"/>
      <c r="F1467" s="157"/>
      <c r="G1467" s="136"/>
      <c r="H1467" s="136" t="s">
        <v>131</v>
      </c>
      <c r="I1467" s="137" t="str">
        <f>IFERROR(IF(ISBLANK($G1467),"",IF(ISTEXT($G1467),$G1467,IF(SIGN(INDEX('Time Zones'!$D$12:$J$18,MATCH($H1467,ZoneA,0),MATCH($J1467,ZoneB,0)))=(-1),INDEX('Time Zones'!$D$12:$J$18,MATCH($H1467,ZoneA,0),MATCH($J1467,ZoneB,0))+$G1467+5,INDEX('Time Zones'!$D$12:$J$18,MATCH($H1467,ZoneA,0),MATCH($J1467,ZoneB,0))+$G1467))),"Select Time Zones")</f>
        <v/>
      </c>
      <c r="J1467" s="19" t="s">
        <v>131</v>
      </c>
      <c r="K1467" s="160"/>
      <c r="L1467" s="134"/>
      <c r="M1467" s="134" t="s">
        <v>131</v>
      </c>
      <c r="N1467" s="135" t="str">
        <f>IFERROR(IF(ISBLANK($G1467),"",IF(ISBLANK($L1467),"",IF(ISTEXT($L1467),$L1467,IF(SIGN(INDEX('Time Zones'!$D$12:$J$18,MATCH($H1467,ZoneA,0),MATCH($M1467,ZoneB,0)))=(-1),INDEX('Time Zones'!$D$12:$J$18,MATCH($H1467,ZoneA,0),MATCH($M1467,ZoneB,0))+$L1467+5,INDEX('Time Zones'!$D$12:$J$18,MATCH($H1467,ZoneA,0),MATCH($M1467,ZoneB,0))+$L1467)))),"Select Time Zones")</f>
        <v/>
      </c>
      <c r="O1467" s="162" t="str">
        <f t="shared" ca="1" si="162"/>
        <v/>
      </c>
      <c r="P1467" s="25">
        <f t="shared" si="158"/>
        <v>0</v>
      </c>
      <c r="Q1467" s="25">
        <f t="shared" si="159"/>
        <v>0</v>
      </c>
      <c r="R1467" s="25">
        <f t="shared" si="160"/>
        <v>0</v>
      </c>
      <c r="S1467" s="25" t="str">
        <f t="shared" ca="1" si="163"/>
        <v/>
      </c>
      <c r="T1467" s="20" t="str">
        <f t="shared" ca="1" si="164"/>
        <v/>
      </c>
      <c r="U1467" s="26" t="str">
        <f t="shared" ca="1" si="161"/>
        <v/>
      </c>
      <c r="V1467" s="22"/>
      <c r="W1467" s="22"/>
      <c r="X1467" s="22"/>
      <c r="Y1467" s="22"/>
      <c r="Z1467" s="156"/>
      <c r="AA1467" s="156"/>
      <c r="AB1467" s="156"/>
      <c r="AC1467" s="22">
        <v>20</v>
      </c>
    </row>
    <row r="1468" spans="1:29">
      <c r="A1468" s="17"/>
      <c r="B1468" s="18"/>
      <c r="C1468" s="18"/>
      <c r="D1468" s="17"/>
      <c r="E1468" s="17"/>
      <c r="F1468" s="157"/>
      <c r="G1468" s="136"/>
      <c r="H1468" s="136" t="s">
        <v>131</v>
      </c>
      <c r="I1468" s="137" t="str">
        <f>IFERROR(IF(ISBLANK($G1468),"",IF(ISTEXT($G1468),$G1468,IF(SIGN(INDEX('Time Zones'!$D$12:$J$18,MATCH($H1468,ZoneA,0),MATCH($J1468,ZoneB,0)))=(-1),INDEX('Time Zones'!$D$12:$J$18,MATCH($H1468,ZoneA,0),MATCH($J1468,ZoneB,0))+$G1468+5,INDEX('Time Zones'!$D$12:$J$18,MATCH($H1468,ZoneA,0),MATCH($J1468,ZoneB,0))+$G1468))),"Select Time Zones")</f>
        <v/>
      </c>
      <c r="J1468" s="19" t="s">
        <v>131</v>
      </c>
      <c r="K1468" s="160"/>
      <c r="L1468" s="134"/>
      <c r="M1468" s="134" t="s">
        <v>131</v>
      </c>
      <c r="N1468" s="135" t="str">
        <f>IFERROR(IF(ISBLANK($G1468),"",IF(ISBLANK($L1468),"",IF(ISTEXT($L1468),$L1468,IF(SIGN(INDEX('Time Zones'!$D$12:$J$18,MATCH($H1468,ZoneA,0),MATCH($M1468,ZoneB,0)))=(-1),INDEX('Time Zones'!$D$12:$J$18,MATCH($H1468,ZoneA,0),MATCH($M1468,ZoneB,0))+$L1468+5,INDEX('Time Zones'!$D$12:$J$18,MATCH($H1468,ZoneA,0),MATCH($M1468,ZoneB,0))+$L1468)))),"Select Time Zones")</f>
        <v/>
      </c>
      <c r="O1468" s="162" t="str">
        <f t="shared" ca="1" si="162"/>
        <v/>
      </c>
      <c r="P1468" s="25">
        <f t="shared" si="158"/>
        <v>0</v>
      </c>
      <c r="Q1468" s="25">
        <f t="shared" si="159"/>
        <v>0</v>
      </c>
      <c r="R1468" s="25">
        <f t="shared" si="160"/>
        <v>0</v>
      </c>
      <c r="S1468" s="25" t="str">
        <f t="shared" ca="1" si="163"/>
        <v/>
      </c>
      <c r="T1468" s="20" t="str">
        <f t="shared" ca="1" si="164"/>
        <v/>
      </c>
      <c r="U1468" s="26" t="str">
        <f t="shared" ca="1" si="161"/>
        <v/>
      </c>
      <c r="V1468" s="22"/>
      <c r="W1468" s="22"/>
      <c r="X1468" s="22"/>
      <c r="Y1468" s="22"/>
      <c r="Z1468" s="156"/>
      <c r="AA1468" s="156"/>
      <c r="AB1468" s="156"/>
      <c r="AC1468" s="22">
        <v>20</v>
      </c>
    </row>
    <row r="1469" spans="1:29">
      <c r="A1469" s="17"/>
      <c r="B1469" s="18"/>
      <c r="C1469" s="18"/>
      <c r="D1469" s="17"/>
      <c r="E1469" s="17"/>
      <c r="F1469" s="157"/>
      <c r="G1469" s="136"/>
      <c r="H1469" s="136" t="s">
        <v>131</v>
      </c>
      <c r="I1469" s="137" t="str">
        <f>IFERROR(IF(ISBLANK($G1469),"",IF(ISTEXT($G1469),$G1469,IF(SIGN(INDEX('Time Zones'!$D$12:$J$18,MATCH($H1469,ZoneA,0),MATCH($J1469,ZoneB,0)))=(-1),INDEX('Time Zones'!$D$12:$J$18,MATCH($H1469,ZoneA,0),MATCH($J1469,ZoneB,0))+$G1469+5,INDEX('Time Zones'!$D$12:$J$18,MATCH($H1469,ZoneA,0),MATCH($J1469,ZoneB,0))+$G1469))),"Select Time Zones")</f>
        <v/>
      </c>
      <c r="J1469" s="19" t="s">
        <v>131</v>
      </c>
      <c r="K1469" s="160"/>
      <c r="L1469" s="134"/>
      <c r="M1469" s="134" t="s">
        <v>131</v>
      </c>
      <c r="N1469" s="135" t="str">
        <f>IFERROR(IF(ISBLANK($G1469),"",IF(ISBLANK($L1469),"",IF(ISTEXT($L1469),$L1469,IF(SIGN(INDEX('Time Zones'!$D$12:$J$18,MATCH($H1469,ZoneA,0),MATCH($M1469,ZoneB,0)))=(-1),INDEX('Time Zones'!$D$12:$J$18,MATCH($H1469,ZoneA,0),MATCH($M1469,ZoneB,0))+$L1469+5,INDEX('Time Zones'!$D$12:$J$18,MATCH($H1469,ZoneA,0),MATCH($M1469,ZoneB,0))+$L1469)))),"Select Time Zones")</f>
        <v/>
      </c>
      <c r="O1469" s="162" t="str">
        <f t="shared" ca="1" si="162"/>
        <v/>
      </c>
      <c r="P1469" s="25">
        <f t="shared" si="158"/>
        <v>0</v>
      </c>
      <c r="Q1469" s="25">
        <f t="shared" si="159"/>
        <v>0</v>
      </c>
      <c r="R1469" s="25">
        <f t="shared" si="160"/>
        <v>0</v>
      </c>
      <c r="S1469" s="25" t="str">
        <f t="shared" ca="1" si="163"/>
        <v/>
      </c>
      <c r="T1469" s="20" t="str">
        <f t="shared" ca="1" si="164"/>
        <v/>
      </c>
      <c r="U1469" s="26" t="str">
        <f t="shared" ca="1" si="161"/>
        <v/>
      </c>
      <c r="V1469" s="22"/>
      <c r="W1469" s="22"/>
      <c r="X1469" s="22"/>
      <c r="Y1469" s="22"/>
      <c r="Z1469" s="156"/>
      <c r="AA1469" s="156"/>
      <c r="AB1469" s="156"/>
      <c r="AC1469" s="22">
        <v>20</v>
      </c>
    </row>
    <row r="1470" spans="1:29">
      <c r="A1470" s="17"/>
      <c r="B1470" s="18"/>
      <c r="C1470" s="18"/>
      <c r="D1470" s="17"/>
      <c r="E1470" s="17"/>
      <c r="F1470" s="157"/>
      <c r="G1470" s="136"/>
      <c r="H1470" s="136" t="s">
        <v>131</v>
      </c>
      <c r="I1470" s="137" t="str">
        <f>IFERROR(IF(ISBLANK($G1470),"",IF(ISTEXT($G1470),$G1470,IF(SIGN(INDEX('Time Zones'!$D$12:$J$18,MATCH($H1470,ZoneA,0),MATCH($J1470,ZoneB,0)))=(-1),INDEX('Time Zones'!$D$12:$J$18,MATCH($H1470,ZoneA,0),MATCH($J1470,ZoneB,0))+$G1470+5,INDEX('Time Zones'!$D$12:$J$18,MATCH($H1470,ZoneA,0),MATCH($J1470,ZoneB,0))+$G1470))),"Select Time Zones")</f>
        <v/>
      </c>
      <c r="J1470" s="19" t="s">
        <v>131</v>
      </c>
      <c r="K1470" s="160"/>
      <c r="L1470" s="134"/>
      <c r="M1470" s="134" t="s">
        <v>131</v>
      </c>
      <c r="N1470" s="135" t="str">
        <f>IFERROR(IF(ISBLANK($G1470),"",IF(ISBLANK($L1470),"",IF(ISTEXT($L1470),$L1470,IF(SIGN(INDEX('Time Zones'!$D$12:$J$18,MATCH($H1470,ZoneA,0),MATCH($M1470,ZoneB,0)))=(-1),INDEX('Time Zones'!$D$12:$J$18,MATCH($H1470,ZoneA,0),MATCH($M1470,ZoneB,0))+$L1470+5,INDEX('Time Zones'!$D$12:$J$18,MATCH($H1470,ZoneA,0),MATCH($M1470,ZoneB,0))+$L1470)))),"Select Time Zones")</f>
        <v/>
      </c>
      <c r="O1470" s="162" t="str">
        <f t="shared" ca="1" si="162"/>
        <v/>
      </c>
      <c r="P1470" s="25">
        <f t="shared" si="158"/>
        <v>0</v>
      </c>
      <c r="Q1470" s="25">
        <f t="shared" si="159"/>
        <v>0</v>
      </c>
      <c r="R1470" s="25">
        <f t="shared" si="160"/>
        <v>0</v>
      </c>
      <c r="S1470" s="25" t="str">
        <f t="shared" ca="1" si="163"/>
        <v/>
      </c>
      <c r="T1470" s="20" t="str">
        <f t="shared" ca="1" si="164"/>
        <v/>
      </c>
      <c r="U1470" s="26" t="str">
        <f t="shared" ca="1" si="161"/>
        <v/>
      </c>
      <c r="V1470" s="22"/>
      <c r="W1470" s="22"/>
      <c r="X1470" s="22"/>
      <c r="Y1470" s="22"/>
      <c r="Z1470" s="156"/>
      <c r="AA1470" s="156"/>
      <c r="AB1470" s="156"/>
      <c r="AC1470" s="22">
        <v>20</v>
      </c>
    </row>
    <row r="1471" spans="1:29">
      <c r="A1471" s="17"/>
      <c r="B1471" s="18"/>
      <c r="C1471" s="18"/>
      <c r="D1471" s="17"/>
      <c r="E1471" s="17"/>
      <c r="F1471" s="157"/>
      <c r="G1471" s="136"/>
      <c r="H1471" s="136" t="s">
        <v>131</v>
      </c>
      <c r="I1471" s="137" t="str">
        <f>IFERROR(IF(ISBLANK($G1471),"",IF(ISTEXT($G1471),$G1471,IF(SIGN(INDEX('Time Zones'!$D$12:$J$18,MATCH($H1471,ZoneA,0),MATCH($J1471,ZoneB,0)))=(-1),INDEX('Time Zones'!$D$12:$J$18,MATCH($H1471,ZoneA,0),MATCH($J1471,ZoneB,0))+$G1471+5,INDEX('Time Zones'!$D$12:$J$18,MATCH($H1471,ZoneA,0),MATCH($J1471,ZoneB,0))+$G1471))),"Select Time Zones")</f>
        <v/>
      </c>
      <c r="J1471" s="19" t="s">
        <v>131</v>
      </c>
      <c r="K1471" s="160"/>
      <c r="L1471" s="134"/>
      <c r="M1471" s="134" t="s">
        <v>131</v>
      </c>
      <c r="N1471" s="135" t="str">
        <f>IFERROR(IF(ISBLANK($G1471),"",IF(ISBLANK($L1471),"",IF(ISTEXT($L1471),$L1471,IF(SIGN(INDEX('Time Zones'!$D$12:$J$18,MATCH($H1471,ZoneA,0),MATCH($M1471,ZoneB,0)))=(-1),INDEX('Time Zones'!$D$12:$J$18,MATCH($H1471,ZoneA,0),MATCH($M1471,ZoneB,0))+$L1471+5,INDEX('Time Zones'!$D$12:$J$18,MATCH($H1471,ZoneA,0),MATCH($M1471,ZoneB,0))+$L1471)))),"Select Time Zones")</f>
        <v/>
      </c>
      <c r="O1471" s="162" t="str">
        <f t="shared" ca="1" si="162"/>
        <v/>
      </c>
      <c r="P1471" s="25">
        <f t="shared" si="158"/>
        <v>0</v>
      </c>
      <c r="Q1471" s="25">
        <f t="shared" si="159"/>
        <v>0</v>
      </c>
      <c r="R1471" s="25">
        <f t="shared" si="160"/>
        <v>0</v>
      </c>
      <c r="S1471" s="25" t="str">
        <f t="shared" ca="1" si="163"/>
        <v/>
      </c>
      <c r="T1471" s="20" t="str">
        <f t="shared" ca="1" si="164"/>
        <v/>
      </c>
      <c r="U1471" s="26" t="str">
        <f t="shared" ca="1" si="161"/>
        <v/>
      </c>
      <c r="V1471" s="22"/>
      <c r="W1471" s="22"/>
      <c r="X1471" s="22"/>
      <c r="Y1471" s="22"/>
      <c r="Z1471" s="156"/>
      <c r="AA1471" s="156"/>
      <c r="AB1471" s="156"/>
      <c r="AC1471" s="22">
        <v>20</v>
      </c>
    </row>
    <row r="1472" spans="1:29">
      <c r="A1472" s="17"/>
      <c r="B1472" s="18"/>
      <c r="C1472" s="18"/>
      <c r="D1472" s="17"/>
      <c r="E1472" s="17"/>
      <c r="F1472" s="157"/>
      <c r="G1472" s="136"/>
      <c r="H1472" s="136" t="s">
        <v>131</v>
      </c>
      <c r="I1472" s="137" t="str">
        <f>IFERROR(IF(ISBLANK($G1472),"",IF(ISTEXT($G1472),$G1472,IF(SIGN(INDEX('Time Zones'!$D$12:$J$18,MATCH($H1472,ZoneA,0),MATCH($J1472,ZoneB,0)))=(-1),INDEX('Time Zones'!$D$12:$J$18,MATCH($H1472,ZoneA,0),MATCH($J1472,ZoneB,0))+$G1472+5,INDEX('Time Zones'!$D$12:$J$18,MATCH($H1472,ZoneA,0),MATCH($J1472,ZoneB,0))+$G1472))),"Select Time Zones")</f>
        <v/>
      </c>
      <c r="J1472" s="19" t="s">
        <v>131</v>
      </c>
      <c r="K1472" s="160"/>
      <c r="L1472" s="134"/>
      <c r="M1472" s="134" t="s">
        <v>131</v>
      </c>
      <c r="N1472" s="135" t="str">
        <f>IFERROR(IF(ISBLANK($G1472),"",IF(ISBLANK($L1472),"",IF(ISTEXT($L1472),$L1472,IF(SIGN(INDEX('Time Zones'!$D$12:$J$18,MATCH($H1472,ZoneA,0),MATCH($M1472,ZoneB,0)))=(-1),INDEX('Time Zones'!$D$12:$J$18,MATCH($H1472,ZoneA,0),MATCH($M1472,ZoneB,0))+$L1472+5,INDEX('Time Zones'!$D$12:$J$18,MATCH($H1472,ZoneA,0),MATCH($M1472,ZoneB,0))+$L1472)))),"Select Time Zones")</f>
        <v/>
      </c>
      <c r="O1472" s="162" t="str">
        <f t="shared" ca="1" si="162"/>
        <v/>
      </c>
      <c r="P1472" s="25">
        <f t="shared" ref="P1472:P1535" si="165">IFERROR(HOUR(G1472),"")</f>
        <v>0</v>
      </c>
      <c r="Q1472" s="25">
        <f t="shared" ref="Q1472:Q1535" si="166">IFERROR(P1472*60,"")</f>
        <v>0</v>
      </c>
      <c r="R1472" s="25">
        <f t="shared" ref="R1472:R1535" si="167">IFERROR(MINUTE(G1472),"")</f>
        <v>0</v>
      </c>
      <c r="S1472" s="25" t="str">
        <f t="shared" ca="1" si="163"/>
        <v/>
      </c>
      <c r="T1472" s="20" t="str">
        <f t="shared" ca="1" si="164"/>
        <v/>
      </c>
      <c r="U1472" s="26" t="str">
        <f t="shared" ref="U1472:U1535" ca="1" si="168">IFERROR(SIGN(S1472),"")</f>
        <v/>
      </c>
      <c r="V1472" s="22"/>
      <c r="W1472" s="22"/>
      <c r="X1472" s="22"/>
      <c r="Y1472" s="22"/>
      <c r="Z1472" s="156"/>
      <c r="AA1472" s="156"/>
      <c r="AB1472" s="156"/>
      <c r="AC1472" s="22">
        <v>20</v>
      </c>
    </row>
    <row r="1473" spans="1:29">
      <c r="A1473" s="17"/>
      <c r="B1473" s="18"/>
      <c r="C1473" s="18"/>
      <c r="D1473" s="17"/>
      <c r="E1473" s="17"/>
      <c r="F1473" s="157"/>
      <c r="G1473" s="136"/>
      <c r="H1473" s="136" t="s">
        <v>131</v>
      </c>
      <c r="I1473" s="137" t="str">
        <f>IFERROR(IF(ISBLANK($G1473),"",IF(ISTEXT($G1473),$G1473,IF(SIGN(INDEX('Time Zones'!$D$12:$J$18,MATCH($H1473,ZoneA,0),MATCH($J1473,ZoneB,0)))=(-1),INDEX('Time Zones'!$D$12:$J$18,MATCH($H1473,ZoneA,0),MATCH($J1473,ZoneB,0))+$G1473+5,INDEX('Time Zones'!$D$12:$J$18,MATCH($H1473,ZoneA,0),MATCH($J1473,ZoneB,0))+$G1473))),"Select Time Zones")</f>
        <v/>
      </c>
      <c r="J1473" s="19" t="s">
        <v>131</v>
      </c>
      <c r="K1473" s="160"/>
      <c r="L1473" s="134"/>
      <c r="M1473" s="134" t="s">
        <v>131</v>
      </c>
      <c r="N1473" s="135" t="str">
        <f>IFERROR(IF(ISBLANK($G1473),"",IF(ISBLANK($L1473),"",IF(ISTEXT($L1473),$L1473,IF(SIGN(INDEX('Time Zones'!$D$12:$J$18,MATCH($H1473,ZoneA,0),MATCH($M1473,ZoneB,0)))=(-1),INDEX('Time Zones'!$D$12:$J$18,MATCH($H1473,ZoneA,0),MATCH($M1473,ZoneB,0))+$L1473+5,INDEX('Time Zones'!$D$12:$J$18,MATCH($H1473,ZoneA,0),MATCH($M1473,ZoneB,0))+$L1473)))),"Select Time Zones")</f>
        <v/>
      </c>
      <c r="O1473" s="162" t="str">
        <f t="shared" ca="1" si="162"/>
        <v/>
      </c>
      <c r="P1473" s="25">
        <f t="shared" si="165"/>
        <v>0</v>
      </c>
      <c r="Q1473" s="25">
        <f t="shared" si="166"/>
        <v>0</v>
      </c>
      <c r="R1473" s="25">
        <f t="shared" si="167"/>
        <v>0</v>
      </c>
      <c r="S1473" s="25" t="str">
        <f t="shared" ca="1" si="163"/>
        <v/>
      </c>
      <c r="T1473" s="20" t="str">
        <f t="shared" ca="1" si="164"/>
        <v/>
      </c>
      <c r="U1473" s="26" t="str">
        <f t="shared" ca="1" si="168"/>
        <v/>
      </c>
      <c r="V1473" s="22"/>
      <c r="W1473" s="22"/>
      <c r="X1473" s="22"/>
      <c r="Y1473" s="22"/>
      <c r="Z1473" s="156"/>
      <c r="AA1473" s="156"/>
      <c r="AB1473" s="156"/>
      <c r="AC1473" s="22">
        <v>20</v>
      </c>
    </row>
    <row r="1474" spans="1:29">
      <c r="A1474" s="17"/>
      <c r="B1474" s="18"/>
      <c r="C1474" s="18"/>
      <c r="D1474" s="17"/>
      <c r="E1474" s="17"/>
      <c r="F1474" s="157"/>
      <c r="G1474" s="136"/>
      <c r="H1474" s="136" t="s">
        <v>131</v>
      </c>
      <c r="I1474" s="137" t="str">
        <f>IFERROR(IF(ISBLANK($G1474),"",IF(ISTEXT($G1474),$G1474,IF(SIGN(INDEX('Time Zones'!$D$12:$J$18,MATCH($H1474,ZoneA,0),MATCH($J1474,ZoneB,0)))=(-1),INDEX('Time Zones'!$D$12:$J$18,MATCH($H1474,ZoneA,0),MATCH($J1474,ZoneB,0))+$G1474+5,INDEX('Time Zones'!$D$12:$J$18,MATCH($H1474,ZoneA,0),MATCH($J1474,ZoneB,0))+$G1474))),"Select Time Zones")</f>
        <v/>
      </c>
      <c r="J1474" s="19" t="s">
        <v>131</v>
      </c>
      <c r="K1474" s="160"/>
      <c r="L1474" s="134"/>
      <c r="M1474" s="134" t="s">
        <v>131</v>
      </c>
      <c r="N1474" s="135" t="str">
        <f>IFERROR(IF(ISBLANK($G1474),"",IF(ISBLANK($L1474),"",IF(ISTEXT($L1474),$L1474,IF(SIGN(INDEX('Time Zones'!$D$12:$J$18,MATCH($H1474,ZoneA,0),MATCH($M1474,ZoneB,0)))=(-1),INDEX('Time Zones'!$D$12:$J$18,MATCH($H1474,ZoneA,0),MATCH($M1474,ZoneB,0))+$L1474+5,INDEX('Time Zones'!$D$12:$J$18,MATCH($H1474,ZoneA,0),MATCH($M1474,ZoneB,0))+$L1474)))),"Select Time Zones")</f>
        <v/>
      </c>
      <c r="O1474" s="162" t="str">
        <f t="shared" ca="1" si="162"/>
        <v/>
      </c>
      <c r="P1474" s="25">
        <f t="shared" si="165"/>
        <v>0</v>
      </c>
      <c r="Q1474" s="25">
        <f t="shared" si="166"/>
        <v>0</v>
      </c>
      <c r="R1474" s="25">
        <f t="shared" si="167"/>
        <v>0</v>
      </c>
      <c r="S1474" s="25" t="str">
        <f t="shared" ca="1" si="163"/>
        <v/>
      </c>
      <c r="T1474" s="20" t="str">
        <f t="shared" ca="1" si="164"/>
        <v/>
      </c>
      <c r="U1474" s="26" t="str">
        <f t="shared" ca="1" si="168"/>
        <v/>
      </c>
      <c r="V1474" s="22"/>
      <c r="W1474" s="22"/>
      <c r="X1474" s="22"/>
      <c r="Y1474" s="22"/>
      <c r="Z1474" s="156"/>
      <c r="AA1474" s="156"/>
      <c r="AB1474" s="156"/>
      <c r="AC1474" s="22">
        <v>20</v>
      </c>
    </row>
    <row r="1475" spans="1:29">
      <c r="A1475" s="17"/>
      <c r="B1475" s="18"/>
      <c r="C1475" s="18"/>
      <c r="D1475" s="17"/>
      <c r="E1475" s="17"/>
      <c r="F1475" s="157"/>
      <c r="G1475" s="136"/>
      <c r="H1475" s="136" t="s">
        <v>131</v>
      </c>
      <c r="I1475" s="137" t="str">
        <f>IFERROR(IF(ISBLANK($G1475),"",IF(ISTEXT($G1475),$G1475,IF(SIGN(INDEX('Time Zones'!$D$12:$J$18,MATCH($H1475,ZoneA,0),MATCH($J1475,ZoneB,0)))=(-1),INDEX('Time Zones'!$D$12:$J$18,MATCH($H1475,ZoneA,0),MATCH($J1475,ZoneB,0))+$G1475+5,INDEX('Time Zones'!$D$12:$J$18,MATCH($H1475,ZoneA,0),MATCH($J1475,ZoneB,0))+$G1475))),"Select Time Zones")</f>
        <v/>
      </c>
      <c r="J1475" s="19" t="s">
        <v>131</v>
      </c>
      <c r="K1475" s="160"/>
      <c r="L1475" s="134"/>
      <c r="M1475" s="134" t="s">
        <v>131</v>
      </c>
      <c r="N1475" s="135" t="str">
        <f>IFERROR(IF(ISBLANK($G1475),"",IF(ISBLANK($L1475),"",IF(ISTEXT($L1475),$L1475,IF(SIGN(INDEX('Time Zones'!$D$12:$J$18,MATCH($H1475,ZoneA,0),MATCH($M1475,ZoneB,0)))=(-1),INDEX('Time Zones'!$D$12:$J$18,MATCH($H1475,ZoneA,0),MATCH($M1475,ZoneB,0))+$L1475+5,INDEX('Time Zones'!$D$12:$J$18,MATCH($H1475,ZoneA,0),MATCH($M1475,ZoneB,0))+$L1475)))),"Select Time Zones")</f>
        <v/>
      </c>
      <c r="O1475" s="162" t="str">
        <f t="shared" ca="1" si="162"/>
        <v/>
      </c>
      <c r="P1475" s="25">
        <f t="shared" si="165"/>
        <v>0</v>
      </c>
      <c r="Q1475" s="25">
        <f t="shared" si="166"/>
        <v>0</v>
      </c>
      <c r="R1475" s="25">
        <f t="shared" si="167"/>
        <v>0</v>
      </c>
      <c r="S1475" s="25" t="str">
        <f t="shared" ca="1" si="163"/>
        <v/>
      </c>
      <c r="T1475" s="20" t="str">
        <f t="shared" ca="1" si="164"/>
        <v/>
      </c>
      <c r="U1475" s="26" t="str">
        <f t="shared" ca="1" si="168"/>
        <v/>
      </c>
      <c r="V1475" s="22"/>
      <c r="W1475" s="22"/>
      <c r="X1475" s="22"/>
      <c r="Y1475" s="22"/>
      <c r="Z1475" s="156"/>
      <c r="AA1475" s="156"/>
      <c r="AB1475" s="156"/>
      <c r="AC1475" s="22">
        <v>20</v>
      </c>
    </row>
    <row r="1476" spans="1:29">
      <c r="A1476" s="17"/>
      <c r="B1476" s="18"/>
      <c r="C1476" s="18"/>
      <c r="D1476" s="17"/>
      <c r="E1476" s="17"/>
      <c r="F1476" s="157"/>
      <c r="G1476" s="136"/>
      <c r="H1476" s="136" t="s">
        <v>131</v>
      </c>
      <c r="I1476" s="137" t="str">
        <f>IFERROR(IF(ISBLANK($G1476),"",IF(ISTEXT($G1476),$G1476,IF(SIGN(INDEX('Time Zones'!$D$12:$J$18,MATCH($H1476,ZoneA,0),MATCH($J1476,ZoneB,0)))=(-1),INDEX('Time Zones'!$D$12:$J$18,MATCH($H1476,ZoneA,0),MATCH($J1476,ZoneB,0))+$G1476+5,INDEX('Time Zones'!$D$12:$J$18,MATCH($H1476,ZoneA,0),MATCH($J1476,ZoneB,0))+$G1476))),"Select Time Zones")</f>
        <v/>
      </c>
      <c r="J1476" s="19" t="s">
        <v>131</v>
      </c>
      <c r="K1476" s="160"/>
      <c r="L1476" s="134"/>
      <c r="M1476" s="134" t="s">
        <v>131</v>
      </c>
      <c r="N1476" s="135" t="str">
        <f>IFERROR(IF(ISBLANK($G1476),"",IF(ISBLANK($L1476),"",IF(ISTEXT($L1476),$L1476,IF(SIGN(INDEX('Time Zones'!$D$12:$J$18,MATCH($H1476,ZoneA,0),MATCH($M1476,ZoneB,0)))=(-1),INDEX('Time Zones'!$D$12:$J$18,MATCH($H1476,ZoneA,0),MATCH($M1476,ZoneB,0))+$L1476+5,INDEX('Time Zones'!$D$12:$J$18,MATCH($H1476,ZoneA,0),MATCH($M1476,ZoneB,0))+$L1476)))),"Select Time Zones")</f>
        <v/>
      </c>
      <c r="O1476" s="162" t="str">
        <f t="shared" ref="O1476:O1539" ca="1" si="169">IFERROR(IF(AND(ISBLANK(F1476),ISBLANK(G1476)),"",IF(AND(F1476&gt;TODAY(),OR(ISBLANK(K1476),ISBLANK(L1476))),"",IF(AND(F1476=TODAY(),G1476&gt;=NOW()-TODAY(),OR(ISBLANK(K1476), ISBLANK(L1476))),"Pending",IF(AND((F1476=K1476), G1476&gt;=NOW()-TODAY(),ISBLANK(L1476)),"Pending",IF(AND(F1476=K1476, ISBLANK(L1476),G1476&lt;(NOW()-TODAY())),"Deadline Elapsed",IF(AND(F1476=TODAY(),G1476&lt;(NOW()-TODAY()),AND(ISBLANK(K1476), ISBLANK(L1476))),"Deadline Elapsed",IF(AND(TODAY()&gt;F1476,OR(ISBLANK(K1476),ISBLANK(L1476))),"Deadline Elapsed",IF(AND((F1476=K1476),(G1476&lt;L1476)),"Missed",IF(AND((F1476&lt;K1476),OR(G1476&lt;=L1476,G1476&gt;=L1476)),"Missed",IF(AND((F1476=K1476),(G1476&gt;=L1476)),"Achieved",IF(AND((F1476&gt;K1476),OR((G1476&gt;=L1476),(G1476&lt;L1476))),"Achieved",))))))))))),"")</f>
        <v/>
      </c>
      <c r="P1476" s="25">
        <f t="shared" si="165"/>
        <v>0</v>
      </c>
      <c r="Q1476" s="25">
        <f t="shared" si="166"/>
        <v>0</v>
      </c>
      <c r="R1476" s="25">
        <f t="shared" si="167"/>
        <v>0</v>
      </c>
      <c r="S1476" s="25" t="str">
        <f t="shared" ref="S1476:S1539" ca="1" si="170">IFERROR(IF(OR(ISBLANK(F1476),ISBLANK(G1476)),"",IF($F1476&lt;TODAY(),-$S$1-(TODAY()-F1476)*24*60+SUM(Q1476:R1476),IF($F1476=TODAY(),SUM(Q1476:R1476)-$S$1,IF($F1476=TODAY()+1,SUM(Q1476:R1476)+24*60-$S$1,"")))),"GS")</f>
        <v/>
      </c>
      <c r="T1476" s="20" t="str">
        <f t="shared" ref="T1476:T1539" ca="1" si="171">IFERROR(IF($U1476=1,IF($S1476&lt;=$AC1476,IF(OR(F1476=TODAY()+1,$O1476="Pending"),"Critical",""),""),""),"")</f>
        <v/>
      </c>
      <c r="U1476" s="26" t="str">
        <f t="shared" ca="1" si="168"/>
        <v/>
      </c>
      <c r="V1476" s="22"/>
      <c r="W1476" s="22"/>
      <c r="X1476" s="22"/>
      <c r="Y1476" s="22"/>
      <c r="Z1476" s="156"/>
      <c r="AA1476" s="156"/>
      <c r="AB1476" s="156"/>
      <c r="AC1476" s="22">
        <v>20</v>
      </c>
    </row>
    <row r="1477" spans="1:29">
      <c r="A1477" s="17"/>
      <c r="B1477" s="18"/>
      <c r="C1477" s="18"/>
      <c r="D1477" s="17"/>
      <c r="E1477" s="17"/>
      <c r="F1477" s="157"/>
      <c r="G1477" s="136"/>
      <c r="H1477" s="136" t="s">
        <v>131</v>
      </c>
      <c r="I1477" s="137" t="str">
        <f>IFERROR(IF(ISBLANK($G1477),"",IF(ISTEXT($G1477),$G1477,IF(SIGN(INDEX('Time Zones'!$D$12:$J$18,MATCH($H1477,ZoneA,0),MATCH($J1477,ZoneB,0)))=(-1),INDEX('Time Zones'!$D$12:$J$18,MATCH($H1477,ZoneA,0),MATCH($J1477,ZoneB,0))+$G1477+5,INDEX('Time Zones'!$D$12:$J$18,MATCH($H1477,ZoneA,0),MATCH($J1477,ZoneB,0))+$G1477))),"Select Time Zones")</f>
        <v/>
      </c>
      <c r="J1477" s="19" t="s">
        <v>131</v>
      </c>
      <c r="K1477" s="160"/>
      <c r="L1477" s="134"/>
      <c r="M1477" s="134" t="s">
        <v>131</v>
      </c>
      <c r="N1477" s="135" t="str">
        <f>IFERROR(IF(ISBLANK($G1477),"",IF(ISBLANK($L1477),"",IF(ISTEXT($L1477),$L1477,IF(SIGN(INDEX('Time Zones'!$D$12:$J$18,MATCH($H1477,ZoneA,0),MATCH($M1477,ZoneB,0)))=(-1),INDEX('Time Zones'!$D$12:$J$18,MATCH($H1477,ZoneA,0),MATCH($M1477,ZoneB,0))+$L1477+5,INDEX('Time Zones'!$D$12:$J$18,MATCH($H1477,ZoneA,0),MATCH($M1477,ZoneB,0))+$L1477)))),"Select Time Zones")</f>
        <v/>
      </c>
      <c r="O1477" s="162" t="str">
        <f t="shared" ca="1" si="169"/>
        <v/>
      </c>
      <c r="P1477" s="25">
        <f t="shared" si="165"/>
        <v>0</v>
      </c>
      <c r="Q1477" s="25">
        <f t="shared" si="166"/>
        <v>0</v>
      </c>
      <c r="R1477" s="25">
        <f t="shared" si="167"/>
        <v>0</v>
      </c>
      <c r="S1477" s="25" t="str">
        <f t="shared" ca="1" si="170"/>
        <v/>
      </c>
      <c r="T1477" s="20" t="str">
        <f t="shared" ca="1" si="171"/>
        <v/>
      </c>
      <c r="U1477" s="26" t="str">
        <f t="shared" ca="1" si="168"/>
        <v/>
      </c>
      <c r="V1477" s="22"/>
      <c r="W1477" s="22"/>
      <c r="X1477" s="22"/>
      <c r="Y1477" s="22"/>
      <c r="Z1477" s="156"/>
      <c r="AA1477" s="156"/>
      <c r="AB1477" s="156"/>
      <c r="AC1477" s="22">
        <v>20</v>
      </c>
    </row>
    <row r="1478" spans="1:29">
      <c r="A1478" s="17"/>
      <c r="B1478" s="18"/>
      <c r="C1478" s="18"/>
      <c r="D1478" s="17"/>
      <c r="E1478" s="17"/>
      <c r="F1478" s="157"/>
      <c r="G1478" s="136"/>
      <c r="H1478" s="136" t="s">
        <v>131</v>
      </c>
      <c r="I1478" s="137" t="str">
        <f>IFERROR(IF(ISBLANK($G1478),"",IF(ISTEXT($G1478),$G1478,IF(SIGN(INDEX('Time Zones'!$D$12:$J$18,MATCH($H1478,ZoneA,0),MATCH($J1478,ZoneB,0)))=(-1),INDEX('Time Zones'!$D$12:$J$18,MATCH($H1478,ZoneA,0),MATCH($J1478,ZoneB,0))+$G1478+5,INDEX('Time Zones'!$D$12:$J$18,MATCH($H1478,ZoneA,0),MATCH($J1478,ZoneB,0))+$G1478))),"Select Time Zones")</f>
        <v/>
      </c>
      <c r="J1478" s="19" t="s">
        <v>131</v>
      </c>
      <c r="K1478" s="160"/>
      <c r="L1478" s="134"/>
      <c r="M1478" s="134" t="s">
        <v>131</v>
      </c>
      <c r="N1478" s="135" t="str">
        <f>IFERROR(IF(ISBLANK($G1478),"",IF(ISBLANK($L1478),"",IF(ISTEXT($L1478),$L1478,IF(SIGN(INDEX('Time Zones'!$D$12:$J$18,MATCH($H1478,ZoneA,0),MATCH($M1478,ZoneB,0)))=(-1),INDEX('Time Zones'!$D$12:$J$18,MATCH($H1478,ZoneA,0),MATCH($M1478,ZoneB,0))+$L1478+5,INDEX('Time Zones'!$D$12:$J$18,MATCH($H1478,ZoneA,0),MATCH($M1478,ZoneB,0))+$L1478)))),"Select Time Zones")</f>
        <v/>
      </c>
      <c r="O1478" s="162" t="str">
        <f t="shared" ca="1" si="169"/>
        <v/>
      </c>
      <c r="P1478" s="25">
        <f t="shared" si="165"/>
        <v>0</v>
      </c>
      <c r="Q1478" s="25">
        <f t="shared" si="166"/>
        <v>0</v>
      </c>
      <c r="R1478" s="25">
        <f t="shared" si="167"/>
        <v>0</v>
      </c>
      <c r="S1478" s="25" t="str">
        <f t="shared" ca="1" si="170"/>
        <v/>
      </c>
      <c r="T1478" s="20" t="str">
        <f t="shared" ca="1" si="171"/>
        <v/>
      </c>
      <c r="U1478" s="26" t="str">
        <f t="shared" ca="1" si="168"/>
        <v/>
      </c>
      <c r="V1478" s="22"/>
      <c r="W1478" s="22"/>
      <c r="X1478" s="22"/>
      <c r="Y1478" s="22"/>
      <c r="Z1478" s="156"/>
      <c r="AA1478" s="156"/>
      <c r="AB1478" s="156"/>
      <c r="AC1478" s="22">
        <v>20</v>
      </c>
    </row>
    <row r="1479" spans="1:29">
      <c r="A1479" s="17"/>
      <c r="B1479" s="18"/>
      <c r="C1479" s="18"/>
      <c r="D1479" s="17"/>
      <c r="E1479" s="17"/>
      <c r="F1479" s="157"/>
      <c r="G1479" s="136"/>
      <c r="H1479" s="136" t="s">
        <v>131</v>
      </c>
      <c r="I1479" s="137" t="str">
        <f>IFERROR(IF(ISBLANK($G1479),"",IF(ISTEXT($G1479),$G1479,IF(SIGN(INDEX('Time Zones'!$D$12:$J$18,MATCH($H1479,ZoneA,0),MATCH($J1479,ZoneB,0)))=(-1),INDEX('Time Zones'!$D$12:$J$18,MATCH($H1479,ZoneA,0),MATCH($J1479,ZoneB,0))+$G1479+5,INDEX('Time Zones'!$D$12:$J$18,MATCH($H1479,ZoneA,0),MATCH($J1479,ZoneB,0))+$G1479))),"Select Time Zones")</f>
        <v/>
      </c>
      <c r="J1479" s="19" t="s">
        <v>131</v>
      </c>
      <c r="K1479" s="160"/>
      <c r="L1479" s="134"/>
      <c r="M1479" s="134" t="s">
        <v>131</v>
      </c>
      <c r="N1479" s="135" t="str">
        <f>IFERROR(IF(ISBLANK($G1479),"",IF(ISBLANK($L1479),"",IF(ISTEXT($L1479),$L1479,IF(SIGN(INDEX('Time Zones'!$D$12:$J$18,MATCH($H1479,ZoneA,0),MATCH($M1479,ZoneB,0)))=(-1),INDEX('Time Zones'!$D$12:$J$18,MATCH($H1479,ZoneA,0),MATCH($M1479,ZoneB,0))+$L1479+5,INDEX('Time Zones'!$D$12:$J$18,MATCH($H1479,ZoneA,0),MATCH($M1479,ZoneB,0))+$L1479)))),"Select Time Zones")</f>
        <v/>
      </c>
      <c r="O1479" s="162" t="str">
        <f t="shared" ca="1" si="169"/>
        <v/>
      </c>
      <c r="P1479" s="25">
        <f t="shared" si="165"/>
        <v>0</v>
      </c>
      <c r="Q1479" s="25">
        <f t="shared" si="166"/>
        <v>0</v>
      </c>
      <c r="R1479" s="25">
        <f t="shared" si="167"/>
        <v>0</v>
      </c>
      <c r="S1479" s="25" t="str">
        <f t="shared" ca="1" si="170"/>
        <v/>
      </c>
      <c r="T1479" s="20" t="str">
        <f t="shared" ca="1" si="171"/>
        <v/>
      </c>
      <c r="U1479" s="26" t="str">
        <f t="shared" ca="1" si="168"/>
        <v/>
      </c>
      <c r="V1479" s="22"/>
      <c r="W1479" s="22"/>
      <c r="X1479" s="22"/>
      <c r="Y1479" s="22"/>
      <c r="Z1479" s="156"/>
      <c r="AA1479" s="156"/>
      <c r="AB1479" s="156"/>
      <c r="AC1479" s="22">
        <v>20</v>
      </c>
    </row>
    <row r="1480" spans="1:29">
      <c r="A1480" s="17"/>
      <c r="B1480" s="18"/>
      <c r="C1480" s="18"/>
      <c r="D1480" s="17"/>
      <c r="E1480" s="17"/>
      <c r="F1480" s="157"/>
      <c r="G1480" s="136"/>
      <c r="H1480" s="136" t="s">
        <v>131</v>
      </c>
      <c r="I1480" s="137" t="str">
        <f>IFERROR(IF(ISBLANK($G1480),"",IF(ISTEXT($G1480),$G1480,IF(SIGN(INDEX('Time Zones'!$D$12:$J$18,MATCH($H1480,ZoneA,0),MATCH($J1480,ZoneB,0)))=(-1),INDEX('Time Zones'!$D$12:$J$18,MATCH($H1480,ZoneA,0),MATCH($J1480,ZoneB,0))+$G1480+5,INDEX('Time Zones'!$D$12:$J$18,MATCH($H1480,ZoneA,0),MATCH($J1480,ZoneB,0))+$G1480))),"Select Time Zones")</f>
        <v/>
      </c>
      <c r="J1480" s="19" t="s">
        <v>131</v>
      </c>
      <c r="K1480" s="160"/>
      <c r="L1480" s="134"/>
      <c r="M1480" s="134" t="s">
        <v>131</v>
      </c>
      <c r="N1480" s="135" t="str">
        <f>IFERROR(IF(ISBLANK($G1480),"",IF(ISBLANK($L1480),"",IF(ISTEXT($L1480),$L1480,IF(SIGN(INDEX('Time Zones'!$D$12:$J$18,MATCH($H1480,ZoneA,0),MATCH($M1480,ZoneB,0)))=(-1),INDEX('Time Zones'!$D$12:$J$18,MATCH($H1480,ZoneA,0),MATCH($M1480,ZoneB,0))+$L1480+5,INDEX('Time Zones'!$D$12:$J$18,MATCH($H1480,ZoneA,0),MATCH($M1480,ZoneB,0))+$L1480)))),"Select Time Zones")</f>
        <v/>
      </c>
      <c r="O1480" s="162" t="str">
        <f t="shared" ca="1" si="169"/>
        <v/>
      </c>
      <c r="P1480" s="25">
        <f t="shared" si="165"/>
        <v>0</v>
      </c>
      <c r="Q1480" s="25">
        <f t="shared" si="166"/>
        <v>0</v>
      </c>
      <c r="R1480" s="25">
        <f t="shared" si="167"/>
        <v>0</v>
      </c>
      <c r="S1480" s="25" t="str">
        <f t="shared" ca="1" si="170"/>
        <v/>
      </c>
      <c r="T1480" s="20" t="str">
        <f t="shared" ca="1" si="171"/>
        <v/>
      </c>
      <c r="U1480" s="26" t="str">
        <f t="shared" ca="1" si="168"/>
        <v/>
      </c>
      <c r="V1480" s="22"/>
      <c r="W1480" s="22"/>
      <c r="X1480" s="22"/>
      <c r="Y1480" s="22"/>
      <c r="Z1480" s="156"/>
      <c r="AA1480" s="156"/>
      <c r="AB1480" s="156"/>
      <c r="AC1480" s="22">
        <v>20</v>
      </c>
    </row>
    <row r="1481" spans="1:29">
      <c r="A1481" s="17"/>
      <c r="B1481" s="18"/>
      <c r="C1481" s="18"/>
      <c r="D1481" s="17"/>
      <c r="E1481" s="17"/>
      <c r="F1481" s="157"/>
      <c r="G1481" s="136"/>
      <c r="H1481" s="136" t="s">
        <v>131</v>
      </c>
      <c r="I1481" s="137" t="str">
        <f>IFERROR(IF(ISBLANK($G1481),"",IF(ISTEXT($G1481),$G1481,IF(SIGN(INDEX('Time Zones'!$D$12:$J$18,MATCH($H1481,ZoneA,0),MATCH($J1481,ZoneB,0)))=(-1),INDEX('Time Zones'!$D$12:$J$18,MATCH($H1481,ZoneA,0),MATCH($J1481,ZoneB,0))+$G1481+5,INDEX('Time Zones'!$D$12:$J$18,MATCH($H1481,ZoneA,0),MATCH($J1481,ZoneB,0))+$G1481))),"Select Time Zones")</f>
        <v/>
      </c>
      <c r="J1481" s="19" t="s">
        <v>131</v>
      </c>
      <c r="K1481" s="160"/>
      <c r="L1481" s="134"/>
      <c r="M1481" s="134" t="s">
        <v>131</v>
      </c>
      <c r="N1481" s="135" t="str">
        <f>IFERROR(IF(ISBLANK($G1481),"",IF(ISBLANK($L1481),"",IF(ISTEXT($L1481),$L1481,IF(SIGN(INDEX('Time Zones'!$D$12:$J$18,MATCH($H1481,ZoneA,0),MATCH($M1481,ZoneB,0)))=(-1),INDEX('Time Zones'!$D$12:$J$18,MATCH($H1481,ZoneA,0),MATCH($M1481,ZoneB,0))+$L1481+5,INDEX('Time Zones'!$D$12:$J$18,MATCH($H1481,ZoneA,0),MATCH($M1481,ZoneB,0))+$L1481)))),"Select Time Zones")</f>
        <v/>
      </c>
      <c r="O1481" s="162" t="str">
        <f t="shared" ca="1" si="169"/>
        <v/>
      </c>
      <c r="P1481" s="25">
        <f t="shared" si="165"/>
        <v>0</v>
      </c>
      <c r="Q1481" s="25">
        <f t="shared" si="166"/>
        <v>0</v>
      </c>
      <c r="R1481" s="25">
        <f t="shared" si="167"/>
        <v>0</v>
      </c>
      <c r="S1481" s="25" t="str">
        <f t="shared" ca="1" si="170"/>
        <v/>
      </c>
      <c r="T1481" s="20" t="str">
        <f t="shared" ca="1" si="171"/>
        <v/>
      </c>
      <c r="U1481" s="26" t="str">
        <f t="shared" ca="1" si="168"/>
        <v/>
      </c>
      <c r="V1481" s="22"/>
      <c r="W1481" s="22"/>
      <c r="X1481" s="22"/>
      <c r="Y1481" s="22"/>
      <c r="Z1481" s="156"/>
      <c r="AA1481" s="156"/>
      <c r="AB1481" s="156"/>
      <c r="AC1481" s="22">
        <v>20</v>
      </c>
    </row>
    <row r="1482" spans="1:29">
      <c r="A1482" s="17"/>
      <c r="B1482" s="18"/>
      <c r="C1482" s="18"/>
      <c r="D1482" s="17"/>
      <c r="E1482" s="17"/>
      <c r="F1482" s="157"/>
      <c r="G1482" s="136"/>
      <c r="H1482" s="136" t="s">
        <v>131</v>
      </c>
      <c r="I1482" s="137" t="str">
        <f>IFERROR(IF(ISBLANK($G1482),"",IF(ISTEXT($G1482),$G1482,IF(SIGN(INDEX('Time Zones'!$D$12:$J$18,MATCH($H1482,ZoneA,0),MATCH($J1482,ZoneB,0)))=(-1),INDEX('Time Zones'!$D$12:$J$18,MATCH($H1482,ZoneA,0),MATCH($J1482,ZoneB,0))+$G1482+5,INDEX('Time Zones'!$D$12:$J$18,MATCH($H1482,ZoneA,0),MATCH($J1482,ZoneB,0))+$G1482))),"Select Time Zones")</f>
        <v/>
      </c>
      <c r="J1482" s="19" t="s">
        <v>131</v>
      </c>
      <c r="K1482" s="160"/>
      <c r="L1482" s="134"/>
      <c r="M1482" s="134" t="s">
        <v>131</v>
      </c>
      <c r="N1482" s="135" t="str">
        <f>IFERROR(IF(ISBLANK($G1482),"",IF(ISBLANK($L1482),"",IF(ISTEXT($L1482),$L1482,IF(SIGN(INDEX('Time Zones'!$D$12:$J$18,MATCH($H1482,ZoneA,0),MATCH($M1482,ZoneB,0)))=(-1),INDEX('Time Zones'!$D$12:$J$18,MATCH($H1482,ZoneA,0),MATCH($M1482,ZoneB,0))+$L1482+5,INDEX('Time Zones'!$D$12:$J$18,MATCH($H1482,ZoneA,0),MATCH($M1482,ZoneB,0))+$L1482)))),"Select Time Zones")</f>
        <v/>
      </c>
      <c r="O1482" s="162" t="str">
        <f t="shared" ca="1" si="169"/>
        <v/>
      </c>
      <c r="P1482" s="25">
        <f t="shared" si="165"/>
        <v>0</v>
      </c>
      <c r="Q1482" s="25">
        <f t="shared" si="166"/>
        <v>0</v>
      </c>
      <c r="R1482" s="25">
        <f t="shared" si="167"/>
        <v>0</v>
      </c>
      <c r="S1482" s="25" t="str">
        <f t="shared" ca="1" si="170"/>
        <v/>
      </c>
      <c r="T1482" s="20" t="str">
        <f t="shared" ca="1" si="171"/>
        <v/>
      </c>
      <c r="U1482" s="26" t="str">
        <f t="shared" ca="1" si="168"/>
        <v/>
      </c>
      <c r="V1482" s="22"/>
      <c r="W1482" s="22"/>
      <c r="X1482" s="22"/>
      <c r="Y1482" s="22"/>
      <c r="Z1482" s="156"/>
      <c r="AA1482" s="156"/>
      <c r="AB1482" s="156"/>
      <c r="AC1482" s="22">
        <v>20</v>
      </c>
    </row>
    <row r="1483" spans="1:29">
      <c r="A1483" s="17"/>
      <c r="B1483" s="18"/>
      <c r="C1483" s="18"/>
      <c r="D1483" s="17"/>
      <c r="E1483" s="17"/>
      <c r="F1483" s="157"/>
      <c r="G1483" s="136"/>
      <c r="H1483" s="136" t="s">
        <v>131</v>
      </c>
      <c r="I1483" s="137" t="str">
        <f>IFERROR(IF(ISBLANK($G1483),"",IF(ISTEXT($G1483),$G1483,IF(SIGN(INDEX('Time Zones'!$D$12:$J$18,MATCH($H1483,ZoneA,0),MATCH($J1483,ZoneB,0)))=(-1),INDEX('Time Zones'!$D$12:$J$18,MATCH($H1483,ZoneA,0),MATCH($J1483,ZoneB,0))+$G1483+5,INDEX('Time Zones'!$D$12:$J$18,MATCH($H1483,ZoneA,0),MATCH($J1483,ZoneB,0))+$G1483))),"Select Time Zones")</f>
        <v/>
      </c>
      <c r="J1483" s="19" t="s">
        <v>131</v>
      </c>
      <c r="K1483" s="160"/>
      <c r="L1483" s="134"/>
      <c r="M1483" s="134" t="s">
        <v>131</v>
      </c>
      <c r="N1483" s="135" t="str">
        <f>IFERROR(IF(ISBLANK($G1483),"",IF(ISBLANK($L1483),"",IF(ISTEXT($L1483),$L1483,IF(SIGN(INDEX('Time Zones'!$D$12:$J$18,MATCH($H1483,ZoneA,0),MATCH($M1483,ZoneB,0)))=(-1),INDEX('Time Zones'!$D$12:$J$18,MATCH($H1483,ZoneA,0),MATCH($M1483,ZoneB,0))+$L1483+5,INDEX('Time Zones'!$D$12:$J$18,MATCH($H1483,ZoneA,0),MATCH($M1483,ZoneB,0))+$L1483)))),"Select Time Zones")</f>
        <v/>
      </c>
      <c r="O1483" s="162" t="str">
        <f t="shared" ca="1" si="169"/>
        <v/>
      </c>
      <c r="P1483" s="25">
        <f t="shared" si="165"/>
        <v>0</v>
      </c>
      <c r="Q1483" s="25">
        <f t="shared" si="166"/>
        <v>0</v>
      </c>
      <c r="R1483" s="25">
        <f t="shared" si="167"/>
        <v>0</v>
      </c>
      <c r="S1483" s="25" t="str">
        <f t="shared" ca="1" si="170"/>
        <v/>
      </c>
      <c r="T1483" s="20" t="str">
        <f t="shared" ca="1" si="171"/>
        <v/>
      </c>
      <c r="U1483" s="26" t="str">
        <f t="shared" ca="1" si="168"/>
        <v/>
      </c>
      <c r="V1483" s="22"/>
      <c r="W1483" s="22"/>
      <c r="X1483" s="22"/>
      <c r="Y1483" s="22"/>
      <c r="Z1483" s="156"/>
      <c r="AA1483" s="156"/>
      <c r="AB1483" s="156"/>
      <c r="AC1483" s="22">
        <v>20</v>
      </c>
    </row>
    <row r="1484" spans="1:29">
      <c r="A1484" s="17"/>
      <c r="B1484" s="18"/>
      <c r="C1484" s="18"/>
      <c r="D1484" s="17"/>
      <c r="E1484" s="17"/>
      <c r="F1484" s="157"/>
      <c r="G1484" s="136"/>
      <c r="H1484" s="136" t="s">
        <v>131</v>
      </c>
      <c r="I1484" s="137" t="str">
        <f>IFERROR(IF(ISBLANK($G1484),"",IF(ISTEXT($G1484),$G1484,IF(SIGN(INDEX('Time Zones'!$D$12:$J$18,MATCH($H1484,ZoneA,0),MATCH($J1484,ZoneB,0)))=(-1),INDEX('Time Zones'!$D$12:$J$18,MATCH($H1484,ZoneA,0),MATCH($J1484,ZoneB,0))+$G1484+5,INDEX('Time Zones'!$D$12:$J$18,MATCH($H1484,ZoneA,0),MATCH($J1484,ZoneB,0))+$G1484))),"Select Time Zones")</f>
        <v/>
      </c>
      <c r="J1484" s="19" t="s">
        <v>131</v>
      </c>
      <c r="K1484" s="160"/>
      <c r="L1484" s="134"/>
      <c r="M1484" s="134" t="s">
        <v>131</v>
      </c>
      <c r="N1484" s="135" t="str">
        <f>IFERROR(IF(ISBLANK($G1484),"",IF(ISBLANK($L1484),"",IF(ISTEXT($L1484),$L1484,IF(SIGN(INDEX('Time Zones'!$D$12:$J$18,MATCH($H1484,ZoneA,0),MATCH($M1484,ZoneB,0)))=(-1),INDEX('Time Zones'!$D$12:$J$18,MATCH($H1484,ZoneA,0),MATCH($M1484,ZoneB,0))+$L1484+5,INDEX('Time Zones'!$D$12:$J$18,MATCH($H1484,ZoneA,0),MATCH($M1484,ZoneB,0))+$L1484)))),"Select Time Zones")</f>
        <v/>
      </c>
      <c r="O1484" s="162" t="str">
        <f t="shared" ca="1" si="169"/>
        <v/>
      </c>
      <c r="P1484" s="25">
        <f t="shared" si="165"/>
        <v>0</v>
      </c>
      <c r="Q1484" s="25">
        <f t="shared" si="166"/>
        <v>0</v>
      </c>
      <c r="R1484" s="25">
        <f t="shared" si="167"/>
        <v>0</v>
      </c>
      <c r="S1484" s="25" t="str">
        <f t="shared" ca="1" si="170"/>
        <v/>
      </c>
      <c r="T1484" s="20" t="str">
        <f t="shared" ca="1" si="171"/>
        <v/>
      </c>
      <c r="U1484" s="26" t="str">
        <f t="shared" ca="1" si="168"/>
        <v/>
      </c>
      <c r="V1484" s="22"/>
      <c r="W1484" s="22"/>
      <c r="X1484" s="22"/>
      <c r="Y1484" s="22"/>
      <c r="Z1484" s="156"/>
      <c r="AA1484" s="156"/>
      <c r="AB1484" s="156"/>
      <c r="AC1484" s="22">
        <v>20</v>
      </c>
    </row>
    <row r="1485" spans="1:29">
      <c r="A1485" s="17"/>
      <c r="B1485" s="18"/>
      <c r="C1485" s="18"/>
      <c r="D1485" s="17"/>
      <c r="E1485" s="17"/>
      <c r="F1485" s="157"/>
      <c r="G1485" s="136"/>
      <c r="H1485" s="136" t="s">
        <v>131</v>
      </c>
      <c r="I1485" s="137" t="str">
        <f>IFERROR(IF(ISBLANK($G1485),"",IF(ISTEXT($G1485),$G1485,IF(SIGN(INDEX('Time Zones'!$D$12:$J$18,MATCH($H1485,ZoneA,0),MATCH($J1485,ZoneB,0)))=(-1),INDEX('Time Zones'!$D$12:$J$18,MATCH($H1485,ZoneA,0),MATCH($J1485,ZoneB,0))+$G1485+5,INDEX('Time Zones'!$D$12:$J$18,MATCH($H1485,ZoneA,0),MATCH($J1485,ZoneB,0))+$G1485))),"Select Time Zones")</f>
        <v/>
      </c>
      <c r="J1485" s="19" t="s">
        <v>131</v>
      </c>
      <c r="K1485" s="160"/>
      <c r="L1485" s="134"/>
      <c r="M1485" s="134" t="s">
        <v>131</v>
      </c>
      <c r="N1485" s="135" t="str">
        <f>IFERROR(IF(ISBLANK($G1485),"",IF(ISBLANK($L1485),"",IF(ISTEXT($L1485),$L1485,IF(SIGN(INDEX('Time Zones'!$D$12:$J$18,MATCH($H1485,ZoneA,0),MATCH($M1485,ZoneB,0)))=(-1),INDEX('Time Zones'!$D$12:$J$18,MATCH($H1485,ZoneA,0),MATCH($M1485,ZoneB,0))+$L1485+5,INDEX('Time Zones'!$D$12:$J$18,MATCH($H1485,ZoneA,0),MATCH($M1485,ZoneB,0))+$L1485)))),"Select Time Zones")</f>
        <v/>
      </c>
      <c r="O1485" s="162" t="str">
        <f t="shared" ca="1" si="169"/>
        <v/>
      </c>
      <c r="P1485" s="25">
        <f t="shared" si="165"/>
        <v>0</v>
      </c>
      <c r="Q1485" s="25">
        <f t="shared" si="166"/>
        <v>0</v>
      </c>
      <c r="R1485" s="25">
        <f t="shared" si="167"/>
        <v>0</v>
      </c>
      <c r="S1485" s="25" t="str">
        <f t="shared" ca="1" si="170"/>
        <v/>
      </c>
      <c r="T1485" s="20" t="str">
        <f t="shared" ca="1" si="171"/>
        <v/>
      </c>
      <c r="U1485" s="26" t="str">
        <f t="shared" ca="1" si="168"/>
        <v/>
      </c>
      <c r="V1485" s="22"/>
      <c r="W1485" s="22"/>
      <c r="X1485" s="22"/>
      <c r="Y1485" s="22"/>
      <c r="Z1485" s="156"/>
      <c r="AA1485" s="156"/>
      <c r="AB1485" s="156"/>
      <c r="AC1485" s="22">
        <v>20</v>
      </c>
    </row>
    <row r="1486" spans="1:29">
      <c r="A1486" s="17"/>
      <c r="B1486" s="18"/>
      <c r="C1486" s="18"/>
      <c r="D1486" s="17"/>
      <c r="E1486" s="17"/>
      <c r="F1486" s="157"/>
      <c r="G1486" s="136"/>
      <c r="H1486" s="136" t="s">
        <v>131</v>
      </c>
      <c r="I1486" s="137" t="str">
        <f>IFERROR(IF(ISBLANK($G1486),"",IF(ISTEXT($G1486),$G1486,IF(SIGN(INDEX('Time Zones'!$D$12:$J$18,MATCH($H1486,ZoneA,0),MATCH($J1486,ZoneB,0)))=(-1),INDEX('Time Zones'!$D$12:$J$18,MATCH($H1486,ZoneA,0),MATCH($J1486,ZoneB,0))+$G1486+5,INDEX('Time Zones'!$D$12:$J$18,MATCH($H1486,ZoneA,0),MATCH($J1486,ZoneB,0))+$G1486))),"Select Time Zones")</f>
        <v/>
      </c>
      <c r="J1486" s="19" t="s">
        <v>131</v>
      </c>
      <c r="K1486" s="160"/>
      <c r="L1486" s="134"/>
      <c r="M1486" s="134" t="s">
        <v>131</v>
      </c>
      <c r="N1486" s="135" t="str">
        <f>IFERROR(IF(ISBLANK($G1486),"",IF(ISBLANK($L1486),"",IF(ISTEXT($L1486),$L1486,IF(SIGN(INDEX('Time Zones'!$D$12:$J$18,MATCH($H1486,ZoneA,0),MATCH($M1486,ZoneB,0)))=(-1),INDEX('Time Zones'!$D$12:$J$18,MATCH($H1486,ZoneA,0),MATCH($M1486,ZoneB,0))+$L1486+5,INDEX('Time Zones'!$D$12:$J$18,MATCH($H1486,ZoneA,0),MATCH($M1486,ZoneB,0))+$L1486)))),"Select Time Zones")</f>
        <v/>
      </c>
      <c r="O1486" s="162" t="str">
        <f t="shared" ca="1" si="169"/>
        <v/>
      </c>
      <c r="P1486" s="25">
        <f t="shared" si="165"/>
        <v>0</v>
      </c>
      <c r="Q1486" s="25">
        <f t="shared" si="166"/>
        <v>0</v>
      </c>
      <c r="R1486" s="25">
        <f t="shared" si="167"/>
        <v>0</v>
      </c>
      <c r="S1486" s="25" t="str">
        <f t="shared" ca="1" si="170"/>
        <v/>
      </c>
      <c r="T1486" s="20" t="str">
        <f t="shared" ca="1" si="171"/>
        <v/>
      </c>
      <c r="U1486" s="26" t="str">
        <f t="shared" ca="1" si="168"/>
        <v/>
      </c>
      <c r="V1486" s="22"/>
      <c r="W1486" s="22"/>
      <c r="X1486" s="22"/>
      <c r="Y1486" s="22"/>
      <c r="Z1486" s="156"/>
      <c r="AA1486" s="156"/>
      <c r="AB1486" s="156"/>
      <c r="AC1486" s="22">
        <v>20</v>
      </c>
    </row>
    <row r="1487" spans="1:29">
      <c r="A1487" s="17"/>
      <c r="B1487" s="18"/>
      <c r="C1487" s="18"/>
      <c r="D1487" s="17"/>
      <c r="E1487" s="17"/>
      <c r="F1487" s="157"/>
      <c r="G1487" s="136"/>
      <c r="H1487" s="136" t="s">
        <v>131</v>
      </c>
      <c r="I1487" s="137" t="str">
        <f>IFERROR(IF(ISBLANK($G1487),"",IF(ISTEXT($G1487),$G1487,IF(SIGN(INDEX('Time Zones'!$D$12:$J$18,MATCH($H1487,ZoneA,0),MATCH($J1487,ZoneB,0)))=(-1),INDEX('Time Zones'!$D$12:$J$18,MATCH($H1487,ZoneA,0),MATCH($J1487,ZoneB,0))+$G1487+5,INDEX('Time Zones'!$D$12:$J$18,MATCH($H1487,ZoneA,0),MATCH($J1487,ZoneB,0))+$G1487))),"Select Time Zones")</f>
        <v/>
      </c>
      <c r="J1487" s="19" t="s">
        <v>131</v>
      </c>
      <c r="K1487" s="160"/>
      <c r="L1487" s="134"/>
      <c r="M1487" s="134" t="s">
        <v>131</v>
      </c>
      <c r="N1487" s="135" t="str">
        <f>IFERROR(IF(ISBLANK($G1487),"",IF(ISBLANK($L1487),"",IF(ISTEXT($L1487),$L1487,IF(SIGN(INDEX('Time Zones'!$D$12:$J$18,MATCH($H1487,ZoneA,0),MATCH($M1487,ZoneB,0)))=(-1),INDEX('Time Zones'!$D$12:$J$18,MATCH($H1487,ZoneA,0),MATCH($M1487,ZoneB,0))+$L1487+5,INDEX('Time Zones'!$D$12:$J$18,MATCH($H1487,ZoneA,0),MATCH($M1487,ZoneB,0))+$L1487)))),"Select Time Zones")</f>
        <v/>
      </c>
      <c r="O1487" s="162" t="str">
        <f t="shared" ca="1" si="169"/>
        <v/>
      </c>
      <c r="P1487" s="25">
        <f t="shared" si="165"/>
        <v>0</v>
      </c>
      <c r="Q1487" s="25">
        <f t="shared" si="166"/>
        <v>0</v>
      </c>
      <c r="R1487" s="25">
        <f t="shared" si="167"/>
        <v>0</v>
      </c>
      <c r="S1487" s="25" t="str">
        <f t="shared" ca="1" si="170"/>
        <v/>
      </c>
      <c r="T1487" s="20" t="str">
        <f t="shared" ca="1" si="171"/>
        <v/>
      </c>
      <c r="U1487" s="26" t="str">
        <f t="shared" ca="1" si="168"/>
        <v/>
      </c>
      <c r="V1487" s="22"/>
      <c r="W1487" s="22"/>
      <c r="X1487" s="22"/>
      <c r="Y1487" s="22"/>
      <c r="Z1487" s="156"/>
      <c r="AA1487" s="156"/>
      <c r="AB1487" s="156"/>
      <c r="AC1487" s="22">
        <v>20</v>
      </c>
    </row>
    <row r="1488" spans="1:29">
      <c r="A1488" s="17"/>
      <c r="B1488" s="18"/>
      <c r="C1488" s="18"/>
      <c r="D1488" s="17"/>
      <c r="E1488" s="17"/>
      <c r="F1488" s="157"/>
      <c r="G1488" s="136"/>
      <c r="H1488" s="136" t="s">
        <v>131</v>
      </c>
      <c r="I1488" s="137" t="str">
        <f>IFERROR(IF(ISBLANK($G1488),"",IF(ISTEXT($G1488),$G1488,IF(SIGN(INDEX('Time Zones'!$D$12:$J$18,MATCH($H1488,ZoneA,0),MATCH($J1488,ZoneB,0)))=(-1),INDEX('Time Zones'!$D$12:$J$18,MATCH($H1488,ZoneA,0),MATCH($J1488,ZoneB,0))+$G1488+5,INDEX('Time Zones'!$D$12:$J$18,MATCH($H1488,ZoneA,0),MATCH($J1488,ZoneB,0))+$G1488))),"Select Time Zones")</f>
        <v/>
      </c>
      <c r="J1488" s="19" t="s">
        <v>131</v>
      </c>
      <c r="K1488" s="160"/>
      <c r="L1488" s="134"/>
      <c r="M1488" s="134" t="s">
        <v>131</v>
      </c>
      <c r="N1488" s="135" t="str">
        <f>IFERROR(IF(ISBLANK($G1488),"",IF(ISBLANK($L1488),"",IF(ISTEXT($L1488),$L1488,IF(SIGN(INDEX('Time Zones'!$D$12:$J$18,MATCH($H1488,ZoneA,0),MATCH($M1488,ZoneB,0)))=(-1),INDEX('Time Zones'!$D$12:$J$18,MATCH($H1488,ZoneA,0),MATCH($M1488,ZoneB,0))+$L1488+5,INDEX('Time Zones'!$D$12:$J$18,MATCH($H1488,ZoneA,0),MATCH($M1488,ZoneB,0))+$L1488)))),"Select Time Zones")</f>
        <v/>
      </c>
      <c r="O1488" s="162" t="str">
        <f t="shared" ca="1" si="169"/>
        <v/>
      </c>
      <c r="P1488" s="25">
        <f t="shared" si="165"/>
        <v>0</v>
      </c>
      <c r="Q1488" s="25">
        <f t="shared" si="166"/>
        <v>0</v>
      </c>
      <c r="R1488" s="25">
        <f t="shared" si="167"/>
        <v>0</v>
      </c>
      <c r="S1488" s="25" t="str">
        <f t="shared" ca="1" si="170"/>
        <v/>
      </c>
      <c r="T1488" s="20" t="str">
        <f t="shared" ca="1" si="171"/>
        <v/>
      </c>
      <c r="U1488" s="26" t="str">
        <f t="shared" ca="1" si="168"/>
        <v/>
      </c>
      <c r="V1488" s="22"/>
      <c r="W1488" s="22"/>
      <c r="X1488" s="22"/>
      <c r="Y1488" s="22"/>
      <c r="Z1488" s="156"/>
      <c r="AA1488" s="156"/>
      <c r="AB1488" s="156"/>
      <c r="AC1488" s="22">
        <v>20</v>
      </c>
    </row>
    <row r="1489" spans="1:29">
      <c r="A1489" s="17"/>
      <c r="B1489" s="18"/>
      <c r="C1489" s="18"/>
      <c r="D1489" s="17"/>
      <c r="E1489" s="17"/>
      <c r="F1489" s="157"/>
      <c r="G1489" s="136"/>
      <c r="H1489" s="136" t="s">
        <v>131</v>
      </c>
      <c r="I1489" s="137" t="str">
        <f>IFERROR(IF(ISBLANK($G1489),"",IF(ISTEXT($G1489),$G1489,IF(SIGN(INDEX('Time Zones'!$D$12:$J$18,MATCH($H1489,ZoneA,0),MATCH($J1489,ZoneB,0)))=(-1),INDEX('Time Zones'!$D$12:$J$18,MATCH($H1489,ZoneA,0),MATCH($J1489,ZoneB,0))+$G1489+5,INDEX('Time Zones'!$D$12:$J$18,MATCH($H1489,ZoneA,0),MATCH($J1489,ZoneB,0))+$G1489))),"Select Time Zones")</f>
        <v/>
      </c>
      <c r="J1489" s="19" t="s">
        <v>131</v>
      </c>
      <c r="K1489" s="160"/>
      <c r="L1489" s="134"/>
      <c r="M1489" s="134" t="s">
        <v>131</v>
      </c>
      <c r="N1489" s="135" t="str">
        <f>IFERROR(IF(ISBLANK($G1489),"",IF(ISBLANK($L1489),"",IF(ISTEXT($L1489),$L1489,IF(SIGN(INDEX('Time Zones'!$D$12:$J$18,MATCH($H1489,ZoneA,0),MATCH($M1489,ZoneB,0)))=(-1),INDEX('Time Zones'!$D$12:$J$18,MATCH($H1489,ZoneA,0),MATCH($M1489,ZoneB,0))+$L1489+5,INDEX('Time Zones'!$D$12:$J$18,MATCH($H1489,ZoneA,0),MATCH($M1489,ZoneB,0))+$L1489)))),"Select Time Zones")</f>
        <v/>
      </c>
      <c r="O1489" s="162" t="str">
        <f t="shared" ca="1" si="169"/>
        <v/>
      </c>
      <c r="P1489" s="25">
        <f t="shared" si="165"/>
        <v>0</v>
      </c>
      <c r="Q1489" s="25">
        <f t="shared" si="166"/>
        <v>0</v>
      </c>
      <c r="R1489" s="25">
        <f t="shared" si="167"/>
        <v>0</v>
      </c>
      <c r="S1489" s="25" t="str">
        <f t="shared" ca="1" si="170"/>
        <v/>
      </c>
      <c r="T1489" s="20" t="str">
        <f t="shared" ca="1" si="171"/>
        <v/>
      </c>
      <c r="U1489" s="26" t="str">
        <f t="shared" ca="1" si="168"/>
        <v/>
      </c>
      <c r="V1489" s="22"/>
      <c r="W1489" s="22"/>
      <c r="X1489" s="22"/>
      <c r="Y1489" s="22"/>
      <c r="Z1489" s="156"/>
      <c r="AA1489" s="156"/>
      <c r="AB1489" s="156"/>
      <c r="AC1489" s="22">
        <v>20</v>
      </c>
    </row>
    <row r="1490" spans="1:29">
      <c r="A1490" s="17"/>
      <c r="B1490" s="18"/>
      <c r="C1490" s="18"/>
      <c r="D1490" s="17"/>
      <c r="E1490" s="17"/>
      <c r="F1490" s="157"/>
      <c r="G1490" s="136"/>
      <c r="H1490" s="136" t="s">
        <v>131</v>
      </c>
      <c r="I1490" s="137" t="str">
        <f>IFERROR(IF(ISBLANK($G1490),"",IF(ISTEXT($G1490),$G1490,IF(SIGN(INDEX('Time Zones'!$D$12:$J$18,MATCH($H1490,ZoneA,0),MATCH($J1490,ZoneB,0)))=(-1),INDEX('Time Zones'!$D$12:$J$18,MATCH($H1490,ZoneA,0),MATCH($J1490,ZoneB,0))+$G1490+5,INDEX('Time Zones'!$D$12:$J$18,MATCH($H1490,ZoneA,0),MATCH($J1490,ZoneB,0))+$G1490))),"Select Time Zones")</f>
        <v/>
      </c>
      <c r="J1490" s="19" t="s">
        <v>131</v>
      </c>
      <c r="K1490" s="160"/>
      <c r="L1490" s="134"/>
      <c r="M1490" s="134" t="s">
        <v>131</v>
      </c>
      <c r="N1490" s="135" t="str">
        <f>IFERROR(IF(ISBLANK($G1490),"",IF(ISBLANK($L1490),"",IF(ISTEXT($L1490),$L1490,IF(SIGN(INDEX('Time Zones'!$D$12:$J$18,MATCH($H1490,ZoneA,0),MATCH($M1490,ZoneB,0)))=(-1),INDEX('Time Zones'!$D$12:$J$18,MATCH($H1490,ZoneA,0),MATCH($M1490,ZoneB,0))+$L1490+5,INDEX('Time Zones'!$D$12:$J$18,MATCH($H1490,ZoneA,0),MATCH($M1490,ZoneB,0))+$L1490)))),"Select Time Zones")</f>
        <v/>
      </c>
      <c r="O1490" s="162" t="str">
        <f t="shared" ca="1" si="169"/>
        <v/>
      </c>
      <c r="P1490" s="25">
        <f t="shared" si="165"/>
        <v>0</v>
      </c>
      <c r="Q1490" s="25">
        <f t="shared" si="166"/>
        <v>0</v>
      </c>
      <c r="R1490" s="25">
        <f t="shared" si="167"/>
        <v>0</v>
      </c>
      <c r="S1490" s="25" t="str">
        <f t="shared" ca="1" si="170"/>
        <v/>
      </c>
      <c r="T1490" s="20" t="str">
        <f t="shared" ca="1" si="171"/>
        <v/>
      </c>
      <c r="U1490" s="26" t="str">
        <f t="shared" ca="1" si="168"/>
        <v/>
      </c>
      <c r="V1490" s="22"/>
      <c r="W1490" s="22"/>
      <c r="X1490" s="22"/>
      <c r="Y1490" s="22"/>
      <c r="Z1490" s="156"/>
      <c r="AA1490" s="156"/>
      <c r="AB1490" s="156"/>
      <c r="AC1490" s="22">
        <v>20</v>
      </c>
    </row>
    <row r="1491" spans="1:29">
      <c r="A1491" s="17"/>
      <c r="B1491" s="18"/>
      <c r="C1491" s="18"/>
      <c r="D1491" s="17"/>
      <c r="E1491" s="17"/>
      <c r="F1491" s="157"/>
      <c r="G1491" s="136"/>
      <c r="H1491" s="136" t="s">
        <v>131</v>
      </c>
      <c r="I1491" s="137" t="str">
        <f>IFERROR(IF(ISBLANK($G1491),"",IF(ISTEXT($G1491),$G1491,IF(SIGN(INDEX('Time Zones'!$D$12:$J$18,MATCH($H1491,ZoneA,0),MATCH($J1491,ZoneB,0)))=(-1),INDEX('Time Zones'!$D$12:$J$18,MATCH($H1491,ZoneA,0),MATCH($J1491,ZoneB,0))+$G1491+5,INDEX('Time Zones'!$D$12:$J$18,MATCH($H1491,ZoneA,0),MATCH($J1491,ZoneB,0))+$G1491))),"Select Time Zones")</f>
        <v/>
      </c>
      <c r="J1491" s="19" t="s">
        <v>131</v>
      </c>
      <c r="K1491" s="160"/>
      <c r="L1491" s="134"/>
      <c r="M1491" s="134" t="s">
        <v>131</v>
      </c>
      <c r="N1491" s="135" t="str">
        <f>IFERROR(IF(ISBLANK($G1491),"",IF(ISBLANK($L1491),"",IF(ISTEXT($L1491),$L1491,IF(SIGN(INDEX('Time Zones'!$D$12:$J$18,MATCH($H1491,ZoneA,0),MATCH($M1491,ZoneB,0)))=(-1),INDEX('Time Zones'!$D$12:$J$18,MATCH($H1491,ZoneA,0),MATCH($M1491,ZoneB,0))+$L1491+5,INDEX('Time Zones'!$D$12:$J$18,MATCH($H1491,ZoneA,0),MATCH($M1491,ZoneB,0))+$L1491)))),"Select Time Zones")</f>
        <v/>
      </c>
      <c r="O1491" s="162" t="str">
        <f t="shared" ca="1" si="169"/>
        <v/>
      </c>
      <c r="P1491" s="25">
        <f t="shared" si="165"/>
        <v>0</v>
      </c>
      <c r="Q1491" s="25">
        <f t="shared" si="166"/>
        <v>0</v>
      </c>
      <c r="R1491" s="25">
        <f t="shared" si="167"/>
        <v>0</v>
      </c>
      <c r="S1491" s="25" t="str">
        <f t="shared" ca="1" si="170"/>
        <v/>
      </c>
      <c r="T1491" s="20" t="str">
        <f t="shared" ca="1" si="171"/>
        <v/>
      </c>
      <c r="U1491" s="26" t="str">
        <f t="shared" ca="1" si="168"/>
        <v/>
      </c>
      <c r="V1491" s="22"/>
      <c r="W1491" s="22"/>
      <c r="X1491" s="22"/>
      <c r="Y1491" s="22"/>
      <c r="Z1491" s="156"/>
      <c r="AA1491" s="156"/>
      <c r="AB1491" s="156"/>
      <c r="AC1491" s="22">
        <v>20</v>
      </c>
    </row>
    <row r="1492" spans="1:29">
      <c r="A1492" s="17"/>
      <c r="B1492" s="18"/>
      <c r="C1492" s="18"/>
      <c r="D1492" s="17"/>
      <c r="E1492" s="17"/>
      <c r="F1492" s="157"/>
      <c r="G1492" s="136"/>
      <c r="H1492" s="136" t="s">
        <v>131</v>
      </c>
      <c r="I1492" s="137" t="str">
        <f>IFERROR(IF(ISBLANK($G1492),"",IF(ISTEXT($G1492),$G1492,IF(SIGN(INDEX('Time Zones'!$D$12:$J$18,MATCH($H1492,ZoneA,0),MATCH($J1492,ZoneB,0)))=(-1),INDEX('Time Zones'!$D$12:$J$18,MATCH($H1492,ZoneA,0),MATCH($J1492,ZoneB,0))+$G1492+5,INDEX('Time Zones'!$D$12:$J$18,MATCH($H1492,ZoneA,0),MATCH($J1492,ZoneB,0))+$G1492))),"Select Time Zones")</f>
        <v/>
      </c>
      <c r="J1492" s="19" t="s">
        <v>131</v>
      </c>
      <c r="K1492" s="160"/>
      <c r="L1492" s="134"/>
      <c r="M1492" s="134" t="s">
        <v>131</v>
      </c>
      <c r="N1492" s="135" t="str">
        <f>IFERROR(IF(ISBLANK($G1492),"",IF(ISBLANK($L1492),"",IF(ISTEXT($L1492),$L1492,IF(SIGN(INDEX('Time Zones'!$D$12:$J$18,MATCH($H1492,ZoneA,0),MATCH($M1492,ZoneB,0)))=(-1),INDEX('Time Zones'!$D$12:$J$18,MATCH($H1492,ZoneA,0),MATCH($M1492,ZoneB,0))+$L1492+5,INDEX('Time Zones'!$D$12:$J$18,MATCH($H1492,ZoneA,0),MATCH($M1492,ZoneB,0))+$L1492)))),"Select Time Zones")</f>
        <v/>
      </c>
      <c r="O1492" s="162" t="str">
        <f t="shared" ca="1" si="169"/>
        <v/>
      </c>
      <c r="P1492" s="25">
        <f t="shared" si="165"/>
        <v>0</v>
      </c>
      <c r="Q1492" s="25">
        <f t="shared" si="166"/>
        <v>0</v>
      </c>
      <c r="R1492" s="25">
        <f t="shared" si="167"/>
        <v>0</v>
      </c>
      <c r="S1492" s="25" t="str">
        <f t="shared" ca="1" si="170"/>
        <v/>
      </c>
      <c r="T1492" s="20" t="str">
        <f t="shared" ca="1" si="171"/>
        <v/>
      </c>
      <c r="U1492" s="26" t="str">
        <f t="shared" ca="1" si="168"/>
        <v/>
      </c>
      <c r="V1492" s="22"/>
      <c r="W1492" s="22"/>
      <c r="X1492" s="22"/>
      <c r="Y1492" s="22"/>
      <c r="Z1492" s="156"/>
      <c r="AA1492" s="156"/>
      <c r="AB1492" s="156"/>
      <c r="AC1492" s="22">
        <v>20</v>
      </c>
    </row>
    <row r="1493" spans="1:29">
      <c r="A1493" s="17"/>
      <c r="B1493" s="18"/>
      <c r="C1493" s="18"/>
      <c r="D1493" s="17"/>
      <c r="E1493" s="17"/>
      <c r="F1493" s="157"/>
      <c r="G1493" s="136"/>
      <c r="H1493" s="136" t="s">
        <v>131</v>
      </c>
      <c r="I1493" s="137" t="str">
        <f>IFERROR(IF(ISBLANK($G1493),"",IF(ISTEXT($G1493),$G1493,IF(SIGN(INDEX('Time Zones'!$D$12:$J$18,MATCH($H1493,ZoneA,0),MATCH($J1493,ZoneB,0)))=(-1),INDEX('Time Zones'!$D$12:$J$18,MATCH($H1493,ZoneA,0),MATCH($J1493,ZoneB,0))+$G1493+5,INDEX('Time Zones'!$D$12:$J$18,MATCH($H1493,ZoneA,0),MATCH($J1493,ZoneB,0))+$G1493))),"Select Time Zones")</f>
        <v/>
      </c>
      <c r="J1493" s="19" t="s">
        <v>131</v>
      </c>
      <c r="K1493" s="160"/>
      <c r="L1493" s="134"/>
      <c r="M1493" s="134" t="s">
        <v>131</v>
      </c>
      <c r="N1493" s="135" t="str">
        <f>IFERROR(IF(ISBLANK($G1493),"",IF(ISBLANK($L1493),"",IF(ISTEXT($L1493),$L1493,IF(SIGN(INDEX('Time Zones'!$D$12:$J$18,MATCH($H1493,ZoneA,0),MATCH($M1493,ZoneB,0)))=(-1),INDEX('Time Zones'!$D$12:$J$18,MATCH($H1493,ZoneA,0),MATCH($M1493,ZoneB,0))+$L1493+5,INDEX('Time Zones'!$D$12:$J$18,MATCH($H1493,ZoneA,0),MATCH($M1493,ZoneB,0))+$L1493)))),"Select Time Zones")</f>
        <v/>
      </c>
      <c r="O1493" s="162" t="str">
        <f t="shared" ca="1" si="169"/>
        <v/>
      </c>
      <c r="P1493" s="25">
        <f t="shared" si="165"/>
        <v>0</v>
      </c>
      <c r="Q1493" s="25">
        <f t="shared" si="166"/>
        <v>0</v>
      </c>
      <c r="R1493" s="25">
        <f t="shared" si="167"/>
        <v>0</v>
      </c>
      <c r="S1493" s="25" t="str">
        <f t="shared" ca="1" si="170"/>
        <v/>
      </c>
      <c r="T1493" s="20" t="str">
        <f t="shared" ca="1" si="171"/>
        <v/>
      </c>
      <c r="U1493" s="26" t="str">
        <f t="shared" ca="1" si="168"/>
        <v/>
      </c>
      <c r="V1493" s="22"/>
      <c r="W1493" s="22"/>
      <c r="X1493" s="22"/>
      <c r="Y1493" s="22"/>
      <c r="Z1493" s="156"/>
      <c r="AA1493" s="156"/>
      <c r="AB1493" s="156"/>
      <c r="AC1493" s="22">
        <v>20</v>
      </c>
    </row>
    <row r="1494" spans="1:29">
      <c r="A1494" s="17"/>
      <c r="B1494" s="18"/>
      <c r="C1494" s="18"/>
      <c r="D1494" s="17"/>
      <c r="E1494" s="17"/>
      <c r="F1494" s="157"/>
      <c r="G1494" s="136"/>
      <c r="H1494" s="136" t="s">
        <v>131</v>
      </c>
      <c r="I1494" s="137" t="str">
        <f>IFERROR(IF(ISBLANK($G1494),"",IF(ISTEXT($G1494),$G1494,IF(SIGN(INDEX('Time Zones'!$D$12:$J$18,MATCH($H1494,ZoneA,0),MATCH($J1494,ZoneB,0)))=(-1),INDEX('Time Zones'!$D$12:$J$18,MATCH($H1494,ZoneA,0),MATCH($J1494,ZoneB,0))+$G1494+5,INDEX('Time Zones'!$D$12:$J$18,MATCH($H1494,ZoneA,0),MATCH($J1494,ZoneB,0))+$G1494))),"Select Time Zones")</f>
        <v/>
      </c>
      <c r="J1494" s="19" t="s">
        <v>131</v>
      </c>
      <c r="K1494" s="160"/>
      <c r="L1494" s="134"/>
      <c r="M1494" s="134" t="s">
        <v>131</v>
      </c>
      <c r="N1494" s="135" t="str">
        <f>IFERROR(IF(ISBLANK($G1494),"",IF(ISBLANK($L1494),"",IF(ISTEXT($L1494),$L1494,IF(SIGN(INDEX('Time Zones'!$D$12:$J$18,MATCH($H1494,ZoneA,0),MATCH($M1494,ZoneB,0)))=(-1),INDEX('Time Zones'!$D$12:$J$18,MATCH($H1494,ZoneA,0),MATCH($M1494,ZoneB,0))+$L1494+5,INDEX('Time Zones'!$D$12:$J$18,MATCH($H1494,ZoneA,0),MATCH($M1494,ZoneB,0))+$L1494)))),"Select Time Zones")</f>
        <v/>
      </c>
      <c r="O1494" s="162" t="str">
        <f t="shared" ca="1" si="169"/>
        <v/>
      </c>
      <c r="P1494" s="25">
        <f t="shared" si="165"/>
        <v>0</v>
      </c>
      <c r="Q1494" s="25">
        <f t="shared" si="166"/>
        <v>0</v>
      </c>
      <c r="R1494" s="25">
        <f t="shared" si="167"/>
        <v>0</v>
      </c>
      <c r="S1494" s="25" t="str">
        <f t="shared" ca="1" si="170"/>
        <v/>
      </c>
      <c r="T1494" s="20" t="str">
        <f t="shared" ca="1" si="171"/>
        <v/>
      </c>
      <c r="U1494" s="26" t="str">
        <f t="shared" ca="1" si="168"/>
        <v/>
      </c>
      <c r="V1494" s="22"/>
      <c r="W1494" s="22"/>
      <c r="X1494" s="22"/>
      <c r="Y1494" s="22"/>
      <c r="Z1494" s="156"/>
      <c r="AA1494" s="156"/>
      <c r="AB1494" s="156"/>
      <c r="AC1494" s="22">
        <v>20</v>
      </c>
    </row>
    <row r="1495" spans="1:29">
      <c r="A1495" s="17"/>
      <c r="B1495" s="18"/>
      <c r="C1495" s="18"/>
      <c r="D1495" s="17"/>
      <c r="E1495" s="17"/>
      <c r="F1495" s="157"/>
      <c r="G1495" s="136"/>
      <c r="H1495" s="136" t="s">
        <v>131</v>
      </c>
      <c r="I1495" s="137" t="str">
        <f>IFERROR(IF(ISBLANK($G1495),"",IF(ISTEXT($G1495),$G1495,IF(SIGN(INDEX('Time Zones'!$D$12:$J$18,MATCH($H1495,ZoneA,0),MATCH($J1495,ZoneB,0)))=(-1),INDEX('Time Zones'!$D$12:$J$18,MATCH($H1495,ZoneA,0),MATCH($J1495,ZoneB,0))+$G1495+5,INDEX('Time Zones'!$D$12:$J$18,MATCH($H1495,ZoneA,0),MATCH($J1495,ZoneB,0))+$G1495))),"Select Time Zones")</f>
        <v/>
      </c>
      <c r="J1495" s="19" t="s">
        <v>131</v>
      </c>
      <c r="K1495" s="160"/>
      <c r="L1495" s="134"/>
      <c r="M1495" s="134" t="s">
        <v>131</v>
      </c>
      <c r="N1495" s="135" t="str">
        <f>IFERROR(IF(ISBLANK($G1495),"",IF(ISBLANK($L1495),"",IF(ISTEXT($L1495),$L1495,IF(SIGN(INDEX('Time Zones'!$D$12:$J$18,MATCH($H1495,ZoneA,0),MATCH($M1495,ZoneB,0)))=(-1),INDEX('Time Zones'!$D$12:$J$18,MATCH($H1495,ZoneA,0),MATCH($M1495,ZoneB,0))+$L1495+5,INDEX('Time Zones'!$D$12:$J$18,MATCH($H1495,ZoneA,0),MATCH($M1495,ZoneB,0))+$L1495)))),"Select Time Zones")</f>
        <v/>
      </c>
      <c r="O1495" s="162" t="str">
        <f t="shared" ca="1" si="169"/>
        <v/>
      </c>
      <c r="P1495" s="25">
        <f t="shared" si="165"/>
        <v>0</v>
      </c>
      <c r="Q1495" s="25">
        <f t="shared" si="166"/>
        <v>0</v>
      </c>
      <c r="R1495" s="25">
        <f t="shared" si="167"/>
        <v>0</v>
      </c>
      <c r="S1495" s="25" t="str">
        <f t="shared" ca="1" si="170"/>
        <v/>
      </c>
      <c r="T1495" s="20" t="str">
        <f t="shared" ca="1" si="171"/>
        <v/>
      </c>
      <c r="U1495" s="26" t="str">
        <f t="shared" ca="1" si="168"/>
        <v/>
      </c>
      <c r="V1495" s="22"/>
      <c r="W1495" s="22"/>
      <c r="X1495" s="22"/>
      <c r="Y1495" s="22"/>
      <c r="Z1495" s="156"/>
      <c r="AA1495" s="156"/>
      <c r="AB1495" s="156"/>
      <c r="AC1495" s="22">
        <v>20</v>
      </c>
    </row>
    <row r="1496" spans="1:29">
      <c r="A1496" s="17"/>
      <c r="B1496" s="18"/>
      <c r="C1496" s="18"/>
      <c r="D1496" s="17"/>
      <c r="E1496" s="17"/>
      <c r="F1496" s="157"/>
      <c r="G1496" s="136"/>
      <c r="H1496" s="136" t="s">
        <v>131</v>
      </c>
      <c r="I1496" s="137" t="str">
        <f>IFERROR(IF(ISBLANK($G1496),"",IF(ISTEXT($G1496),$G1496,IF(SIGN(INDEX('Time Zones'!$D$12:$J$18,MATCH($H1496,ZoneA,0),MATCH($J1496,ZoneB,0)))=(-1),INDEX('Time Zones'!$D$12:$J$18,MATCH($H1496,ZoneA,0),MATCH($J1496,ZoneB,0))+$G1496+5,INDEX('Time Zones'!$D$12:$J$18,MATCH($H1496,ZoneA,0),MATCH($J1496,ZoneB,0))+$G1496))),"Select Time Zones")</f>
        <v/>
      </c>
      <c r="J1496" s="19" t="s">
        <v>131</v>
      </c>
      <c r="K1496" s="160"/>
      <c r="L1496" s="134"/>
      <c r="M1496" s="134" t="s">
        <v>131</v>
      </c>
      <c r="N1496" s="135" t="str">
        <f>IFERROR(IF(ISBLANK($G1496),"",IF(ISBLANK($L1496),"",IF(ISTEXT($L1496),$L1496,IF(SIGN(INDEX('Time Zones'!$D$12:$J$18,MATCH($H1496,ZoneA,0),MATCH($M1496,ZoneB,0)))=(-1),INDEX('Time Zones'!$D$12:$J$18,MATCH($H1496,ZoneA,0),MATCH($M1496,ZoneB,0))+$L1496+5,INDEX('Time Zones'!$D$12:$J$18,MATCH($H1496,ZoneA,0),MATCH($M1496,ZoneB,0))+$L1496)))),"Select Time Zones")</f>
        <v/>
      </c>
      <c r="O1496" s="162" t="str">
        <f t="shared" ca="1" si="169"/>
        <v/>
      </c>
      <c r="P1496" s="25">
        <f t="shared" si="165"/>
        <v>0</v>
      </c>
      <c r="Q1496" s="25">
        <f t="shared" si="166"/>
        <v>0</v>
      </c>
      <c r="R1496" s="25">
        <f t="shared" si="167"/>
        <v>0</v>
      </c>
      <c r="S1496" s="25" t="str">
        <f t="shared" ca="1" si="170"/>
        <v/>
      </c>
      <c r="T1496" s="20" t="str">
        <f t="shared" ca="1" si="171"/>
        <v/>
      </c>
      <c r="U1496" s="26" t="str">
        <f t="shared" ca="1" si="168"/>
        <v/>
      </c>
      <c r="V1496" s="22"/>
      <c r="W1496" s="22"/>
      <c r="X1496" s="22"/>
      <c r="Y1496" s="22"/>
      <c r="Z1496" s="156"/>
      <c r="AA1496" s="156"/>
      <c r="AB1496" s="156"/>
      <c r="AC1496" s="22">
        <v>20</v>
      </c>
    </row>
    <row r="1497" spans="1:29">
      <c r="A1497" s="17"/>
      <c r="B1497" s="18"/>
      <c r="C1497" s="18"/>
      <c r="D1497" s="17"/>
      <c r="E1497" s="17"/>
      <c r="F1497" s="157"/>
      <c r="G1497" s="136"/>
      <c r="H1497" s="136" t="s">
        <v>131</v>
      </c>
      <c r="I1497" s="137" t="str">
        <f>IFERROR(IF(ISBLANK($G1497),"",IF(ISTEXT($G1497),$G1497,IF(SIGN(INDEX('Time Zones'!$D$12:$J$18,MATCH($H1497,ZoneA,0),MATCH($J1497,ZoneB,0)))=(-1),INDEX('Time Zones'!$D$12:$J$18,MATCH($H1497,ZoneA,0),MATCH($J1497,ZoneB,0))+$G1497+5,INDEX('Time Zones'!$D$12:$J$18,MATCH($H1497,ZoneA,0),MATCH($J1497,ZoneB,0))+$G1497))),"Select Time Zones")</f>
        <v/>
      </c>
      <c r="J1497" s="19" t="s">
        <v>131</v>
      </c>
      <c r="K1497" s="160"/>
      <c r="L1497" s="134"/>
      <c r="M1497" s="134" t="s">
        <v>131</v>
      </c>
      <c r="N1497" s="135" t="str">
        <f>IFERROR(IF(ISBLANK($G1497),"",IF(ISBLANK($L1497),"",IF(ISTEXT($L1497),$L1497,IF(SIGN(INDEX('Time Zones'!$D$12:$J$18,MATCH($H1497,ZoneA,0),MATCH($M1497,ZoneB,0)))=(-1),INDEX('Time Zones'!$D$12:$J$18,MATCH($H1497,ZoneA,0),MATCH($M1497,ZoneB,0))+$L1497+5,INDEX('Time Zones'!$D$12:$J$18,MATCH($H1497,ZoneA,0),MATCH($M1497,ZoneB,0))+$L1497)))),"Select Time Zones")</f>
        <v/>
      </c>
      <c r="O1497" s="162" t="str">
        <f t="shared" ca="1" si="169"/>
        <v/>
      </c>
      <c r="P1497" s="25">
        <f t="shared" si="165"/>
        <v>0</v>
      </c>
      <c r="Q1497" s="25">
        <f t="shared" si="166"/>
        <v>0</v>
      </c>
      <c r="R1497" s="25">
        <f t="shared" si="167"/>
        <v>0</v>
      </c>
      <c r="S1497" s="25" t="str">
        <f t="shared" ca="1" si="170"/>
        <v/>
      </c>
      <c r="T1497" s="20" t="str">
        <f t="shared" ca="1" si="171"/>
        <v/>
      </c>
      <c r="U1497" s="26" t="str">
        <f t="shared" ca="1" si="168"/>
        <v/>
      </c>
      <c r="V1497" s="22"/>
      <c r="W1497" s="22"/>
      <c r="X1497" s="22"/>
      <c r="Y1497" s="22"/>
      <c r="Z1497" s="156"/>
      <c r="AA1497" s="156"/>
      <c r="AB1497" s="156"/>
      <c r="AC1497" s="22">
        <v>20</v>
      </c>
    </row>
    <row r="1498" spans="1:29">
      <c r="A1498" s="17"/>
      <c r="B1498" s="18"/>
      <c r="C1498" s="18"/>
      <c r="D1498" s="17"/>
      <c r="E1498" s="17"/>
      <c r="F1498" s="157"/>
      <c r="G1498" s="136"/>
      <c r="H1498" s="136" t="s">
        <v>131</v>
      </c>
      <c r="I1498" s="137" t="str">
        <f>IFERROR(IF(ISBLANK($G1498),"",IF(ISTEXT($G1498),$G1498,IF(SIGN(INDEX('Time Zones'!$D$12:$J$18,MATCH($H1498,ZoneA,0),MATCH($J1498,ZoneB,0)))=(-1),INDEX('Time Zones'!$D$12:$J$18,MATCH($H1498,ZoneA,0),MATCH($J1498,ZoneB,0))+$G1498+5,INDEX('Time Zones'!$D$12:$J$18,MATCH($H1498,ZoneA,0),MATCH($J1498,ZoneB,0))+$G1498))),"Select Time Zones")</f>
        <v/>
      </c>
      <c r="J1498" s="19" t="s">
        <v>131</v>
      </c>
      <c r="K1498" s="160"/>
      <c r="L1498" s="134"/>
      <c r="M1498" s="134" t="s">
        <v>131</v>
      </c>
      <c r="N1498" s="135" t="str">
        <f>IFERROR(IF(ISBLANK($G1498),"",IF(ISBLANK($L1498),"",IF(ISTEXT($L1498),$L1498,IF(SIGN(INDEX('Time Zones'!$D$12:$J$18,MATCH($H1498,ZoneA,0),MATCH($M1498,ZoneB,0)))=(-1),INDEX('Time Zones'!$D$12:$J$18,MATCH($H1498,ZoneA,0),MATCH($M1498,ZoneB,0))+$L1498+5,INDEX('Time Zones'!$D$12:$J$18,MATCH($H1498,ZoneA,0),MATCH($M1498,ZoneB,0))+$L1498)))),"Select Time Zones")</f>
        <v/>
      </c>
      <c r="O1498" s="162" t="str">
        <f t="shared" ca="1" si="169"/>
        <v/>
      </c>
      <c r="P1498" s="25">
        <f t="shared" si="165"/>
        <v>0</v>
      </c>
      <c r="Q1498" s="25">
        <f t="shared" si="166"/>
        <v>0</v>
      </c>
      <c r="R1498" s="25">
        <f t="shared" si="167"/>
        <v>0</v>
      </c>
      <c r="S1498" s="25" t="str">
        <f t="shared" ca="1" si="170"/>
        <v/>
      </c>
      <c r="T1498" s="20" t="str">
        <f t="shared" ca="1" si="171"/>
        <v/>
      </c>
      <c r="U1498" s="26" t="str">
        <f t="shared" ca="1" si="168"/>
        <v/>
      </c>
      <c r="V1498" s="22"/>
      <c r="W1498" s="22"/>
      <c r="X1498" s="22"/>
      <c r="Y1498" s="22"/>
      <c r="Z1498" s="156"/>
      <c r="AA1498" s="156"/>
      <c r="AB1498" s="156"/>
      <c r="AC1498" s="22">
        <v>20</v>
      </c>
    </row>
    <row r="1499" spans="1:29">
      <c r="A1499" s="17"/>
      <c r="B1499" s="18"/>
      <c r="C1499" s="18"/>
      <c r="D1499" s="17"/>
      <c r="E1499" s="17"/>
      <c r="F1499" s="157"/>
      <c r="G1499" s="136"/>
      <c r="H1499" s="136" t="s">
        <v>131</v>
      </c>
      <c r="I1499" s="137" t="str">
        <f>IFERROR(IF(ISBLANK($G1499),"",IF(ISTEXT($G1499),$G1499,IF(SIGN(INDEX('Time Zones'!$D$12:$J$18,MATCH($H1499,ZoneA,0),MATCH($J1499,ZoneB,0)))=(-1),INDEX('Time Zones'!$D$12:$J$18,MATCH($H1499,ZoneA,0),MATCH($J1499,ZoneB,0))+$G1499+5,INDEX('Time Zones'!$D$12:$J$18,MATCH($H1499,ZoneA,0),MATCH($J1499,ZoneB,0))+$G1499))),"Select Time Zones")</f>
        <v/>
      </c>
      <c r="J1499" s="19" t="s">
        <v>131</v>
      </c>
      <c r="K1499" s="160"/>
      <c r="L1499" s="134"/>
      <c r="M1499" s="134" t="s">
        <v>131</v>
      </c>
      <c r="N1499" s="135" t="str">
        <f>IFERROR(IF(ISBLANK($G1499),"",IF(ISBLANK($L1499),"",IF(ISTEXT($L1499),$L1499,IF(SIGN(INDEX('Time Zones'!$D$12:$J$18,MATCH($H1499,ZoneA,0),MATCH($M1499,ZoneB,0)))=(-1),INDEX('Time Zones'!$D$12:$J$18,MATCH($H1499,ZoneA,0),MATCH($M1499,ZoneB,0))+$L1499+5,INDEX('Time Zones'!$D$12:$J$18,MATCH($H1499,ZoneA,0),MATCH($M1499,ZoneB,0))+$L1499)))),"Select Time Zones")</f>
        <v/>
      </c>
      <c r="O1499" s="162" t="str">
        <f t="shared" ca="1" si="169"/>
        <v/>
      </c>
      <c r="P1499" s="25">
        <f t="shared" si="165"/>
        <v>0</v>
      </c>
      <c r="Q1499" s="25">
        <f t="shared" si="166"/>
        <v>0</v>
      </c>
      <c r="R1499" s="25">
        <f t="shared" si="167"/>
        <v>0</v>
      </c>
      <c r="S1499" s="25" t="str">
        <f t="shared" ca="1" si="170"/>
        <v/>
      </c>
      <c r="T1499" s="20" t="str">
        <f t="shared" ca="1" si="171"/>
        <v/>
      </c>
      <c r="U1499" s="26" t="str">
        <f t="shared" ca="1" si="168"/>
        <v/>
      </c>
      <c r="V1499" s="22"/>
      <c r="W1499" s="22"/>
      <c r="X1499" s="22"/>
      <c r="Y1499" s="22"/>
      <c r="Z1499" s="156"/>
      <c r="AA1499" s="156"/>
      <c r="AB1499" s="156"/>
      <c r="AC1499" s="22">
        <v>20</v>
      </c>
    </row>
    <row r="1500" spans="1:29">
      <c r="A1500" s="17"/>
      <c r="B1500" s="18"/>
      <c r="C1500" s="18"/>
      <c r="D1500" s="17"/>
      <c r="E1500" s="17"/>
      <c r="F1500" s="157"/>
      <c r="G1500" s="136"/>
      <c r="H1500" s="136" t="s">
        <v>131</v>
      </c>
      <c r="I1500" s="137" t="str">
        <f>IFERROR(IF(ISBLANK($G1500),"",IF(ISTEXT($G1500),$G1500,IF(SIGN(INDEX('Time Zones'!$D$12:$J$18,MATCH($H1500,ZoneA,0),MATCH($J1500,ZoneB,0)))=(-1),INDEX('Time Zones'!$D$12:$J$18,MATCH($H1500,ZoneA,0),MATCH($J1500,ZoneB,0))+$G1500+5,INDEX('Time Zones'!$D$12:$J$18,MATCH($H1500,ZoneA,0),MATCH($J1500,ZoneB,0))+$G1500))),"Select Time Zones")</f>
        <v/>
      </c>
      <c r="J1500" s="19" t="s">
        <v>131</v>
      </c>
      <c r="K1500" s="160"/>
      <c r="L1500" s="134"/>
      <c r="M1500" s="134" t="s">
        <v>131</v>
      </c>
      <c r="N1500" s="135" t="str">
        <f>IFERROR(IF(ISBLANK($G1500),"",IF(ISBLANK($L1500),"",IF(ISTEXT($L1500),$L1500,IF(SIGN(INDEX('Time Zones'!$D$12:$J$18,MATCH($H1500,ZoneA,0),MATCH($M1500,ZoneB,0)))=(-1),INDEX('Time Zones'!$D$12:$J$18,MATCH($H1500,ZoneA,0),MATCH($M1500,ZoneB,0))+$L1500+5,INDEX('Time Zones'!$D$12:$J$18,MATCH($H1500,ZoneA,0),MATCH($M1500,ZoneB,0))+$L1500)))),"Select Time Zones")</f>
        <v/>
      </c>
      <c r="O1500" s="162" t="str">
        <f t="shared" ca="1" si="169"/>
        <v/>
      </c>
      <c r="P1500" s="25">
        <f t="shared" si="165"/>
        <v>0</v>
      </c>
      <c r="Q1500" s="25">
        <f t="shared" si="166"/>
        <v>0</v>
      </c>
      <c r="R1500" s="25">
        <f t="shared" si="167"/>
        <v>0</v>
      </c>
      <c r="S1500" s="25" t="str">
        <f t="shared" ca="1" si="170"/>
        <v/>
      </c>
      <c r="T1500" s="20" t="str">
        <f t="shared" ca="1" si="171"/>
        <v/>
      </c>
      <c r="U1500" s="26" t="str">
        <f t="shared" ca="1" si="168"/>
        <v/>
      </c>
      <c r="V1500" s="22"/>
      <c r="W1500" s="22"/>
      <c r="X1500" s="22"/>
      <c r="Y1500" s="22"/>
      <c r="Z1500" s="156"/>
      <c r="AA1500" s="156"/>
      <c r="AB1500" s="156"/>
      <c r="AC1500" s="22">
        <v>20</v>
      </c>
    </row>
    <row r="1501" spans="1:29">
      <c r="A1501" s="17"/>
      <c r="B1501" s="18"/>
      <c r="C1501" s="18"/>
      <c r="D1501" s="17"/>
      <c r="E1501" s="17"/>
      <c r="F1501" s="157"/>
      <c r="G1501" s="136"/>
      <c r="H1501" s="136" t="s">
        <v>131</v>
      </c>
      <c r="I1501" s="137" t="str">
        <f>IFERROR(IF(ISBLANK($G1501),"",IF(ISTEXT($G1501),$G1501,IF(SIGN(INDEX('Time Zones'!$D$12:$J$18,MATCH($H1501,ZoneA,0),MATCH($J1501,ZoneB,0)))=(-1),INDEX('Time Zones'!$D$12:$J$18,MATCH($H1501,ZoneA,0),MATCH($J1501,ZoneB,0))+$G1501+5,INDEX('Time Zones'!$D$12:$J$18,MATCH($H1501,ZoneA,0),MATCH($J1501,ZoneB,0))+$G1501))),"Select Time Zones")</f>
        <v/>
      </c>
      <c r="J1501" s="19" t="s">
        <v>131</v>
      </c>
      <c r="K1501" s="160"/>
      <c r="L1501" s="134"/>
      <c r="M1501" s="134" t="s">
        <v>131</v>
      </c>
      <c r="N1501" s="135" t="str">
        <f>IFERROR(IF(ISBLANK($G1501),"",IF(ISBLANK($L1501),"",IF(ISTEXT($L1501),$L1501,IF(SIGN(INDEX('Time Zones'!$D$12:$J$18,MATCH($H1501,ZoneA,0),MATCH($M1501,ZoneB,0)))=(-1),INDEX('Time Zones'!$D$12:$J$18,MATCH($H1501,ZoneA,0),MATCH($M1501,ZoneB,0))+$L1501+5,INDEX('Time Zones'!$D$12:$J$18,MATCH($H1501,ZoneA,0),MATCH($M1501,ZoneB,0))+$L1501)))),"Select Time Zones")</f>
        <v/>
      </c>
      <c r="O1501" s="162" t="str">
        <f t="shared" ca="1" si="169"/>
        <v/>
      </c>
      <c r="P1501" s="25">
        <f t="shared" si="165"/>
        <v>0</v>
      </c>
      <c r="Q1501" s="25">
        <f t="shared" si="166"/>
        <v>0</v>
      </c>
      <c r="R1501" s="25">
        <f t="shared" si="167"/>
        <v>0</v>
      </c>
      <c r="S1501" s="25" t="str">
        <f t="shared" ca="1" si="170"/>
        <v/>
      </c>
      <c r="T1501" s="20" t="str">
        <f t="shared" ca="1" si="171"/>
        <v/>
      </c>
      <c r="U1501" s="26" t="str">
        <f t="shared" ca="1" si="168"/>
        <v/>
      </c>
      <c r="V1501" s="22"/>
      <c r="W1501" s="22"/>
      <c r="X1501" s="22"/>
      <c r="Y1501" s="22"/>
      <c r="Z1501" s="156"/>
      <c r="AA1501" s="156"/>
      <c r="AB1501" s="156"/>
      <c r="AC1501" s="22">
        <v>20</v>
      </c>
    </row>
    <row r="1502" spans="1:29">
      <c r="A1502" s="17"/>
      <c r="B1502" s="18"/>
      <c r="C1502" s="18"/>
      <c r="D1502" s="17"/>
      <c r="E1502" s="17"/>
      <c r="F1502" s="157"/>
      <c r="G1502" s="136"/>
      <c r="H1502" s="136" t="s">
        <v>131</v>
      </c>
      <c r="I1502" s="137" t="str">
        <f>IFERROR(IF(ISBLANK($G1502),"",IF(ISTEXT($G1502),$G1502,IF(SIGN(INDEX('Time Zones'!$D$12:$J$18,MATCH($H1502,ZoneA,0),MATCH($J1502,ZoneB,0)))=(-1),INDEX('Time Zones'!$D$12:$J$18,MATCH($H1502,ZoneA,0),MATCH($J1502,ZoneB,0))+$G1502+5,INDEX('Time Zones'!$D$12:$J$18,MATCH($H1502,ZoneA,0),MATCH($J1502,ZoneB,0))+$G1502))),"Select Time Zones")</f>
        <v/>
      </c>
      <c r="J1502" s="19" t="s">
        <v>131</v>
      </c>
      <c r="K1502" s="160"/>
      <c r="L1502" s="134"/>
      <c r="M1502" s="134" t="s">
        <v>131</v>
      </c>
      <c r="N1502" s="135" t="str">
        <f>IFERROR(IF(ISBLANK($G1502),"",IF(ISBLANK($L1502),"",IF(ISTEXT($L1502),$L1502,IF(SIGN(INDEX('Time Zones'!$D$12:$J$18,MATCH($H1502,ZoneA,0),MATCH($M1502,ZoneB,0)))=(-1),INDEX('Time Zones'!$D$12:$J$18,MATCH($H1502,ZoneA,0),MATCH($M1502,ZoneB,0))+$L1502+5,INDEX('Time Zones'!$D$12:$J$18,MATCH($H1502,ZoneA,0),MATCH($M1502,ZoneB,0))+$L1502)))),"Select Time Zones")</f>
        <v/>
      </c>
      <c r="O1502" s="162" t="str">
        <f t="shared" ca="1" si="169"/>
        <v/>
      </c>
      <c r="P1502" s="25">
        <f t="shared" si="165"/>
        <v>0</v>
      </c>
      <c r="Q1502" s="25">
        <f t="shared" si="166"/>
        <v>0</v>
      </c>
      <c r="R1502" s="25">
        <f t="shared" si="167"/>
        <v>0</v>
      </c>
      <c r="S1502" s="25" t="str">
        <f t="shared" ca="1" si="170"/>
        <v/>
      </c>
      <c r="T1502" s="20" t="str">
        <f t="shared" ca="1" si="171"/>
        <v/>
      </c>
      <c r="U1502" s="26" t="str">
        <f t="shared" ca="1" si="168"/>
        <v/>
      </c>
      <c r="V1502" s="22"/>
      <c r="W1502" s="22"/>
      <c r="X1502" s="22"/>
      <c r="Y1502" s="22"/>
      <c r="Z1502" s="156"/>
      <c r="AA1502" s="156"/>
      <c r="AB1502" s="156"/>
      <c r="AC1502" s="22">
        <v>20</v>
      </c>
    </row>
    <row r="1503" spans="1:29">
      <c r="A1503" s="17"/>
      <c r="B1503" s="18"/>
      <c r="C1503" s="18"/>
      <c r="D1503" s="17"/>
      <c r="E1503" s="17"/>
      <c r="F1503" s="157"/>
      <c r="G1503" s="136"/>
      <c r="H1503" s="136" t="s">
        <v>131</v>
      </c>
      <c r="I1503" s="137" t="str">
        <f>IFERROR(IF(ISBLANK($G1503),"",IF(ISTEXT($G1503),$G1503,IF(SIGN(INDEX('Time Zones'!$D$12:$J$18,MATCH($H1503,ZoneA,0),MATCH($J1503,ZoneB,0)))=(-1),INDEX('Time Zones'!$D$12:$J$18,MATCH($H1503,ZoneA,0),MATCH($J1503,ZoneB,0))+$G1503+5,INDEX('Time Zones'!$D$12:$J$18,MATCH($H1503,ZoneA,0),MATCH($J1503,ZoneB,0))+$G1503))),"Select Time Zones")</f>
        <v/>
      </c>
      <c r="J1503" s="19" t="s">
        <v>131</v>
      </c>
      <c r="K1503" s="160"/>
      <c r="L1503" s="134"/>
      <c r="M1503" s="134" t="s">
        <v>131</v>
      </c>
      <c r="N1503" s="135" t="str">
        <f>IFERROR(IF(ISBLANK($G1503),"",IF(ISBLANK($L1503),"",IF(ISTEXT($L1503),$L1503,IF(SIGN(INDEX('Time Zones'!$D$12:$J$18,MATCH($H1503,ZoneA,0),MATCH($M1503,ZoneB,0)))=(-1),INDEX('Time Zones'!$D$12:$J$18,MATCH($H1503,ZoneA,0),MATCH($M1503,ZoneB,0))+$L1503+5,INDEX('Time Zones'!$D$12:$J$18,MATCH($H1503,ZoneA,0),MATCH($M1503,ZoneB,0))+$L1503)))),"Select Time Zones")</f>
        <v/>
      </c>
      <c r="O1503" s="162" t="str">
        <f t="shared" ca="1" si="169"/>
        <v/>
      </c>
      <c r="P1503" s="25">
        <f t="shared" si="165"/>
        <v>0</v>
      </c>
      <c r="Q1503" s="25">
        <f t="shared" si="166"/>
        <v>0</v>
      </c>
      <c r="R1503" s="25">
        <f t="shared" si="167"/>
        <v>0</v>
      </c>
      <c r="S1503" s="25" t="str">
        <f t="shared" ca="1" si="170"/>
        <v/>
      </c>
      <c r="T1503" s="20" t="str">
        <f t="shared" ca="1" si="171"/>
        <v/>
      </c>
      <c r="U1503" s="26" t="str">
        <f t="shared" ca="1" si="168"/>
        <v/>
      </c>
      <c r="V1503" s="22"/>
      <c r="W1503" s="22"/>
      <c r="X1503" s="22"/>
      <c r="Y1503" s="22"/>
      <c r="Z1503" s="156"/>
      <c r="AA1503" s="156"/>
      <c r="AB1503" s="156"/>
      <c r="AC1503" s="22">
        <v>20</v>
      </c>
    </row>
    <row r="1504" spans="1:29">
      <c r="A1504" s="17"/>
      <c r="B1504" s="18"/>
      <c r="C1504" s="18"/>
      <c r="D1504" s="17"/>
      <c r="E1504" s="17"/>
      <c r="F1504" s="157"/>
      <c r="G1504" s="136"/>
      <c r="H1504" s="136" t="s">
        <v>131</v>
      </c>
      <c r="I1504" s="137" t="str">
        <f>IFERROR(IF(ISBLANK($G1504),"",IF(ISTEXT($G1504),$G1504,IF(SIGN(INDEX('Time Zones'!$D$12:$J$18,MATCH($H1504,ZoneA,0),MATCH($J1504,ZoneB,0)))=(-1),INDEX('Time Zones'!$D$12:$J$18,MATCH($H1504,ZoneA,0),MATCH($J1504,ZoneB,0))+$G1504+5,INDEX('Time Zones'!$D$12:$J$18,MATCH($H1504,ZoneA,0),MATCH($J1504,ZoneB,0))+$G1504))),"Select Time Zones")</f>
        <v/>
      </c>
      <c r="J1504" s="19" t="s">
        <v>131</v>
      </c>
      <c r="K1504" s="160"/>
      <c r="L1504" s="134"/>
      <c r="M1504" s="134" t="s">
        <v>131</v>
      </c>
      <c r="N1504" s="135" t="str">
        <f>IFERROR(IF(ISBLANK($G1504),"",IF(ISBLANK($L1504),"",IF(ISTEXT($L1504),$L1504,IF(SIGN(INDEX('Time Zones'!$D$12:$J$18,MATCH($H1504,ZoneA,0),MATCH($M1504,ZoneB,0)))=(-1),INDEX('Time Zones'!$D$12:$J$18,MATCH($H1504,ZoneA,0),MATCH($M1504,ZoneB,0))+$L1504+5,INDEX('Time Zones'!$D$12:$J$18,MATCH($H1504,ZoneA,0),MATCH($M1504,ZoneB,0))+$L1504)))),"Select Time Zones")</f>
        <v/>
      </c>
      <c r="O1504" s="162" t="str">
        <f t="shared" ca="1" si="169"/>
        <v/>
      </c>
      <c r="P1504" s="25">
        <f t="shared" si="165"/>
        <v>0</v>
      </c>
      <c r="Q1504" s="25">
        <f t="shared" si="166"/>
        <v>0</v>
      </c>
      <c r="R1504" s="25">
        <f t="shared" si="167"/>
        <v>0</v>
      </c>
      <c r="S1504" s="25" t="str">
        <f t="shared" ca="1" si="170"/>
        <v/>
      </c>
      <c r="T1504" s="20" t="str">
        <f t="shared" ca="1" si="171"/>
        <v/>
      </c>
      <c r="U1504" s="26" t="str">
        <f t="shared" ca="1" si="168"/>
        <v/>
      </c>
      <c r="V1504" s="22"/>
      <c r="W1504" s="22"/>
      <c r="X1504" s="22"/>
      <c r="Y1504" s="22"/>
      <c r="Z1504" s="156"/>
      <c r="AA1504" s="156"/>
      <c r="AB1504" s="156"/>
      <c r="AC1504" s="22">
        <v>20</v>
      </c>
    </row>
    <row r="1505" spans="1:29">
      <c r="A1505" s="17"/>
      <c r="B1505" s="18"/>
      <c r="C1505" s="18"/>
      <c r="D1505" s="17"/>
      <c r="E1505" s="17"/>
      <c r="F1505" s="157"/>
      <c r="G1505" s="136"/>
      <c r="H1505" s="136" t="s">
        <v>131</v>
      </c>
      <c r="I1505" s="137" t="str">
        <f>IFERROR(IF(ISBLANK($G1505),"",IF(ISTEXT($G1505),$G1505,IF(SIGN(INDEX('Time Zones'!$D$12:$J$18,MATCH($H1505,ZoneA,0),MATCH($J1505,ZoneB,0)))=(-1),INDEX('Time Zones'!$D$12:$J$18,MATCH($H1505,ZoneA,0),MATCH($J1505,ZoneB,0))+$G1505+5,INDEX('Time Zones'!$D$12:$J$18,MATCH($H1505,ZoneA,0),MATCH($J1505,ZoneB,0))+$G1505))),"Select Time Zones")</f>
        <v/>
      </c>
      <c r="J1505" s="19" t="s">
        <v>131</v>
      </c>
      <c r="K1505" s="160"/>
      <c r="L1505" s="134"/>
      <c r="M1505" s="134" t="s">
        <v>131</v>
      </c>
      <c r="N1505" s="135" t="str">
        <f>IFERROR(IF(ISBLANK($G1505),"",IF(ISBLANK($L1505),"",IF(ISTEXT($L1505),$L1505,IF(SIGN(INDEX('Time Zones'!$D$12:$J$18,MATCH($H1505,ZoneA,0),MATCH($M1505,ZoneB,0)))=(-1),INDEX('Time Zones'!$D$12:$J$18,MATCH($H1505,ZoneA,0),MATCH($M1505,ZoneB,0))+$L1505+5,INDEX('Time Zones'!$D$12:$J$18,MATCH($H1505,ZoneA,0),MATCH($M1505,ZoneB,0))+$L1505)))),"Select Time Zones")</f>
        <v/>
      </c>
      <c r="O1505" s="162" t="str">
        <f t="shared" ca="1" si="169"/>
        <v/>
      </c>
      <c r="P1505" s="25">
        <f t="shared" si="165"/>
        <v>0</v>
      </c>
      <c r="Q1505" s="25">
        <f t="shared" si="166"/>
        <v>0</v>
      </c>
      <c r="R1505" s="25">
        <f t="shared" si="167"/>
        <v>0</v>
      </c>
      <c r="S1505" s="25" t="str">
        <f t="shared" ca="1" si="170"/>
        <v/>
      </c>
      <c r="T1505" s="20" t="str">
        <f t="shared" ca="1" si="171"/>
        <v/>
      </c>
      <c r="U1505" s="26" t="str">
        <f t="shared" ca="1" si="168"/>
        <v/>
      </c>
      <c r="V1505" s="22"/>
      <c r="W1505" s="22"/>
      <c r="X1505" s="22"/>
      <c r="Y1505" s="22"/>
      <c r="Z1505" s="156"/>
      <c r="AA1505" s="156"/>
      <c r="AB1505" s="156"/>
      <c r="AC1505" s="22">
        <v>20</v>
      </c>
    </row>
    <row r="1506" spans="1:29">
      <c r="A1506" s="17"/>
      <c r="B1506" s="18"/>
      <c r="C1506" s="18"/>
      <c r="D1506" s="17"/>
      <c r="E1506" s="17"/>
      <c r="F1506" s="157"/>
      <c r="G1506" s="136"/>
      <c r="H1506" s="136" t="s">
        <v>131</v>
      </c>
      <c r="I1506" s="137" t="str">
        <f>IFERROR(IF(ISBLANK($G1506),"",IF(ISTEXT($G1506),$G1506,IF(SIGN(INDEX('Time Zones'!$D$12:$J$18,MATCH($H1506,ZoneA,0),MATCH($J1506,ZoneB,0)))=(-1),INDEX('Time Zones'!$D$12:$J$18,MATCH($H1506,ZoneA,0),MATCH($J1506,ZoneB,0))+$G1506+5,INDEX('Time Zones'!$D$12:$J$18,MATCH($H1506,ZoneA,0),MATCH($J1506,ZoneB,0))+$G1506))),"Select Time Zones")</f>
        <v/>
      </c>
      <c r="J1506" s="19" t="s">
        <v>131</v>
      </c>
      <c r="K1506" s="160"/>
      <c r="L1506" s="134"/>
      <c r="M1506" s="134" t="s">
        <v>131</v>
      </c>
      <c r="N1506" s="135" t="str">
        <f>IFERROR(IF(ISBLANK($G1506),"",IF(ISBLANK($L1506),"",IF(ISTEXT($L1506),$L1506,IF(SIGN(INDEX('Time Zones'!$D$12:$J$18,MATCH($H1506,ZoneA,0),MATCH($M1506,ZoneB,0)))=(-1),INDEX('Time Zones'!$D$12:$J$18,MATCH($H1506,ZoneA,0),MATCH($M1506,ZoneB,0))+$L1506+5,INDEX('Time Zones'!$D$12:$J$18,MATCH($H1506,ZoneA,0),MATCH($M1506,ZoneB,0))+$L1506)))),"Select Time Zones")</f>
        <v/>
      </c>
      <c r="O1506" s="162" t="str">
        <f t="shared" ca="1" si="169"/>
        <v/>
      </c>
      <c r="P1506" s="25">
        <f t="shared" si="165"/>
        <v>0</v>
      </c>
      <c r="Q1506" s="25">
        <f t="shared" si="166"/>
        <v>0</v>
      </c>
      <c r="R1506" s="25">
        <f t="shared" si="167"/>
        <v>0</v>
      </c>
      <c r="S1506" s="25" t="str">
        <f t="shared" ca="1" si="170"/>
        <v/>
      </c>
      <c r="T1506" s="20" t="str">
        <f t="shared" ca="1" si="171"/>
        <v/>
      </c>
      <c r="U1506" s="26" t="str">
        <f t="shared" ca="1" si="168"/>
        <v/>
      </c>
      <c r="V1506" s="22"/>
      <c r="W1506" s="22"/>
      <c r="X1506" s="22"/>
      <c r="Y1506" s="22"/>
      <c r="Z1506" s="156"/>
      <c r="AA1506" s="156"/>
      <c r="AB1506" s="156"/>
      <c r="AC1506" s="22">
        <v>20</v>
      </c>
    </row>
    <row r="1507" spans="1:29">
      <c r="A1507" s="17"/>
      <c r="B1507" s="18"/>
      <c r="C1507" s="18"/>
      <c r="D1507" s="17"/>
      <c r="E1507" s="17"/>
      <c r="F1507" s="157"/>
      <c r="G1507" s="136"/>
      <c r="H1507" s="136" t="s">
        <v>131</v>
      </c>
      <c r="I1507" s="137" t="str">
        <f>IFERROR(IF(ISBLANK($G1507),"",IF(ISTEXT($G1507),$G1507,IF(SIGN(INDEX('Time Zones'!$D$12:$J$18,MATCH($H1507,ZoneA,0),MATCH($J1507,ZoneB,0)))=(-1),INDEX('Time Zones'!$D$12:$J$18,MATCH($H1507,ZoneA,0),MATCH($J1507,ZoneB,0))+$G1507+5,INDEX('Time Zones'!$D$12:$J$18,MATCH($H1507,ZoneA,0),MATCH($J1507,ZoneB,0))+$G1507))),"Select Time Zones")</f>
        <v/>
      </c>
      <c r="J1507" s="19" t="s">
        <v>131</v>
      </c>
      <c r="K1507" s="160"/>
      <c r="L1507" s="134"/>
      <c r="M1507" s="134" t="s">
        <v>131</v>
      </c>
      <c r="N1507" s="135" t="str">
        <f>IFERROR(IF(ISBLANK($G1507),"",IF(ISBLANK($L1507),"",IF(ISTEXT($L1507),$L1507,IF(SIGN(INDEX('Time Zones'!$D$12:$J$18,MATCH($H1507,ZoneA,0),MATCH($M1507,ZoneB,0)))=(-1),INDEX('Time Zones'!$D$12:$J$18,MATCH($H1507,ZoneA,0),MATCH($M1507,ZoneB,0))+$L1507+5,INDEX('Time Zones'!$D$12:$J$18,MATCH($H1507,ZoneA,0),MATCH($M1507,ZoneB,0))+$L1507)))),"Select Time Zones")</f>
        <v/>
      </c>
      <c r="O1507" s="162" t="str">
        <f t="shared" ca="1" si="169"/>
        <v/>
      </c>
      <c r="P1507" s="25">
        <f t="shared" si="165"/>
        <v>0</v>
      </c>
      <c r="Q1507" s="25">
        <f t="shared" si="166"/>
        <v>0</v>
      </c>
      <c r="R1507" s="25">
        <f t="shared" si="167"/>
        <v>0</v>
      </c>
      <c r="S1507" s="25" t="str">
        <f t="shared" ca="1" si="170"/>
        <v/>
      </c>
      <c r="T1507" s="20" t="str">
        <f t="shared" ca="1" si="171"/>
        <v/>
      </c>
      <c r="U1507" s="26" t="str">
        <f t="shared" ca="1" si="168"/>
        <v/>
      </c>
      <c r="V1507" s="22"/>
      <c r="W1507" s="22"/>
      <c r="X1507" s="22"/>
      <c r="Y1507" s="22"/>
      <c r="Z1507" s="156"/>
      <c r="AA1507" s="156"/>
      <c r="AB1507" s="156"/>
      <c r="AC1507" s="22">
        <v>20</v>
      </c>
    </row>
    <row r="1508" spans="1:29">
      <c r="A1508" s="17"/>
      <c r="B1508" s="18"/>
      <c r="C1508" s="18"/>
      <c r="D1508" s="17"/>
      <c r="E1508" s="17"/>
      <c r="F1508" s="157"/>
      <c r="G1508" s="136"/>
      <c r="H1508" s="136" t="s">
        <v>131</v>
      </c>
      <c r="I1508" s="137" t="str">
        <f>IFERROR(IF(ISBLANK($G1508),"",IF(ISTEXT($G1508),$G1508,IF(SIGN(INDEX('Time Zones'!$D$12:$J$18,MATCH($H1508,ZoneA,0),MATCH($J1508,ZoneB,0)))=(-1),INDEX('Time Zones'!$D$12:$J$18,MATCH($H1508,ZoneA,0),MATCH($J1508,ZoneB,0))+$G1508+5,INDEX('Time Zones'!$D$12:$J$18,MATCH($H1508,ZoneA,0),MATCH($J1508,ZoneB,0))+$G1508))),"Select Time Zones")</f>
        <v/>
      </c>
      <c r="J1508" s="19" t="s">
        <v>131</v>
      </c>
      <c r="K1508" s="160"/>
      <c r="L1508" s="134"/>
      <c r="M1508" s="134" t="s">
        <v>131</v>
      </c>
      <c r="N1508" s="135" t="str">
        <f>IFERROR(IF(ISBLANK($G1508),"",IF(ISBLANK($L1508),"",IF(ISTEXT($L1508),$L1508,IF(SIGN(INDEX('Time Zones'!$D$12:$J$18,MATCH($H1508,ZoneA,0),MATCH($M1508,ZoneB,0)))=(-1),INDEX('Time Zones'!$D$12:$J$18,MATCH($H1508,ZoneA,0),MATCH($M1508,ZoneB,0))+$L1508+5,INDEX('Time Zones'!$D$12:$J$18,MATCH($H1508,ZoneA,0),MATCH($M1508,ZoneB,0))+$L1508)))),"Select Time Zones")</f>
        <v/>
      </c>
      <c r="O1508" s="162" t="str">
        <f t="shared" ca="1" si="169"/>
        <v/>
      </c>
      <c r="P1508" s="25">
        <f t="shared" si="165"/>
        <v>0</v>
      </c>
      <c r="Q1508" s="25">
        <f t="shared" si="166"/>
        <v>0</v>
      </c>
      <c r="R1508" s="25">
        <f t="shared" si="167"/>
        <v>0</v>
      </c>
      <c r="S1508" s="25" t="str">
        <f t="shared" ca="1" si="170"/>
        <v/>
      </c>
      <c r="T1508" s="20" t="str">
        <f t="shared" ca="1" si="171"/>
        <v/>
      </c>
      <c r="U1508" s="26" t="str">
        <f t="shared" ca="1" si="168"/>
        <v/>
      </c>
      <c r="V1508" s="22"/>
      <c r="W1508" s="22"/>
      <c r="X1508" s="22"/>
      <c r="Y1508" s="22"/>
      <c r="Z1508" s="156"/>
      <c r="AA1508" s="156"/>
      <c r="AB1508" s="156"/>
      <c r="AC1508" s="22">
        <v>20</v>
      </c>
    </row>
    <row r="1509" spans="1:29">
      <c r="A1509" s="17"/>
      <c r="B1509" s="18"/>
      <c r="C1509" s="18"/>
      <c r="D1509" s="17"/>
      <c r="E1509" s="17"/>
      <c r="F1509" s="157"/>
      <c r="G1509" s="136"/>
      <c r="H1509" s="136" t="s">
        <v>131</v>
      </c>
      <c r="I1509" s="137" t="str">
        <f>IFERROR(IF(ISBLANK($G1509),"",IF(ISTEXT($G1509),$G1509,IF(SIGN(INDEX('Time Zones'!$D$12:$J$18,MATCH($H1509,ZoneA,0),MATCH($J1509,ZoneB,0)))=(-1),INDEX('Time Zones'!$D$12:$J$18,MATCH($H1509,ZoneA,0),MATCH($J1509,ZoneB,0))+$G1509+5,INDEX('Time Zones'!$D$12:$J$18,MATCH($H1509,ZoneA,0),MATCH($J1509,ZoneB,0))+$G1509))),"Select Time Zones")</f>
        <v/>
      </c>
      <c r="J1509" s="19" t="s">
        <v>131</v>
      </c>
      <c r="K1509" s="160"/>
      <c r="L1509" s="134"/>
      <c r="M1509" s="134" t="s">
        <v>131</v>
      </c>
      <c r="N1509" s="135" t="str">
        <f>IFERROR(IF(ISBLANK($G1509),"",IF(ISBLANK($L1509),"",IF(ISTEXT($L1509),$L1509,IF(SIGN(INDEX('Time Zones'!$D$12:$J$18,MATCH($H1509,ZoneA,0),MATCH($M1509,ZoneB,0)))=(-1),INDEX('Time Zones'!$D$12:$J$18,MATCH($H1509,ZoneA,0),MATCH($M1509,ZoneB,0))+$L1509+5,INDEX('Time Zones'!$D$12:$J$18,MATCH($H1509,ZoneA,0),MATCH($M1509,ZoneB,0))+$L1509)))),"Select Time Zones")</f>
        <v/>
      </c>
      <c r="O1509" s="162" t="str">
        <f t="shared" ca="1" si="169"/>
        <v/>
      </c>
      <c r="P1509" s="25">
        <f t="shared" si="165"/>
        <v>0</v>
      </c>
      <c r="Q1509" s="25">
        <f t="shared" si="166"/>
        <v>0</v>
      </c>
      <c r="R1509" s="25">
        <f t="shared" si="167"/>
        <v>0</v>
      </c>
      <c r="S1509" s="25" t="str">
        <f t="shared" ca="1" si="170"/>
        <v/>
      </c>
      <c r="T1509" s="20" t="str">
        <f t="shared" ca="1" si="171"/>
        <v/>
      </c>
      <c r="U1509" s="26" t="str">
        <f t="shared" ca="1" si="168"/>
        <v/>
      </c>
      <c r="V1509" s="22"/>
      <c r="W1509" s="22"/>
      <c r="X1509" s="22"/>
      <c r="Y1509" s="22"/>
      <c r="Z1509" s="156"/>
      <c r="AA1509" s="156"/>
      <c r="AB1509" s="156"/>
      <c r="AC1509" s="22">
        <v>20</v>
      </c>
    </row>
    <row r="1510" spans="1:29">
      <c r="A1510" s="17"/>
      <c r="B1510" s="18"/>
      <c r="C1510" s="18"/>
      <c r="D1510" s="17"/>
      <c r="E1510" s="17"/>
      <c r="F1510" s="157"/>
      <c r="G1510" s="136"/>
      <c r="H1510" s="136" t="s">
        <v>131</v>
      </c>
      <c r="I1510" s="137" t="str">
        <f>IFERROR(IF(ISBLANK($G1510),"",IF(ISTEXT($G1510),$G1510,IF(SIGN(INDEX('Time Zones'!$D$12:$J$18,MATCH($H1510,ZoneA,0),MATCH($J1510,ZoneB,0)))=(-1),INDEX('Time Zones'!$D$12:$J$18,MATCH($H1510,ZoneA,0),MATCH($J1510,ZoneB,0))+$G1510+5,INDEX('Time Zones'!$D$12:$J$18,MATCH($H1510,ZoneA,0),MATCH($J1510,ZoneB,0))+$G1510))),"Select Time Zones")</f>
        <v/>
      </c>
      <c r="J1510" s="19" t="s">
        <v>131</v>
      </c>
      <c r="K1510" s="160"/>
      <c r="L1510" s="134"/>
      <c r="M1510" s="134" t="s">
        <v>131</v>
      </c>
      <c r="N1510" s="135" t="str">
        <f>IFERROR(IF(ISBLANK($G1510),"",IF(ISBLANK($L1510),"",IF(ISTEXT($L1510),$L1510,IF(SIGN(INDEX('Time Zones'!$D$12:$J$18,MATCH($H1510,ZoneA,0),MATCH($M1510,ZoneB,0)))=(-1),INDEX('Time Zones'!$D$12:$J$18,MATCH($H1510,ZoneA,0),MATCH($M1510,ZoneB,0))+$L1510+5,INDEX('Time Zones'!$D$12:$J$18,MATCH($H1510,ZoneA,0),MATCH($M1510,ZoneB,0))+$L1510)))),"Select Time Zones")</f>
        <v/>
      </c>
      <c r="O1510" s="162" t="str">
        <f t="shared" ca="1" si="169"/>
        <v/>
      </c>
      <c r="P1510" s="25">
        <f t="shared" si="165"/>
        <v>0</v>
      </c>
      <c r="Q1510" s="25">
        <f t="shared" si="166"/>
        <v>0</v>
      </c>
      <c r="R1510" s="25">
        <f t="shared" si="167"/>
        <v>0</v>
      </c>
      <c r="S1510" s="25" t="str">
        <f t="shared" ca="1" si="170"/>
        <v/>
      </c>
      <c r="T1510" s="20" t="str">
        <f t="shared" ca="1" si="171"/>
        <v/>
      </c>
      <c r="U1510" s="26" t="str">
        <f t="shared" ca="1" si="168"/>
        <v/>
      </c>
      <c r="V1510" s="22"/>
      <c r="W1510" s="22"/>
      <c r="X1510" s="22"/>
      <c r="Y1510" s="22"/>
      <c r="Z1510" s="156"/>
      <c r="AA1510" s="156"/>
      <c r="AB1510" s="156"/>
      <c r="AC1510" s="22">
        <v>20</v>
      </c>
    </row>
    <row r="1511" spans="1:29">
      <c r="A1511" s="17"/>
      <c r="B1511" s="18"/>
      <c r="C1511" s="18"/>
      <c r="D1511" s="17"/>
      <c r="E1511" s="17"/>
      <c r="F1511" s="157"/>
      <c r="G1511" s="136"/>
      <c r="H1511" s="136" t="s">
        <v>131</v>
      </c>
      <c r="I1511" s="137" t="str">
        <f>IFERROR(IF(ISBLANK($G1511),"",IF(ISTEXT($G1511),$G1511,IF(SIGN(INDEX('Time Zones'!$D$12:$J$18,MATCH($H1511,ZoneA,0),MATCH($J1511,ZoneB,0)))=(-1),INDEX('Time Zones'!$D$12:$J$18,MATCH($H1511,ZoneA,0),MATCH($J1511,ZoneB,0))+$G1511+5,INDEX('Time Zones'!$D$12:$J$18,MATCH($H1511,ZoneA,0),MATCH($J1511,ZoneB,0))+$G1511))),"Select Time Zones")</f>
        <v/>
      </c>
      <c r="J1511" s="19" t="s">
        <v>131</v>
      </c>
      <c r="K1511" s="160"/>
      <c r="L1511" s="134"/>
      <c r="M1511" s="134" t="s">
        <v>131</v>
      </c>
      <c r="N1511" s="135" t="str">
        <f>IFERROR(IF(ISBLANK($G1511),"",IF(ISBLANK($L1511),"",IF(ISTEXT($L1511),$L1511,IF(SIGN(INDEX('Time Zones'!$D$12:$J$18,MATCH($H1511,ZoneA,0),MATCH($M1511,ZoneB,0)))=(-1),INDEX('Time Zones'!$D$12:$J$18,MATCH($H1511,ZoneA,0),MATCH($M1511,ZoneB,0))+$L1511+5,INDEX('Time Zones'!$D$12:$J$18,MATCH($H1511,ZoneA,0),MATCH($M1511,ZoneB,0))+$L1511)))),"Select Time Zones")</f>
        <v/>
      </c>
      <c r="O1511" s="162" t="str">
        <f t="shared" ca="1" si="169"/>
        <v/>
      </c>
      <c r="P1511" s="25">
        <f t="shared" si="165"/>
        <v>0</v>
      </c>
      <c r="Q1511" s="25">
        <f t="shared" si="166"/>
        <v>0</v>
      </c>
      <c r="R1511" s="25">
        <f t="shared" si="167"/>
        <v>0</v>
      </c>
      <c r="S1511" s="25" t="str">
        <f t="shared" ca="1" si="170"/>
        <v/>
      </c>
      <c r="T1511" s="20" t="str">
        <f t="shared" ca="1" si="171"/>
        <v/>
      </c>
      <c r="U1511" s="26" t="str">
        <f t="shared" ca="1" si="168"/>
        <v/>
      </c>
      <c r="V1511" s="22"/>
      <c r="W1511" s="22"/>
      <c r="X1511" s="22"/>
      <c r="Y1511" s="22"/>
      <c r="Z1511" s="156"/>
      <c r="AA1511" s="156"/>
      <c r="AB1511" s="156"/>
      <c r="AC1511" s="22">
        <v>20</v>
      </c>
    </row>
    <row r="1512" spans="1:29">
      <c r="A1512" s="17"/>
      <c r="B1512" s="18"/>
      <c r="C1512" s="18"/>
      <c r="D1512" s="17"/>
      <c r="E1512" s="17"/>
      <c r="F1512" s="157"/>
      <c r="G1512" s="136"/>
      <c r="H1512" s="136" t="s">
        <v>131</v>
      </c>
      <c r="I1512" s="137" t="str">
        <f>IFERROR(IF(ISBLANK($G1512),"",IF(ISTEXT($G1512),$G1512,IF(SIGN(INDEX('Time Zones'!$D$12:$J$18,MATCH($H1512,ZoneA,0),MATCH($J1512,ZoneB,0)))=(-1),INDEX('Time Zones'!$D$12:$J$18,MATCH($H1512,ZoneA,0),MATCH($J1512,ZoneB,0))+$G1512+5,INDEX('Time Zones'!$D$12:$J$18,MATCH($H1512,ZoneA,0),MATCH($J1512,ZoneB,0))+$G1512))),"Select Time Zones")</f>
        <v/>
      </c>
      <c r="J1512" s="19" t="s">
        <v>131</v>
      </c>
      <c r="K1512" s="160"/>
      <c r="L1512" s="134"/>
      <c r="M1512" s="134" t="s">
        <v>131</v>
      </c>
      <c r="N1512" s="135" t="str">
        <f>IFERROR(IF(ISBLANK($G1512),"",IF(ISBLANK($L1512),"",IF(ISTEXT($L1512),$L1512,IF(SIGN(INDEX('Time Zones'!$D$12:$J$18,MATCH($H1512,ZoneA,0),MATCH($M1512,ZoneB,0)))=(-1),INDEX('Time Zones'!$D$12:$J$18,MATCH($H1512,ZoneA,0),MATCH($M1512,ZoneB,0))+$L1512+5,INDEX('Time Zones'!$D$12:$J$18,MATCH($H1512,ZoneA,0),MATCH($M1512,ZoneB,0))+$L1512)))),"Select Time Zones")</f>
        <v/>
      </c>
      <c r="O1512" s="162" t="str">
        <f t="shared" ca="1" si="169"/>
        <v/>
      </c>
      <c r="P1512" s="25">
        <f t="shared" si="165"/>
        <v>0</v>
      </c>
      <c r="Q1512" s="25">
        <f t="shared" si="166"/>
        <v>0</v>
      </c>
      <c r="R1512" s="25">
        <f t="shared" si="167"/>
        <v>0</v>
      </c>
      <c r="S1512" s="25" t="str">
        <f t="shared" ca="1" si="170"/>
        <v/>
      </c>
      <c r="T1512" s="20" t="str">
        <f t="shared" ca="1" si="171"/>
        <v/>
      </c>
      <c r="U1512" s="26" t="str">
        <f t="shared" ca="1" si="168"/>
        <v/>
      </c>
      <c r="V1512" s="22"/>
      <c r="W1512" s="22"/>
      <c r="X1512" s="22"/>
      <c r="Y1512" s="22"/>
      <c r="Z1512" s="156"/>
      <c r="AA1512" s="156"/>
      <c r="AB1512" s="156"/>
      <c r="AC1512" s="22">
        <v>20</v>
      </c>
    </row>
    <row r="1513" spans="1:29">
      <c r="A1513" s="17"/>
      <c r="B1513" s="18"/>
      <c r="C1513" s="18"/>
      <c r="D1513" s="17"/>
      <c r="E1513" s="17"/>
      <c r="F1513" s="157"/>
      <c r="G1513" s="136"/>
      <c r="H1513" s="136" t="s">
        <v>131</v>
      </c>
      <c r="I1513" s="137" t="str">
        <f>IFERROR(IF(ISBLANK($G1513),"",IF(ISTEXT($G1513),$G1513,IF(SIGN(INDEX('Time Zones'!$D$12:$J$18,MATCH($H1513,ZoneA,0),MATCH($J1513,ZoneB,0)))=(-1),INDEX('Time Zones'!$D$12:$J$18,MATCH($H1513,ZoneA,0),MATCH($J1513,ZoneB,0))+$G1513+5,INDEX('Time Zones'!$D$12:$J$18,MATCH($H1513,ZoneA,0),MATCH($J1513,ZoneB,0))+$G1513))),"Select Time Zones")</f>
        <v/>
      </c>
      <c r="J1513" s="19" t="s">
        <v>131</v>
      </c>
      <c r="K1513" s="160"/>
      <c r="L1513" s="134"/>
      <c r="M1513" s="134" t="s">
        <v>131</v>
      </c>
      <c r="N1513" s="135" t="str">
        <f>IFERROR(IF(ISBLANK($G1513),"",IF(ISBLANK($L1513),"",IF(ISTEXT($L1513),$L1513,IF(SIGN(INDEX('Time Zones'!$D$12:$J$18,MATCH($H1513,ZoneA,0),MATCH($M1513,ZoneB,0)))=(-1),INDEX('Time Zones'!$D$12:$J$18,MATCH($H1513,ZoneA,0),MATCH($M1513,ZoneB,0))+$L1513+5,INDEX('Time Zones'!$D$12:$J$18,MATCH($H1513,ZoneA,0),MATCH($M1513,ZoneB,0))+$L1513)))),"Select Time Zones")</f>
        <v/>
      </c>
      <c r="O1513" s="162" t="str">
        <f t="shared" ca="1" si="169"/>
        <v/>
      </c>
      <c r="P1513" s="25">
        <f t="shared" si="165"/>
        <v>0</v>
      </c>
      <c r="Q1513" s="25">
        <f t="shared" si="166"/>
        <v>0</v>
      </c>
      <c r="R1513" s="25">
        <f t="shared" si="167"/>
        <v>0</v>
      </c>
      <c r="S1513" s="25" t="str">
        <f t="shared" ca="1" si="170"/>
        <v/>
      </c>
      <c r="T1513" s="20" t="str">
        <f t="shared" ca="1" si="171"/>
        <v/>
      </c>
      <c r="U1513" s="26" t="str">
        <f t="shared" ca="1" si="168"/>
        <v/>
      </c>
      <c r="V1513" s="22"/>
      <c r="W1513" s="22"/>
      <c r="X1513" s="22"/>
      <c r="Y1513" s="22"/>
      <c r="Z1513" s="156"/>
      <c r="AA1513" s="156"/>
      <c r="AB1513" s="156"/>
      <c r="AC1513" s="22">
        <v>20</v>
      </c>
    </row>
    <row r="1514" spans="1:29">
      <c r="A1514" s="17"/>
      <c r="B1514" s="18"/>
      <c r="C1514" s="18"/>
      <c r="D1514" s="17"/>
      <c r="E1514" s="17"/>
      <c r="F1514" s="157"/>
      <c r="G1514" s="136"/>
      <c r="H1514" s="136" t="s">
        <v>131</v>
      </c>
      <c r="I1514" s="137" t="str">
        <f>IFERROR(IF(ISBLANK($G1514),"",IF(ISTEXT($G1514),$G1514,IF(SIGN(INDEX('Time Zones'!$D$12:$J$18,MATCH($H1514,ZoneA,0),MATCH($J1514,ZoneB,0)))=(-1),INDEX('Time Zones'!$D$12:$J$18,MATCH($H1514,ZoneA,0),MATCH($J1514,ZoneB,0))+$G1514+5,INDEX('Time Zones'!$D$12:$J$18,MATCH($H1514,ZoneA,0),MATCH($J1514,ZoneB,0))+$G1514))),"Select Time Zones")</f>
        <v/>
      </c>
      <c r="J1514" s="19" t="s">
        <v>131</v>
      </c>
      <c r="K1514" s="160"/>
      <c r="L1514" s="134"/>
      <c r="M1514" s="134" t="s">
        <v>131</v>
      </c>
      <c r="N1514" s="135" t="str">
        <f>IFERROR(IF(ISBLANK($G1514),"",IF(ISBLANK($L1514),"",IF(ISTEXT($L1514),$L1514,IF(SIGN(INDEX('Time Zones'!$D$12:$J$18,MATCH($H1514,ZoneA,0),MATCH($M1514,ZoneB,0)))=(-1),INDEX('Time Zones'!$D$12:$J$18,MATCH($H1514,ZoneA,0),MATCH($M1514,ZoneB,0))+$L1514+5,INDEX('Time Zones'!$D$12:$J$18,MATCH($H1514,ZoneA,0),MATCH($M1514,ZoneB,0))+$L1514)))),"Select Time Zones")</f>
        <v/>
      </c>
      <c r="O1514" s="162" t="str">
        <f t="shared" ca="1" si="169"/>
        <v/>
      </c>
      <c r="P1514" s="25">
        <f t="shared" si="165"/>
        <v>0</v>
      </c>
      <c r="Q1514" s="25">
        <f t="shared" si="166"/>
        <v>0</v>
      </c>
      <c r="R1514" s="25">
        <f t="shared" si="167"/>
        <v>0</v>
      </c>
      <c r="S1514" s="25" t="str">
        <f t="shared" ca="1" si="170"/>
        <v/>
      </c>
      <c r="T1514" s="20" t="str">
        <f t="shared" ca="1" si="171"/>
        <v/>
      </c>
      <c r="U1514" s="26" t="str">
        <f t="shared" ca="1" si="168"/>
        <v/>
      </c>
      <c r="V1514" s="22"/>
      <c r="W1514" s="22"/>
      <c r="X1514" s="22"/>
      <c r="Y1514" s="22"/>
      <c r="Z1514" s="156"/>
      <c r="AA1514" s="156"/>
      <c r="AB1514" s="156"/>
      <c r="AC1514" s="22">
        <v>20</v>
      </c>
    </row>
    <row r="1515" spans="1:29">
      <c r="A1515" s="17"/>
      <c r="B1515" s="18"/>
      <c r="C1515" s="18"/>
      <c r="D1515" s="17"/>
      <c r="E1515" s="17"/>
      <c r="F1515" s="157"/>
      <c r="G1515" s="136"/>
      <c r="H1515" s="136" t="s">
        <v>131</v>
      </c>
      <c r="I1515" s="137" t="str">
        <f>IFERROR(IF(ISBLANK($G1515),"",IF(ISTEXT($G1515),$G1515,IF(SIGN(INDEX('Time Zones'!$D$12:$J$18,MATCH($H1515,ZoneA,0),MATCH($J1515,ZoneB,0)))=(-1),INDEX('Time Zones'!$D$12:$J$18,MATCH($H1515,ZoneA,0),MATCH($J1515,ZoneB,0))+$G1515+5,INDEX('Time Zones'!$D$12:$J$18,MATCH($H1515,ZoneA,0),MATCH($J1515,ZoneB,0))+$G1515))),"Select Time Zones")</f>
        <v/>
      </c>
      <c r="J1515" s="19" t="s">
        <v>131</v>
      </c>
      <c r="K1515" s="160"/>
      <c r="L1515" s="134"/>
      <c r="M1515" s="134" t="s">
        <v>131</v>
      </c>
      <c r="N1515" s="135" t="str">
        <f>IFERROR(IF(ISBLANK($G1515),"",IF(ISBLANK($L1515),"",IF(ISTEXT($L1515),$L1515,IF(SIGN(INDEX('Time Zones'!$D$12:$J$18,MATCH($H1515,ZoneA,0),MATCH($M1515,ZoneB,0)))=(-1),INDEX('Time Zones'!$D$12:$J$18,MATCH($H1515,ZoneA,0),MATCH($M1515,ZoneB,0))+$L1515+5,INDEX('Time Zones'!$D$12:$J$18,MATCH($H1515,ZoneA,0),MATCH($M1515,ZoneB,0))+$L1515)))),"Select Time Zones")</f>
        <v/>
      </c>
      <c r="O1515" s="162" t="str">
        <f t="shared" ca="1" si="169"/>
        <v/>
      </c>
      <c r="P1515" s="25">
        <f t="shared" si="165"/>
        <v>0</v>
      </c>
      <c r="Q1515" s="25">
        <f t="shared" si="166"/>
        <v>0</v>
      </c>
      <c r="R1515" s="25">
        <f t="shared" si="167"/>
        <v>0</v>
      </c>
      <c r="S1515" s="25" t="str">
        <f t="shared" ca="1" si="170"/>
        <v/>
      </c>
      <c r="T1515" s="20" t="str">
        <f t="shared" ca="1" si="171"/>
        <v/>
      </c>
      <c r="U1515" s="26" t="str">
        <f t="shared" ca="1" si="168"/>
        <v/>
      </c>
      <c r="V1515" s="22"/>
      <c r="W1515" s="22"/>
      <c r="X1515" s="22"/>
      <c r="Y1515" s="22"/>
      <c r="Z1515" s="156"/>
      <c r="AA1515" s="156"/>
      <c r="AB1515" s="156"/>
      <c r="AC1515" s="22">
        <v>20</v>
      </c>
    </row>
    <row r="1516" spans="1:29">
      <c r="A1516" s="17"/>
      <c r="B1516" s="18"/>
      <c r="C1516" s="18"/>
      <c r="D1516" s="17"/>
      <c r="E1516" s="17"/>
      <c r="F1516" s="157"/>
      <c r="G1516" s="136"/>
      <c r="H1516" s="136" t="s">
        <v>131</v>
      </c>
      <c r="I1516" s="137" t="str">
        <f>IFERROR(IF(ISBLANK($G1516),"",IF(ISTEXT($G1516),$G1516,IF(SIGN(INDEX('Time Zones'!$D$12:$J$18,MATCH($H1516,ZoneA,0),MATCH($J1516,ZoneB,0)))=(-1),INDEX('Time Zones'!$D$12:$J$18,MATCH($H1516,ZoneA,0),MATCH($J1516,ZoneB,0))+$G1516+5,INDEX('Time Zones'!$D$12:$J$18,MATCH($H1516,ZoneA,0),MATCH($J1516,ZoneB,0))+$G1516))),"Select Time Zones")</f>
        <v/>
      </c>
      <c r="J1516" s="19" t="s">
        <v>131</v>
      </c>
      <c r="K1516" s="160"/>
      <c r="L1516" s="134"/>
      <c r="M1516" s="134" t="s">
        <v>131</v>
      </c>
      <c r="N1516" s="135" t="str">
        <f>IFERROR(IF(ISBLANK($G1516),"",IF(ISBLANK($L1516),"",IF(ISTEXT($L1516),$L1516,IF(SIGN(INDEX('Time Zones'!$D$12:$J$18,MATCH($H1516,ZoneA,0),MATCH($M1516,ZoneB,0)))=(-1),INDEX('Time Zones'!$D$12:$J$18,MATCH($H1516,ZoneA,0),MATCH($M1516,ZoneB,0))+$L1516+5,INDEX('Time Zones'!$D$12:$J$18,MATCH($H1516,ZoneA,0),MATCH($M1516,ZoneB,0))+$L1516)))),"Select Time Zones")</f>
        <v/>
      </c>
      <c r="O1516" s="162" t="str">
        <f t="shared" ca="1" si="169"/>
        <v/>
      </c>
      <c r="P1516" s="25">
        <f t="shared" si="165"/>
        <v>0</v>
      </c>
      <c r="Q1516" s="25">
        <f t="shared" si="166"/>
        <v>0</v>
      </c>
      <c r="R1516" s="25">
        <f t="shared" si="167"/>
        <v>0</v>
      </c>
      <c r="S1516" s="25" t="str">
        <f t="shared" ca="1" si="170"/>
        <v/>
      </c>
      <c r="T1516" s="20" t="str">
        <f t="shared" ca="1" si="171"/>
        <v/>
      </c>
      <c r="U1516" s="26" t="str">
        <f t="shared" ca="1" si="168"/>
        <v/>
      </c>
      <c r="V1516" s="22"/>
      <c r="W1516" s="22"/>
      <c r="X1516" s="22"/>
      <c r="Y1516" s="22"/>
      <c r="Z1516" s="156"/>
      <c r="AA1516" s="156"/>
      <c r="AB1516" s="156"/>
      <c r="AC1516" s="22">
        <v>20</v>
      </c>
    </row>
    <row r="1517" spans="1:29">
      <c r="A1517" s="17"/>
      <c r="B1517" s="18"/>
      <c r="C1517" s="18"/>
      <c r="D1517" s="17"/>
      <c r="E1517" s="17"/>
      <c r="F1517" s="157"/>
      <c r="G1517" s="136"/>
      <c r="H1517" s="136" t="s">
        <v>131</v>
      </c>
      <c r="I1517" s="137" t="str">
        <f>IFERROR(IF(ISBLANK($G1517),"",IF(ISTEXT($G1517),$G1517,IF(SIGN(INDEX('Time Zones'!$D$12:$J$18,MATCH($H1517,ZoneA,0),MATCH($J1517,ZoneB,0)))=(-1),INDEX('Time Zones'!$D$12:$J$18,MATCH($H1517,ZoneA,0),MATCH($J1517,ZoneB,0))+$G1517+5,INDEX('Time Zones'!$D$12:$J$18,MATCH($H1517,ZoneA,0),MATCH($J1517,ZoneB,0))+$G1517))),"Select Time Zones")</f>
        <v/>
      </c>
      <c r="J1517" s="19" t="s">
        <v>131</v>
      </c>
      <c r="K1517" s="160"/>
      <c r="L1517" s="134"/>
      <c r="M1517" s="134" t="s">
        <v>131</v>
      </c>
      <c r="N1517" s="135" t="str">
        <f>IFERROR(IF(ISBLANK($G1517),"",IF(ISBLANK($L1517),"",IF(ISTEXT($L1517),$L1517,IF(SIGN(INDEX('Time Zones'!$D$12:$J$18,MATCH($H1517,ZoneA,0),MATCH($M1517,ZoneB,0)))=(-1),INDEX('Time Zones'!$D$12:$J$18,MATCH($H1517,ZoneA,0),MATCH($M1517,ZoneB,0))+$L1517+5,INDEX('Time Zones'!$D$12:$J$18,MATCH($H1517,ZoneA,0),MATCH($M1517,ZoneB,0))+$L1517)))),"Select Time Zones")</f>
        <v/>
      </c>
      <c r="O1517" s="162" t="str">
        <f t="shared" ca="1" si="169"/>
        <v/>
      </c>
      <c r="P1517" s="25">
        <f t="shared" si="165"/>
        <v>0</v>
      </c>
      <c r="Q1517" s="25">
        <f t="shared" si="166"/>
        <v>0</v>
      </c>
      <c r="R1517" s="25">
        <f t="shared" si="167"/>
        <v>0</v>
      </c>
      <c r="S1517" s="25" t="str">
        <f t="shared" ca="1" si="170"/>
        <v/>
      </c>
      <c r="T1517" s="20" t="str">
        <f t="shared" ca="1" si="171"/>
        <v/>
      </c>
      <c r="U1517" s="26" t="str">
        <f t="shared" ca="1" si="168"/>
        <v/>
      </c>
      <c r="V1517" s="22"/>
      <c r="W1517" s="22"/>
      <c r="X1517" s="22"/>
      <c r="Y1517" s="22"/>
      <c r="Z1517" s="156"/>
      <c r="AA1517" s="156"/>
      <c r="AB1517" s="156"/>
      <c r="AC1517" s="22">
        <v>20</v>
      </c>
    </row>
    <row r="1518" spans="1:29">
      <c r="A1518" s="17"/>
      <c r="B1518" s="18"/>
      <c r="C1518" s="18"/>
      <c r="D1518" s="17"/>
      <c r="E1518" s="17"/>
      <c r="F1518" s="157"/>
      <c r="G1518" s="136"/>
      <c r="H1518" s="136" t="s">
        <v>131</v>
      </c>
      <c r="I1518" s="137" t="str">
        <f>IFERROR(IF(ISBLANK($G1518),"",IF(ISTEXT($G1518),$G1518,IF(SIGN(INDEX('Time Zones'!$D$12:$J$18,MATCH($H1518,ZoneA,0),MATCH($J1518,ZoneB,0)))=(-1),INDEX('Time Zones'!$D$12:$J$18,MATCH($H1518,ZoneA,0),MATCH($J1518,ZoneB,0))+$G1518+5,INDEX('Time Zones'!$D$12:$J$18,MATCH($H1518,ZoneA,0),MATCH($J1518,ZoneB,0))+$G1518))),"Select Time Zones")</f>
        <v/>
      </c>
      <c r="J1518" s="19" t="s">
        <v>131</v>
      </c>
      <c r="K1518" s="160"/>
      <c r="L1518" s="134"/>
      <c r="M1518" s="134" t="s">
        <v>131</v>
      </c>
      <c r="N1518" s="135" t="str">
        <f>IFERROR(IF(ISBLANK($G1518),"",IF(ISBLANK($L1518),"",IF(ISTEXT($L1518),$L1518,IF(SIGN(INDEX('Time Zones'!$D$12:$J$18,MATCH($H1518,ZoneA,0),MATCH($M1518,ZoneB,0)))=(-1),INDEX('Time Zones'!$D$12:$J$18,MATCH($H1518,ZoneA,0),MATCH($M1518,ZoneB,0))+$L1518+5,INDEX('Time Zones'!$D$12:$J$18,MATCH($H1518,ZoneA,0),MATCH($M1518,ZoneB,0))+$L1518)))),"Select Time Zones")</f>
        <v/>
      </c>
      <c r="O1518" s="162" t="str">
        <f t="shared" ca="1" si="169"/>
        <v/>
      </c>
      <c r="P1518" s="25">
        <f t="shared" si="165"/>
        <v>0</v>
      </c>
      <c r="Q1518" s="25">
        <f t="shared" si="166"/>
        <v>0</v>
      </c>
      <c r="R1518" s="25">
        <f t="shared" si="167"/>
        <v>0</v>
      </c>
      <c r="S1518" s="25" t="str">
        <f t="shared" ca="1" si="170"/>
        <v/>
      </c>
      <c r="T1518" s="20" t="str">
        <f t="shared" ca="1" si="171"/>
        <v/>
      </c>
      <c r="U1518" s="26" t="str">
        <f t="shared" ca="1" si="168"/>
        <v/>
      </c>
      <c r="V1518" s="22"/>
      <c r="W1518" s="22"/>
      <c r="X1518" s="22"/>
      <c r="Y1518" s="22"/>
      <c r="Z1518" s="156"/>
      <c r="AA1518" s="156"/>
      <c r="AB1518" s="156"/>
      <c r="AC1518" s="22">
        <v>20</v>
      </c>
    </row>
    <row r="1519" spans="1:29">
      <c r="A1519" s="17"/>
      <c r="B1519" s="18"/>
      <c r="C1519" s="18"/>
      <c r="D1519" s="17"/>
      <c r="E1519" s="17"/>
      <c r="F1519" s="157"/>
      <c r="G1519" s="136"/>
      <c r="H1519" s="136" t="s">
        <v>131</v>
      </c>
      <c r="I1519" s="137" t="str">
        <f>IFERROR(IF(ISBLANK($G1519),"",IF(ISTEXT($G1519),$G1519,IF(SIGN(INDEX('Time Zones'!$D$12:$J$18,MATCH($H1519,ZoneA,0),MATCH($J1519,ZoneB,0)))=(-1),INDEX('Time Zones'!$D$12:$J$18,MATCH($H1519,ZoneA,0),MATCH($J1519,ZoneB,0))+$G1519+5,INDEX('Time Zones'!$D$12:$J$18,MATCH($H1519,ZoneA,0),MATCH($J1519,ZoneB,0))+$G1519))),"Select Time Zones")</f>
        <v/>
      </c>
      <c r="J1519" s="19" t="s">
        <v>131</v>
      </c>
      <c r="K1519" s="160"/>
      <c r="L1519" s="134"/>
      <c r="M1519" s="134" t="s">
        <v>131</v>
      </c>
      <c r="N1519" s="135" t="str">
        <f>IFERROR(IF(ISBLANK($G1519),"",IF(ISBLANK($L1519),"",IF(ISTEXT($L1519),$L1519,IF(SIGN(INDEX('Time Zones'!$D$12:$J$18,MATCH($H1519,ZoneA,0),MATCH($M1519,ZoneB,0)))=(-1),INDEX('Time Zones'!$D$12:$J$18,MATCH($H1519,ZoneA,0),MATCH($M1519,ZoneB,0))+$L1519+5,INDEX('Time Zones'!$D$12:$J$18,MATCH($H1519,ZoneA,0),MATCH($M1519,ZoneB,0))+$L1519)))),"Select Time Zones")</f>
        <v/>
      </c>
      <c r="O1519" s="162" t="str">
        <f t="shared" ca="1" si="169"/>
        <v/>
      </c>
      <c r="P1519" s="25">
        <f t="shared" si="165"/>
        <v>0</v>
      </c>
      <c r="Q1519" s="25">
        <f t="shared" si="166"/>
        <v>0</v>
      </c>
      <c r="R1519" s="25">
        <f t="shared" si="167"/>
        <v>0</v>
      </c>
      <c r="S1519" s="25" t="str">
        <f t="shared" ca="1" si="170"/>
        <v/>
      </c>
      <c r="T1519" s="20" t="str">
        <f t="shared" ca="1" si="171"/>
        <v/>
      </c>
      <c r="U1519" s="26" t="str">
        <f t="shared" ca="1" si="168"/>
        <v/>
      </c>
      <c r="V1519" s="22"/>
      <c r="W1519" s="22"/>
      <c r="X1519" s="22"/>
      <c r="Y1519" s="22"/>
      <c r="Z1519" s="156"/>
      <c r="AA1519" s="156"/>
      <c r="AB1519" s="156"/>
      <c r="AC1519" s="22">
        <v>20</v>
      </c>
    </row>
    <row r="1520" spans="1:29">
      <c r="A1520" s="17"/>
      <c r="B1520" s="18"/>
      <c r="C1520" s="18"/>
      <c r="D1520" s="17"/>
      <c r="E1520" s="17"/>
      <c r="F1520" s="157"/>
      <c r="G1520" s="136"/>
      <c r="H1520" s="136" t="s">
        <v>131</v>
      </c>
      <c r="I1520" s="137" t="str">
        <f>IFERROR(IF(ISBLANK($G1520),"",IF(ISTEXT($G1520),$G1520,IF(SIGN(INDEX('Time Zones'!$D$12:$J$18,MATCH($H1520,ZoneA,0),MATCH($J1520,ZoneB,0)))=(-1),INDEX('Time Zones'!$D$12:$J$18,MATCH($H1520,ZoneA,0),MATCH($J1520,ZoneB,0))+$G1520+5,INDEX('Time Zones'!$D$12:$J$18,MATCH($H1520,ZoneA,0),MATCH($J1520,ZoneB,0))+$G1520))),"Select Time Zones")</f>
        <v/>
      </c>
      <c r="J1520" s="19" t="s">
        <v>131</v>
      </c>
      <c r="K1520" s="160"/>
      <c r="L1520" s="134"/>
      <c r="M1520" s="134" t="s">
        <v>131</v>
      </c>
      <c r="N1520" s="135" t="str">
        <f>IFERROR(IF(ISBLANK($G1520),"",IF(ISBLANK($L1520),"",IF(ISTEXT($L1520),$L1520,IF(SIGN(INDEX('Time Zones'!$D$12:$J$18,MATCH($H1520,ZoneA,0),MATCH($M1520,ZoneB,0)))=(-1),INDEX('Time Zones'!$D$12:$J$18,MATCH($H1520,ZoneA,0),MATCH($M1520,ZoneB,0))+$L1520+5,INDEX('Time Zones'!$D$12:$J$18,MATCH($H1520,ZoneA,0),MATCH($M1520,ZoneB,0))+$L1520)))),"Select Time Zones")</f>
        <v/>
      </c>
      <c r="O1520" s="162" t="str">
        <f t="shared" ca="1" si="169"/>
        <v/>
      </c>
      <c r="P1520" s="25">
        <f t="shared" si="165"/>
        <v>0</v>
      </c>
      <c r="Q1520" s="25">
        <f t="shared" si="166"/>
        <v>0</v>
      </c>
      <c r="R1520" s="25">
        <f t="shared" si="167"/>
        <v>0</v>
      </c>
      <c r="S1520" s="25" t="str">
        <f t="shared" ca="1" si="170"/>
        <v/>
      </c>
      <c r="T1520" s="20" t="str">
        <f t="shared" ca="1" si="171"/>
        <v/>
      </c>
      <c r="U1520" s="26" t="str">
        <f t="shared" ca="1" si="168"/>
        <v/>
      </c>
      <c r="V1520" s="22"/>
      <c r="W1520" s="22"/>
      <c r="X1520" s="22"/>
      <c r="Y1520" s="22"/>
      <c r="Z1520" s="156"/>
      <c r="AA1520" s="156"/>
      <c r="AB1520" s="156"/>
      <c r="AC1520" s="22">
        <v>20</v>
      </c>
    </row>
    <row r="1521" spans="1:29">
      <c r="A1521" s="17"/>
      <c r="B1521" s="18"/>
      <c r="C1521" s="18"/>
      <c r="D1521" s="17"/>
      <c r="E1521" s="17"/>
      <c r="F1521" s="157"/>
      <c r="G1521" s="136"/>
      <c r="H1521" s="136" t="s">
        <v>131</v>
      </c>
      <c r="I1521" s="137" t="str">
        <f>IFERROR(IF(ISBLANK($G1521),"",IF(ISTEXT($G1521),$G1521,IF(SIGN(INDEX('Time Zones'!$D$12:$J$18,MATCH($H1521,ZoneA,0),MATCH($J1521,ZoneB,0)))=(-1),INDEX('Time Zones'!$D$12:$J$18,MATCH($H1521,ZoneA,0),MATCH($J1521,ZoneB,0))+$G1521+5,INDEX('Time Zones'!$D$12:$J$18,MATCH($H1521,ZoneA,0),MATCH($J1521,ZoneB,0))+$G1521))),"Select Time Zones")</f>
        <v/>
      </c>
      <c r="J1521" s="19" t="s">
        <v>131</v>
      </c>
      <c r="K1521" s="160"/>
      <c r="L1521" s="134"/>
      <c r="M1521" s="134" t="s">
        <v>131</v>
      </c>
      <c r="N1521" s="135" t="str">
        <f>IFERROR(IF(ISBLANK($G1521),"",IF(ISBLANK($L1521),"",IF(ISTEXT($L1521),$L1521,IF(SIGN(INDEX('Time Zones'!$D$12:$J$18,MATCH($H1521,ZoneA,0),MATCH($M1521,ZoneB,0)))=(-1),INDEX('Time Zones'!$D$12:$J$18,MATCH($H1521,ZoneA,0),MATCH($M1521,ZoneB,0))+$L1521+5,INDEX('Time Zones'!$D$12:$J$18,MATCH($H1521,ZoneA,0),MATCH($M1521,ZoneB,0))+$L1521)))),"Select Time Zones")</f>
        <v/>
      </c>
      <c r="O1521" s="162" t="str">
        <f t="shared" ca="1" si="169"/>
        <v/>
      </c>
      <c r="P1521" s="25">
        <f t="shared" si="165"/>
        <v>0</v>
      </c>
      <c r="Q1521" s="25">
        <f t="shared" si="166"/>
        <v>0</v>
      </c>
      <c r="R1521" s="25">
        <f t="shared" si="167"/>
        <v>0</v>
      </c>
      <c r="S1521" s="25" t="str">
        <f t="shared" ca="1" si="170"/>
        <v/>
      </c>
      <c r="T1521" s="20" t="str">
        <f t="shared" ca="1" si="171"/>
        <v/>
      </c>
      <c r="U1521" s="26" t="str">
        <f t="shared" ca="1" si="168"/>
        <v/>
      </c>
      <c r="V1521" s="22"/>
      <c r="W1521" s="22"/>
      <c r="X1521" s="22"/>
      <c r="Y1521" s="22"/>
      <c r="Z1521" s="156"/>
      <c r="AA1521" s="156"/>
      <c r="AB1521" s="156"/>
      <c r="AC1521" s="22">
        <v>20</v>
      </c>
    </row>
    <row r="1522" spans="1:29">
      <c r="A1522" s="17"/>
      <c r="B1522" s="18"/>
      <c r="C1522" s="18"/>
      <c r="D1522" s="17"/>
      <c r="E1522" s="17"/>
      <c r="F1522" s="157"/>
      <c r="G1522" s="136"/>
      <c r="H1522" s="136" t="s">
        <v>131</v>
      </c>
      <c r="I1522" s="137" t="str">
        <f>IFERROR(IF(ISBLANK($G1522),"",IF(ISTEXT($G1522),$G1522,IF(SIGN(INDEX('Time Zones'!$D$12:$J$18,MATCH($H1522,ZoneA,0),MATCH($J1522,ZoneB,0)))=(-1),INDEX('Time Zones'!$D$12:$J$18,MATCH($H1522,ZoneA,0),MATCH($J1522,ZoneB,0))+$G1522+5,INDEX('Time Zones'!$D$12:$J$18,MATCH($H1522,ZoneA,0),MATCH($J1522,ZoneB,0))+$G1522))),"Select Time Zones")</f>
        <v/>
      </c>
      <c r="J1522" s="19" t="s">
        <v>131</v>
      </c>
      <c r="K1522" s="160"/>
      <c r="L1522" s="134"/>
      <c r="M1522" s="134" t="s">
        <v>131</v>
      </c>
      <c r="N1522" s="135" t="str">
        <f>IFERROR(IF(ISBLANK($G1522),"",IF(ISBLANK($L1522),"",IF(ISTEXT($L1522),$L1522,IF(SIGN(INDEX('Time Zones'!$D$12:$J$18,MATCH($H1522,ZoneA,0),MATCH($M1522,ZoneB,0)))=(-1),INDEX('Time Zones'!$D$12:$J$18,MATCH($H1522,ZoneA,0),MATCH($M1522,ZoneB,0))+$L1522+5,INDEX('Time Zones'!$D$12:$J$18,MATCH($H1522,ZoneA,0),MATCH($M1522,ZoneB,0))+$L1522)))),"Select Time Zones")</f>
        <v/>
      </c>
      <c r="O1522" s="162" t="str">
        <f t="shared" ca="1" si="169"/>
        <v/>
      </c>
      <c r="P1522" s="25">
        <f t="shared" si="165"/>
        <v>0</v>
      </c>
      <c r="Q1522" s="25">
        <f t="shared" si="166"/>
        <v>0</v>
      </c>
      <c r="R1522" s="25">
        <f t="shared" si="167"/>
        <v>0</v>
      </c>
      <c r="S1522" s="25" t="str">
        <f t="shared" ca="1" si="170"/>
        <v/>
      </c>
      <c r="T1522" s="20" t="str">
        <f t="shared" ca="1" si="171"/>
        <v/>
      </c>
      <c r="U1522" s="26" t="str">
        <f t="shared" ca="1" si="168"/>
        <v/>
      </c>
      <c r="V1522" s="22"/>
      <c r="W1522" s="22"/>
      <c r="X1522" s="22"/>
      <c r="Y1522" s="22"/>
      <c r="Z1522" s="156"/>
      <c r="AA1522" s="156"/>
      <c r="AB1522" s="156"/>
      <c r="AC1522" s="22">
        <v>20</v>
      </c>
    </row>
    <row r="1523" spans="1:29">
      <c r="A1523" s="17"/>
      <c r="B1523" s="18"/>
      <c r="C1523" s="18"/>
      <c r="D1523" s="17"/>
      <c r="E1523" s="17"/>
      <c r="F1523" s="157"/>
      <c r="G1523" s="136"/>
      <c r="H1523" s="136" t="s">
        <v>131</v>
      </c>
      <c r="I1523" s="137" t="str">
        <f>IFERROR(IF(ISBLANK($G1523),"",IF(ISTEXT($G1523),$G1523,IF(SIGN(INDEX('Time Zones'!$D$12:$J$18,MATCH($H1523,ZoneA,0),MATCH($J1523,ZoneB,0)))=(-1),INDEX('Time Zones'!$D$12:$J$18,MATCH($H1523,ZoneA,0),MATCH($J1523,ZoneB,0))+$G1523+5,INDEX('Time Zones'!$D$12:$J$18,MATCH($H1523,ZoneA,0),MATCH($J1523,ZoneB,0))+$G1523))),"Select Time Zones")</f>
        <v/>
      </c>
      <c r="J1523" s="19" t="s">
        <v>131</v>
      </c>
      <c r="K1523" s="160"/>
      <c r="L1523" s="134"/>
      <c r="M1523" s="134" t="s">
        <v>131</v>
      </c>
      <c r="N1523" s="135" t="str">
        <f>IFERROR(IF(ISBLANK($G1523),"",IF(ISBLANK($L1523),"",IF(ISTEXT($L1523),$L1523,IF(SIGN(INDEX('Time Zones'!$D$12:$J$18,MATCH($H1523,ZoneA,0),MATCH($M1523,ZoneB,0)))=(-1),INDEX('Time Zones'!$D$12:$J$18,MATCH($H1523,ZoneA,0),MATCH($M1523,ZoneB,0))+$L1523+5,INDEX('Time Zones'!$D$12:$J$18,MATCH($H1523,ZoneA,0),MATCH($M1523,ZoneB,0))+$L1523)))),"Select Time Zones")</f>
        <v/>
      </c>
      <c r="O1523" s="162" t="str">
        <f t="shared" ca="1" si="169"/>
        <v/>
      </c>
      <c r="P1523" s="25">
        <f t="shared" si="165"/>
        <v>0</v>
      </c>
      <c r="Q1523" s="25">
        <f t="shared" si="166"/>
        <v>0</v>
      </c>
      <c r="R1523" s="25">
        <f t="shared" si="167"/>
        <v>0</v>
      </c>
      <c r="S1523" s="25" t="str">
        <f t="shared" ca="1" si="170"/>
        <v/>
      </c>
      <c r="T1523" s="20" t="str">
        <f t="shared" ca="1" si="171"/>
        <v/>
      </c>
      <c r="U1523" s="26" t="str">
        <f t="shared" ca="1" si="168"/>
        <v/>
      </c>
      <c r="V1523" s="22"/>
      <c r="W1523" s="22"/>
      <c r="X1523" s="22"/>
      <c r="Y1523" s="22"/>
      <c r="Z1523" s="156"/>
      <c r="AA1523" s="156"/>
      <c r="AB1523" s="156"/>
      <c r="AC1523" s="22">
        <v>20</v>
      </c>
    </row>
    <row r="1524" spans="1:29">
      <c r="A1524" s="17"/>
      <c r="B1524" s="18"/>
      <c r="C1524" s="18"/>
      <c r="D1524" s="17"/>
      <c r="E1524" s="17"/>
      <c r="F1524" s="157"/>
      <c r="G1524" s="136"/>
      <c r="H1524" s="136" t="s">
        <v>131</v>
      </c>
      <c r="I1524" s="137" t="str">
        <f>IFERROR(IF(ISBLANK($G1524),"",IF(ISTEXT($G1524),$G1524,IF(SIGN(INDEX('Time Zones'!$D$12:$J$18,MATCH($H1524,ZoneA,0),MATCH($J1524,ZoneB,0)))=(-1),INDEX('Time Zones'!$D$12:$J$18,MATCH($H1524,ZoneA,0),MATCH($J1524,ZoneB,0))+$G1524+5,INDEX('Time Zones'!$D$12:$J$18,MATCH($H1524,ZoneA,0),MATCH($J1524,ZoneB,0))+$G1524))),"Select Time Zones")</f>
        <v/>
      </c>
      <c r="J1524" s="19" t="s">
        <v>131</v>
      </c>
      <c r="K1524" s="160"/>
      <c r="L1524" s="134"/>
      <c r="M1524" s="134" t="s">
        <v>131</v>
      </c>
      <c r="N1524" s="135" t="str">
        <f>IFERROR(IF(ISBLANK($G1524),"",IF(ISBLANK($L1524),"",IF(ISTEXT($L1524),$L1524,IF(SIGN(INDEX('Time Zones'!$D$12:$J$18,MATCH($H1524,ZoneA,0),MATCH($M1524,ZoneB,0)))=(-1),INDEX('Time Zones'!$D$12:$J$18,MATCH($H1524,ZoneA,0),MATCH($M1524,ZoneB,0))+$L1524+5,INDEX('Time Zones'!$D$12:$J$18,MATCH($H1524,ZoneA,0),MATCH($M1524,ZoneB,0))+$L1524)))),"Select Time Zones")</f>
        <v/>
      </c>
      <c r="O1524" s="162" t="str">
        <f t="shared" ca="1" si="169"/>
        <v/>
      </c>
      <c r="P1524" s="25">
        <f t="shared" si="165"/>
        <v>0</v>
      </c>
      <c r="Q1524" s="25">
        <f t="shared" si="166"/>
        <v>0</v>
      </c>
      <c r="R1524" s="25">
        <f t="shared" si="167"/>
        <v>0</v>
      </c>
      <c r="S1524" s="25" t="str">
        <f t="shared" ca="1" si="170"/>
        <v/>
      </c>
      <c r="T1524" s="20" t="str">
        <f t="shared" ca="1" si="171"/>
        <v/>
      </c>
      <c r="U1524" s="26" t="str">
        <f t="shared" ca="1" si="168"/>
        <v/>
      </c>
      <c r="V1524" s="22"/>
      <c r="W1524" s="22"/>
      <c r="X1524" s="22"/>
      <c r="Y1524" s="22"/>
      <c r="Z1524" s="156"/>
      <c r="AA1524" s="156"/>
      <c r="AB1524" s="156"/>
      <c r="AC1524" s="22">
        <v>20</v>
      </c>
    </row>
    <row r="1525" spans="1:29">
      <c r="A1525" s="17"/>
      <c r="B1525" s="18"/>
      <c r="C1525" s="18"/>
      <c r="D1525" s="17"/>
      <c r="E1525" s="17"/>
      <c r="F1525" s="157"/>
      <c r="G1525" s="136"/>
      <c r="H1525" s="136" t="s">
        <v>131</v>
      </c>
      <c r="I1525" s="137" t="str">
        <f>IFERROR(IF(ISBLANK($G1525),"",IF(ISTEXT($G1525),$G1525,IF(SIGN(INDEX('Time Zones'!$D$12:$J$18,MATCH($H1525,ZoneA,0),MATCH($J1525,ZoneB,0)))=(-1),INDEX('Time Zones'!$D$12:$J$18,MATCH($H1525,ZoneA,0),MATCH($J1525,ZoneB,0))+$G1525+5,INDEX('Time Zones'!$D$12:$J$18,MATCH($H1525,ZoneA,0),MATCH($J1525,ZoneB,0))+$G1525))),"Select Time Zones")</f>
        <v/>
      </c>
      <c r="J1525" s="19" t="s">
        <v>131</v>
      </c>
      <c r="K1525" s="160"/>
      <c r="L1525" s="134"/>
      <c r="M1525" s="134" t="s">
        <v>131</v>
      </c>
      <c r="N1525" s="135" t="str">
        <f>IFERROR(IF(ISBLANK($G1525),"",IF(ISBLANK($L1525),"",IF(ISTEXT($L1525),$L1525,IF(SIGN(INDEX('Time Zones'!$D$12:$J$18,MATCH($H1525,ZoneA,0),MATCH($M1525,ZoneB,0)))=(-1),INDEX('Time Zones'!$D$12:$J$18,MATCH($H1525,ZoneA,0),MATCH($M1525,ZoneB,0))+$L1525+5,INDEX('Time Zones'!$D$12:$J$18,MATCH($H1525,ZoneA,0),MATCH($M1525,ZoneB,0))+$L1525)))),"Select Time Zones")</f>
        <v/>
      </c>
      <c r="O1525" s="162" t="str">
        <f t="shared" ca="1" si="169"/>
        <v/>
      </c>
      <c r="P1525" s="25">
        <f t="shared" si="165"/>
        <v>0</v>
      </c>
      <c r="Q1525" s="25">
        <f t="shared" si="166"/>
        <v>0</v>
      </c>
      <c r="R1525" s="25">
        <f t="shared" si="167"/>
        <v>0</v>
      </c>
      <c r="S1525" s="25" t="str">
        <f t="shared" ca="1" si="170"/>
        <v/>
      </c>
      <c r="T1525" s="20" t="str">
        <f t="shared" ca="1" si="171"/>
        <v/>
      </c>
      <c r="U1525" s="26" t="str">
        <f t="shared" ca="1" si="168"/>
        <v/>
      </c>
      <c r="V1525" s="22"/>
      <c r="W1525" s="22"/>
      <c r="X1525" s="22"/>
      <c r="Y1525" s="22"/>
      <c r="Z1525" s="156"/>
      <c r="AA1525" s="156"/>
      <c r="AB1525" s="156"/>
      <c r="AC1525" s="22">
        <v>20</v>
      </c>
    </row>
    <row r="1526" spans="1:29">
      <c r="A1526" s="17"/>
      <c r="B1526" s="18"/>
      <c r="C1526" s="18"/>
      <c r="D1526" s="17"/>
      <c r="E1526" s="17"/>
      <c r="F1526" s="157"/>
      <c r="G1526" s="136"/>
      <c r="H1526" s="136" t="s">
        <v>131</v>
      </c>
      <c r="I1526" s="137" t="str">
        <f>IFERROR(IF(ISBLANK($G1526),"",IF(ISTEXT($G1526),$G1526,IF(SIGN(INDEX('Time Zones'!$D$12:$J$18,MATCH($H1526,ZoneA,0),MATCH($J1526,ZoneB,0)))=(-1),INDEX('Time Zones'!$D$12:$J$18,MATCH($H1526,ZoneA,0),MATCH($J1526,ZoneB,0))+$G1526+5,INDEX('Time Zones'!$D$12:$J$18,MATCH($H1526,ZoneA,0),MATCH($J1526,ZoneB,0))+$G1526))),"Select Time Zones")</f>
        <v/>
      </c>
      <c r="J1526" s="19" t="s">
        <v>131</v>
      </c>
      <c r="K1526" s="160"/>
      <c r="L1526" s="134"/>
      <c r="M1526" s="134" t="s">
        <v>131</v>
      </c>
      <c r="N1526" s="135" t="str">
        <f>IFERROR(IF(ISBLANK($G1526),"",IF(ISBLANK($L1526),"",IF(ISTEXT($L1526),$L1526,IF(SIGN(INDEX('Time Zones'!$D$12:$J$18,MATCH($H1526,ZoneA,0),MATCH($M1526,ZoneB,0)))=(-1),INDEX('Time Zones'!$D$12:$J$18,MATCH($H1526,ZoneA,0),MATCH($M1526,ZoneB,0))+$L1526+5,INDEX('Time Zones'!$D$12:$J$18,MATCH($H1526,ZoneA,0),MATCH($M1526,ZoneB,0))+$L1526)))),"Select Time Zones")</f>
        <v/>
      </c>
      <c r="O1526" s="162" t="str">
        <f t="shared" ca="1" si="169"/>
        <v/>
      </c>
      <c r="P1526" s="25">
        <f t="shared" si="165"/>
        <v>0</v>
      </c>
      <c r="Q1526" s="25">
        <f t="shared" si="166"/>
        <v>0</v>
      </c>
      <c r="R1526" s="25">
        <f t="shared" si="167"/>
        <v>0</v>
      </c>
      <c r="S1526" s="25" t="str">
        <f t="shared" ca="1" si="170"/>
        <v/>
      </c>
      <c r="T1526" s="20" t="str">
        <f t="shared" ca="1" si="171"/>
        <v/>
      </c>
      <c r="U1526" s="26" t="str">
        <f t="shared" ca="1" si="168"/>
        <v/>
      </c>
      <c r="V1526" s="22"/>
      <c r="W1526" s="22"/>
      <c r="X1526" s="22"/>
      <c r="Y1526" s="22"/>
      <c r="Z1526" s="156"/>
      <c r="AA1526" s="156"/>
      <c r="AB1526" s="156"/>
      <c r="AC1526" s="22">
        <v>20</v>
      </c>
    </row>
    <row r="1527" spans="1:29">
      <c r="A1527" s="17"/>
      <c r="B1527" s="18"/>
      <c r="C1527" s="18"/>
      <c r="D1527" s="17"/>
      <c r="E1527" s="17"/>
      <c r="F1527" s="157"/>
      <c r="G1527" s="136"/>
      <c r="H1527" s="136" t="s">
        <v>131</v>
      </c>
      <c r="I1527" s="137" t="str">
        <f>IFERROR(IF(ISBLANK($G1527),"",IF(ISTEXT($G1527),$G1527,IF(SIGN(INDEX('Time Zones'!$D$12:$J$18,MATCH($H1527,ZoneA,0),MATCH($J1527,ZoneB,0)))=(-1),INDEX('Time Zones'!$D$12:$J$18,MATCH($H1527,ZoneA,0),MATCH($J1527,ZoneB,0))+$G1527+5,INDEX('Time Zones'!$D$12:$J$18,MATCH($H1527,ZoneA,0),MATCH($J1527,ZoneB,0))+$G1527))),"Select Time Zones")</f>
        <v/>
      </c>
      <c r="J1527" s="19" t="s">
        <v>131</v>
      </c>
      <c r="K1527" s="160"/>
      <c r="L1527" s="134"/>
      <c r="M1527" s="134" t="s">
        <v>131</v>
      </c>
      <c r="N1527" s="135" t="str">
        <f>IFERROR(IF(ISBLANK($G1527),"",IF(ISBLANK($L1527),"",IF(ISTEXT($L1527),$L1527,IF(SIGN(INDEX('Time Zones'!$D$12:$J$18,MATCH($H1527,ZoneA,0),MATCH($M1527,ZoneB,0)))=(-1),INDEX('Time Zones'!$D$12:$J$18,MATCH($H1527,ZoneA,0),MATCH($M1527,ZoneB,0))+$L1527+5,INDEX('Time Zones'!$D$12:$J$18,MATCH($H1527,ZoneA,0),MATCH($M1527,ZoneB,0))+$L1527)))),"Select Time Zones")</f>
        <v/>
      </c>
      <c r="O1527" s="162" t="str">
        <f t="shared" ca="1" si="169"/>
        <v/>
      </c>
      <c r="P1527" s="25">
        <f t="shared" si="165"/>
        <v>0</v>
      </c>
      <c r="Q1527" s="25">
        <f t="shared" si="166"/>
        <v>0</v>
      </c>
      <c r="R1527" s="25">
        <f t="shared" si="167"/>
        <v>0</v>
      </c>
      <c r="S1527" s="25" t="str">
        <f t="shared" ca="1" si="170"/>
        <v/>
      </c>
      <c r="T1527" s="20" t="str">
        <f t="shared" ca="1" si="171"/>
        <v/>
      </c>
      <c r="U1527" s="26" t="str">
        <f t="shared" ca="1" si="168"/>
        <v/>
      </c>
      <c r="V1527" s="22"/>
      <c r="W1527" s="22"/>
      <c r="X1527" s="22"/>
      <c r="Y1527" s="22"/>
      <c r="Z1527" s="156"/>
      <c r="AA1527" s="156"/>
      <c r="AB1527" s="156"/>
      <c r="AC1527" s="22">
        <v>20</v>
      </c>
    </row>
    <row r="1528" spans="1:29">
      <c r="A1528" s="17"/>
      <c r="B1528" s="18"/>
      <c r="C1528" s="18"/>
      <c r="D1528" s="17"/>
      <c r="E1528" s="17"/>
      <c r="F1528" s="157"/>
      <c r="G1528" s="136"/>
      <c r="H1528" s="136" t="s">
        <v>131</v>
      </c>
      <c r="I1528" s="137" t="str">
        <f>IFERROR(IF(ISBLANK($G1528),"",IF(ISTEXT($G1528),$G1528,IF(SIGN(INDEX('Time Zones'!$D$12:$J$18,MATCH($H1528,ZoneA,0),MATCH($J1528,ZoneB,0)))=(-1),INDEX('Time Zones'!$D$12:$J$18,MATCH($H1528,ZoneA,0),MATCH($J1528,ZoneB,0))+$G1528+5,INDEX('Time Zones'!$D$12:$J$18,MATCH($H1528,ZoneA,0),MATCH($J1528,ZoneB,0))+$G1528))),"Select Time Zones")</f>
        <v/>
      </c>
      <c r="J1528" s="19" t="s">
        <v>131</v>
      </c>
      <c r="K1528" s="160"/>
      <c r="L1528" s="134"/>
      <c r="M1528" s="134" t="s">
        <v>131</v>
      </c>
      <c r="N1528" s="135" t="str">
        <f>IFERROR(IF(ISBLANK($G1528),"",IF(ISBLANK($L1528),"",IF(ISTEXT($L1528),$L1528,IF(SIGN(INDEX('Time Zones'!$D$12:$J$18,MATCH($H1528,ZoneA,0),MATCH($M1528,ZoneB,0)))=(-1),INDEX('Time Zones'!$D$12:$J$18,MATCH($H1528,ZoneA,0),MATCH($M1528,ZoneB,0))+$L1528+5,INDEX('Time Zones'!$D$12:$J$18,MATCH($H1528,ZoneA,0),MATCH($M1528,ZoneB,0))+$L1528)))),"Select Time Zones")</f>
        <v/>
      </c>
      <c r="O1528" s="162" t="str">
        <f t="shared" ca="1" si="169"/>
        <v/>
      </c>
      <c r="P1528" s="25">
        <f t="shared" si="165"/>
        <v>0</v>
      </c>
      <c r="Q1528" s="25">
        <f t="shared" si="166"/>
        <v>0</v>
      </c>
      <c r="R1528" s="25">
        <f t="shared" si="167"/>
        <v>0</v>
      </c>
      <c r="S1528" s="25" t="str">
        <f t="shared" ca="1" si="170"/>
        <v/>
      </c>
      <c r="T1528" s="20" t="str">
        <f t="shared" ca="1" si="171"/>
        <v/>
      </c>
      <c r="U1528" s="26" t="str">
        <f t="shared" ca="1" si="168"/>
        <v/>
      </c>
      <c r="V1528" s="22"/>
      <c r="W1528" s="22"/>
      <c r="X1528" s="22"/>
      <c r="Y1528" s="22"/>
      <c r="Z1528" s="156"/>
      <c r="AA1528" s="156"/>
      <c r="AB1528" s="156"/>
      <c r="AC1528" s="22">
        <v>20</v>
      </c>
    </row>
    <row r="1529" spans="1:29">
      <c r="A1529" s="17"/>
      <c r="B1529" s="18"/>
      <c r="C1529" s="18"/>
      <c r="D1529" s="17"/>
      <c r="E1529" s="17"/>
      <c r="F1529" s="157"/>
      <c r="G1529" s="136"/>
      <c r="H1529" s="136" t="s">
        <v>131</v>
      </c>
      <c r="I1529" s="137" t="str">
        <f>IFERROR(IF(ISBLANK($G1529),"",IF(ISTEXT($G1529),$G1529,IF(SIGN(INDEX('Time Zones'!$D$12:$J$18,MATCH($H1529,ZoneA,0),MATCH($J1529,ZoneB,0)))=(-1),INDEX('Time Zones'!$D$12:$J$18,MATCH($H1529,ZoneA,0),MATCH($J1529,ZoneB,0))+$G1529+5,INDEX('Time Zones'!$D$12:$J$18,MATCH($H1529,ZoneA,0),MATCH($J1529,ZoneB,0))+$G1529))),"Select Time Zones")</f>
        <v/>
      </c>
      <c r="J1529" s="19" t="s">
        <v>131</v>
      </c>
      <c r="K1529" s="160"/>
      <c r="L1529" s="134"/>
      <c r="M1529" s="134" t="s">
        <v>131</v>
      </c>
      <c r="N1529" s="135" t="str">
        <f>IFERROR(IF(ISBLANK($G1529),"",IF(ISBLANK($L1529),"",IF(ISTEXT($L1529),$L1529,IF(SIGN(INDEX('Time Zones'!$D$12:$J$18,MATCH($H1529,ZoneA,0),MATCH($M1529,ZoneB,0)))=(-1),INDEX('Time Zones'!$D$12:$J$18,MATCH($H1529,ZoneA,0),MATCH($M1529,ZoneB,0))+$L1529+5,INDEX('Time Zones'!$D$12:$J$18,MATCH($H1529,ZoneA,0),MATCH($M1529,ZoneB,0))+$L1529)))),"Select Time Zones")</f>
        <v/>
      </c>
      <c r="O1529" s="162" t="str">
        <f t="shared" ca="1" si="169"/>
        <v/>
      </c>
      <c r="P1529" s="25">
        <f t="shared" si="165"/>
        <v>0</v>
      </c>
      <c r="Q1529" s="25">
        <f t="shared" si="166"/>
        <v>0</v>
      </c>
      <c r="R1529" s="25">
        <f t="shared" si="167"/>
        <v>0</v>
      </c>
      <c r="S1529" s="25" t="str">
        <f t="shared" ca="1" si="170"/>
        <v/>
      </c>
      <c r="T1529" s="20" t="str">
        <f t="shared" ca="1" si="171"/>
        <v/>
      </c>
      <c r="U1529" s="26" t="str">
        <f t="shared" ca="1" si="168"/>
        <v/>
      </c>
      <c r="V1529" s="22"/>
      <c r="W1529" s="22"/>
      <c r="X1529" s="22"/>
      <c r="Y1529" s="22"/>
      <c r="Z1529" s="156"/>
      <c r="AA1529" s="156"/>
      <c r="AB1529" s="156"/>
      <c r="AC1529" s="22">
        <v>20</v>
      </c>
    </row>
    <row r="1530" spans="1:29">
      <c r="A1530" s="17"/>
      <c r="B1530" s="18"/>
      <c r="C1530" s="18"/>
      <c r="D1530" s="17"/>
      <c r="E1530" s="17"/>
      <c r="F1530" s="157"/>
      <c r="G1530" s="136"/>
      <c r="H1530" s="136" t="s">
        <v>131</v>
      </c>
      <c r="I1530" s="137" t="str">
        <f>IFERROR(IF(ISBLANK($G1530),"",IF(ISTEXT($G1530),$G1530,IF(SIGN(INDEX('Time Zones'!$D$12:$J$18,MATCH($H1530,ZoneA,0),MATCH($J1530,ZoneB,0)))=(-1),INDEX('Time Zones'!$D$12:$J$18,MATCH($H1530,ZoneA,0),MATCH($J1530,ZoneB,0))+$G1530+5,INDEX('Time Zones'!$D$12:$J$18,MATCH($H1530,ZoneA,0),MATCH($J1530,ZoneB,0))+$G1530))),"Select Time Zones")</f>
        <v/>
      </c>
      <c r="J1530" s="19" t="s">
        <v>131</v>
      </c>
      <c r="K1530" s="160"/>
      <c r="L1530" s="134"/>
      <c r="M1530" s="134" t="s">
        <v>131</v>
      </c>
      <c r="N1530" s="135" t="str">
        <f>IFERROR(IF(ISBLANK($G1530),"",IF(ISBLANK($L1530),"",IF(ISTEXT($L1530),$L1530,IF(SIGN(INDEX('Time Zones'!$D$12:$J$18,MATCH($H1530,ZoneA,0),MATCH($M1530,ZoneB,0)))=(-1),INDEX('Time Zones'!$D$12:$J$18,MATCH($H1530,ZoneA,0),MATCH($M1530,ZoneB,0))+$L1530+5,INDEX('Time Zones'!$D$12:$J$18,MATCH($H1530,ZoneA,0),MATCH($M1530,ZoneB,0))+$L1530)))),"Select Time Zones")</f>
        <v/>
      </c>
      <c r="O1530" s="162" t="str">
        <f t="shared" ca="1" si="169"/>
        <v/>
      </c>
      <c r="P1530" s="25">
        <f t="shared" si="165"/>
        <v>0</v>
      </c>
      <c r="Q1530" s="25">
        <f t="shared" si="166"/>
        <v>0</v>
      </c>
      <c r="R1530" s="25">
        <f t="shared" si="167"/>
        <v>0</v>
      </c>
      <c r="S1530" s="25" t="str">
        <f t="shared" ca="1" si="170"/>
        <v/>
      </c>
      <c r="T1530" s="20" t="str">
        <f t="shared" ca="1" si="171"/>
        <v/>
      </c>
      <c r="U1530" s="26" t="str">
        <f t="shared" ca="1" si="168"/>
        <v/>
      </c>
      <c r="V1530" s="22"/>
      <c r="W1530" s="22"/>
      <c r="X1530" s="22"/>
      <c r="Y1530" s="22"/>
      <c r="Z1530" s="156"/>
      <c r="AA1530" s="156"/>
      <c r="AB1530" s="156"/>
      <c r="AC1530" s="22">
        <v>20</v>
      </c>
    </row>
    <row r="1531" spans="1:29">
      <c r="A1531" s="17"/>
      <c r="B1531" s="18"/>
      <c r="C1531" s="18"/>
      <c r="D1531" s="17"/>
      <c r="E1531" s="17"/>
      <c r="F1531" s="157"/>
      <c r="G1531" s="136"/>
      <c r="H1531" s="136" t="s">
        <v>131</v>
      </c>
      <c r="I1531" s="137" t="str">
        <f>IFERROR(IF(ISBLANK($G1531),"",IF(ISTEXT($G1531),$G1531,IF(SIGN(INDEX('Time Zones'!$D$12:$J$18,MATCH($H1531,ZoneA,0),MATCH($J1531,ZoneB,0)))=(-1),INDEX('Time Zones'!$D$12:$J$18,MATCH($H1531,ZoneA,0),MATCH($J1531,ZoneB,0))+$G1531+5,INDEX('Time Zones'!$D$12:$J$18,MATCH($H1531,ZoneA,0),MATCH($J1531,ZoneB,0))+$G1531))),"Select Time Zones")</f>
        <v/>
      </c>
      <c r="J1531" s="19" t="s">
        <v>131</v>
      </c>
      <c r="K1531" s="160"/>
      <c r="L1531" s="134"/>
      <c r="M1531" s="134" t="s">
        <v>131</v>
      </c>
      <c r="N1531" s="135" t="str">
        <f>IFERROR(IF(ISBLANK($G1531),"",IF(ISBLANK($L1531),"",IF(ISTEXT($L1531),$L1531,IF(SIGN(INDEX('Time Zones'!$D$12:$J$18,MATCH($H1531,ZoneA,0),MATCH($M1531,ZoneB,0)))=(-1),INDEX('Time Zones'!$D$12:$J$18,MATCH($H1531,ZoneA,0),MATCH($M1531,ZoneB,0))+$L1531+5,INDEX('Time Zones'!$D$12:$J$18,MATCH($H1531,ZoneA,0),MATCH($M1531,ZoneB,0))+$L1531)))),"Select Time Zones")</f>
        <v/>
      </c>
      <c r="O1531" s="162" t="str">
        <f t="shared" ca="1" si="169"/>
        <v/>
      </c>
      <c r="P1531" s="25">
        <f t="shared" si="165"/>
        <v>0</v>
      </c>
      <c r="Q1531" s="25">
        <f t="shared" si="166"/>
        <v>0</v>
      </c>
      <c r="R1531" s="25">
        <f t="shared" si="167"/>
        <v>0</v>
      </c>
      <c r="S1531" s="25" t="str">
        <f t="shared" ca="1" si="170"/>
        <v/>
      </c>
      <c r="T1531" s="20" t="str">
        <f t="shared" ca="1" si="171"/>
        <v/>
      </c>
      <c r="U1531" s="26" t="str">
        <f t="shared" ca="1" si="168"/>
        <v/>
      </c>
      <c r="V1531" s="22"/>
      <c r="W1531" s="22"/>
      <c r="X1531" s="22"/>
      <c r="Y1531" s="22"/>
      <c r="Z1531" s="156"/>
      <c r="AA1531" s="156"/>
      <c r="AB1531" s="156"/>
      <c r="AC1531" s="22">
        <v>20</v>
      </c>
    </row>
    <row r="1532" spans="1:29">
      <c r="A1532" s="17"/>
      <c r="B1532" s="18"/>
      <c r="C1532" s="18"/>
      <c r="D1532" s="17"/>
      <c r="E1532" s="17"/>
      <c r="F1532" s="157"/>
      <c r="G1532" s="136"/>
      <c r="H1532" s="136" t="s">
        <v>131</v>
      </c>
      <c r="I1532" s="137" t="str">
        <f>IFERROR(IF(ISBLANK($G1532),"",IF(ISTEXT($G1532),$G1532,IF(SIGN(INDEX('Time Zones'!$D$12:$J$18,MATCH($H1532,ZoneA,0),MATCH($J1532,ZoneB,0)))=(-1),INDEX('Time Zones'!$D$12:$J$18,MATCH($H1532,ZoneA,0),MATCH($J1532,ZoneB,0))+$G1532+5,INDEX('Time Zones'!$D$12:$J$18,MATCH($H1532,ZoneA,0),MATCH($J1532,ZoneB,0))+$G1532))),"Select Time Zones")</f>
        <v/>
      </c>
      <c r="J1532" s="19" t="s">
        <v>131</v>
      </c>
      <c r="K1532" s="160"/>
      <c r="L1532" s="134"/>
      <c r="M1532" s="134" t="s">
        <v>131</v>
      </c>
      <c r="N1532" s="135" t="str">
        <f>IFERROR(IF(ISBLANK($G1532),"",IF(ISBLANK($L1532),"",IF(ISTEXT($L1532),$L1532,IF(SIGN(INDEX('Time Zones'!$D$12:$J$18,MATCH($H1532,ZoneA,0),MATCH($M1532,ZoneB,0)))=(-1),INDEX('Time Zones'!$D$12:$J$18,MATCH($H1532,ZoneA,0),MATCH($M1532,ZoneB,0))+$L1532+5,INDEX('Time Zones'!$D$12:$J$18,MATCH($H1532,ZoneA,0),MATCH($M1532,ZoneB,0))+$L1532)))),"Select Time Zones")</f>
        <v/>
      </c>
      <c r="O1532" s="162" t="str">
        <f t="shared" ca="1" si="169"/>
        <v/>
      </c>
      <c r="P1532" s="25">
        <f t="shared" si="165"/>
        <v>0</v>
      </c>
      <c r="Q1532" s="25">
        <f t="shared" si="166"/>
        <v>0</v>
      </c>
      <c r="R1532" s="25">
        <f t="shared" si="167"/>
        <v>0</v>
      </c>
      <c r="S1532" s="25" t="str">
        <f t="shared" ca="1" si="170"/>
        <v/>
      </c>
      <c r="T1532" s="20" t="str">
        <f t="shared" ca="1" si="171"/>
        <v/>
      </c>
      <c r="U1532" s="26" t="str">
        <f t="shared" ca="1" si="168"/>
        <v/>
      </c>
      <c r="V1532" s="22"/>
      <c r="W1532" s="22"/>
      <c r="X1532" s="22"/>
      <c r="Y1532" s="22"/>
      <c r="Z1532" s="156"/>
      <c r="AA1532" s="156"/>
      <c r="AB1532" s="156"/>
      <c r="AC1532" s="22">
        <v>20</v>
      </c>
    </row>
    <row r="1533" spans="1:29">
      <c r="A1533" s="17"/>
      <c r="B1533" s="18"/>
      <c r="C1533" s="18"/>
      <c r="D1533" s="17"/>
      <c r="E1533" s="17"/>
      <c r="F1533" s="157"/>
      <c r="G1533" s="136"/>
      <c r="H1533" s="136" t="s">
        <v>131</v>
      </c>
      <c r="I1533" s="137" t="str">
        <f>IFERROR(IF(ISBLANK($G1533),"",IF(ISTEXT($G1533),$G1533,IF(SIGN(INDEX('Time Zones'!$D$12:$J$18,MATCH($H1533,ZoneA,0),MATCH($J1533,ZoneB,0)))=(-1),INDEX('Time Zones'!$D$12:$J$18,MATCH($H1533,ZoneA,0),MATCH($J1533,ZoneB,0))+$G1533+5,INDEX('Time Zones'!$D$12:$J$18,MATCH($H1533,ZoneA,0),MATCH($J1533,ZoneB,0))+$G1533))),"Select Time Zones")</f>
        <v/>
      </c>
      <c r="J1533" s="19" t="s">
        <v>131</v>
      </c>
      <c r="K1533" s="160"/>
      <c r="L1533" s="134"/>
      <c r="M1533" s="134" t="s">
        <v>131</v>
      </c>
      <c r="N1533" s="135" t="str">
        <f>IFERROR(IF(ISBLANK($G1533),"",IF(ISBLANK($L1533),"",IF(ISTEXT($L1533),$L1533,IF(SIGN(INDEX('Time Zones'!$D$12:$J$18,MATCH($H1533,ZoneA,0),MATCH($M1533,ZoneB,0)))=(-1),INDEX('Time Zones'!$D$12:$J$18,MATCH($H1533,ZoneA,0),MATCH($M1533,ZoneB,0))+$L1533+5,INDEX('Time Zones'!$D$12:$J$18,MATCH($H1533,ZoneA,0),MATCH($M1533,ZoneB,0))+$L1533)))),"Select Time Zones")</f>
        <v/>
      </c>
      <c r="O1533" s="162" t="str">
        <f t="shared" ca="1" si="169"/>
        <v/>
      </c>
      <c r="P1533" s="25">
        <f t="shared" si="165"/>
        <v>0</v>
      </c>
      <c r="Q1533" s="25">
        <f t="shared" si="166"/>
        <v>0</v>
      </c>
      <c r="R1533" s="25">
        <f t="shared" si="167"/>
        <v>0</v>
      </c>
      <c r="S1533" s="25" t="str">
        <f t="shared" ca="1" si="170"/>
        <v/>
      </c>
      <c r="T1533" s="20" t="str">
        <f t="shared" ca="1" si="171"/>
        <v/>
      </c>
      <c r="U1533" s="26" t="str">
        <f t="shared" ca="1" si="168"/>
        <v/>
      </c>
      <c r="V1533" s="22"/>
      <c r="W1533" s="22"/>
      <c r="X1533" s="22"/>
      <c r="Y1533" s="22"/>
      <c r="Z1533" s="156"/>
      <c r="AA1533" s="156"/>
      <c r="AB1533" s="156"/>
      <c r="AC1533" s="22">
        <v>20</v>
      </c>
    </row>
    <row r="1534" spans="1:29">
      <c r="A1534" s="17"/>
      <c r="B1534" s="18"/>
      <c r="C1534" s="18"/>
      <c r="D1534" s="17"/>
      <c r="E1534" s="17"/>
      <c r="F1534" s="157"/>
      <c r="G1534" s="136"/>
      <c r="H1534" s="136" t="s">
        <v>131</v>
      </c>
      <c r="I1534" s="137" t="str">
        <f>IFERROR(IF(ISBLANK($G1534),"",IF(ISTEXT($G1534),$G1534,IF(SIGN(INDEX('Time Zones'!$D$12:$J$18,MATCH($H1534,ZoneA,0),MATCH($J1534,ZoneB,0)))=(-1),INDEX('Time Zones'!$D$12:$J$18,MATCH($H1534,ZoneA,0),MATCH($J1534,ZoneB,0))+$G1534+5,INDEX('Time Zones'!$D$12:$J$18,MATCH($H1534,ZoneA,0),MATCH($J1534,ZoneB,0))+$G1534))),"Select Time Zones")</f>
        <v/>
      </c>
      <c r="J1534" s="19" t="s">
        <v>131</v>
      </c>
      <c r="K1534" s="160"/>
      <c r="L1534" s="134"/>
      <c r="M1534" s="134" t="s">
        <v>131</v>
      </c>
      <c r="N1534" s="135" t="str">
        <f>IFERROR(IF(ISBLANK($G1534),"",IF(ISBLANK($L1534),"",IF(ISTEXT($L1534),$L1534,IF(SIGN(INDEX('Time Zones'!$D$12:$J$18,MATCH($H1534,ZoneA,0),MATCH($M1534,ZoneB,0)))=(-1),INDEX('Time Zones'!$D$12:$J$18,MATCH($H1534,ZoneA,0),MATCH($M1534,ZoneB,0))+$L1534+5,INDEX('Time Zones'!$D$12:$J$18,MATCH($H1534,ZoneA,0),MATCH($M1534,ZoneB,0))+$L1534)))),"Select Time Zones")</f>
        <v/>
      </c>
      <c r="O1534" s="162" t="str">
        <f t="shared" ca="1" si="169"/>
        <v/>
      </c>
      <c r="P1534" s="25">
        <f t="shared" si="165"/>
        <v>0</v>
      </c>
      <c r="Q1534" s="25">
        <f t="shared" si="166"/>
        <v>0</v>
      </c>
      <c r="R1534" s="25">
        <f t="shared" si="167"/>
        <v>0</v>
      </c>
      <c r="S1534" s="25" t="str">
        <f t="shared" ca="1" si="170"/>
        <v/>
      </c>
      <c r="T1534" s="20" t="str">
        <f t="shared" ca="1" si="171"/>
        <v/>
      </c>
      <c r="U1534" s="26" t="str">
        <f t="shared" ca="1" si="168"/>
        <v/>
      </c>
      <c r="V1534" s="22"/>
      <c r="W1534" s="22"/>
      <c r="X1534" s="22"/>
      <c r="Y1534" s="22"/>
      <c r="Z1534" s="156"/>
      <c r="AA1534" s="156"/>
      <c r="AB1534" s="156"/>
      <c r="AC1534" s="22">
        <v>20</v>
      </c>
    </row>
    <row r="1535" spans="1:29">
      <c r="A1535" s="17"/>
      <c r="B1535" s="18"/>
      <c r="C1535" s="18"/>
      <c r="D1535" s="17"/>
      <c r="E1535" s="17"/>
      <c r="F1535" s="157"/>
      <c r="G1535" s="136"/>
      <c r="H1535" s="136" t="s">
        <v>131</v>
      </c>
      <c r="I1535" s="137" t="str">
        <f>IFERROR(IF(ISBLANK($G1535),"",IF(ISTEXT($G1535),$G1535,IF(SIGN(INDEX('Time Zones'!$D$12:$J$18,MATCH($H1535,ZoneA,0),MATCH($J1535,ZoneB,0)))=(-1),INDEX('Time Zones'!$D$12:$J$18,MATCH($H1535,ZoneA,0),MATCH($J1535,ZoneB,0))+$G1535+5,INDEX('Time Zones'!$D$12:$J$18,MATCH($H1535,ZoneA,0),MATCH($J1535,ZoneB,0))+$G1535))),"Select Time Zones")</f>
        <v/>
      </c>
      <c r="J1535" s="19" t="s">
        <v>131</v>
      </c>
      <c r="K1535" s="160"/>
      <c r="L1535" s="134"/>
      <c r="M1535" s="134" t="s">
        <v>131</v>
      </c>
      <c r="N1535" s="135" t="str">
        <f>IFERROR(IF(ISBLANK($G1535),"",IF(ISBLANK($L1535),"",IF(ISTEXT($L1535),$L1535,IF(SIGN(INDEX('Time Zones'!$D$12:$J$18,MATCH($H1535,ZoneA,0),MATCH($M1535,ZoneB,0)))=(-1),INDEX('Time Zones'!$D$12:$J$18,MATCH($H1535,ZoneA,0),MATCH($M1535,ZoneB,0))+$L1535+5,INDEX('Time Zones'!$D$12:$J$18,MATCH($H1535,ZoneA,0),MATCH($M1535,ZoneB,0))+$L1535)))),"Select Time Zones")</f>
        <v/>
      </c>
      <c r="O1535" s="162" t="str">
        <f t="shared" ca="1" si="169"/>
        <v/>
      </c>
      <c r="P1535" s="25">
        <f t="shared" si="165"/>
        <v>0</v>
      </c>
      <c r="Q1535" s="25">
        <f t="shared" si="166"/>
        <v>0</v>
      </c>
      <c r="R1535" s="25">
        <f t="shared" si="167"/>
        <v>0</v>
      </c>
      <c r="S1535" s="25" t="str">
        <f t="shared" ca="1" si="170"/>
        <v/>
      </c>
      <c r="T1535" s="20" t="str">
        <f t="shared" ca="1" si="171"/>
        <v/>
      </c>
      <c r="U1535" s="26" t="str">
        <f t="shared" ca="1" si="168"/>
        <v/>
      </c>
      <c r="V1535" s="22"/>
      <c r="W1535" s="22"/>
      <c r="X1535" s="22"/>
      <c r="Y1535" s="22"/>
      <c r="Z1535" s="156"/>
      <c r="AA1535" s="156"/>
      <c r="AB1535" s="156"/>
      <c r="AC1535" s="22">
        <v>20</v>
      </c>
    </row>
    <row r="1536" spans="1:29">
      <c r="A1536" s="17"/>
      <c r="B1536" s="18"/>
      <c r="C1536" s="18"/>
      <c r="D1536" s="17"/>
      <c r="E1536" s="17"/>
      <c r="F1536" s="157"/>
      <c r="G1536" s="136"/>
      <c r="H1536" s="136" t="s">
        <v>131</v>
      </c>
      <c r="I1536" s="137" t="str">
        <f>IFERROR(IF(ISBLANK($G1536),"",IF(ISTEXT($G1536),$G1536,IF(SIGN(INDEX('Time Zones'!$D$12:$J$18,MATCH($H1536,ZoneA,0),MATCH($J1536,ZoneB,0)))=(-1),INDEX('Time Zones'!$D$12:$J$18,MATCH($H1536,ZoneA,0),MATCH($J1536,ZoneB,0))+$G1536+5,INDEX('Time Zones'!$D$12:$J$18,MATCH($H1536,ZoneA,0),MATCH($J1536,ZoneB,0))+$G1536))),"Select Time Zones")</f>
        <v/>
      </c>
      <c r="J1536" s="19" t="s">
        <v>131</v>
      </c>
      <c r="K1536" s="160"/>
      <c r="L1536" s="134"/>
      <c r="M1536" s="134" t="s">
        <v>131</v>
      </c>
      <c r="N1536" s="135" t="str">
        <f>IFERROR(IF(ISBLANK($G1536),"",IF(ISBLANK($L1536),"",IF(ISTEXT($L1536),$L1536,IF(SIGN(INDEX('Time Zones'!$D$12:$J$18,MATCH($H1536,ZoneA,0),MATCH($M1536,ZoneB,0)))=(-1),INDEX('Time Zones'!$D$12:$J$18,MATCH($H1536,ZoneA,0),MATCH($M1536,ZoneB,0))+$L1536+5,INDEX('Time Zones'!$D$12:$J$18,MATCH($H1536,ZoneA,0),MATCH($M1536,ZoneB,0))+$L1536)))),"Select Time Zones")</f>
        <v/>
      </c>
      <c r="O1536" s="162" t="str">
        <f t="shared" ca="1" si="169"/>
        <v/>
      </c>
      <c r="P1536" s="25">
        <f t="shared" ref="P1536:P1599" si="172">IFERROR(HOUR(G1536),"")</f>
        <v>0</v>
      </c>
      <c r="Q1536" s="25">
        <f t="shared" ref="Q1536:Q1599" si="173">IFERROR(P1536*60,"")</f>
        <v>0</v>
      </c>
      <c r="R1536" s="25">
        <f t="shared" ref="R1536:R1599" si="174">IFERROR(MINUTE(G1536),"")</f>
        <v>0</v>
      </c>
      <c r="S1536" s="25" t="str">
        <f t="shared" ca="1" si="170"/>
        <v/>
      </c>
      <c r="T1536" s="20" t="str">
        <f t="shared" ca="1" si="171"/>
        <v/>
      </c>
      <c r="U1536" s="26" t="str">
        <f t="shared" ref="U1536:U1599" ca="1" si="175">IFERROR(SIGN(S1536),"")</f>
        <v/>
      </c>
      <c r="V1536" s="22"/>
      <c r="W1536" s="22"/>
      <c r="X1536" s="22"/>
      <c r="Y1536" s="22"/>
      <c r="Z1536" s="156"/>
      <c r="AA1536" s="156"/>
      <c r="AB1536" s="156"/>
      <c r="AC1536" s="22">
        <v>20</v>
      </c>
    </row>
    <row r="1537" spans="1:29">
      <c r="A1537" s="17"/>
      <c r="B1537" s="18"/>
      <c r="C1537" s="18"/>
      <c r="D1537" s="17"/>
      <c r="E1537" s="17"/>
      <c r="F1537" s="157"/>
      <c r="G1537" s="136"/>
      <c r="H1537" s="136" t="s">
        <v>131</v>
      </c>
      <c r="I1537" s="137" t="str">
        <f>IFERROR(IF(ISBLANK($G1537),"",IF(ISTEXT($G1537),$G1537,IF(SIGN(INDEX('Time Zones'!$D$12:$J$18,MATCH($H1537,ZoneA,0),MATCH($J1537,ZoneB,0)))=(-1),INDEX('Time Zones'!$D$12:$J$18,MATCH($H1537,ZoneA,0),MATCH($J1537,ZoneB,0))+$G1537+5,INDEX('Time Zones'!$D$12:$J$18,MATCH($H1537,ZoneA,0),MATCH($J1537,ZoneB,0))+$G1537))),"Select Time Zones")</f>
        <v/>
      </c>
      <c r="J1537" s="19" t="s">
        <v>131</v>
      </c>
      <c r="K1537" s="160"/>
      <c r="L1537" s="134"/>
      <c r="M1537" s="134" t="s">
        <v>131</v>
      </c>
      <c r="N1537" s="135" t="str">
        <f>IFERROR(IF(ISBLANK($G1537),"",IF(ISBLANK($L1537),"",IF(ISTEXT($L1537),$L1537,IF(SIGN(INDEX('Time Zones'!$D$12:$J$18,MATCH($H1537,ZoneA,0),MATCH($M1537,ZoneB,0)))=(-1),INDEX('Time Zones'!$D$12:$J$18,MATCH($H1537,ZoneA,0),MATCH($M1537,ZoneB,0))+$L1537+5,INDEX('Time Zones'!$D$12:$J$18,MATCH($H1537,ZoneA,0),MATCH($M1537,ZoneB,0))+$L1537)))),"Select Time Zones")</f>
        <v/>
      </c>
      <c r="O1537" s="162" t="str">
        <f t="shared" ca="1" si="169"/>
        <v/>
      </c>
      <c r="P1537" s="25">
        <f t="shared" si="172"/>
        <v>0</v>
      </c>
      <c r="Q1537" s="25">
        <f t="shared" si="173"/>
        <v>0</v>
      </c>
      <c r="R1537" s="25">
        <f t="shared" si="174"/>
        <v>0</v>
      </c>
      <c r="S1537" s="25" t="str">
        <f t="shared" ca="1" si="170"/>
        <v/>
      </c>
      <c r="T1537" s="20" t="str">
        <f t="shared" ca="1" si="171"/>
        <v/>
      </c>
      <c r="U1537" s="26" t="str">
        <f t="shared" ca="1" si="175"/>
        <v/>
      </c>
      <c r="V1537" s="22"/>
      <c r="W1537" s="22"/>
      <c r="X1537" s="22"/>
      <c r="Y1537" s="22"/>
      <c r="Z1537" s="156"/>
      <c r="AA1537" s="156"/>
      <c r="AB1537" s="156"/>
      <c r="AC1537" s="22">
        <v>20</v>
      </c>
    </row>
    <row r="1538" spans="1:29">
      <c r="A1538" s="17"/>
      <c r="B1538" s="18"/>
      <c r="C1538" s="18"/>
      <c r="D1538" s="17"/>
      <c r="E1538" s="17"/>
      <c r="F1538" s="157"/>
      <c r="G1538" s="136"/>
      <c r="H1538" s="136" t="s">
        <v>131</v>
      </c>
      <c r="I1538" s="137" t="str">
        <f>IFERROR(IF(ISBLANK($G1538),"",IF(ISTEXT($G1538),$G1538,IF(SIGN(INDEX('Time Zones'!$D$12:$J$18,MATCH($H1538,ZoneA,0),MATCH($J1538,ZoneB,0)))=(-1),INDEX('Time Zones'!$D$12:$J$18,MATCH($H1538,ZoneA,0),MATCH($J1538,ZoneB,0))+$G1538+5,INDEX('Time Zones'!$D$12:$J$18,MATCH($H1538,ZoneA,0),MATCH($J1538,ZoneB,0))+$G1538))),"Select Time Zones")</f>
        <v/>
      </c>
      <c r="J1538" s="19" t="s">
        <v>131</v>
      </c>
      <c r="K1538" s="160"/>
      <c r="L1538" s="134"/>
      <c r="M1538" s="134" t="s">
        <v>131</v>
      </c>
      <c r="N1538" s="135" t="str">
        <f>IFERROR(IF(ISBLANK($G1538),"",IF(ISBLANK($L1538),"",IF(ISTEXT($L1538),$L1538,IF(SIGN(INDEX('Time Zones'!$D$12:$J$18,MATCH($H1538,ZoneA,0),MATCH($M1538,ZoneB,0)))=(-1),INDEX('Time Zones'!$D$12:$J$18,MATCH($H1538,ZoneA,0),MATCH($M1538,ZoneB,0))+$L1538+5,INDEX('Time Zones'!$D$12:$J$18,MATCH($H1538,ZoneA,0),MATCH($M1538,ZoneB,0))+$L1538)))),"Select Time Zones")</f>
        <v/>
      </c>
      <c r="O1538" s="162" t="str">
        <f t="shared" ca="1" si="169"/>
        <v/>
      </c>
      <c r="P1538" s="25">
        <f t="shared" si="172"/>
        <v>0</v>
      </c>
      <c r="Q1538" s="25">
        <f t="shared" si="173"/>
        <v>0</v>
      </c>
      <c r="R1538" s="25">
        <f t="shared" si="174"/>
        <v>0</v>
      </c>
      <c r="S1538" s="25" t="str">
        <f t="shared" ca="1" si="170"/>
        <v/>
      </c>
      <c r="T1538" s="20" t="str">
        <f t="shared" ca="1" si="171"/>
        <v/>
      </c>
      <c r="U1538" s="26" t="str">
        <f t="shared" ca="1" si="175"/>
        <v/>
      </c>
      <c r="V1538" s="22"/>
      <c r="W1538" s="22"/>
      <c r="X1538" s="22"/>
      <c r="Y1538" s="22"/>
      <c r="Z1538" s="156"/>
      <c r="AA1538" s="156"/>
      <c r="AB1538" s="156"/>
      <c r="AC1538" s="22">
        <v>20</v>
      </c>
    </row>
    <row r="1539" spans="1:29">
      <c r="A1539" s="17"/>
      <c r="B1539" s="18"/>
      <c r="C1539" s="18"/>
      <c r="D1539" s="17"/>
      <c r="E1539" s="17"/>
      <c r="F1539" s="157"/>
      <c r="G1539" s="136"/>
      <c r="H1539" s="136" t="s">
        <v>131</v>
      </c>
      <c r="I1539" s="137" t="str">
        <f>IFERROR(IF(ISBLANK($G1539),"",IF(ISTEXT($G1539),$G1539,IF(SIGN(INDEX('Time Zones'!$D$12:$J$18,MATCH($H1539,ZoneA,0),MATCH($J1539,ZoneB,0)))=(-1),INDEX('Time Zones'!$D$12:$J$18,MATCH($H1539,ZoneA,0),MATCH($J1539,ZoneB,0))+$G1539+5,INDEX('Time Zones'!$D$12:$J$18,MATCH($H1539,ZoneA,0),MATCH($J1539,ZoneB,0))+$G1539))),"Select Time Zones")</f>
        <v/>
      </c>
      <c r="J1539" s="19" t="s">
        <v>131</v>
      </c>
      <c r="K1539" s="160"/>
      <c r="L1539" s="134"/>
      <c r="M1539" s="134" t="s">
        <v>131</v>
      </c>
      <c r="N1539" s="135" t="str">
        <f>IFERROR(IF(ISBLANK($G1539),"",IF(ISBLANK($L1539),"",IF(ISTEXT($L1539),$L1539,IF(SIGN(INDEX('Time Zones'!$D$12:$J$18,MATCH($H1539,ZoneA,0),MATCH($M1539,ZoneB,0)))=(-1),INDEX('Time Zones'!$D$12:$J$18,MATCH($H1539,ZoneA,0),MATCH($M1539,ZoneB,0))+$L1539+5,INDEX('Time Zones'!$D$12:$J$18,MATCH($H1539,ZoneA,0),MATCH($M1539,ZoneB,0))+$L1539)))),"Select Time Zones")</f>
        <v/>
      </c>
      <c r="O1539" s="162" t="str">
        <f t="shared" ca="1" si="169"/>
        <v/>
      </c>
      <c r="P1539" s="25">
        <f t="shared" si="172"/>
        <v>0</v>
      </c>
      <c r="Q1539" s="25">
        <f t="shared" si="173"/>
        <v>0</v>
      </c>
      <c r="R1539" s="25">
        <f t="shared" si="174"/>
        <v>0</v>
      </c>
      <c r="S1539" s="25" t="str">
        <f t="shared" ca="1" si="170"/>
        <v/>
      </c>
      <c r="T1539" s="20" t="str">
        <f t="shared" ca="1" si="171"/>
        <v/>
      </c>
      <c r="U1539" s="26" t="str">
        <f t="shared" ca="1" si="175"/>
        <v/>
      </c>
      <c r="V1539" s="22"/>
      <c r="W1539" s="22"/>
      <c r="X1539" s="22"/>
      <c r="Y1539" s="22"/>
      <c r="Z1539" s="156"/>
      <c r="AA1539" s="156"/>
      <c r="AB1539" s="156"/>
      <c r="AC1539" s="22">
        <v>20</v>
      </c>
    </row>
    <row r="1540" spans="1:29">
      <c r="A1540" s="17"/>
      <c r="B1540" s="18"/>
      <c r="C1540" s="18"/>
      <c r="D1540" s="17"/>
      <c r="E1540" s="17"/>
      <c r="F1540" s="157"/>
      <c r="G1540" s="136"/>
      <c r="H1540" s="136" t="s">
        <v>131</v>
      </c>
      <c r="I1540" s="137" t="str">
        <f>IFERROR(IF(ISBLANK($G1540),"",IF(ISTEXT($G1540),$G1540,IF(SIGN(INDEX('Time Zones'!$D$12:$J$18,MATCH($H1540,ZoneA,0),MATCH($J1540,ZoneB,0)))=(-1),INDEX('Time Zones'!$D$12:$J$18,MATCH($H1540,ZoneA,0),MATCH($J1540,ZoneB,0))+$G1540+5,INDEX('Time Zones'!$D$12:$J$18,MATCH($H1540,ZoneA,0),MATCH($J1540,ZoneB,0))+$G1540))),"Select Time Zones")</f>
        <v/>
      </c>
      <c r="J1540" s="19" t="s">
        <v>131</v>
      </c>
      <c r="K1540" s="160"/>
      <c r="L1540" s="134"/>
      <c r="M1540" s="134" t="s">
        <v>131</v>
      </c>
      <c r="N1540" s="135" t="str">
        <f>IFERROR(IF(ISBLANK($G1540),"",IF(ISBLANK($L1540),"",IF(ISTEXT($L1540),$L1540,IF(SIGN(INDEX('Time Zones'!$D$12:$J$18,MATCH($H1540,ZoneA,0),MATCH($M1540,ZoneB,0)))=(-1),INDEX('Time Zones'!$D$12:$J$18,MATCH($H1540,ZoneA,0),MATCH($M1540,ZoneB,0))+$L1540+5,INDEX('Time Zones'!$D$12:$J$18,MATCH($H1540,ZoneA,0),MATCH($M1540,ZoneB,0))+$L1540)))),"Select Time Zones")</f>
        <v/>
      </c>
      <c r="O1540" s="162" t="str">
        <f t="shared" ref="O1540:O1600" ca="1" si="176">IFERROR(IF(AND(ISBLANK(F1540),ISBLANK(G1540)),"",IF(AND(F1540&gt;TODAY(),OR(ISBLANK(K1540),ISBLANK(L1540))),"",IF(AND(F1540=TODAY(),G1540&gt;=NOW()-TODAY(),OR(ISBLANK(K1540), ISBLANK(L1540))),"Pending",IF(AND((F1540=K1540), G1540&gt;=NOW()-TODAY(),ISBLANK(L1540)),"Pending",IF(AND(F1540=K1540, ISBLANK(L1540),G1540&lt;(NOW()-TODAY())),"Deadline Elapsed",IF(AND(F1540=TODAY(),G1540&lt;(NOW()-TODAY()),AND(ISBLANK(K1540), ISBLANK(L1540))),"Deadline Elapsed",IF(AND(TODAY()&gt;F1540,OR(ISBLANK(K1540),ISBLANK(L1540))),"Deadline Elapsed",IF(AND((F1540=K1540),(G1540&lt;L1540)),"Missed",IF(AND((F1540&lt;K1540),OR(G1540&lt;=L1540,G1540&gt;=L1540)),"Missed",IF(AND((F1540=K1540),(G1540&gt;=L1540)),"Achieved",IF(AND((F1540&gt;K1540),OR((G1540&gt;=L1540),(G1540&lt;L1540))),"Achieved",))))))))))),"")</f>
        <v/>
      </c>
      <c r="P1540" s="25">
        <f t="shared" si="172"/>
        <v>0</v>
      </c>
      <c r="Q1540" s="25">
        <f t="shared" si="173"/>
        <v>0</v>
      </c>
      <c r="R1540" s="25">
        <f t="shared" si="174"/>
        <v>0</v>
      </c>
      <c r="S1540" s="25" t="str">
        <f t="shared" ref="S1540:S1600" ca="1" si="177">IFERROR(IF(OR(ISBLANK(F1540),ISBLANK(G1540)),"",IF($F1540&lt;TODAY(),-$S$1-(TODAY()-F1540)*24*60+SUM(Q1540:R1540),IF($F1540=TODAY(),SUM(Q1540:R1540)-$S$1,IF($F1540=TODAY()+1,SUM(Q1540:R1540)+24*60-$S$1,"")))),"GS")</f>
        <v/>
      </c>
      <c r="T1540" s="20" t="str">
        <f t="shared" ref="T1540:T1600" ca="1" si="178">IFERROR(IF($U1540=1,IF($S1540&lt;=$AC1540,IF(OR(F1540=TODAY()+1,$O1540="Pending"),"Critical",""),""),""),"")</f>
        <v/>
      </c>
      <c r="U1540" s="26" t="str">
        <f t="shared" ca="1" si="175"/>
        <v/>
      </c>
      <c r="V1540" s="22"/>
      <c r="W1540" s="22"/>
      <c r="X1540" s="22"/>
      <c r="Y1540" s="22"/>
      <c r="Z1540" s="156"/>
      <c r="AA1540" s="156"/>
      <c r="AB1540" s="156"/>
      <c r="AC1540" s="22">
        <v>20</v>
      </c>
    </row>
    <row r="1541" spans="1:29">
      <c r="A1541" s="17"/>
      <c r="B1541" s="18"/>
      <c r="C1541" s="18"/>
      <c r="D1541" s="17"/>
      <c r="E1541" s="17"/>
      <c r="F1541" s="157"/>
      <c r="G1541" s="136"/>
      <c r="H1541" s="136" t="s">
        <v>131</v>
      </c>
      <c r="I1541" s="137" t="str">
        <f>IFERROR(IF(ISBLANK($G1541),"",IF(ISTEXT($G1541),$G1541,IF(SIGN(INDEX('Time Zones'!$D$12:$J$18,MATCH($H1541,ZoneA,0),MATCH($J1541,ZoneB,0)))=(-1),INDEX('Time Zones'!$D$12:$J$18,MATCH($H1541,ZoneA,0),MATCH($J1541,ZoneB,0))+$G1541+5,INDEX('Time Zones'!$D$12:$J$18,MATCH($H1541,ZoneA,0),MATCH($J1541,ZoneB,0))+$G1541))),"Select Time Zones")</f>
        <v/>
      </c>
      <c r="J1541" s="19" t="s">
        <v>131</v>
      </c>
      <c r="K1541" s="160"/>
      <c r="L1541" s="134"/>
      <c r="M1541" s="134" t="s">
        <v>131</v>
      </c>
      <c r="N1541" s="135" t="str">
        <f>IFERROR(IF(ISBLANK($G1541),"",IF(ISBLANK($L1541),"",IF(ISTEXT($L1541),$L1541,IF(SIGN(INDEX('Time Zones'!$D$12:$J$18,MATCH($H1541,ZoneA,0),MATCH($M1541,ZoneB,0)))=(-1),INDEX('Time Zones'!$D$12:$J$18,MATCH($H1541,ZoneA,0),MATCH($M1541,ZoneB,0))+$L1541+5,INDEX('Time Zones'!$D$12:$J$18,MATCH($H1541,ZoneA,0),MATCH($M1541,ZoneB,0))+$L1541)))),"Select Time Zones")</f>
        <v/>
      </c>
      <c r="O1541" s="162" t="str">
        <f t="shared" ca="1" si="176"/>
        <v/>
      </c>
      <c r="P1541" s="25">
        <f t="shared" si="172"/>
        <v>0</v>
      </c>
      <c r="Q1541" s="25">
        <f t="shared" si="173"/>
        <v>0</v>
      </c>
      <c r="R1541" s="25">
        <f t="shared" si="174"/>
        <v>0</v>
      </c>
      <c r="S1541" s="25" t="str">
        <f t="shared" ca="1" si="177"/>
        <v/>
      </c>
      <c r="T1541" s="20" t="str">
        <f t="shared" ca="1" si="178"/>
        <v/>
      </c>
      <c r="U1541" s="26" t="str">
        <f t="shared" ca="1" si="175"/>
        <v/>
      </c>
      <c r="V1541" s="22"/>
      <c r="W1541" s="22"/>
      <c r="X1541" s="22"/>
      <c r="Y1541" s="22"/>
      <c r="Z1541" s="156"/>
      <c r="AA1541" s="156"/>
      <c r="AB1541" s="156"/>
      <c r="AC1541" s="22">
        <v>20</v>
      </c>
    </row>
    <row r="1542" spans="1:29">
      <c r="A1542" s="17"/>
      <c r="B1542" s="18"/>
      <c r="C1542" s="18"/>
      <c r="D1542" s="17"/>
      <c r="E1542" s="17"/>
      <c r="F1542" s="157"/>
      <c r="G1542" s="136"/>
      <c r="H1542" s="136" t="s">
        <v>131</v>
      </c>
      <c r="I1542" s="137" t="str">
        <f>IFERROR(IF(ISBLANK($G1542),"",IF(ISTEXT($G1542),$G1542,IF(SIGN(INDEX('Time Zones'!$D$12:$J$18,MATCH($H1542,ZoneA,0),MATCH($J1542,ZoneB,0)))=(-1),INDEX('Time Zones'!$D$12:$J$18,MATCH($H1542,ZoneA,0),MATCH($J1542,ZoneB,0))+$G1542+5,INDEX('Time Zones'!$D$12:$J$18,MATCH($H1542,ZoneA,0),MATCH($J1542,ZoneB,0))+$G1542))),"Select Time Zones")</f>
        <v/>
      </c>
      <c r="J1542" s="19" t="s">
        <v>131</v>
      </c>
      <c r="K1542" s="160"/>
      <c r="L1542" s="134"/>
      <c r="M1542" s="134" t="s">
        <v>131</v>
      </c>
      <c r="N1542" s="135" t="str">
        <f>IFERROR(IF(ISBLANK($G1542),"",IF(ISBLANK($L1542),"",IF(ISTEXT($L1542),$L1542,IF(SIGN(INDEX('Time Zones'!$D$12:$J$18,MATCH($H1542,ZoneA,0),MATCH($M1542,ZoneB,0)))=(-1),INDEX('Time Zones'!$D$12:$J$18,MATCH($H1542,ZoneA,0),MATCH($M1542,ZoneB,0))+$L1542+5,INDEX('Time Zones'!$D$12:$J$18,MATCH($H1542,ZoneA,0),MATCH($M1542,ZoneB,0))+$L1542)))),"Select Time Zones")</f>
        <v/>
      </c>
      <c r="O1542" s="162" t="str">
        <f t="shared" ca="1" si="176"/>
        <v/>
      </c>
      <c r="P1542" s="25">
        <f t="shared" si="172"/>
        <v>0</v>
      </c>
      <c r="Q1542" s="25">
        <f t="shared" si="173"/>
        <v>0</v>
      </c>
      <c r="R1542" s="25">
        <f t="shared" si="174"/>
        <v>0</v>
      </c>
      <c r="S1542" s="25" t="str">
        <f t="shared" ca="1" si="177"/>
        <v/>
      </c>
      <c r="T1542" s="20" t="str">
        <f t="shared" ca="1" si="178"/>
        <v/>
      </c>
      <c r="U1542" s="26" t="str">
        <f t="shared" ca="1" si="175"/>
        <v/>
      </c>
      <c r="V1542" s="22"/>
      <c r="W1542" s="22"/>
      <c r="X1542" s="22"/>
      <c r="Y1542" s="22"/>
      <c r="Z1542" s="156"/>
      <c r="AA1542" s="156"/>
      <c r="AB1542" s="156"/>
      <c r="AC1542" s="22">
        <v>20</v>
      </c>
    </row>
    <row r="1543" spans="1:29">
      <c r="A1543" s="17"/>
      <c r="B1543" s="18"/>
      <c r="C1543" s="18"/>
      <c r="D1543" s="17"/>
      <c r="E1543" s="17"/>
      <c r="F1543" s="157"/>
      <c r="G1543" s="136"/>
      <c r="H1543" s="136" t="s">
        <v>131</v>
      </c>
      <c r="I1543" s="137" t="str">
        <f>IFERROR(IF(ISBLANK($G1543),"",IF(ISTEXT($G1543),$G1543,IF(SIGN(INDEX('Time Zones'!$D$12:$J$18,MATCH($H1543,ZoneA,0),MATCH($J1543,ZoneB,0)))=(-1),INDEX('Time Zones'!$D$12:$J$18,MATCH($H1543,ZoneA,0),MATCH($J1543,ZoneB,0))+$G1543+5,INDEX('Time Zones'!$D$12:$J$18,MATCH($H1543,ZoneA,0),MATCH($J1543,ZoneB,0))+$G1543))),"Select Time Zones")</f>
        <v/>
      </c>
      <c r="J1543" s="19" t="s">
        <v>131</v>
      </c>
      <c r="K1543" s="160"/>
      <c r="L1543" s="134"/>
      <c r="M1543" s="134" t="s">
        <v>131</v>
      </c>
      <c r="N1543" s="135" t="str">
        <f>IFERROR(IF(ISBLANK($G1543),"",IF(ISBLANK($L1543),"",IF(ISTEXT($L1543),$L1543,IF(SIGN(INDEX('Time Zones'!$D$12:$J$18,MATCH($H1543,ZoneA,0),MATCH($M1543,ZoneB,0)))=(-1),INDEX('Time Zones'!$D$12:$J$18,MATCH($H1543,ZoneA,0),MATCH($M1543,ZoneB,0))+$L1543+5,INDEX('Time Zones'!$D$12:$J$18,MATCH($H1543,ZoneA,0),MATCH($M1543,ZoneB,0))+$L1543)))),"Select Time Zones")</f>
        <v/>
      </c>
      <c r="O1543" s="162" t="str">
        <f t="shared" ca="1" si="176"/>
        <v/>
      </c>
      <c r="P1543" s="25">
        <f t="shared" si="172"/>
        <v>0</v>
      </c>
      <c r="Q1543" s="25">
        <f t="shared" si="173"/>
        <v>0</v>
      </c>
      <c r="R1543" s="25">
        <f t="shared" si="174"/>
        <v>0</v>
      </c>
      <c r="S1543" s="25" t="str">
        <f t="shared" ca="1" si="177"/>
        <v/>
      </c>
      <c r="T1543" s="20" t="str">
        <f t="shared" ca="1" si="178"/>
        <v/>
      </c>
      <c r="U1543" s="26" t="str">
        <f t="shared" ca="1" si="175"/>
        <v/>
      </c>
      <c r="V1543" s="22"/>
      <c r="W1543" s="22"/>
      <c r="X1543" s="22"/>
      <c r="Y1543" s="22"/>
      <c r="Z1543" s="156"/>
      <c r="AA1543" s="156"/>
      <c r="AB1543" s="156"/>
      <c r="AC1543" s="22">
        <v>20</v>
      </c>
    </row>
    <row r="1544" spans="1:29">
      <c r="A1544" s="17"/>
      <c r="B1544" s="18"/>
      <c r="C1544" s="18"/>
      <c r="D1544" s="17"/>
      <c r="E1544" s="17"/>
      <c r="F1544" s="157"/>
      <c r="G1544" s="136"/>
      <c r="H1544" s="136" t="s">
        <v>131</v>
      </c>
      <c r="I1544" s="137" t="str">
        <f>IFERROR(IF(ISBLANK($G1544),"",IF(ISTEXT($G1544),$G1544,IF(SIGN(INDEX('Time Zones'!$D$12:$J$18,MATCH($H1544,ZoneA,0),MATCH($J1544,ZoneB,0)))=(-1),INDEX('Time Zones'!$D$12:$J$18,MATCH($H1544,ZoneA,0),MATCH($J1544,ZoneB,0))+$G1544+5,INDEX('Time Zones'!$D$12:$J$18,MATCH($H1544,ZoneA,0),MATCH($J1544,ZoneB,0))+$G1544))),"Select Time Zones")</f>
        <v/>
      </c>
      <c r="J1544" s="19" t="s">
        <v>131</v>
      </c>
      <c r="K1544" s="160"/>
      <c r="L1544" s="134"/>
      <c r="M1544" s="134" t="s">
        <v>131</v>
      </c>
      <c r="N1544" s="135" t="str">
        <f>IFERROR(IF(ISBLANK($G1544),"",IF(ISBLANK($L1544),"",IF(ISTEXT($L1544),$L1544,IF(SIGN(INDEX('Time Zones'!$D$12:$J$18,MATCH($H1544,ZoneA,0),MATCH($M1544,ZoneB,0)))=(-1),INDEX('Time Zones'!$D$12:$J$18,MATCH($H1544,ZoneA,0),MATCH($M1544,ZoneB,0))+$L1544+5,INDEX('Time Zones'!$D$12:$J$18,MATCH($H1544,ZoneA,0),MATCH($M1544,ZoneB,0))+$L1544)))),"Select Time Zones")</f>
        <v/>
      </c>
      <c r="O1544" s="162" t="str">
        <f t="shared" ca="1" si="176"/>
        <v/>
      </c>
      <c r="P1544" s="25">
        <f t="shared" si="172"/>
        <v>0</v>
      </c>
      <c r="Q1544" s="25">
        <f t="shared" si="173"/>
        <v>0</v>
      </c>
      <c r="R1544" s="25">
        <f t="shared" si="174"/>
        <v>0</v>
      </c>
      <c r="S1544" s="25" t="str">
        <f t="shared" ca="1" si="177"/>
        <v/>
      </c>
      <c r="T1544" s="20" t="str">
        <f t="shared" ca="1" si="178"/>
        <v/>
      </c>
      <c r="U1544" s="26" t="str">
        <f t="shared" ca="1" si="175"/>
        <v/>
      </c>
      <c r="V1544" s="22"/>
      <c r="W1544" s="22"/>
      <c r="X1544" s="22"/>
      <c r="Y1544" s="22"/>
      <c r="Z1544" s="156"/>
      <c r="AA1544" s="156"/>
      <c r="AB1544" s="156"/>
      <c r="AC1544" s="22">
        <v>20</v>
      </c>
    </row>
    <row r="1545" spans="1:29">
      <c r="A1545" s="17"/>
      <c r="B1545" s="18"/>
      <c r="C1545" s="18"/>
      <c r="D1545" s="17"/>
      <c r="E1545" s="17"/>
      <c r="F1545" s="157"/>
      <c r="G1545" s="136"/>
      <c r="H1545" s="136" t="s">
        <v>131</v>
      </c>
      <c r="I1545" s="137" t="str">
        <f>IFERROR(IF(ISBLANK($G1545),"",IF(ISTEXT($G1545),$G1545,IF(SIGN(INDEX('Time Zones'!$D$12:$J$18,MATCH($H1545,ZoneA,0),MATCH($J1545,ZoneB,0)))=(-1),INDEX('Time Zones'!$D$12:$J$18,MATCH($H1545,ZoneA,0),MATCH($J1545,ZoneB,0))+$G1545+5,INDEX('Time Zones'!$D$12:$J$18,MATCH($H1545,ZoneA,0),MATCH($J1545,ZoneB,0))+$G1545))),"Select Time Zones")</f>
        <v/>
      </c>
      <c r="J1545" s="19" t="s">
        <v>131</v>
      </c>
      <c r="K1545" s="160"/>
      <c r="L1545" s="134"/>
      <c r="M1545" s="134" t="s">
        <v>131</v>
      </c>
      <c r="N1545" s="135" t="str">
        <f>IFERROR(IF(ISBLANK($G1545),"",IF(ISBLANK($L1545),"",IF(ISTEXT($L1545),$L1545,IF(SIGN(INDEX('Time Zones'!$D$12:$J$18,MATCH($H1545,ZoneA,0),MATCH($M1545,ZoneB,0)))=(-1),INDEX('Time Zones'!$D$12:$J$18,MATCH($H1545,ZoneA,0),MATCH($M1545,ZoneB,0))+$L1545+5,INDEX('Time Zones'!$D$12:$J$18,MATCH($H1545,ZoneA,0),MATCH($M1545,ZoneB,0))+$L1545)))),"Select Time Zones")</f>
        <v/>
      </c>
      <c r="O1545" s="162" t="str">
        <f t="shared" ca="1" si="176"/>
        <v/>
      </c>
      <c r="P1545" s="25">
        <f t="shared" si="172"/>
        <v>0</v>
      </c>
      <c r="Q1545" s="25">
        <f t="shared" si="173"/>
        <v>0</v>
      </c>
      <c r="R1545" s="25">
        <f t="shared" si="174"/>
        <v>0</v>
      </c>
      <c r="S1545" s="25" t="str">
        <f t="shared" ca="1" si="177"/>
        <v/>
      </c>
      <c r="T1545" s="20" t="str">
        <f t="shared" ca="1" si="178"/>
        <v/>
      </c>
      <c r="U1545" s="26" t="str">
        <f t="shared" ca="1" si="175"/>
        <v/>
      </c>
      <c r="V1545" s="22"/>
      <c r="W1545" s="22"/>
      <c r="X1545" s="22"/>
      <c r="Y1545" s="22"/>
      <c r="Z1545" s="156"/>
      <c r="AA1545" s="156"/>
      <c r="AB1545" s="156"/>
      <c r="AC1545" s="22">
        <v>20</v>
      </c>
    </row>
    <row r="1546" spans="1:29">
      <c r="A1546" s="17"/>
      <c r="B1546" s="18"/>
      <c r="C1546" s="18"/>
      <c r="D1546" s="17"/>
      <c r="E1546" s="17"/>
      <c r="F1546" s="157"/>
      <c r="G1546" s="136"/>
      <c r="H1546" s="136" t="s">
        <v>131</v>
      </c>
      <c r="I1546" s="137" t="str">
        <f>IFERROR(IF(ISBLANK($G1546),"",IF(ISTEXT($G1546),$G1546,IF(SIGN(INDEX('Time Zones'!$D$12:$J$18,MATCH($H1546,ZoneA,0),MATCH($J1546,ZoneB,0)))=(-1),INDEX('Time Zones'!$D$12:$J$18,MATCH($H1546,ZoneA,0),MATCH($J1546,ZoneB,0))+$G1546+5,INDEX('Time Zones'!$D$12:$J$18,MATCH($H1546,ZoneA,0),MATCH($J1546,ZoneB,0))+$G1546))),"Select Time Zones")</f>
        <v/>
      </c>
      <c r="J1546" s="19" t="s">
        <v>131</v>
      </c>
      <c r="K1546" s="160"/>
      <c r="L1546" s="134"/>
      <c r="M1546" s="134" t="s">
        <v>131</v>
      </c>
      <c r="N1546" s="135" t="str">
        <f>IFERROR(IF(ISBLANK($G1546),"",IF(ISBLANK($L1546),"",IF(ISTEXT($L1546),$L1546,IF(SIGN(INDEX('Time Zones'!$D$12:$J$18,MATCH($H1546,ZoneA,0),MATCH($M1546,ZoneB,0)))=(-1),INDEX('Time Zones'!$D$12:$J$18,MATCH($H1546,ZoneA,0),MATCH($M1546,ZoneB,0))+$L1546+5,INDEX('Time Zones'!$D$12:$J$18,MATCH($H1546,ZoneA,0),MATCH($M1546,ZoneB,0))+$L1546)))),"Select Time Zones")</f>
        <v/>
      </c>
      <c r="O1546" s="162" t="str">
        <f t="shared" ca="1" si="176"/>
        <v/>
      </c>
      <c r="P1546" s="25">
        <f t="shared" si="172"/>
        <v>0</v>
      </c>
      <c r="Q1546" s="25">
        <f t="shared" si="173"/>
        <v>0</v>
      </c>
      <c r="R1546" s="25">
        <f t="shared" si="174"/>
        <v>0</v>
      </c>
      <c r="S1546" s="25" t="str">
        <f t="shared" ca="1" si="177"/>
        <v/>
      </c>
      <c r="T1546" s="20" t="str">
        <f t="shared" ca="1" si="178"/>
        <v/>
      </c>
      <c r="U1546" s="26" t="str">
        <f t="shared" ca="1" si="175"/>
        <v/>
      </c>
      <c r="V1546" s="22"/>
      <c r="W1546" s="22"/>
      <c r="X1546" s="22"/>
      <c r="Y1546" s="22"/>
      <c r="Z1546" s="156"/>
      <c r="AA1546" s="156"/>
      <c r="AB1546" s="156"/>
      <c r="AC1546" s="22">
        <v>20</v>
      </c>
    </row>
    <row r="1547" spans="1:29">
      <c r="A1547" s="17"/>
      <c r="B1547" s="18"/>
      <c r="C1547" s="18"/>
      <c r="D1547" s="17"/>
      <c r="E1547" s="17"/>
      <c r="F1547" s="157"/>
      <c r="G1547" s="136"/>
      <c r="H1547" s="136" t="s">
        <v>131</v>
      </c>
      <c r="I1547" s="137" t="str">
        <f>IFERROR(IF(ISBLANK($G1547),"",IF(ISTEXT($G1547),$G1547,IF(SIGN(INDEX('Time Zones'!$D$12:$J$18,MATCH($H1547,ZoneA,0),MATCH($J1547,ZoneB,0)))=(-1),INDEX('Time Zones'!$D$12:$J$18,MATCH($H1547,ZoneA,0),MATCH($J1547,ZoneB,0))+$G1547+5,INDEX('Time Zones'!$D$12:$J$18,MATCH($H1547,ZoneA,0),MATCH($J1547,ZoneB,0))+$G1547))),"Select Time Zones")</f>
        <v/>
      </c>
      <c r="J1547" s="19" t="s">
        <v>131</v>
      </c>
      <c r="K1547" s="160"/>
      <c r="L1547" s="134"/>
      <c r="M1547" s="134" t="s">
        <v>131</v>
      </c>
      <c r="N1547" s="135" t="str">
        <f>IFERROR(IF(ISBLANK($G1547),"",IF(ISBLANK($L1547),"",IF(ISTEXT($L1547),$L1547,IF(SIGN(INDEX('Time Zones'!$D$12:$J$18,MATCH($H1547,ZoneA,0),MATCH($M1547,ZoneB,0)))=(-1),INDEX('Time Zones'!$D$12:$J$18,MATCH($H1547,ZoneA,0),MATCH($M1547,ZoneB,0))+$L1547+5,INDEX('Time Zones'!$D$12:$J$18,MATCH($H1547,ZoneA,0),MATCH($M1547,ZoneB,0))+$L1547)))),"Select Time Zones")</f>
        <v/>
      </c>
      <c r="O1547" s="162" t="str">
        <f t="shared" ca="1" si="176"/>
        <v/>
      </c>
      <c r="P1547" s="25">
        <f t="shared" si="172"/>
        <v>0</v>
      </c>
      <c r="Q1547" s="25">
        <f t="shared" si="173"/>
        <v>0</v>
      </c>
      <c r="R1547" s="25">
        <f t="shared" si="174"/>
        <v>0</v>
      </c>
      <c r="S1547" s="25" t="str">
        <f t="shared" ca="1" si="177"/>
        <v/>
      </c>
      <c r="T1547" s="20" t="str">
        <f t="shared" ca="1" si="178"/>
        <v/>
      </c>
      <c r="U1547" s="26" t="str">
        <f t="shared" ca="1" si="175"/>
        <v/>
      </c>
      <c r="V1547" s="22"/>
      <c r="W1547" s="22"/>
      <c r="X1547" s="22"/>
      <c r="Y1547" s="22"/>
      <c r="Z1547" s="156"/>
      <c r="AA1547" s="156"/>
      <c r="AB1547" s="156"/>
      <c r="AC1547" s="22">
        <v>20</v>
      </c>
    </row>
    <row r="1548" spans="1:29">
      <c r="A1548" s="17"/>
      <c r="B1548" s="18"/>
      <c r="C1548" s="18"/>
      <c r="D1548" s="17"/>
      <c r="E1548" s="17"/>
      <c r="F1548" s="157"/>
      <c r="G1548" s="136"/>
      <c r="H1548" s="136" t="s">
        <v>131</v>
      </c>
      <c r="I1548" s="137" t="str">
        <f>IFERROR(IF(ISBLANK($G1548),"",IF(ISTEXT($G1548),$G1548,IF(SIGN(INDEX('Time Zones'!$D$12:$J$18,MATCH($H1548,ZoneA,0),MATCH($J1548,ZoneB,0)))=(-1),INDEX('Time Zones'!$D$12:$J$18,MATCH($H1548,ZoneA,0),MATCH($J1548,ZoneB,0))+$G1548+5,INDEX('Time Zones'!$D$12:$J$18,MATCH($H1548,ZoneA,0),MATCH($J1548,ZoneB,0))+$G1548))),"Select Time Zones")</f>
        <v/>
      </c>
      <c r="J1548" s="19" t="s">
        <v>131</v>
      </c>
      <c r="K1548" s="160"/>
      <c r="L1548" s="134"/>
      <c r="M1548" s="134" t="s">
        <v>131</v>
      </c>
      <c r="N1548" s="135" t="str">
        <f>IFERROR(IF(ISBLANK($G1548),"",IF(ISBLANK($L1548),"",IF(ISTEXT($L1548),$L1548,IF(SIGN(INDEX('Time Zones'!$D$12:$J$18,MATCH($H1548,ZoneA,0),MATCH($M1548,ZoneB,0)))=(-1),INDEX('Time Zones'!$D$12:$J$18,MATCH($H1548,ZoneA,0),MATCH($M1548,ZoneB,0))+$L1548+5,INDEX('Time Zones'!$D$12:$J$18,MATCH($H1548,ZoneA,0),MATCH($M1548,ZoneB,0))+$L1548)))),"Select Time Zones")</f>
        <v/>
      </c>
      <c r="O1548" s="162" t="str">
        <f t="shared" ca="1" si="176"/>
        <v/>
      </c>
      <c r="P1548" s="25">
        <f t="shared" si="172"/>
        <v>0</v>
      </c>
      <c r="Q1548" s="25">
        <f t="shared" si="173"/>
        <v>0</v>
      </c>
      <c r="R1548" s="25">
        <f t="shared" si="174"/>
        <v>0</v>
      </c>
      <c r="S1548" s="25" t="str">
        <f t="shared" ca="1" si="177"/>
        <v/>
      </c>
      <c r="T1548" s="20" t="str">
        <f t="shared" ca="1" si="178"/>
        <v/>
      </c>
      <c r="U1548" s="26" t="str">
        <f t="shared" ca="1" si="175"/>
        <v/>
      </c>
      <c r="V1548" s="22"/>
      <c r="W1548" s="22"/>
      <c r="X1548" s="22"/>
      <c r="Y1548" s="22"/>
      <c r="Z1548" s="156"/>
      <c r="AA1548" s="156"/>
      <c r="AB1548" s="156"/>
      <c r="AC1548" s="22">
        <v>20</v>
      </c>
    </row>
    <row r="1549" spans="1:29">
      <c r="A1549" s="17"/>
      <c r="B1549" s="18"/>
      <c r="C1549" s="18"/>
      <c r="D1549" s="17"/>
      <c r="E1549" s="17"/>
      <c r="F1549" s="157"/>
      <c r="G1549" s="136"/>
      <c r="H1549" s="136" t="s">
        <v>131</v>
      </c>
      <c r="I1549" s="137" t="str">
        <f>IFERROR(IF(ISBLANK($G1549),"",IF(ISTEXT($G1549),$G1549,IF(SIGN(INDEX('Time Zones'!$D$12:$J$18,MATCH($H1549,ZoneA,0),MATCH($J1549,ZoneB,0)))=(-1),INDEX('Time Zones'!$D$12:$J$18,MATCH($H1549,ZoneA,0),MATCH($J1549,ZoneB,0))+$G1549+5,INDEX('Time Zones'!$D$12:$J$18,MATCH($H1549,ZoneA,0),MATCH($J1549,ZoneB,0))+$G1549))),"Select Time Zones")</f>
        <v/>
      </c>
      <c r="J1549" s="19" t="s">
        <v>131</v>
      </c>
      <c r="K1549" s="160"/>
      <c r="L1549" s="134"/>
      <c r="M1549" s="134" t="s">
        <v>131</v>
      </c>
      <c r="N1549" s="135" t="str">
        <f>IFERROR(IF(ISBLANK($G1549),"",IF(ISBLANK($L1549),"",IF(ISTEXT($L1549),$L1549,IF(SIGN(INDEX('Time Zones'!$D$12:$J$18,MATCH($H1549,ZoneA,0),MATCH($M1549,ZoneB,0)))=(-1),INDEX('Time Zones'!$D$12:$J$18,MATCH($H1549,ZoneA,0),MATCH($M1549,ZoneB,0))+$L1549+5,INDEX('Time Zones'!$D$12:$J$18,MATCH($H1549,ZoneA,0),MATCH($M1549,ZoneB,0))+$L1549)))),"Select Time Zones")</f>
        <v/>
      </c>
      <c r="O1549" s="162" t="str">
        <f t="shared" ca="1" si="176"/>
        <v/>
      </c>
      <c r="P1549" s="25">
        <f t="shared" si="172"/>
        <v>0</v>
      </c>
      <c r="Q1549" s="25">
        <f t="shared" si="173"/>
        <v>0</v>
      </c>
      <c r="R1549" s="25">
        <f t="shared" si="174"/>
        <v>0</v>
      </c>
      <c r="S1549" s="25" t="str">
        <f t="shared" ca="1" si="177"/>
        <v/>
      </c>
      <c r="T1549" s="20" t="str">
        <f t="shared" ca="1" si="178"/>
        <v/>
      </c>
      <c r="U1549" s="26" t="str">
        <f t="shared" ca="1" si="175"/>
        <v/>
      </c>
      <c r="V1549" s="22"/>
      <c r="W1549" s="22"/>
      <c r="X1549" s="22"/>
      <c r="Y1549" s="22"/>
      <c r="Z1549" s="156"/>
      <c r="AA1549" s="156"/>
      <c r="AB1549" s="156"/>
      <c r="AC1549" s="22">
        <v>20</v>
      </c>
    </row>
    <row r="1550" spans="1:29">
      <c r="A1550" s="17"/>
      <c r="B1550" s="18"/>
      <c r="C1550" s="18"/>
      <c r="D1550" s="17"/>
      <c r="E1550" s="17"/>
      <c r="F1550" s="157"/>
      <c r="G1550" s="136"/>
      <c r="H1550" s="136" t="s">
        <v>131</v>
      </c>
      <c r="I1550" s="137" t="str">
        <f>IFERROR(IF(ISBLANK($G1550),"",IF(ISTEXT($G1550),$G1550,IF(SIGN(INDEX('Time Zones'!$D$12:$J$18,MATCH($H1550,ZoneA,0),MATCH($J1550,ZoneB,0)))=(-1),INDEX('Time Zones'!$D$12:$J$18,MATCH($H1550,ZoneA,0),MATCH($J1550,ZoneB,0))+$G1550+5,INDEX('Time Zones'!$D$12:$J$18,MATCH($H1550,ZoneA,0),MATCH($J1550,ZoneB,0))+$G1550))),"Select Time Zones")</f>
        <v/>
      </c>
      <c r="J1550" s="19" t="s">
        <v>131</v>
      </c>
      <c r="K1550" s="160"/>
      <c r="L1550" s="134"/>
      <c r="M1550" s="134" t="s">
        <v>131</v>
      </c>
      <c r="N1550" s="135" t="str">
        <f>IFERROR(IF(ISBLANK($G1550),"",IF(ISBLANK($L1550),"",IF(ISTEXT($L1550),$L1550,IF(SIGN(INDEX('Time Zones'!$D$12:$J$18,MATCH($H1550,ZoneA,0),MATCH($M1550,ZoneB,0)))=(-1),INDEX('Time Zones'!$D$12:$J$18,MATCH($H1550,ZoneA,0),MATCH($M1550,ZoneB,0))+$L1550+5,INDEX('Time Zones'!$D$12:$J$18,MATCH($H1550,ZoneA,0),MATCH($M1550,ZoneB,0))+$L1550)))),"Select Time Zones")</f>
        <v/>
      </c>
      <c r="O1550" s="162" t="str">
        <f t="shared" ca="1" si="176"/>
        <v/>
      </c>
      <c r="P1550" s="25">
        <f t="shared" si="172"/>
        <v>0</v>
      </c>
      <c r="Q1550" s="25">
        <f t="shared" si="173"/>
        <v>0</v>
      </c>
      <c r="R1550" s="25">
        <f t="shared" si="174"/>
        <v>0</v>
      </c>
      <c r="S1550" s="25" t="str">
        <f t="shared" ca="1" si="177"/>
        <v/>
      </c>
      <c r="T1550" s="20" t="str">
        <f t="shared" ca="1" si="178"/>
        <v/>
      </c>
      <c r="U1550" s="26" t="str">
        <f t="shared" ca="1" si="175"/>
        <v/>
      </c>
      <c r="V1550" s="22"/>
      <c r="W1550" s="22"/>
      <c r="X1550" s="22"/>
      <c r="Y1550" s="22"/>
      <c r="Z1550" s="156"/>
      <c r="AA1550" s="156"/>
      <c r="AB1550" s="156"/>
      <c r="AC1550" s="22">
        <v>20</v>
      </c>
    </row>
    <row r="1551" spans="1:29">
      <c r="A1551" s="17"/>
      <c r="B1551" s="18"/>
      <c r="C1551" s="18"/>
      <c r="D1551" s="17"/>
      <c r="E1551" s="17"/>
      <c r="F1551" s="157"/>
      <c r="G1551" s="136"/>
      <c r="H1551" s="136" t="s">
        <v>131</v>
      </c>
      <c r="I1551" s="137" t="str">
        <f>IFERROR(IF(ISBLANK($G1551),"",IF(ISTEXT($G1551),$G1551,IF(SIGN(INDEX('Time Zones'!$D$12:$J$18,MATCH($H1551,ZoneA,0),MATCH($J1551,ZoneB,0)))=(-1),INDEX('Time Zones'!$D$12:$J$18,MATCH($H1551,ZoneA,0),MATCH($J1551,ZoneB,0))+$G1551+5,INDEX('Time Zones'!$D$12:$J$18,MATCH($H1551,ZoneA,0),MATCH($J1551,ZoneB,0))+$G1551))),"Select Time Zones")</f>
        <v/>
      </c>
      <c r="J1551" s="19" t="s">
        <v>131</v>
      </c>
      <c r="K1551" s="160"/>
      <c r="L1551" s="134"/>
      <c r="M1551" s="134" t="s">
        <v>131</v>
      </c>
      <c r="N1551" s="135" t="str">
        <f>IFERROR(IF(ISBLANK($G1551),"",IF(ISBLANK($L1551),"",IF(ISTEXT($L1551),$L1551,IF(SIGN(INDEX('Time Zones'!$D$12:$J$18,MATCH($H1551,ZoneA,0),MATCH($M1551,ZoneB,0)))=(-1),INDEX('Time Zones'!$D$12:$J$18,MATCH($H1551,ZoneA,0),MATCH($M1551,ZoneB,0))+$L1551+5,INDEX('Time Zones'!$D$12:$J$18,MATCH($H1551,ZoneA,0),MATCH($M1551,ZoneB,0))+$L1551)))),"Select Time Zones")</f>
        <v/>
      </c>
      <c r="O1551" s="162" t="str">
        <f t="shared" ca="1" si="176"/>
        <v/>
      </c>
      <c r="P1551" s="25">
        <f t="shared" si="172"/>
        <v>0</v>
      </c>
      <c r="Q1551" s="25">
        <f t="shared" si="173"/>
        <v>0</v>
      </c>
      <c r="R1551" s="25">
        <f t="shared" si="174"/>
        <v>0</v>
      </c>
      <c r="S1551" s="25" t="str">
        <f t="shared" ca="1" si="177"/>
        <v/>
      </c>
      <c r="T1551" s="20" t="str">
        <f t="shared" ca="1" si="178"/>
        <v/>
      </c>
      <c r="U1551" s="26" t="str">
        <f t="shared" ca="1" si="175"/>
        <v/>
      </c>
      <c r="V1551" s="22"/>
      <c r="W1551" s="22"/>
      <c r="X1551" s="22"/>
      <c r="Y1551" s="22"/>
      <c r="Z1551" s="156"/>
      <c r="AA1551" s="156"/>
      <c r="AB1551" s="156"/>
      <c r="AC1551" s="22">
        <v>20</v>
      </c>
    </row>
    <row r="1552" spans="1:29">
      <c r="A1552" s="17"/>
      <c r="B1552" s="18"/>
      <c r="C1552" s="18"/>
      <c r="D1552" s="17"/>
      <c r="E1552" s="17"/>
      <c r="F1552" s="157"/>
      <c r="G1552" s="136"/>
      <c r="H1552" s="136" t="s">
        <v>131</v>
      </c>
      <c r="I1552" s="137" t="str">
        <f>IFERROR(IF(ISBLANK($G1552),"",IF(ISTEXT($G1552),$G1552,IF(SIGN(INDEX('Time Zones'!$D$12:$J$18,MATCH($H1552,ZoneA,0),MATCH($J1552,ZoneB,0)))=(-1),INDEX('Time Zones'!$D$12:$J$18,MATCH($H1552,ZoneA,0),MATCH($J1552,ZoneB,0))+$G1552+5,INDEX('Time Zones'!$D$12:$J$18,MATCH($H1552,ZoneA,0),MATCH($J1552,ZoneB,0))+$G1552))),"Select Time Zones")</f>
        <v/>
      </c>
      <c r="J1552" s="19" t="s">
        <v>131</v>
      </c>
      <c r="K1552" s="160"/>
      <c r="L1552" s="134"/>
      <c r="M1552" s="134" t="s">
        <v>131</v>
      </c>
      <c r="N1552" s="135" t="str">
        <f>IFERROR(IF(ISBLANK($G1552),"",IF(ISBLANK($L1552),"",IF(ISTEXT($L1552),$L1552,IF(SIGN(INDEX('Time Zones'!$D$12:$J$18,MATCH($H1552,ZoneA,0),MATCH($M1552,ZoneB,0)))=(-1),INDEX('Time Zones'!$D$12:$J$18,MATCH($H1552,ZoneA,0),MATCH($M1552,ZoneB,0))+$L1552+5,INDEX('Time Zones'!$D$12:$J$18,MATCH($H1552,ZoneA,0),MATCH($M1552,ZoneB,0))+$L1552)))),"Select Time Zones")</f>
        <v/>
      </c>
      <c r="O1552" s="162" t="str">
        <f t="shared" ca="1" si="176"/>
        <v/>
      </c>
      <c r="P1552" s="25">
        <f t="shared" si="172"/>
        <v>0</v>
      </c>
      <c r="Q1552" s="25">
        <f t="shared" si="173"/>
        <v>0</v>
      </c>
      <c r="R1552" s="25">
        <f t="shared" si="174"/>
        <v>0</v>
      </c>
      <c r="S1552" s="25" t="str">
        <f t="shared" ca="1" si="177"/>
        <v/>
      </c>
      <c r="T1552" s="20" t="str">
        <f t="shared" ca="1" si="178"/>
        <v/>
      </c>
      <c r="U1552" s="26" t="str">
        <f t="shared" ca="1" si="175"/>
        <v/>
      </c>
      <c r="V1552" s="22"/>
      <c r="W1552" s="22"/>
      <c r="X1552" s="22"/>
      <c r="Y1552" s="22"/>
      <c r="Z1552" s="156"/>
      <c r="AA1552" s="156"/>
      <c r="AB1552" s="156"/>
      <c r="AC1552" s="22">
        <v>20</v>
      </c>
    </row>
    <row r="1553" spans="1:29">
      <c r="A1553" s="17"/>
      <c r="B1553" s="18"/>
      <c r="C1553" s="18"/>
      <c r="D1553" s="17"/>
      <c r="E1553" s="17"/>
      <c r="F1553" s="157"/>
      <c r="G1553" s="136"/>
      <c r="H1553" s="136" t="s">
        <v>131</v>
      </c>
      <c r="I1553" s="137" t="str">
        <f>IFERROR(IF(ISBLANK($G1553),"",IF(ISTEXT($G1553),$G1553,IF(SIGN(INDEX('Time Zones'!$D$12:$J$18,MATCH($H1553,ZoneA,0),MATCH($J1553,ZoneB,0)))=(-1),INDEX('Time Zones'!$D$12:$J$18,MATCH($H1553,ZoneA,0),MATCH($J1553,ZoneB,0))+$G1553+5,INDEX('Time Zones'!$D$12:$J$18,MATCH($H1553,ZoneA,0),MATCH($J1553,ZoneB,0))+$G1553))),"Select Time Zones")</f>
        <v/>
      </c>
      <c r="J1553" s="19" t="s">
        <v>131</v>
      </c>
      <c r="K1553" s="160"/>
      <c r="L1553" s="134"/>
      <c r="M1553" s="134" t="s">
        <v>131</v>
      </c>
      <c r="N1553" s="135" t="str">
        <f>IFERROR(IF(ISBLANK($G1553),"",IF(ISBLANK($L1553),"",IF(ISTEXT($L1553),$L1553,IF(SIGN(INDEX('Time Zones'!$D$12:$J$18,MATCH($H1553,ZoneA,0),MATCH($M1553,ZoneB,0)))=(-1),INDEX('Time Zones'!$D$12:$J$18,MATCH($H1553,ZoneA,0),MATCH($M1553,ZoneB,0))+$L1553+5,INDEX('Time Zones'!$D$12:$J$18,MATCH($H1553,ZoneA,0),MATCH($M1553,ZoneB,0))+$L1553)))),"Select Time Zones")</f>
        <v/>
      </c>
      <c r="O1553" s="162" t="str">
        <f t="shared" ca="1" si="176"/>
        <v/>
      </c>
      <c r="P1553" s="25">
        <f t="shared" si="172"/>
        <v>0</v>
      </c>
      <c r="Q1553" s="25">
        <f t="shared" si="173"/>
        <v>0</v>
      </c>
      <c r="R1553" s="25">
        <f t="shared" si="174"/>
        <v>0</v>
      </c>
      <c r="S1553" s="25" t="str">
        <f t="shared" ca="1" si="177"/>
        <v/>
      </c>
      <c r="T1553" s="20" t="str">
        <f t="shared" ca="1" si="178"/>
        <v/>
      </c>
      <c r="U1553" s="26" t="str">
        <f t="shared" ca="1" si="175"/>
        <v/>
      </c>
      <c r="V1553" s="22"/>
      <c r="W1553" s="22"/>
      <c r="X1553" s="22"/>
      <c r="Y1553" s="22"/>
      <c r="Z1553" s="156"/>
      <c r="AA1553" s="156"/>
      <c r="AB1553" s="156"/>
      <c r="AC1553" s="22">
        <v>20</v>
      </c>
    </row>
    <row r="1554" spans="1:29">
      <c r="A1554" s="17"/>
      <c r="B1554" s="18"/>
      <c r="C1554" s="18"/>
      <c r="D1554" s="17"/>
      <c r="E1554" s="17"/>
      <c r="F1554" s="157"/>
      <c r="G1554" s="136"/>
      <c r="H1554" s="136" t="s">
        <v>131</v>
      </c>
      <c r="I1554" s="137" t="str">
        <f>IFERROR(IF(ISBLANK($G1554),"",IF(ISTEXT($G1554),$G1554,IF(SIGN(INDEX('Time Zones'!$D$12:$J$18,MATCH($H1554,ZoneA,0),MATCH($J1554,ZoneB,0)))=(-1),INDEX('Time Zones'!$D$12:$J$18,MATCH($H1554,ZoneA,0),MATCH($J1554,ZoneB,0))+$G1554+5,INDEX('Time Zones'!$D$12:$J$18,MATCH($H1554,ZoneA,0),MATCH($J1554,ZoneB,0))+$G1554))),"Select Time Zones")</f>
        <v/>
      </c>
      <c r="J1554" s="19" t="s">
        <v>131</v>
      </c>
      <c r="K1554" s="160"/>
      <c r="L1554" s="134"/>
      <c r="M1554" s="134" t="s">
        <v>131</v>
      </c>
      <c r="N1554" s="135" t="str">
        <f>IFERROR(IF(ISBLANK($G1554),"",IF(ISBLANK($L1554),"",IF(ISTEXT($L1554),$L1554,IF(SIGN(INDEX('Time Zones'!$D$12:$J$18,MATCH($H1554,ZoneA,0),MATCH($M1554,ZoneB,0)))=(-1),INDEX('Time Zones'!$D$12:$J$18,MATCH($H1554,ZoneA,0),MATCH($M1554,ZoneB,0))+$L1554+5,INDEX('Time Zones'!$D$12:$J$18,MATCH($H1554,ZoneA,0),MATCH($M1554,ZoneB,0))+$L1554)))),"Select Time Zones")</f>
        <v/>
      </c>
      <c r="O1554" s="162" t="str">
        <f t="shared" ca="1" si="176"/>
        <v/>
      </c>
      <c r="P1554" s="25">
        <f t="shared" si="172"/>
        <v>0</v>
      </c>
      <c r="Q1554" s="25">
        <f t="shared" si="173"/>
        <v>0</v>
      </c>
      <c r="R1554" s="25">
        <f t="shared" si="174"/>
        <v>0</v>
      </c>
      <c r="S1554" s="25" t="str">
        <f t="shared" ca="1" si="177"/>
        <v/>
      </c>
      <c r="T1554" s="20" t="str">
        <f t="shared" ca="1" si="178"/>
        <v/>
      </c>
      <c r="U1554" s="26" t="str">
        <f t="shared" ca="1" si="175"/>
        <v/>
      </c>
      <c r="V1554" s="22"/>
      <c r="W1554" s="22"/>
      <c r="X1554" s="22"/>
      <c r="Y1554" s="22"/>
      <c r="Z1554" s="156"/>
      <c r="AA1554" s="156"/>
      <c r="AB1554" s="156"/>
      <c r="AC1554" s="22">
        <v>20</v>
      </c>
    </row>
    <row r="1555" spans="1:29">
      <c r="A1555" s="17"/>
      <c r="B1555" s="18"/>
      <c r="C1555" s="18"/>
      <c r="D1555" s="17"/>
      <c r="E1555" s="17"/>
      <c r="F1555" s="157"/>
      <c r="G1555" s="136"/>
      <c r="H1555" s="136" t="s">
        <v>131</v>
      </c>
      <c r="I1555" s="137" t="str">
        <f>IFERROR(IF(ISBLANK($G1555),"",IF(ISTEXT($G1555),$G1555,IF(SIGN(INDEX('Time Zones'!$D$12:$J$18,MATCH($H1555,ZoneA,0),MATCH($J1555,ZoneB,0)))=(-1),INDEX('Time Zones'!$D$12:$J$18,MATCH($H1555,ZoneA,0),MATCH($J1555,ZoneB,0))+$G1555+5,INDEX('Time Zones'!$D$12:$J$18,MATCH($H1555,ZoneA,0),MATCH($J1555,ZoneB,0))+$G1555))),"Select Time Zones")</f>
        <v/>
      </c>
      <c r="J1555" s="19" t="s">
        <v>131</v>
      </c>
      <c r="K1555" s="160"/>
      <c r="L1555" s="134"/>
      <c r="M1555" s="134" t="s">
        <v>131</v>
      </c>
      <c r="N1555" s="135" t="str">
        <f>IFERROR(IF(ISBLANK($G1555),"",IF(ISBLANK($L1555),"",IF(ISTEXT($L1555),$L1555,IF(SIGN(INDEX('Time Zones'!$D$12:$J$18,MATCH($H1555,ZoneA,0),MATCH($M1555,ZoneB,0)))=(-1),INDEX('Time Zones'!$D$12:$J$18,MATCH($H1555,ZoneA,0),MATCH($M1555,ZoneB,0))+$L1555+5,INDEX('Time Zones'!$D$12:$J$18,MATCH($H1555,ZoneA,0),MATCH($M1555,ZoneB,0))+$L1555)))),"Select Time Zones")</f>
        <v/>
      </c>
      <c r="O1555" s="162" t="str">
        <f t="shared" ca="1" si="176"/>
        <v/>
      </c>
      <c r="P1555" s="25">
        <f t="shared" si="172"/>
        <v>0</v>
      </c>
      <c r="Q1555" s="25">
        <f t="shared" si="173"/>
        <v>0</v>
      </c>
      <c r="R1555" s="25">
        <f t="shared" si="174"/>
        <v>0</v>
      </c>
      <c r="S1555" s="25" t="str">
        <f t="shared" ca="1" si="177"/>
        <v/>
      </c>
      <c r="T1555" s="20" t="str">
        <f t="shared" ca="1" si="178"/>
        <v/>
      </c>
      <c r="U1555" s="26" t="str">
        <f t="shared" ca="1" si="175"/>
        <v/>
      </c>
      <c r="V1555" s="22"/>
      <c r="W1555" s="22"/>
      <c r="X1555" s="22"/>
      <c r="Y1555" s="22"/>
      <c r="Z1555" s="156"/>
      <c r="AA1555" s="156"/>
      <c r="AB1555" s="156"/>
      <c r="AC1555" s="22">
        <v>20</v>
      </c>
    </row>
    <row r="1556" spans="1:29">
      <c r="A1556" s="17"/>
      <c r="B1556" s="18"/>
      <c r="C1556" s="18"/>
      <c r="D1556" s="17"/>
      <c r="E1556" s="17"/>
      <c r="F1556" s="157"/>
      <c r="G1556" s="136"/>
      <c r="H1556" s="136" t="s">
        <v>131</v>
      </c>
      <c r="I1556" s="137" t="str">
        <f>IFERROR(IF(ISBLANK($G1556),"",IF(ISTEXT($G1556),$G1556,IF(SIGN(INDEX('Time Zones'!$D$12:$J$18,MATCH($H1556,ZoneA,0),MATCH($J1556,ZoneB,0)))=(-1),INDEX('Time Zones'!$D$12:$J$18,MATCH($H1556,ZoneA,0),MATCH($J1556,ZoneB,0))+$G1556+5,INDEX('Time Zones'!$D$12:$J$18,MATCH($H1556,ZoneA,0),MATCH($J1556,ZoneB,0))+$G1556))),"Select Time Zones")</f>
        <v/>
      </c>
      <c r="J1556" s="19" t="s">
        <v>131</v>
      </c>
      <c r="K1556" s="160"/>
      <c r="L1556" s="134"/>
      <c r="M1556" s="134" t="s">
        <v>131</v>
      </c>
      <c r="N1556" s="135" t="str">
        <f>IFERROR(IF(ISBLANK($G1556),"",IF(ISBLANK($L1556),"",IF(ISTEXT($L1556),$L1556,IF(SIGN(INDEX('Time Zones'!$D$12:$J$18,MATCH($H1556,ZoneA,0),MATCH($M1556,ZoneB,0)))=(-1),INDEX('Time Zones'!$D$12:$J$18,MATCH($H1556,ZoneA,0),MATCH($M1556,ZoneB,0))+$L1556+5,INDEX('Time Zones'!$D$12:$J$18,MATCH($H1556,ZoneA,0),MATCH($M1556,ZoneB,0))+$L1556)))),"Select Time Zones")</f>
        <v/>
      </c>
      <c r="O1556" s="162" t="str">
        <f t="shared" ca="1" si="176"/>
        <v/>
      </c>
      <c r="P1556" s="25">
        <f t="shared" si="172"/>
        <v>0</v>
      </c>
      <c r="Q1556" s="25">
        <f t="shared" si="173"/>
        <v>0</v>
      </c>
      <c r="R1556" s="25">
        <f t="shared" si="174"/>
        <v>0</v>
      </c>
      <c r="S1556" s="25" t="str">
        <f t="shared" ca="1" si="177"/>
        <v/>
      </c>
      <c r="T1556" s="20" t="str">
        <f t="shared" ca="1" si="178"/>
        <v/>
      </c>
      <c r="U1556" s="26" t="str">
        <f t="shared" ca="1" si="175"/>
        <v/>
      </c>
      <c r="V1556" s="22"/>
      <c r="W1556" s="22"/>
      <c r="X1556" s="22"/>
      <c r="Y1556" s="22"/>
      <c r="Z1556" s="156"/>
      <c r="AA1556" s="156"/>
      <c r="AB1556" s="156"/>
      <c r="AC1556" s="22">
        <v>20</v>
      </c>
    </row>
    <row r="1557" spans="1:29">
      <c r="A1557" s="17"/>
      <c r="B1557" s="18"/>
      <c r="C1557" s="18"/>
      <c r="D1557" s="17"/>
      <c r="E1557" s="17"/>
      <c r="F1557" s="157"/>
      <c r="G1557" s="136"/>
      <c r="H1557" s="136" t="s">
        <v>131</v>
      </c>
      <c r="I1557" s="137" t="str">
        <f>IFERROR(IF(ISBLANK($G1557),"",IF(ISTEXT($G1557),$G1557,IF(SIGN(INDEX('Time Zones'!$D$12:$J$18,MATCH($H1557,ZoneA,0),MATCH($J1557,ZoneB,0)))=(-1),INDEX('Time Zones'!$D$12:$J$18,MATCH($H1557,ZoneA,0),MATCH($J1557,ZoneB,0))+$G1557+5,INDEX('Time Zones'!$D$12:$J$18,MATCH($H1557,ZoneA,0),MATCH($J1557,ZoneB,0))+$G1557))),"Select Time Zones")</f>
        <v/>
      </c>
      <c r="J1557" s="19" t="s">
        <v>131</v>
      </c>
      <c r="K1557" s="160"/>
      <c r="L1557" s="134"/>
      <c r="M1557" s="134" t="s">
        <v>131</v>
      </c>
      <c r="N1557" s="135" t="str">
        <f>IFERROR(IF(ISBLANK($G1557),"",IF(ISBLANK($L1557),"",IF(ISTEXT($L1557),$L1557,IF(SIGN(INDEX('Time Zones'!$D$12:$J$18,MATCH($H1557,ZoneA,0),MATCH($M1557,ZoneB,0)))=(-1),INDEX('Time Zones'!$D$12:$J$18,MATCH($H1557,ZoneA,0),MATCH($M1557,ZoneB,0))+$L1557+5,INDEX('Time Zones'!$D$12:$J$18,MATCH($H1557,ZoneA,0),MATCH($M1557,ZoneB,0))+$L1557)))),"Select Time Zones")</f>
        <v/>
      </c>
      <c r="O1557" s="162" t="str">
        <f t="shared" ca="1" si="176"/>
        <v/>
      </c>
      <c r="P1557" s="25">
        <f t="shared" si="172"/>
        <v>0</v>
      </c>
      <c r="Q1557" s="25">
        <f t="shared" si="173"/>
        <v>0</v>
      </c>
      <c r="R1557" s="25">
        <f t="shared" si="174"/>
        <v>0</v>
      </c>
      <c r="S1557" s="25" t="str">
        <f t="shared" ca="1" si="177"/>
        <v/>
      </c>
      <c r="T1557" s="20" t="str">
        <f t="shared" ca="1" si="178"/>
        <v/>
      </c>
      <c r="U1557" s="26" t="str">
        <f t="shared" ca="1" si="175"/>
        <v/>
      </c>
      <c r="V1557" s="22"/>
      <c r="W1557" s="22"/>
      <c r="X1557" s="22"/>
      <c r="Y1557" s="22"/>
      <c r="Z1557" s="156"/>
      <c r="AA1557" s="156"/>
      <c r="AB1557" s="156"/>
      <c r="AC1557" s="22">
        <v>20</v>
      </c>
    </row>
    <row r="1558" spans="1:29">
      <c r="A1558" s="17"/>
      <c r="B1558" s="18"/>
      <c r="C1558" s="18"/>
      <c r="D1558" s="17"/>
      <c r="E1558" s="17"/>
      <c r="F1558" s="157"/>
      <c r="G1558" s="136"/>
      <c r="H1558" s="136" t="s">
        <v>131</v>
      </c>
      <c r="I1558" s="137" t="str">
        <f>IFERROR(IF(ISBLANK($G1558),"",IF(ISTEXT($G1558),$G1558,IF(SIGN(INDEX('Time Zones'!$D$12:$J$18,MATCH($H1558,ZoneA,0),MATCH($J1558,ZoneB,0)))=(-1),INDEX('Time Zones'!$D$12:$J$18,MATCH($H1558,ZoneA,0),MATCH($J1558,ZoneB,0))+$G1558+5,INDEX('Time Zones'!$D$12:$J$18,MATCH($H1558,ZoneA,0),MATCH($J1558,ZoneB,0))+$G1558))),"Select Time Zones")</f>
        <v/>
      </c>
      <c r="J1558" s="19" t="s">
        <v>131</v>
      </c>
      <c r="K1558" s="160"/>
      <c r="L1558" s="134"/>
      <c r="M1558" s="134" t="s">
        <v>131</v>
      </c>
      <c r="N1558" s="135" t="str">
        <f>IFERROR(IF(ISBLANK($G1558),"",IF(ISBLANK($L1558),"",IF(ISTEXT($L1558),$L1558,IF(SIGN(INDEX('Time Zones'!$D$12:$J$18,MATCH($H1558,ZoneA,0),MATCH($M1558,ZoneB,0)))=(-1),INDEX('Time Zones'!$D$12:$J$18,MATCH($H1558,ZoneA,0),MATCH($M1558,ZoneB,0))+$L1558+5,INDEX('Time Zones'!$D$12:$J$18,MATCH($H1558,ZoneA,0),MATCH($M1558,ZoneB,0))+$L1558)))),"Select Time Zones")</f>
        <v/>
      </c>
      <c r="O1558" s="162" t="str">
        <f t="shared" ca="1" si="176"/>
        <v/>
      </c>
      <c r="P1558" s="25">
        <f t="shared" si="172"/>
        <v>0</v>
      </c>
      <c r="Q1558" s="25">
        <f t="shared" si="173"/>
        <v>0</v>
      </c>
      <c r="R1558" s="25">
        <f t="shared" si="174"/>
        <v>0</v>
      </c>
      <c r="S1558" s="25" t="str">
        <f t="shared" ca="1" si="177"/>
        <v/>
      </c>
      <c r="T1558" s="20" t="str">
        <f t="shared" ca="1" si="178"/>
        <v/>
      </c>
      <c r="U1558" s="26" t="str">
        <f t="shared" ca="1" si="175"/>
        <v/>
      </c>
      <c r="V1558" s="22"/>
      <c r="W1558" s="22"/>
      <c r="X1558" s="22"/>
      <c r="Y1558" s="22"/>
      <c r="Z1558" s="156"/>
      <c r="AA1558" s="156"/>
      <c r="AB1558" s="156"/>
      <c r="AC1558" s="22">
        <v>20</v>
      </c>
    </row>
    <row r="1559" spans="1:29">
      <c r="A1559" s="17"/>
      <c r="B1559" s="18"/>
      <c r="C1559" s="18"/>
      <c r="D1559" s="17"/>
      <c r="E1559" s="17"/>
      <c r="F1559" s="157"/>
      <c r="G1559" s="136"/>
      <c r="H1559" s="136" t="s">
        <v>131</v>
      </c>
      <c r="I1559" s="137" t="str">
        <f>IFERROR(IF(ISBLANK($G1559),"",IF(ISTEXT($G1559),$G1559,IF(SIGN(INDEX('Time Zones'!$D$12:$J$18,MATCH($H1559,ZoneA,0),MATCH($J1559,ZoneB,0)))=(-1),INDEX('Time Zones'!$D$12:$J$18,MATCH($H1559,ZoneA,0),MATCH($J1559,ZoneB,0))+$G1559+5,INDEX('Time Zones'!$D$12:$J$18,MATCH($H1559,ZoneA,0),MATCH($J1559,ZoneB,0))+$G1559))),"Select Time Zones")</f>
        <v/>
      </c>
      <c r="J1559" s="19" t="s">
        <v>131</v>
      </c>
      <c r="K1559" s="160"/>
      <c r="L1559" s="134"/>
      <c r="M1559" s="134" t="s">
        <v>131</v>
      </c>
      <c r="N1559" s="135" t="str">
        <f>IFERROR(IF(ISBLANK($G1559),"",IF(ISBLANK($L1559),"",IF(ISTEXT($L1559),$L1559,IF(SIGN(INDEX('Time Zones'!$D$12:$J$18,MATCH($H1559,ZoneA,0),MATCH($M1559,ZoneB,0)))=(-1),INDEX('Time Zones'!$D$12:$J$18,MATCH($H1559,ZoneA,0),MATCH($M1559,ZoneB,0))+$L1559+5,INDEX('Time Zones'!$D$12:$J$18,MATCH($H1559,ZoneA,0),MATCH($M1559,ZoneB,0))+$L1559)))),"Select Time Zones")</f>
        <v/>
      </c>
      <c r="O1559" s="162" t="str">
        <f t="shared" ca="1" si="176"/>
        <v/>
      </c>
      <c r="P1559" s="25">
        <f t="shared" si="172"/>
        <v>0</v>
      </c>
      <c r="Q1559" s="25">
        <f t="shared" si="173"/>
        <v>0</v>
      </c>
      <c r="R1559" s="25">
        <f t="shared" si="174"/>
        <v>0</v>
      </c>
      <c r="S1559" s="25" t="str">
        <f t="shared" ca="1" si="177"/>
        <v/>
      </c>
      <c r="T1559" s="20" t="str">
        <f t="shared" ca="1" si="178"/>
        <v/>
      </c>
      <c r="U1559" s="26" t="str">
        <f t="shared" ca="1" si="175"/>
        <v/>
      </c>
      <c r="V1559" s="22"/>
      <c r="W1559" s="22"/>
      <c r="X1559" s="22"/>
      <c r="Y1559" s="22"/>
      <c r="Z1559" s="156"/>
      <c r="AA1559" s="156"/>
      <c r="AB1559" s="156"/>
      <c r="AC1559" s="22">
        <v>20</v>
      </c>
    </row>
    <row r="1560" spans="1:29">
      <c r="A1560" s="17"/>
      <c r="B1560" s="18"/>
      <c r="C1560" s="18"/>
      <c r="D1560" s="17"/>
      <c r="E1560" s="17"/>
      <c r="F1560" s="157"/>
      <c r="G1560" s="136"/>
      <c r="H1560" s="136" t="s">
        <v>131</v>
      </c>
      <c r="I1560" s="137" t="str">
        <f>IFERROR(IF(ISBLANK($G1560),"",IF(ISTEXT($G1560),$G1560,IF(SIGN(INDEX('Time Zones'!$D$12:$J$18,MATCH($H1560,ZoneA,0),MATCH($J1560,ZoneB,0)))=(-1),INDEX('Time Zones'!$D$12:$J$18,MATCH($H1560,ZoneA,0),MATCH($J1560,ZoneB,0))+$G1560+5,INDEX('Time Zones'!$D$12:$J$18,MATCH($H1560,ZoneA,0),MATCH($J1560,ZoneB,0))+$G1560))),"Select Time Zones")</f>
        <v/>
      </c>
      <c r="J1560" s="19" t="s">
        <v>131</v>
      </c>
      <c r="K1560" s="160"/>
      <c r="L1560" s="134"/>
      <c r="M1560" s="134" t="s">
        <v>131</v>
      </c>
      <c r="N1560" s="135" t="str">
        <f>IFERROR(IF(ISBLANK($G1560),"",IF(ISBLANK($L1560),"",IF(ISTEXT($L1560),$L1560,IF(SIGN(INDEX('Time Zones'!$D$12:$J$18,MATCH($H1560,ZoneA,0),MATCH($M1560,ZoneB,0)))=(-1),INDEX('Time Zones'!$D$12:$J$18,MATCH($H1560,ZoneA,0),MATCH($M1560,ZoneB,0))+$L1560+5,INDEX('Time Zones'!$D$12:$J$18,MATCH($H1560,ZoneA,0),MATCH($M1560,ZoneB,0))+$L1560)))),"Select Time Zones")</f>
        <v/>
      </c>
      <c r="O1560" s="162" t="str">
        <f t="shared" ca="1" si="176"/>
        <v/>
      </c>
      <c r="P1560" s="25">
        <f t="shared" si="172"/>
        <v>0</v>
      </c>
      <c r="Q1560" s="25">
        <f t="shared" si="173"/>
        <v>0</v>
      </c>
      <c r="R1560" s="25">
        <f t="shared" si="174"/>
        <v>0</v>
      </c>
      <c r="S1560" s="25" t="str">
        <f t="shared" ca="1" si="177"/>
        <v/>
      </c>
      <c r="T1560" s="20" t="str">
        <f t="shared" ca="1" si="178"/>
        <v/>
      </c>
      <c r="U1560" s="26" t="str">
        <f t="shared" ca="1" si="175"/>
        <v/>
      </c>
      <c r="V1560" s="22"/>
      <c r="W1560" s="22"/>
      <c r="X1560" s="22"/>
      <c r="Y1560" s="22"/>
      <c r="Z1560" s="156"/>
      <c r="AA1560" s="156"/>
      <c r="AB1560" s="156"/>
      <c r="AC1560" s="22">
        <v>20</v>
      </c>
    </row>
    <row r="1561" spans="1:29">
      <c r="A1561" s="17"/>
      <c r="B1561" s="18"/>
      <c r="C1561" s="18"/>
      <c r="D1561" s="17"/>
      <c r="E1561" s="17"/>
      <c r="F1561" s="157"/>
      <c r="G1561" s="136"/>
      <c r="H1561" s="136" t="s">
        <v>131</v>
      </c>
      <c r="I1561" s="137" t="str">
        <f>IFERROR(IF(ISBLANK($G1561),"",IF(ISTEXT($G1561),$G1561,IF(SIGN(INDEX('Time Zones'!$D$12:$J$18,MATCH($H1561,ZoneA,0),MATCH($J1561,ZoneB,0)))=(-1),INDEX('Time Zones'!$D$12:$J$18,MATCH($H1561,ZoneA,0),MATCH($J1561,ZoneB,0))+$G1561+5,INDEX('Time Zones'!$D$12:$J$18,MATCH($H1561,ZoneA,0),MATCH($J1561,ZoneB,0))+$G1561))),"Select Time Zones")</f>
        <v/>
      </c>
      <c r="J1561" s="19" t="s">
        <v>131</v>
      </c>
      <c r="K1561" s="160"/>
      <c r="L1561" s="134"/>
      <c r="M1561" s="134" t="s">
        <v>131</v>
      </c>
      <c r="N1561" s="135" t="str">
        <f>IFERROR(IF(ISBLANK($G1561),"",IF(ISBLANK($L1561),"",IF(ISTEXT($L1561),$L1561,IF(SIGN(INDEX('Time Zones'!$D$12:$J$18,MATCH($H1561,ZoneA,0),MATCH($M1561,ZoneB,0)))=(-1),INDEX('Time Zones'!$D$12:$J$18,MATCH($H1561,ZoneA,0),MATCH($M1561,ZoneB,0))+$L1561+5,INDEX('Time Zones'!$D$12:$J$18,MATCH($H1561,ZoneA,0),MATCH($M1561,ZoneB,0))+$L1561)))),"Select Time Zones")</f>
        <v/>
      </c>
      <c r="O1561" s="162" t="str">
        <f t="shared" ca="1" si="176"/>
        <v/>
      </c>
      <c r="P1561" s="25">
        <f t="shared" si="172"/>
        <v>0</v>
      </c>
      <c r="Q1561" s="25">
        <f t="shared" si="173"/>
        <v>0</v>
      </c>
      <c r="R1561" s="25">
        <f t="shared" si="174"/>
        <v>0</v>
      </c>
      <c r="S1561" s="25" t="str">
        <f t="shared" ca="1" si="177"/>
        <v/>
      </c>
      <c r="T1561" s="20" t="str">
        <f t="shared" ca="1" si="178"/>
        <v/>
      </c>
      <c r="U1561" s="26" t="str">
        <f t="shared" ca="1" si="175"/>
        <v/>
      </c>
      <c r="V1561" s="22"/>
      <c r="W1561" s="22"/>
      <c r="X1561" s="22"/>
      <c r="Y1561" s="22"/>
      <c r="Z1561" s="156"/>
      <c r="AA1561" s="156"/>
      <c r="AB1561" s="156"/>
      <c r="AC1561" s="22">
        <v>20</v>
      </c>
    </row>
    <row r="1562" spans="1:29">
      <c r="A1562" s="17"/>
      <c r="B1562" s="18"/>
      <c r="C1562" s="18"/>
      <c r="D1562" s="17"/>
      <c r="E1562" s="17"/>
      <c r="F1562" s="157"/>
      <c r="G1562" s="136"/>
      <c r="H1562" s="136" t="s">
        <v>131</v>
      </c>
      <c r="I1562" s="137" t="str">
        <f>IFERROR(IF(ISBLANK($G1562),"",IF(ISTEXT($G1562),$G1562,IF(SIGN(INDEX('Time Zones'!$D$12:$J$18,MATCH($H1562,ZoneA,0),MATCH($J1562,ZoneB,0)))=(-1),INDEX('Time Zones'!$D$12:$J$18,MATCH($H1562,ZoneA,0),MATCH($J1562,ZoneB,0))+$G1562+5,INDEX('Time Zones'!$D$12:$J$18,MATCH($H1562,ZoneA,0),MATCH($J1562,ZoneB,0))+$G1562))),"Select Time Zones")</f>
        <v/>
      </c>
      <c r="J1562" s="19" t="s">
        <v>131</v>
      </c>
      <c r="K1562" s="160"/>
      <c r="L1562" s="134"/>
      <c r="M1562" s="134" t="s">
        <v>131</v>
      </c>
      <c r="N1562" s="135" t="str">
        <f>IFERROR(IF(ISBLANK($G1562),"",IF(ISBLANK($L1562),"",IF(ISTEXT($L1562),$L1562,IF(SIGN(INDEX('Time Zones'!$D$12:$J$18,MATCH($H1562,ZoneA,0),MATCH($M1562,ZoneB,0)))=(-1),INDEX('Time Zones'!$D$12:$J$18,MATCH($H1562,ZoneA,0),MATCH($M1562,ZoneB,0))+$L1562+5,INDEX('Time Zones'!$D$12:$J$18,MATCH($H1562,ZoneA,0),MATCH($M1562,ZoneB,0))+$L1562)))),"Select Time Zones")</f>
        <v/>
      </c>
      <c r="O1562" s="162" t="str">
        <f t="shared" ca="1" si="176"/>
        <v/>
      </c>
      <c r="P1562" s="25">
        <f t="shared" si="172"/>
        <v>0</v>
      </c>
      <c r="Q1562" s="25">
        <f t="shared" si="173"/>
        <v>0</v>
      </c>
      <c r="R1562" s="25">
        <f t="shared" si="174"/>
        <v>0</v>
      </c>
      <c r="S1562" s="25" t="str">
        <f t="shared" ca="1" si="177"/>
        <v/>
      </c>
      <c r="T1562" s="20" t="str">
        <f t="shared" ca="1" si="178"/>
        <v/>
      </c>
      <c r="U1562" s="26" t="str">
        <f t="shared" ca="1" si="175"/>
        <v/>
      </c>
      <c r="V1562" s="22"/>
      <c r="W1562" s="22"/>
      <c r="X1562" s="22"/>
      <c r="Y1562" s="22"/>
      <c r="Z1562" s="156"/>
      <c r="AA1562" s="156"/>
      <c r="AB1562" s="156"/>
      <c r="AC1562" s="22">
        <v>20</v>
      </c>
    </row>
    <row r="1563" spans="1:29">
      <c r="A1563" s="17"/>
      <c r="B1563" s="18"/>
      <c r="C1563" s="18"/>
      <c r="D1563" s="17"/>
      <c r="E1563" s="17"/>
      <c r="F1563" s="157"/>
      <c r="G1563" s="136"/>
      <c r="H1563" s="136" t="s">
        <v>131</v>
      </c>
      <c r="I1563" s="137" t="str">
        <f>IFERROR(IF(ISBLANK($G1563),"",IF(ISTEXT($G1563),$G1563,IF(SIGN(INDEX('Time Zones'!$D$12:$J$18,MATCH($H1563,ZoneA,0),MATCH($J1563,ZoneB,0)))=(-1),INDEX('Time Zones'!$D$12:$J$18,MATCH($H1563,ZoneA,0),MATCH($J1563,ZoneB,0))+$G1563+5,INDEX('Time Zones'!$D$12:$J$18,MATCH($H1563,ZoneA,0),MATCH($J1563,ZoneB,0))+$G1563))),"Select Time Zones")</f>
        <v/>
      </c>
      <c r="J1563" s="19" t="s">
        <v>131</v>
      </c>
      <c r="K1563" s="160"/>
      <c r="L1563" s="134"/>
      <c r="M1563" s="134" t="s">
        <v>131</v>
      </c>
      <c r="N1563" s="135" t="str">
        <f>IFERROR(IF(ISBLANK($G1563),"",IF(ISBLANK($L1563),"",IF(ISTEXT($L1563),$L1563,IF(SIGN(INDEX('Time Zones'!$D$12:$J$18,MATCH($H1563,ZoneA,0),MATCH($M1563,ZoneB,0)))=(-1),INDEX('Time Zones'!$D$12:$J$18,MATCH($H1563,ZoneA,0),MATCH($M1563,ZoneB,0))+$L1563+5,INDEX('Time Zones'!$D$12:$J$18,MATCH($H1563,ZoneA,0),MATCH($M1563,ZoneB,0))+$L1563)))),"Select Time Zones")</f>
        <v/>
      </c>
      <c r="O1563" s="162" t="str">
        <f t="shared" ca="1" si="176"/>
        <v/>
      </c>
      <c r="P1563" s="25">
        <f t="shared" si="172"/>
        <v>0</v>
      </c>
      <c r="Q1563" s="25">
        <f t="shared" si="173"/>
        <v>0</v>
      </c>
      <c r="R1563" s="25">
        <f t="shared" si="174"/>
        <v>0</v>
      </c>
      <c r="S1563" s="25" t="str">
        <f t="shared" ca="1" si="177"/>
        <v/>
      </c>
      <c r="T1563" s="20" t="str">
        <f t="shared" ca="1" si="178"/>
        <v/>
      </c>
      <c r="U1563" s="26" t="str">
        <f t="shared" ca="1" si="175"/>
        <v/>
      </c>
      <c r="V1563" s="22"/>
      <c r="W1563" s="22"/>
      <c r="X1563" s="22"/>
      <c r="Y1563" s="22"/>
      <c r="Z1563" s="156"/>
      <c r="AA1563" s="156"/>
      <c r="AB1563" s="156"/>
      <c r="AC1563" s="22">
        <v>20</v>
      </c>
    </row>
    <row r="1564" spans="1:29">
      <c r="A1564" s="17"/>
      <c r="B1564" s="18"/>
      <c r="C1564" s="18"/>
      <c r="D1564" s="17"/>
      <c r="E1564" s="17"/>
      <c r="F1564" s="157"/>
      <c r="G1564" s="136"/>
      <c r="H1564" s="136" t="s">
        <v>131</v>
      </c>
      <c r="I1564" s="137" t="str">
        <f>IFERROR(IF(ISBLANK($G1564),"",IF(ISTEXT($G1564),$G1564,IF(SIGN(INDEX('Time Zones'!$D$12:$J$18,MATCH($H1564,ZoneA,0),MATCH($J1564,ZoneB,0)))=(-1),INDEX('Time Zones'!$D$12:$J$18,MATCH($H1564,ZoneA,0),MATCH($J1564,ZoneB,0))+$G1564+5,INDEX('Time Zones'!$D$12:$J$18,MATCH($H1564,ZoneA,0),MATCH($J1564,ZoneB,0))+$G1564))),"Select Time Zones")</f>
        <v/>
      </c>
      <c r="J1564" s="19" t="s">
        <v>131</v>
      </c>
      <c r="K1564" s="160"/>
      <c r="L1564" s="134"/>
      <c r="M1564" s="134" t="s">
        <v>131</v>
      </c>
      <c r="N1564" s="135" t="str">
        <f>IFERROR(IF(ISBLANK($G1564),"",IF(ISBLANK($L1564),"",IF(ISTEXT($L1564),$L1564,IF(SIGN(INDEX('Time Zones'!$D$12:$J$18,MATCH($H1564,ZoneA,0),MATCH($M1564,ZoneB,0)))=(-1),INDEX('Time Zones'!$D$12:$J$18,MATCH($H1564,ZoneA,0),MATCH($M1564,ZoneB,0))+$L1564+5,INDEX('Time Zones'!$D$12:$J$18,MATCH($H1564,ZoneA,0),MATCH($M1564,ZoneB,0))+$L1564)))),"Select Time Zones")</f>
        <v/>
      </c>
      <c r="O1564" s="162" t="str">
        <f t="shared" ca="1" si="176"/>
        <v/>
      </c>
      <c r="P1564" s="25">
        <f t="shared" si="172"/>
        <v>0</v>
      </c>
      <c r="Q1564" s="25">
        <f t="shared" si="173"/>
        <v>0</v>
      </c>
      <c r="R1564" s="25">
        <f t="shared" si="174"/>
        <v>0</v>
      </c>
      <c r="S1564" s="25" t="str">
        <f t="shared" ca="1" si="177"/>
        <v/>
      </c>
      <c r="T1564" s="20" t="str">
        <f t="shared" ca="1" si="178"/>
        <v/>
      </c>
      <c r="U1564" s="26" t="str">
        <f t="shared" ca="1" si="175"/>
        <v/>
      </c>
      <c r="V1564" s="22"/>
      <c r="W1564" s="22"/>
      <c r="X1564" s="22"/>
      <c r="Y1564" s="22"/>
      <c r="Z1564" s="156"/>
      <c r="AA1564" s="156"/>
      <c r="AB1564" s="156"/>
      <c r="AC1564" s="22">
        <v>20</v>
      </c>
    </row>
    <row r="1565" spans="1:29">
      <c r="A1565" s="17"/>
      <c r="B1565" s="18"/>
      <c r="C1565" s="18"/>
      <c r="D1565" s="17"/>
      <c r="E1565" s="17"/>
      <c r="F1565" s="157"/>
      <c r="G1565" s="136"/>
      <c r="H1565" s="136" t="s">
        <v>131</v>
      </c>
      <c r="I1565" s="137" t="str">
        <f>IFERROR(IF(ISBLANK($G1565),"",IF(ISTEXT($G1565),$G1565,IF(SIGN(INDEX('Time Zones'!$D$12:$J$18,MATCH($H1565,ZoneA,0),MATCH($J1565,ZoneB,0)))=(-1),INDEX('Time Zones'!$D$12:$J$18,MATCH($H1565,ZoneA,0),MATCH($J1565,ZoneB,0))+$G1565+5,INDEX('Time Zones'!$D$12:$J$18,MATCH($H1565,ZoneA,0),MATCH($J1565,ZoneB,0))+$G1565))),"Select Time Zones")</f>
        <v/>
      </c>
      <c r="J1565" s="19" t="s">
        <v>131</v>
      </c>
      <c r="K1565" s="160"/>
      <c r="L1565" s="134"/>
      <c r="M1565" s="134" t="s">
        <v>131</v>
      </c>
      <c r="N1565" s="135" t="str">
        <f>IFERROR(IF(ISBLANK($G1565),"",IF(ISBLANK($L1565),"",IF(ISTEXT($L1565),$L1565,IF(SIGN(INDEX('Time Zones'!$D$12:$J$18,MATCH($H1565,ZoneA,0),MATCH($M1565,ZoneB,0)))=(-1),INDEX('Time Zones'!$D$12:$J$18,MATCH($H1565,ZoneA,0),MATCH($M1565,ZoneB,0))+$L1565+5,INDEX('Time Zones'!$D$12:$J$18,MATCH($H1565,ZoneA,0),MATCH($M1565,ZoneB,0))+$L1565)))),"Select Time Zones")</f>
        <v/>
      </c>
      <c r="O1565" s="162" t="str">
        <f t="shared" ca="1" si="176"/>
        <v/>
      </c>
      <c r="P1565" s="25">
        <f t="shared" si="172"/>
        <v>0</v>
      </c>
      <c r="Q1565" s="25">
        <f t="shared" si="173"/>
        <v>0</v>
      </c>
      <c r="R1565" s="25">
        <f t="shared" si="174"/>
        <v>0</v>
      </c>
      <c r="S1565" s="25" t="str">
        <f t="shared" ca="1" si="177"/>
        <v/>
      </c>
      <c r="T1565" s="20" t="str">
        <f t="shared" ca="1" si="178"/>
        <v/>
      </c>
      <c r="U1565" s="26" t="str">
        <f t="shared" ca="1" si="175"/>
        <v/>
      </c>
      <c r="V1565" s="22"/>
      <c r="W1565" s="22"/>
      <c r="X1565" s="22"/>
      <c r="Y1565" s="22"/>
      <c r="Z1565" s="156"/>
      <c r="AA1565" s="156"/>
      <c r="AB1565" s="156"/>
      <c r="AC1565" s="22">
        <v>20</v>
      </c>
    </row>
    <row r="1566" spans="1:29">
      <c r="A1566" s="17"/>
      <c r="B1566" s="18"/>
      <c r="C1566" s="18"/>
      <c r="D1566" s="17"/>
      <c r="E1566" s="17"/>
      <c r="F1566" s="157"/>
      <c r="G1566" s="136"/>
      <c r="H1566" s="136" t="s">
        <v>131</v>
      </c>
      <c r="I1566" s="137" t="str">
        <f>IFERROR(IF(ISBLANK($G1566),"",IF(ISTEXT($G1566),$G1566,IF(SIGN(INDEX('Time Zones'!$D$12:$J$18,MATCH($H1566,ZoneA,0),MATCH($J1566,ZoneB,0)))=(-1),INDEX('Time Zones'!$D$12:$J$18,MATCH($H1566,ZoneA,0),MATCH($J1566,ZoneB,0))+$G1566+5,INDEX('Time Zones'!$D$12:$J$18,MATCH($H1566,ZoneA,0),MATCH($J1566,ZoneB,0))+$G1566))),"Select Time Zones")</f>
        <v/>
      </c>
      <c r="J1566" s="19" t="s">
        <v>131</v>
      </c>
      <c r="K1566" s="160"/>
      <c r="L1566" s="134"/>
      <c r="M1566" s="134" t="s">
        <v>131</v>
      </c>
      <c r="N1566" s="135" t="str">
        <f>IFERROR(IF(ISBLANK($G1566),"",IF(ISBLANK($L1566),"",IF(ISTEXT($L1566),$L1566,IF(SIGN(INDEX('Time Zones'!$D$12:$J$18,MATCH($H1566,ZoneA,0),MATCH($M1566,ZoneB,0)))=(-1),INDEX('Time Zones'!$D$12:$J$18,MATCH($H1566,ZoneA,0),MATCH($M1566,ZoneB,0))+$L1566+5,INDEX('Time Zones'!$D$12:$J$18,MATCH($H1566,ZoneA,0),MATCH($M1566,ZoneB,0))+$L1566)))),"Select Time Zones")</f>
        <v/>
      </c>
      <c r="O1566" s="162" t="str">
        <f t="shared" ca="1" si="176"/>
        <v/>
      </c>
      <c r="P1566" s="25">
        <f t="shared" si="172"/>
        <v>0</v>
      </c>
      <c r="Q1566" s="25">
        <f t="shared" si="173"/>
        <v>0</v>
      </c>
      <c r="R1566" s="25">
        <f t="shared" si="174"/>
        <v>0</v>
      </c>
      <c r="S1566" s="25" t="str">
        <f t="shared" ca="1" si="177"/>
        <v/>
      </c>
      <c r="T1566" s="20" t="str">
        <f t="shared" ca="1" si="178"/>
        <v/>
      </c>
      <c r="U1566" s="26" t="str">
        <f t="shared" ca="1" si="175"/>
        <v/>
      </c>
      <c r="V1566" s="22"/>
      <c r="W1566" s="22"/>
      <c r="X1566" s="22"/>
      <c r="Y1566" s="22"/>
      <c r="Z1566" s="156"/>
      <c r="AA1566" s="156"/>
      <c r="AB1566" s="156"/>
      <c r="AC1566" s="22">
        <v>20</v>
      </c>
    </row>
    <row r="1567" spans="1:29">
      <c r="A1567" s="17"/>
      <c r="B1567" s="18"/>
      <c r="C1567" s="18"/>
      <c r="D1567" s="17"/>
      <c r="E1567" s="17"/>
      <c r="F1567" s="157"/>
      <c r="G1567" s="136"/>
      <c r="H1567" s="136" t="s">
        <v>131</v>
      </c>
      <c r="I1567" s="137" t="str">
        <f>IFERROR(IF(ISBLANK($G1567),"",IF(ISTEXT($G1567),$G1567,IF(SIGN(INDEX('Time Zones'!$D$12:$J$18,MATCH($H1567,ZoneA,0),MATCH($J1567,ZoneB,0)))=(-1),INDEX('Time Zones'!$D$12:$J$18,MATCH($H1567,ZoneA,0),MATCH($J1567,ZoneB,0))+$G1567+5,INDEX('Time Zones'!$D$12:$J$18,MATCH($H1567,ZoneA,0),MATCH($J1567,ZoneB,0))+$G1567))),"Select Time Zones")</f>
        <v/>
      </c>
      <c r="J1567" s="19" t="s">
        <v>131</v>
      </c>
      <c r="K1567" s="160"/>
      <c r="L1567" s="134"/>
      <c r="M1567" s="134" t="s">
        <v>131</v>
      </c>
      <c r="N1567" s="135" t="str">
        <f>IFERROR(IF(ISBLANK($G1567),"",IF(ISBLANK($L1567),"",IF(ISTEXT($L1567),$L1567,IF(SIGN(INDEX('Time Zones'!$D$12:$J$18,MATCH($H1567,ZoneA,0),MATCH($M1567,ZoneB,0)))=(-1),INDEX('Time Zones'!$D$12:$J$18,MATCH($H1567,ZoneA,0),MATCH($M1567,ZoneB,0))+$L1567+5,INDEX('Time Zones'!$D$12:$J$18,MATCH($H1567,ZoneA,0),MATCH($M1567,ZoneB,0))+$L1567)))),"Select Time Zones")</f>
        <v/>
      </c>
      <c r="O1567" s="162" t="str">
        <f t="shared" ca="1" si="176"/>
        <v/>
      </c>
      <c r="P1567" s="25">
        <f t="shared" si="172"/>
        <v>0</v>
      </c>
      <c r="Q1567" s="25">
        <f t="shared" si="173"/>
        <v>0</v>
      </c>
      <c r="R1567" s="25">
        <f t="shared" si="174"/>
        <v>0</v>
      </c>
      <c r="S1567" s="25" t="str">
        <f t="shared" ca="1" si="177"/>
        <v/>
      </c>
      <c r="T1567" s="20" t="str">
        <f t="shared" ca="1" si="178"/>
        <v/>
      </c>
      <c r="U1567" s="26" t="str">
        <f t="shared" ca="1" si="175"/>
        <v/>
      </c>
      <c r="V1567" s="22"/>
      <c r="W1567" s="22"/>
      <c r="X1567" s="22"/>
      <c r="Y1567" s="22"/>
      <c r="Z1567" s="156"/>
      <c r="AA1567" s="156"/>
      <c r="AB1567" s="156"/>
      <c r="AC1567" s="22">
        <v>20</v>
      </c>
    </row>
    <row r="1568" spans="1:29">
      <c r="A1568" s="17"/>
      <c r="B1568" s="18"/>
      <c r="C1568" s="18"/>
      <c r="D1568" s="17"/>
      <c r="E1568" s="17"/>
      <c r="F1568" s="157"/>
      <c r="G1568" s="136"/>
      <c r="H1568" s="136" t="s">
        <v>131</v>
      </c>
      <c r="I1568" s="137" t="str">
        <f>IFERROR(IF(ISBLANK($G1568),"",IF(ISTEXT($G1568),$G1568,IF(SIGN(INDEX('Time Zones'!$D$12:$J$18,MATCH($H1568,ZoneA,0),MATCH($J1568,ZoneB,0)))=(-1),INDEX('Time Zones'!$D$12:$J$18,MATCH($H1568,ZoneA,0),MATCH($J1568,ZoneB,0))+$G1568+5,INDEX('Time Zones'!$D$12:$J$18,MATCH($H1568,ZoneA,0),MATCH($J1568,ZoneB,0))+$G1568))),"Select Time Zones")</f>
        <v/>
      </c>
      <c r="J1568" s="19" t="s">
        <v>131</v>
      </c>
      <c r="K1568" s="160"/>
      <c r="L1568" s="134"/>
      <c r="M1568" s="134" t="s">
        <v>131</v>
      </c>
      <c r="N1568" s="135" t="str">
        <f>IFERROR(IF(ISBLANK($G1568),"",IF(ISBLANK($L1568),"",IF(ISTEXT($L1568),$L1568,IF(SIGN(INDEX('Time Zones'!$D$12:$J$18,MATCH($H1568,ZoneA,0),MATCH($M1568,ZoneB,0)))=(-1),INDEX('Time Zones'!$D$12:$J$18,MATCH($H1568,ZoneA,0),MATCH($M1568,ZoneB,0))+$L1568+5,INDEX('Time Zones'!$D$12:$J$18,MATCH($H1568,ZoneA,0),MATCH($M1568,ZoneB,0))+$L1568)))),"Select Time Zones")</f>
        <v/>
      </c>
      <c r="O1568" s="162" t="str">
        <f t="shared" ca="1" si="176"/>
        <v/>
      </c>
      <c r="P1568" s="25">
        <f t="shared" si="172"/>
        <v>0</v>
      </c>
      <c r="Q1568" s="25">
        <f t="shared" si="173"/>
        <v>0</v>
      </c>
      <c r="R1568" s="25">
        <f t="shared" si="174"/>
        <v>0</v>
      </c>
      <c r="S1568" s="25" t="str">
        <f t="shared" ca="1" si="177"/>
        <v/>
      </c>
      <c r="T1568" s="20" t="str">
        <f t="shared" ca="1" si="178"/>
        <v/>
      </c>
      <c r="U1568" s="26" t="str">
        <f t="shared" ca="1" si="175"/>
        <v/>
      </c>
      <c r="V1568" s="22"/>
      <c r="W1568" s="22"/>
      <c r="X1568" s="22"/>
      <c r="Y1568" s="22"/>
      <c r="Z1568" s="156"/>
      <c r="AA1568" s="156"/>
      <c r="AB1568" s="156"/>
      <c r="AC1568" s="22">
        <v>20</v>
      </c>
    </row>
    <row r="1569" spans="1:29">
      <c r="A1569" s="17"/>
      <c r="B1569" s="18"/>
      <c r="C1569" s="18"/>
      <c r="D1569" s="17"/>
      <c r="E1569" s="17"/>
      <c r="F1569" s="157"/>
      <c r="G1569" s="136"/>
      <c r="H1569" s="136" t="s">
        <v>131</v>
      </c>
      <c r="I1569" s="137" t="str">
        <f>IFERROR(IF(ISBLANK($G1569),"",IF(ISTEXT($G1569),$G1569,IF(SIGN(INDEX('Time Zones'!$D$12:$J$18,MATCH($H1569,ZoneA,0),MATCH($J1569,ZoneB,0)))=(-1),INDEX('Time Zones'!$D$12:$J$18,MATCH($H1569,ZoneA,0),MATCH($J1569,ZoneB,0))+$G1569+5,INDEX('Time Zones'!$D$12:$J$18,MATCH($H1569,ZoneA,0),MATCH($J1569,ZoneB,0))+$G1569))),"Select Time Zones")</f>
        <v/>
      </c>
      <c r="J1569" s="19" t="s">
        <v>131</v>
      </c>
      <c r="K1569" s="160"/>
      <c r="L1569" s="134"/>
      <c r="M1569" s="134" t="s">
        <v>131</v>
      </c>
      <c r="N1569" s="135" t="str">
        <f>IFERROR(IF(ISBLANK($G1569),"",IF(ISBLANK($L1569),"",IF(ISTEXT($L1569),$L1569,IF(SIGN(INDEX('Time Zones'!$D$12:$J$18,MATCH($H1569,ZoneA,0),MATCH($M1569,ZoneB,0)))=(-1),INDEX('Time Zones'!$D$12:$J$18,MATCH($H1569,ZoneA,0),MATCH($M1569,ZoneB,0))+$L1569+5,INDEX('Time Zones'!$D$12:$J$18,MATCH($H1569,ZoneA,0),MATCH($M1569,ZoneB,0))+$L1569)))),"Select Time Zones")</f>
        <v/>
      </c>
      <c r="O1569" s="162" t="str">
        <f t="shared" ca="1" si="176"/>
        <v/>
      </c>
      <c r="P1569" s="25">
        <f t="shared" si="172"/>
        <v>0</v>
      </c>
      <c r="Q1569" s="25">
        <f t="shared" si="173"/>
        <v>0</v>
      </c>
      <c r="R1569" s="25">
        <f t="shared" si="174"/>
        <v>0</v>
      </c>
      <c r="S1569" s="25" t="str">
        <f t="shared" ca="1" si="177"/>
        <v/>
      </c>
      <c r="T1569" s="20" t="str">
        <f t="shared" ca="1" si="178"/>
        <v/>
      </c>
      <c r="U1569" s="26" t="str">
        <f t="shared" ca="1" si="175"/>
        <v/>
      </c>
      <c r="V1569" s="22"/>
      <c r="W1569" s="22"/>
      <c r="X1569" s="22"/>
      <c r="Y1569" s="22"/>
      <c r="Z1569" s="156"/>
      <c r="AA1569" s="156"/>
      <c r="AB1569" s="156"/>
      <c r="AC1569" s="22">
        <v>20</v>
      </c>
    </row>
    <row r="1570" spans="1:29">
      <c r="A1570" s="17"/>
      <c r="B1570" s="18"/>
      <c r="C1570" s="18"/>
      <c r="D1570" s="17"/>
      <c r="E1570" s="17"/>
      <c r="F1570" s="157"/>
      <c r="G1570" s="136"/>
      <c r="H1570" s="136" t="s">
        <v>131</v>
      </c>
      <c r="I1570" s="137" t="str">
        <f>IFERROR(IF(ISBLANK($G1570),"",IF(ISTEXT($G1570),$G1570,IF(SIGN(INDEX('Time Zones'!$D$12:$J$18,MATCH($H1570,ZoneA,0),MATCH($J1570,ZoneB,0)))=(-1),INDEX('Time Zones'!$D$12:$J$18,MATCH($H1570,ZoneA,0),MATCH($J1570,ZoneB,0))+$G1570+5,INDEX('Time Zones'!$D$12:$J$18,MATCH($H1570,ZoneA,0),MATCH($J1570,ZoneB,0))+$G1570))),"Select Time Zones")</f>
        <v/>
      </c>
      <c r="J1570" s="19" t="s">
        <v>131</v>
      </c>
      <c r="K1570" s="160"/>
      <c r="L1570" s="134"/>
      <c r="M1570" s="134" t="s">
        <v>131</v>
      </c>
      <c r="N1570" s="135" t="str">
        <f>IFERROR(IF(ISBLANK($G1570),"",IF(ISBLANK($L1570),"",IF(ISTEXT($L1570),$L1570,IF(SIGN(INDEX('Time Zones'!$D$12:$J$18,MATCH($H1570,ZoneA,0),MATCH($M1570,ZoneB,0)))=(-1),INDEX('Time Zones'!$D$12:$J$18,MATCH($H1570,ZoneA,0),MATCH($M1570,ZoneB,0))+$L1570+5,INDEX('Time Zones'!$D$12:$J$18,MATCH($H1570,ZoneA,0),MATCH($M1570,ZoneB,0))+$L1570)))),"Select Time Zones")</f>
        <v/>
      </c>
      <c r="O1570" s="162" t="str">
        <f t="shared" ca="1" si="176"/>
        <v/>
      </c>
      <c r="P1570" s="25">
        <f t="shared" si="172"/>
        <v>0</v>
      </c>
      <c r="Q1570" s="25">
        <f t="shared" si="173"/>
        <v>0</v>
      </c>
      <c r="R1570" s="25">
        <f t="shared" si="174"/>
        <v>0</v>
      </c>
      <c r="S1570" s="25" t="str">
        <f t="shared" ca="1" si="177"/>
        <v/>
      </c>
      <c r="T1570" s="20" t="str">
        <f t="shared" ca="1" si="178"/>
        <v/>
      </c>
      <c r="U1570" s="26" t="str">
        <f t="shared" ca="1" si="175"/>
        <v/>
      </c>
      <c r="V1570" s="22"/>
      <c r="W1570" s="22"/>
      <c r="X1570" s="22"/>
      <c r="Y1570" s="22"/>
      <c r="Z1570" s="156"/>
      <c r="AA1570" s="156"/>
      <c r="AB1570" s="156"/>
      <c r="AC1570" s="22">
        <v>20</v>
      </c>
    </row>
    <row r="1571" spans="1:29">
      <c r="A1571" s="17"/>
      <c r="B1571" s="18"/>
      <c r="C1571" s="18"/>
      <c r="D1571" s="17"/>
      <c r="E1571" s="17"/>
      <c r="F1571" s="157"/>
      <c r="G1571" s="136"/>
      <c r="H1571" s="136" t="s">
        <v>131</v>
      </c>
      <c r="I1571" s="137" t="str">
        <f>IFERROR(IF(ISBLANK($G1571),"",IF(ISTEXT($G1571),$G1571,IF(SIGN(INDEX('Time Zones'!$D$12:$J$18,MATCH($H1571,ZoneA,0),MATCH($J1571,ZoneB,0)))=(-1),INDEX('Time Zones'!$D$12:$J$18,MATCH($H1571,ZoneA,0),MATCH($J1571,ZoneB,0))+$G1571+5,INDEX('Time Zones'!$D$12:$J$18,MATCH($H1571,ZoneA,0),MATCH($J1571,ZoneB,0))+$G1571))),"Select Time Zones")</f>
        <v/>
      </c>
      <c r="J1571" s="19" t="s">
        <v>131</v>
      </c>
      <c r="K1571" s="160"/>
      <c r="L1571" s="134"/>
      <c r="M1571" s="134" t="s">
        <v>131</v>
      </c>
      <c r="N1571" s="135" t="str">
        <f>IFERROR(IF(ISBLANK($G1571),"",IF(ISBLANK($L1571),"",IF(ISTEXT($L1571),$L1571,IF(SIGN(INDEX('Time Zones'!$D$12:$J$18,MATCH($H1571,ZoneA,0),MATCH($M1571,ZoneB,0)))=(-1),INDEX('Time Zones'!$D$12:$J$18,MATCH($H1571,ZoneA,0),MATCH($M1571,ZoneB,0))+$L1571+5,INDEX('Time Zones'!$D$12:$J$18,MATCH($H1571,ZoneA,0),MATCH($M1571,ZoneB,0))+$L1571)))),"Select Time Zones")</f>
        <v/>
      </c>
      <c r="O1571" s="162" t="str">
        <f t="shared" ca="1" si="176"/>
        <v/>
      </c>
      <c r="P1571" s="25">
        <f t="shared" si="172"/>
        <v>0</v>
      </c>
      <c r="Q1571" s="25">
        <f t="shared" si="173"/>
        <v>0</v>
      </c>
      <c r="R1571" s="25">
        <f t="shared" si="174"/>
        <v>0</v>
      </c>
      <c r="S1571" s="25" t="str">
        <f t="shared" ca="1" si="177"/>
        <v/>
      </c>
      <c r="T1571" s="20" t="str">
        <f t="shared" ca="1" si="178"/>
        <v/>
      </c>
      <c r="U1571" s="26" t="str">
        <f t="shared" ca="1" si="175"/>
        <v/>
      </c>
      <c r="V1571" s="22"/>
      <c r="W1571" s="22"/>
      <c r="X1571" s="22"/>
      <c r="Y1571" s="22"/>
      <c r="Z1571" s="156"/>
      <c r="AA1571" s="156"/>
      <c r="AB1571" s="156"/>
      <c r="AC1571" s="22">
        <v>20</v>
      </c>
    </row>
    <row r="1572" spans="1:29">
      <c r="A1572" s="17"/>
      <c r="B1572" s="18"/>
      <c r="C1572" s="18"/>
      <c r="D1572" s="17"/>
      <c r="E1572" s="17"/>
      <c r="F1572" s="157"/>
      <c r="G1572" s="136"/>
      <c r="H1572" s="136" t="s">
        <v>131</v>
      </c>
      <c r="I1572" s="137" t="str">
        <f>IFERROR(IF(ISBLANK($G1572),"",IF(ISTEXT($G1572),$G1572,IF(SIGN(INDEX('Time Zones'!$D$12:$J$18,MATCH($H1572,ZoneA,0),MATCH($J1572,ZoneB,0)))=(-1),INDEX('Time Zones'!$D$12:$J$18,MATCH($H1572,ZoneA,0),MATCH($J1572,ZoneB,0))+$G1572+5,INDEX('Time Zones'!$D$12:$J$18,MATCH($H1572,ZoneA,0),MATCH($J1572,ZoneB,0))+$G1572))),"Select Time Zones")</f>
        <v/>
      </c>
      <c r="J1572" s="19" t="s">
        <v>131</v>
      </c>
      <c r="K1572" s="160"/>
      <c r="L1572" s="134"/>
      <c r="M1572" s="134" t="s">
        <v>131</v>
      </c>
      <c r="N1572" s="135" t="str">
        <f>IFERROR(IF(ISBLANK($G1572),"",IF(ISBLANK($L1572),"",IF(ISTEXT($L1572),$L1572,IF(SIGN(INDEX('Time Zones'!$D$12:$J$18,MATCH($H1572,ZoneA,0),MATCH($M1572,ZoneB,0)))=(-1),INDEX('Time Zones'!$D$12:$J$18,MATCH($H1572,ZoneA,0),MATCH($M1572,ZoneB,0))+$L1572+5,INDEX('Time Zones'!$D$12:$J$18,MATCH($H1572,ZoneA,0),MATCH($M1572,ZoneB,0))+$L1572)))),"Select Time Zones")</f>
        <v/>
      </c>
      <c r="O1572" s="162" t="str">
        <f t="shared" ca="1" si="176"/>
        <v/>
      </c>
      <c r="P1572" s="25">
        <f t="shared" si="172"/>
        <v>0</v>
      </c>
      <c r="Q1572" s="25">
        <f t="shared" si="173"/>
        <v>0</v>
      </c>
      <c r="R1572" s="25">
        <f t="shared" si="174"/>
        <v>0</v>
      </c>
      <c r="S1572" s="25" t="str">
        <f t="shared" ca="1" si="177"/>
        <v/>
      </c>
      <c r="T1572" s="20" t="str">
        <f t="shared" ca="1" si="178"/>
        <v/>
      </c>
      <c r="U1572" s="26" t="str">
        <f t="shared" ca="1" si="175"/>
        <v/>
      </c>
      <c r="V1572" s="22"/>
      <c r="W1572" s="22"/>
      <c r="X1572" s="22"/>
      <c r="Y1572" s="22"/>
      <c r="Z1572" s="156"/>
      <c r="AA1572" s="156"/>
      <c r="AB1572" s="156"/>
      <c r="AC1572" s="22">
        <v>20</v>
      </c>
    </row>
    <row r="1573" spans="1:29">
      <c r="A1573" s="17"/>
      <c r="B1573" s="18"/>
      <c r="C1573" s="18"/>
      <c r="D1573" s="17"/>
      <c r="E1573" s="17"/>
      <c r="F1573" s="157"/>
      <c r="G1573" s="136"/>
      <c r="H1573" s="136" t="s">
        <v>131</v>
      </c>
      <c r="I1573" s="137" t="str">
        <f>IFERROR(IF(ISBLANK($G1573),"",IF(ISTEXT($G1573),$G1573,IF(SIGN(INDEX('Time Zones'!$D$12:$J$18,MATCH($H1573,ZoneA,0),MATCH($J1573,ZoneB,0)))=(-1),INDEX('Time Zones'!$D$12:$J$18,MATCH($H1573,ZoneA,0),MATCH($J1573,ZoneB,0))+$G1573+5,INDEX('Time Zones'!$D$12:$J$18,MATCH($H1573,ZoneA,0),MATCH($J1573,ZoneB,0))+$G1573))),"Select Time Zones")</f>
        <v/>
      </c>
      <c r="J1573" s="19" t="s">
        <v>131</v>
      </c>
      <c r="K1573" s="160"/>
      <c r="L1573" s="134"/>
      <c r="M1573" s="134" t="s">
        <v>131</v>
      </c>
      <c r="N1573" s="135" t="str">
        <f>IFERROR(IF(ISBLANK($G1573),"",IF(ISBLANK($L1573),"",IF(ISTEXT($L1573),$L1573,IF(SIGN(INDEX('Time Zones'!$D$12:$J$18,MATCH($H1573,ZoneA,0),MATCH($M1573,ZoneB,0)))=(-1),INDEX('Time Zones'!$D$12:$J$18,MATCH($H1573,ZoneA,0),MATCH($M1573,ZoneB,0))+$L1573+5,INDEX('Time Zones'!$D$12:$J$18,MATCH($H1573,ZoneA,0),MATCH($M1573,ZoneB,0))+$L1573)))),"Select Time Zones")</f>
        <v/>
      </c>
      <c r="O1573" s="162" t="str">
        <f t="shared" ca="1" si="176"/>
        <v/>
      </c>
      <c r="P1573" s="25">
        <f t="shared" si="172"/>
        <v>0</v>
      </c>
      <c r="Q1573" s="25">
        <f t="shared" si="173"/>
        <v>0</v>
      </c>
      <c r="R1573" s="25">
        <f t="shared" si="174"/>
        <v>0</v>
      </c>
      <c r="S1573" s="25" t="str">
        <f t="shared" ca="1" si="177"/>
        <v/>
      </c>
      <c r="T1573" s="20" t="str">
        <f t="shared" ca="1" si="178"/>
        <v/>
      </c>
      <c r="U1573" s="26" t="str">
        <f t="shared" ca="1" si="175"/>
        <v/>
      </c>
      <c r="V1573" s="22"/>
      <c r="W1573" s="22"/>
      <c r="X1573" s="22"/>
      <c r="Y1573" s="22"/>
      <c r="Z1573" s="156"/>
      <c r="AA1573" s="156"/>
      <c r="AB1573" s="156"/>
      <c r="AC1573" s="22">
        <v>20</v>
      </c>
    </row>
    <row r="1574" spans="1:29">
      <c r="A1574" s="17"/>
      <c r="B1574" s="18"/>
      <c r="C1574" s="18"/>
      <c r="D1574" s="17"/>
      <c r="E1574" s="17"/>
      <c r="F1574" s="157"/>
      <c r="G1574" s="136"/>
      <c r="H1574" s="136" t="s">
        <v>131</v>
      </c>
      <c r="I1574" s="137" t="str">
        <f>IFERROR(IF(ISBLANK($G1574),"",IF(ISTEXT($G1574),$G1574,IF(SIGN(INDEX('Time Zones'!$D$12:$J$18,MATCH($H1574,ZoneA,0),MATCH($J1574,ZoneB,0)))=(-1),INDEX('Time Zones'!$D$12:$J$18,MATCH($H1574,ZoneA,0),MATCH($J1574,ZoneB,0))+$G1574+5,INDEX('Time Zones'!$D$12:$J$18,MATCH($H1574,ZoneA,0),MATCH($J1574,ZoneB,0))+$G1574))),"Select Time Zones")</f>
        <v/>
      </c>
      <c r="J1574" s="19" t="s">
        <v>131</v>
      </c>
      <c r="K1574" s="160"/>
      <c r="L1574" s="134"/>
      <c r="M1574" s="134" t="s">
        <v>131</v>
      </c>
      <c r="N1574" s="135" t="str">
        <f>IFERROR(IF(ISBLANK($G1574),"",IF(ISBLANK($L1574),"",IF(ISTEXT($L1574),$L1574,IF(SIGN(INDEX('Time Zones'!$D$12:$J$18,MATCH($H1574,ZoneA,0),MATCH($M1574,ZoneB,0)))=(-1),INDEX('Time Zones'!$D$12:$J$18,MATCH($H1574,ZoneA,0),MATCH($M1574,ZoneB,0))+$L1574+5,INDEX('Time Zones'!$D$12:$J$18,MATCH($H1574,ZoneA,0),MATCH($M1574,ZoneB,0))+$L1574)))),"Select Time Zones")</f>
        <v/>
      </c>
      <c r="O1574" s="162" t="str">
        <f t="shared" ca="1" si="176"/>
        <v/>
      </c>
      <c r="P1574" s="25">
        <f t="shared" si="172"/>
        <v>0</v>
      </c>
      <c r="Q1574" s="25">
        <f t="shared" si="173"/>
        <v>0</v>
      </c>
      <c r="R1574" s="25">
        <f t="shared" si="174"/>
        <v>0</v>
      </c>
      <c r="S1574" s="25" t="str">
        <f t="shared" ca="1" si="177"/>
        <v/>
      </c>
      <c r="T1574" s="20" t="str">
        <f t="shared" ca="1" si="178"/>
        <v/>
      </c>
      <c r="U1574" s="26" t="str">
        <f t="shared" ca="1" si="175"/>
        <v/>
      </c>
      <c r="V1574" s="22"/>
      <c r="W1574" s="22"/>
      <c r="X1574" s="22"/>
      <c r="Y1574" s="22"/>
      <c r="Z1574" s="156"/>
      <c r="AA1574" s="156"/>
      <c r="AB1574" s="156"/>
      <c r="AC1574" s="22">
        <v>20</v>
      </c>
    </row>
    <row r="1575" spans="1:29">
      <c r="A1575" s="17"/>
      <c r="B1575" s="18"/>
      <c r="C1575" s="18"/>
      <c r="D1575" s="17"/>
      <c r="E1575" s="17"/>
      <c r="F1575" s="157"/>
      <c r="G1575" s="136"/>
      <c r="H1575" s="136" t="s">
        <v>131</v>
      </c>
      <c r="I1575" s="137" t="str">
        <f>IFERROR(IF(ISBLANK($G1575),"",IF(ISTEXT($G1575),$G1575,IF(SIGN(INDEX('Time Zones'!$D$12:$J$18,MATCH($H1575,ZoneA,0),MATCH($J1575,ZoneB,0)))=(-1),INDEX('Time Zones'!$D$12:$J$18,MATCH($H1575,ZoneA,0),MATCH($J1575,ZoneB,0))+$G1575+5,INDEX('Time Zones'!$D$12:$J$18,MATCH($H1575,ZoneA,0),MATCH($J1575,ZoneB,0))+$G1575))),"Select Time Zones")</f>
        <v/>
      </c>
      <c r="J1575" s="19" t="s">
        <v>131</v>
      </c>
      <c r="K1575" s="160"/>
      <c r="L1575" s="134"/>
      <c r="M1575" s="134" t="s">
        <v>131</v>
      </c>
      <c r="N1575" s="135" t="str">
        <f>IFERROR(IF(ISBLANK($G1575),"",IF(ISBLANK($L1575),"",IF(ISTEXT($L1575),$L1575,IF(SIGN(INDEX('Time Zones'!$D$12:$J$18,MATCH($H1575,ZoneA,0),MATCH($M1575,ZoneB,0)))=(-1),INDEX('Time Zones'!$D$12:$J$18,MATCH($H1575,ZoneA,0),MATCH($M1575,ZoneB,0))+$L1575+5,INDEX('Time Zones'!$D$12:$J$18,MATCH($H1575,ZoneA,0),MATCH($M1575,ZoneB,0))+$L1575)))),"Select Time Zones")</f>
        <v/>
      </c>
      <c r="O1575" s="162" t="str">
        <f t="shared" ca="1" si="176"/>
        <v/>
      </c>
      <c r="P1575" s="25">
        <f t="shared" si="172"/>
        <v>0</v>
      </c>
      <c r="Q1575" s="25">
        <f t="shared" si="173"/>
        <v>0</v>
      </c>
      <c r="R1575" s="25">
        <f t="shared" si="174"/>
        <v>0</v>
      </c>
      <c r="S1575" s="25" t="str">
        <f t="shared" ca="1" si="177"/>
        <v/>
      </c>
      <c r="T1575" s="20" t="str">
        <f t="shared" ca="1" si="178"/>
        <v/>
      </c>
      <c r="U1575" s="26" t="str">
        <f t="shared" ca="1" si="175"/>
        <v/>
      </c>
      <c r="V1575" s="22"/>
      <c r="W1575" s="22"/>
      <c r="X1575" s="22"/>
      <c r="Y1575" s="22"/>
      <c r="Z1575" s="156"/>
      <c r="AA1575" s="156"/>
      <c r="AB1575" s="156"/>
      <c r="AC1575" s="22">
        <v>20</v>
      </c>
    </row>
    <row r="1576" spans="1:29">
      <c r="A1576" s="17"/>
      <c r="B1576" s="18"/>
      <c r="C1576" s="18"/>
      <c r="D1576" s="17"/>
      <c r="E1576" s="17"/>
      <c r="F1576" s="157"/>
      <c r="G1576" s="136"/>
      <c r="H1576" s="136" t="s">
        <v>131</v>
      </c>
      <c r="I1576" s="137" t="str">
        <f>IFERROR(IF(ISBLANK($G1576),"",IF(ISTEXT($G1576),$G1576,IF(SIGN(INDEX('Time Zones'!$D$12:$J$18,MATCH($H1576,ZoneA,0),MATCH($J1576,ZoneB,0)))=(-1),INDEX('Time Zones'!$D$12:$J$18,MATCH($H1576,ZoneA,0),MATCH($J1576,ZoneB,0))+$G1576+5,INDEX('Time Zones'!$D$12:$J$18,MATCH($H1576,ZoneA,0),MATCH($J1576,ZoneB,0))+$G1576))),"Select Time Zones")</f>
        <v/>
      </c>
      <c r="J1576" s="19" t="s">
        <v>131</v>
      </c>
      <c r="K1576" s="160"/>
      <c r="L1576" s="134"/>
      <c r="M1576" s="134" t="s">
        <v>131</v>
      </c>
      <c r="N1576" s="135" t="str">
        <f>IFERROR(IF(ISBLANK($G1576),"",IF(ISBLANK($L1576),"",IF(ISTEXT($L1576),$L1576,IF(SIGN(INDEX('Time Zones'!$D$12:$J$18,MATCH($H1576,ZoneA,0),MATCH($M1576,ZoneB,0)))=(-1),INDEX('Time Zones'!$D$12:$J$18,MATCH($H1576,ZoneA,0),MATCH($M1576,ZoneB,0))+$L1576+5,INDEX('Time Zones'!$D$12:$J$18,MATCH($H1576,ZoneA,0),MATCH($M1576,ZoneB,0))+$L1576)))),"Select Time Zones")</f>
        <v/>
      </c>
      <c r="O1576" s="162" t="str">
        <f t="shared" ca="1" si="176"/>
        <v/>
      </c>
      <c r="P1576" s="25">
        <f t="shared" si="172"/>
        <v>0</v>
      </c>
      <c r="Q1576" s="25">
        <f t="shared" si="173"/>
        <v>0</v>
      </c>
      <c r="R1576" s="25">
        <f t="shared" si="174"/>
        <v>0</v>
      </c>
      <c r="S1576" s="25" t="str">
        <f t="shared" ca="1" si="177"/>
        <v/>
      </c>
      <c r="T1576" s="20" t="str">
        <f t="shared" ca="1" si="178"/>
        <v/>
      </c>
      <c r="U1576" s="26" t="str">
        <f t="shared" ca="1" si="175"/>
        <v/>
      </c>
      <c r="V1576" s="22"/>
      <c r="W1576" s="22"/>
      <c r="X1576" s="22"/>
      <c r="Y1576" s="22"/>
      <c r="Z1576" s="156"/>
      <c r="AA1576" s="156"/>
      <c r="AB1576" s="156"/>
      <c r="AC1576" s="22">
        <v>20</v>
      </c>
    </row>
    <row r="1577" spans="1:29">
      <c r="A1577" s="17"/>
      <c r="B1577" s="18"/>
      <c r="C1577" s="18"/>
      <c r="D1577" s="17"/>
      <c r="E1577" s="17"/>
      <c r="F1577" s="157"/>
      <c r="G1577" s="136"/>
      <c r="H1577" s="136" t="s">
        <v>131</v>
      </c>
      <c r="I1577" s="137" t="str">
        <f>IFERROR(IF(ISBLANK($G1577),"",IF(ISTEXT($G1577),$G1577,IF(SIGN(INDEX('Time Zones'!$D$12:$J$18,MATCH($H1577,ZoneA,0),MATCH($J1577,ZoneB,0)))=(-1),INDEX('Time Zones'!$D$12:$J$18,MATCH($H1577,ZoneA,0),MATCH($J1577,ZoneB,0))+$G1577+5,INDEX('Time Zones'!$D$12:$J$18,MATCH($H1577,ZoneA,0),MATCH($J1577,ZoneB,0))+$G1577))),"Select Time Zones")</f>
        <v/>
      </c>
      <c r="J1577" s="19" t="s">
        <v>131</v>
      </c>
      <c r="K1577" s="160"/>
      <c r="L1577" s="134"/>
      <c r="M1577" s="134" t="s">
        <v>131</v>
      </c>
      <c r="N1577" s="135" t="str">
        <f>IFERROR(IF(ISBLANK($G1577),"",IF(ISBLANK($L1577),"",IF(ISTEXT($L1577),$L1577,IF(SIGN(INDEX('Time Zones'!$D$12:$J$18,MATCH($H1577,ZoneA,0),MATCH($M1577,ZoneB,0)))=(-1),INDEX('Time Zones'!$D$12:$J$18,MATCH($H1577,ZoneA,0),MATCH($M1577,ZoneB,0))+$L1577+5,INDEX('Time Zones'!$D$12:$J$18,MATCH($H1577,ZoneA,0),MATCH($M1577,ZoneB,0))+$L1577)))),"Select Time Zones")</f>
        <v/>
      </c>
      <c r="O1577" s="162" t="str">
        <f t="shared" ca="1" si="176"/>
        <v/>
      </c>
      <c r="P1577" s="25">
        <f t="shared" si="172"/>
        <v>0</v>
      </c>
      <c r="Q1577" s="25">
        <f t="shared" si="173"/>
        <v>0</v>
      </c>
      <c r="R1577" s="25">
        <f t="shared" si="174"/>
        <v>0</v>
      </c>
      <c r="S1577" s="25" t="str">
        <f t="shared" ca="1" si="177"/>
        <v/>
      </c>
      <c r="T1577" s="20" t="str">
        <f t="shared" ca="1" si="178"/>
        <v/>
      </c>
      <c r="U1577" s="26" t="str">
        <f t="shared" ca="1" si="175"/>
        <v/>
      </c>
      <c r="V1577" s="22"/>
      <c r="W1577" s="22"/>
      <c r="X1577" s="22"/>
      <c r="Y1577" s="22"/>
      <c r="Z1577" s="156"/>
      <c r="AA1577" s="156"/>
      <c r="AB1577" s="156"/>
      <c r="AC1577" s="22">
        <v>20</v>
      </c>
    </row>
    <row r="1578" spans="1:29">
      <c r="A1578" s="17"/>
      <c r="B1578" s="18"/>
      <c r="C1578" s="18"/>
      <c r="D1578" s="17"/>
      <c r="E1578" s="17"/>
      <c r="F1578" s="157"/>
      <c r="G1578" s="136"/>
      <c r="H1578" s="136" t="s">
        <v>131</v>
      </c>
      <c r="I1578" s="137" t="str">
        <f>IFERROR(IF(ISBLANK($G1578),"",IF(ISTEXT($G1578),$G1578,IF(SIGN(INDEX('Time Zones'!$D$12:$J$18,MATCH($H1578,ZoneA,0),MATCH($J1578,ZoneB,0)))=(-1),INDEX('Time Zones'!$D$12:$J$18,MATCH($H1578,ZoneA,0),MATCH($J1578,ZoneB,0))+$G1578+5,INDEX('Time Zones'!$D$12:$J$18,MATCH($H1578,ZoneA,0),MATCH($J1578,ZoneB,0))+$G1578))),"Select Time Zones")</f>
        <v/>
      </c>
      <c r="J1578" s="19" t="s">
        <v>131</v>
      </c>
      <c r="K1578" s="160"/>
      <c r="L1578" s="134"/>
      <c r="M1578" s="134" t="s">
        <v>131</v>
      </c>
      <c r="N1578" s="135" t="str">
        <f>IFERROR(IF(ISBLANK($G1578),"",IF(ISBLANK($L1578),"",IF(ISTEXT($L1578),$L1578,IF(SIGN(INDEX('Time Zones'!$D$12:$J$18,MATCH($H1578,ZoneA,0),MATCH($M1578,ZoneB,0)))=(-1),INDEX('Time Zones'!$D$12:$J$18,MATCH($H1578,ZoneA,0),MATCH($M1578,ZoneB,0))+$L1578+5,INDEX('Time Zones'!$D$12:$J$18,MATCH($H1578,ZoneA,0),MATCH($M1578,ZoneB,0))+$L1578)))),"Select Time Zones")</f>
        <v/>
      </c>
      <c r="O1578" s="162" t="str">
        <f t="shared" ca="1" si="176"/>
        <v/>
      </c>
      <c r="P1578" s="25">
        <f t="shared" si="172"/>
        <v>0</v>
      </c>
      <c r="Q1578" s="25">
        <f t="shared" si="173"/>
        <v>0</v>
      </c>
      <c r="R1578" s="25">
        <f t="shared" si="174"/>
        <v>0</v>
      </c>
      <c r="S1578" s="25" t="str">
        <f t="shared" ca="1" si="177"/>
        <v/>
      </c>
      <c r="T1578" s="20" t="str">
        <f t="shared" ca="1" si="178"/>
        <v/>
      </c>
      <c r="U1578" s="26" t="str">
        <f t="shared" ca="1" si="175"/>
        <v/>
      </c>
      <c r="V1578" s="22"/>
      <c r="W1578" s="22"/>
      <c r="X1578" s="22"/>
      <c r="Y1578" s="22"/>
      <c r="Z1578" s="156"/>
      <c r="AA1578" s="156"/>
      <c r="AB1578" s="156"/>
      <c r="AC1578" s="22">
        <v>20</v>
      </c>
    </row>
    <row r="1579" spans="1:29">
      <c r="A1579" s="17"/>
      <c r="B1579" s="18"/>
      <c r="C1579" s="18"/>
      <c r="D1579" s="17"/>
      <c r="E1579" s="17"/>
      <c r="F1579" s="157"/>
      <c r="G1579" s="136"/>
      <c r="H1579" s="136" t="s">
        <v>131</v>
      </c>
      <c r="I1579" s="137" t="str">
        <f>IFERROR(IF(ISBLANK($G1579),"",IF(ISTEXT($G1579),$G1579,IF(SIGN(INDEX('Time Zones'!$D$12:$J$18,MATCH($H1579,ZoneA,0),MATCH($J1579,ZoneB,0)))=(-1),INDEX('Time Zones'!$D$12:$J$18,MATCH($H1579,ZoneA,0),MATCH($J1579,ZoneB,0))+$G1579+5,INDEX('Time Zones'!$D$12:$J$18,MATCH($H1579,ZoneA,0),MATCH($J1579,ZoneB,0))+$G1579))),"Select Time Zones")</f>
        <v/>
      </c>
      <c r="J1579" s="19" t="s">
        <v>131</v>
      </c>
      <c r="K1579" s="160"/>
      <c r="L1579" s="134"/>
      <c r="M1579" s="134" t="s">
        <v>131</v>
      </c>
      <c r="N1579" s="135" t="str">
        <f>IFERROR(IF(ISBLANK($G1579),"",IF(ISBLANK($L1579),"",IF(ISTEXT($L1579),$L1579,IF(SIGN(INDEX('Time Zones'!$D$12:$J$18,MATCH($H1579,ZoneA,0),MATCH($M1579,ZoneB,0)))=(-1),INDEX('Time Zones'!$D$12:$J$18,MATCH($H1579,ZoneA,0),MATCH($M1579,ZoneB,0))+$L1579+5,INDEX('Time Zones'!$D$12:$J$18,MATCH($H1579,ZoneA,0),MATCH($M1579,ZoneB,0))+$L1579)))),"Select Time Zones")</f>
        <v/>
      </c>
      <c r="O1579" s="162" t="str">
        <f t="shared" ca="1" si="176"/>
        <v/>
      </c>
      <c r="P1579" s="25">
        <f t="shared" si="172"/>
        <v>0</v>
      </c>
      <c r="Q1579" s="25">
        <f t="shared" si="173"/>
        <v>0</v>
      </c>
      <c r="R1579" s="25">
        <f t="shared" si="174"/>
        <v>0</v>
      </c>
      <c r="S1579" s="25" t="str">
        <f t="shared" ca="1" si="177"/>
        <v/>
      </c>
      <c r="T1579" s="20" t="str">
        <f t="shared" ca="1" si="178"/>
        <v/>
      </c>
      <c r="U1579" s="26" t="str">
        <f t="shared" ca="1" si="175"/>
        <v/>
      </c>
      <c r="V1579" s="22"/>
      <c r="W1579" s="22"/>
      <c r="X1579" s="22"/>
      <c r="Y1579" s="22"/>
      <c r="Z1579" s="156"/>
      <c r="AA1579" s="156"/>
      <c r="AB1579" s="156"/>
      <c r="AC1579" s="22">
        <v>20</v>
      </c>
    </row>
    <row r="1580" spans="1:29">
      <c r="A1580" s="17"/>
      <c r="B1580" s="18"/>
      <c r="C1580" s="18"/>
      <c r="D1580" s="17"/>
      <c r="E1580" s="17"/>
      <c r="F1580" s="157"/>
      <c r="G1580" s="136"/>
      <c r="H1580" s="136" t="s">
        <v>131</v>
      </c>
      <c r="I1580" s="137" t="str">
        <f>IFERROR(IF(ISBLANK($G1580),"",IF(ISTEXT($G1580),$G1580,IF(SIGN(INDEX('Time Zones'!$D$12:$J$18,MATCH($H1580,ZoneA,0),MATCH($J1580,ZoneB,0)))=(-1),INDEX('Time Zones'!$D$12:$J$18,MATCH($H1580,ZoneA,0),MATCH($J1580,ZoneB,0))+$G1580+5,INDEX('Time Zones'!$D$12:$J$18,MATCH($H1580,ZoneA,0),MATCH($J1580,ZoneB,0))+$G1580))),"Select Time Zones")</f>
        <v/>
      </c>
      <c r="J1580" s="19" t="s">
        <v>131</v>
      </c>
      <c r="K1580" s="160"/>
      <c r="L1580" s="134"/>
      <c r="M1580" s="134" t="s">
        <v>131</v>
      </c>
      <c r="N1580" s="135" t="str">
        <f>IFERROR(IF(ISBLANK($G1580),"",IF(ISBLANK($L1580),"",IF(ISTEXT($L1580),$L1580,IF(SIGN(INDEX('Time Zones'!$D$12:$J$18,MATCH($H1580,ZoneA,0),MATCH($M1580,ZoneB,0)))=(-1),INDEX('Time Zones'!$D$12:$J$18,MATCH($H1580,ZoneA,0),MATCH($M1580,ZoneB,0))+$L1580+5,INDEX('Time Zones'!$D$12:$J$18,MATCH($H1580,ZoneA,0),MATCH($M1580,ZoneB,0))+$L1580)))),"Select Time Zones")</f>
        <v/>
      </c>
      <c r="O1580" s="162" t="str">
        <f t="shared" ca="1" si="176"/>
        <v/>
      </c>
      <c r="P1580" s="25">
        <f t="shared" si="172"/>
        <v>0</v>
      </c>
      <c r="Q1580" s="25">
        <f t="shared" si="173"/>
        <v>0</v>
      </c>
      <c r="R1580" s="25">
        <f t="shared" si="174"/>
        <v>0</v>
      </c>
      <c r="S1580" s="25" t="str">
        <f t="shared" ca="1" si="177"/>
        <v/>
      </c>
      <c r="T1580" s="20" t="str">
        <f t="shared" ca="1" si="178"/>
        <v/>
      </c>
      <c r="U1580" s="26" t="str">
        <f t="shared" ca="1" si="175"/>
        <v/>
      </c>
      <c r="V1580" s="22"/>
      <c r="W1580" s="22"/>
      <c r="X1580" s="22"/>
      <c r="Y1580" s="22"/>
      <c r="Z1580" s="156"/>
      <c r="AA1580" s="156"/>
      <c r="AB1580" s="156"/>
      <c r="AC1580" s="22">
        <v>20</v>
      </c>
    </row>
    <row r="1581" spans="1:29">
      <c r="A1581" s="17"/>
      <c r="B1581" s="18"/>
      <c r="C1581" s="18"/>
      <c r="D1581" s="17"/>
      <c r="E1581" s="17"/>
      <c r="F1581" s="157"/>
      <c r="G1581" s="136"/>
      <c r="H1581" s="136" t="s">
        <v>131</v>
      </c>
      <c r="I1581" s="137" t="str">
        <f>IFERROR(IF(ISBLANK($G1581),"",IF(ISTEXT($G1581),$G1581,IF(SIGN(INDEX('Time Zones'!$D$12:$J$18,MATCH($H1581,ZoneA,0),MATCH($J1581,ZoneB,0)))=(-1),INDEX('Time Zones'!$D$12:$J$18,MATCH($H1581,ZoneA,0),MATCH($J1581,ZoneB,0))+$G1581+5,INDEX('Time Zones'!$D$12:$J$18,MATCH($H1581,ZoneA,0),MATCH($J1581,ZoneB,0))+$G1581))),"Select Time Zones")</f>
        <v/>
      </c>
      <c r="J1581" s="19" t="s">
        <v>131</v>
      </c>
      <c r="K1581" s="160"/>
      <c r="L1581" s="134"/>
      <c r="M1581" s="134" t="s">
        <v>131</v>
      </c>
      <c r="N1581" s="135" t="str">
        <f>IFERROR(IF(ISBLANK($G1581),"",IF(ISBLANK($L1581),"",IF(ISTEXT($L1581),$L1581,IF(SIGN(INDEX('Time Zones'!$D$12:$J$18,MATCH($H1581,ZoneA,0),MATCH($M1581,ZoneB,0)))=(-1),INDEX('Time Zones'!$D$12:$J$18,MATCH($H1581,ZoneA,0),MATCH($M1581,ZoneB,0))+$L1581+5,INDEX('Time Zones'!$D$12:$J$18,MATCH($H1581,ZoneA,0),MATCH($M1581,ZoneB,0))+$L1581)))),"Select Time Zones")</f>
        <v/>
      </c>
      <c r="O1581" s="162" t="str">
        <f t="shared" ca="1" si="176"/>
        <v/>
      </c>
      <c r="P1581" s="25">
        <f t="shared" si="172"/>
        <v>0</v>
      </c>
      <c r="Q1581" s="25">
        <f t="shared" si="173"/>
        <v>0</v>
      </c>
      <c r="R1581" s="25">
        <f t="shared" si="174"/>
        <v>0</v>
      </c>
      <c r="S1581" s="25" t="str">
        <f t="shared" ca="1" si="177"/>
        <v/>
      </c>
      <c r="T1581" s="20" t="str">
        <f t="shared" ca="1" si="178"/>
        <v/>
      </c>
      <c r="U1581" s="26" t="str">
        <f t="shared" ca="1" si="175"/>
        <v/>
      </c>
      <c r="V1581" s="22"/>
      <c r="W1581" s="22"/>
      <c r="X1581" s="22"/>
      <c r="Y1581" s="22"/>
      <c r="Z1581" s="156"/>
      <c r="AA1581" s="156"/>
      <c r="AB1581" s="156"/>
      <c r="AC1581" s="22">
        <v>20</v>
      </c>
    </row>
    <row r="1582" spans="1:29">
      <c r="A1582" s="17"/>
      <c r="B1582" s="18"/>
      <c r="C1582" s="18"/>
      <c r="D1582" s="17"/>
      <c r="E1582" s="17"/>
      <c r="F1582" s="157"/>
      <c r="G1582" s="136"/>
      <c r="H1582" s="136" t="s">
        <v>131</v>
      </c>
      <c r="I1582" s="137" t="str">
        <f>IFERROR(IF(ISBLANK($G1582),"",IF(ISTEXT($G1582),$G1582,IF(SIGN(INDEX('Time Zones'!$D$12:$J$18,MATCH($H1582,ZoneA,0),MATCH($J1582,ZoneB,0)))=(-1),INDEX('Time Zones'!$D$12:$J$18,MATCH($H1582,ZoneA,0),MATCH($J1582,ZoneB,0))+$G1582+5,INDEX('Time Zones'!$D$12:$J$18,MATCH($H1582,ZoneA,0),MATCH($J1582,ZoneB,0))+$G1582))),"Select Time Zones")</f>
        <v/>
      </c>
      <c r="J1582" s="19" t="s">
        <v>131</v>
      </c>
      <c r="K1582" s="160"/>
      <c r="L1582" s="134"/>
      <c r="M1582" s="134" t="s">
        <v>131</v>
      </c>
      <c r="N1582" s="135" t="str">
        <f>IFERROR(IF(ISBLANK($G1582),"",IF(ISBLANK($L1582),"",IF(ISTEXT($L1582),$L1582,IF(SIGN(INDEX('Time Zones'!$D$12:$J$18,MATCH($H1582,ZoneA,0),MATCH($M1582,ZoneB,0)))=(-1),INDEX('Time Zones'!$D$12:$J$18,MATCH($H1582,ZoneA,0),MATCH($M1582,ZoneB,0))+$L1582+5,INDEX('Time Zones'!$D$12:$J$18,MATCH($H1582,ZoneA,0),MATCH($M1582,ZoneB,0))+$L1582)))),"Select Time Zones")</f>
        <v/>
      </c>
      <c r="O1582" s="162" t="str">
        <f t="shared" ca="1" si="176"/>
        <v/>
      </c>
      <c r="P1582" s="25">
        <f t="shared" si="172"/>
        <v>0</v>
      </c>
      <c r="Q1582" s="25">
        <f t="shared" si="173"/>
        <v>0</v>
      </c>
      <c r="R1582" s="25">
        <f t="shared" si="174"/>
        <v>0</v>
      </c>
      <c r="S1582" s="25" t="str">
        <f t="shared" ca="1" si="177"/>
        <v/>
      </c>
      <c r="T1582" s="20" t="str">
        <f t="shared" ca="1" si="178"/>
        <v/>
      </c>
      <c r="U1582" s="26" t="str">
        <f t="shared" ca="1" si="175"/>
        <v/>
      </c>
      <c r="V1582" s="22"/>
      <c r="W1582" s="22"/>
      <c r="X1582" s="22"/>
      <c r="Y1582" s="22"/>
      <c r="Z1582" s="156"/>
      <c r="AA1582" s="156"/>
      <c r="AB1582" s="156"/>
      <c r="AC1582" s="22">
        <v>20</v>
      </c>
    </row>
    <row r="1583" spans="1:29">
      <c r="A1583" s="17"/>
      <c r="B1583" s="18"/>
      <c r="C1583" s="18"/>
      <c r="D1583" s="17"/>
      <c r="E1583" s="17"/>
      <c r="F1583" s="157"/>
      <c r="G1583" s="136"/>
      <c r="H1583" s="136" t="s">
        <v>131</v>
      </c>
      <c r="I1583" s="137" t="str">
        <f>IFERROR(IF(ISBLANK($G1583),"",IF(ISTEXT($G1583),$G1583,IF(SIGN(INDEX('Time Zones'!$D$12:$J$18,MATCH($H1583,ZoneA,0),MATCH($J1583,ZoneB,0)))=(-1),INDEX('Time Zones'!$D$12:$J$18,MATCH($H1583,ZoneA,0),MATCH($J1583,ZoneB,0))+$G1583+5,INDEX('Time Zones'!$D$12:$J$18,MATCH($H1583,ZoneA,0),MATCH($J1583,ZoneB,0))+$G1583))),"Select Time Zones")</f>
        <v/>
      </c>
      <c r="J1583" s="19" t="s">
        <v>131</v>
      </c>
      <c r="K1583" s="160"/>
      <c r="L1583" s="134"/>
      <c r="M1583" s="134" t="s">
        <v>131</v>
      </c>
      <c r="N1583" s="135" t="str">
        <f>IFERROR(IF(ISBLANK($G1583),"",IF(ISBLANK($L1583),"",IF(ISTEXT($L1583),$L1583,IF(SIGN(INDEX('Time Zones'!$D$12:$J$18,MATCH($H1583,ZoneA,0),MATCH($M1583,ZoneB,0)))=(-1),INDEX('Time Zones'!$D$12:$J$18,MATCH($H1583,ZoneA,0),MATCH($M1583,ZoneB,0))+$L1583+5,INDEX('Time Zones'!$D$12:$J$18,MATCH($H1583,ZoneA,0),MATCH($M1583,ZoneB,0))+$L1583)))),"Select Time Zones")</f>
        <v/>
      </c>
      <c r="O1583" s="162" t="str">
        <f t="shared" ca="1" si="176"/>
        <v/>
      </c>
      <c r="P1583" s="25">
        <f t="shared" si="172"/>
        <v>0</v>
      </c>
      <c r="Q1583" s="25">
        <f t="shared" si="173"/>
        <v>0</v>
      </c>
      <c r="R1583" s="25">
        <f t="shared" si="174"/>
        <v>0</v>
      </c>
      <c r="S1583" s="25" t="str">
        <f t="shared" ca="1" si="177"/>
        <v/>
      </c>
      <c r="T1583" s="20" t="str">
        <f t="shared" ca="1" si="178"/>
        <v/>
      </c>
      <c r="U1583" s="26" t="str">
        <f t="shared" ca="1" si="175"/>
        <v/>
      </c>
      <c r="V1583" s="22"/>
      <c r="W1583" s="22"/>
      <c r="X1583" s="22"/>
      <c r="Y1583" s="22"/>
      <c r="Z1583" s="156"/>
      <c r="AA1583" s="156"/>
      <c r="AB1583" s="156"/>
      <c r="AC1583" s="22">
        <v>20</v>
      </c>
    </row>
    <row r="1584" spans="1:29">
      <c r="A1584" s="17"/>
      <c r="B1584" s="18"/>
      <c r="C1584" s="18"/>
      <c r="D1584" s="17"/>
      <c r="E1584" s="17"/>
      <c r="F1584" s="157"/>
      <c r="G1584" s="136"/>
      <c r="H1584" s="136" t="s">
        <v>131</v>
      </c>
      <c r="I1584" s="137" t="str">
        <f>IFERROR(IF(ISBLANK($G1584),"",IF(ISTEXT($G1584),$G1584,IF(SIGN(INDEX('Time Zones'!$D$12:$J$18,MATCH($H1584,ZoneA,0),MATCH($J1584,ZoneB,0)))=(-1),INDEX('Time Zones'!$D$12:$J$18,MATCH($H1584,ZoneA,0),MATCH($J1584,ZoneB,0))+$G1584+5,INDEX('Time Zones'!$D$12:$J$18,MATCH($H1584,ZoneA,0),MATCH($J1584,ZoneB,0))+$G1584))),"Select Time Zones")</f>
        <v/>
      </c>
      <c r="J1584" s="19" t="s">
        <v>131</v>
      </c>
      <c r="K1584" s="160"/>
      <c r="L1584" s="134"/>
      <c r="M1584" s="134" t="s">
        <v>131</v>
      </c>
      <c r="N1584" s="135" t="str">
        <f>IFERROR(IF(ISBLANK($G1584),"",IF(ISBLANK($L1584),"",IF(ISTEXT($L1584),$L1584,IF(SIGN(INDEX('Time Zones'!$D$12:$J$18,MATCH($H1584,ZoneA,0),MATCH($M1584,ZoneB,0)))=(-1),INDEX('Time Zones'!$D$12:$J$18,MATCH($H1584,ZoneA,0),MATCH($M1584,ZoneB,0))+$L1584+5,INDEX('Time Zones'!$D$12:$J$18,MATCH($H1584,ZoneA,0),MATCH($M1584,ZoneB,0))+$L1584)))),"Select Time Zones")</f>
        <v/>
      </c>
      <c r="O1584" s="162" t="str">
        <f t="shared" ca="1" si="176"/>
        <v/>
      </c>
      <c r="P1584" s="25">
        <f t="shared" si="172"/>
        <v>0</v>
      </c>
      <c r="Q1584" s="25">
        <f t="shared" si="173"/>
        <v>0</v>
      </c>
      <c r="R1584" s="25">
        <f t="shared" si="174"/>
        <v>0</v>
      </c>
      <c r="S1584" s="25" t="str">
        <f t="shared" ca="1" si="177"/>
        <v/>
      </c>
      <c r="T1584" s="20" t="str">
        <f t="shared" ca="1" si="178"/>
        <v/>
      </c>
      <c r="U1584" s="26" t="str">
        <f t="shared" ca="1" si="175"/>
        <v/>
      </c>
      <c r="V1584" s="22"/>
      <c r="W1584" s="22"/>
      <c r="X1584" s="22"/>
      <c r="Y1584" s="22"/>
      <c r="Z1584" s="156"/>
      <c r="AA1584" s="156"/>
      <c r="AB1584" s="156"/>
      <c r="AC1584" s="22">
        <v>20</v>
      </c>
    </row>
    <row r="1585" spans="1:29">
      <c r="A1585" s="17"/>
      <c r="B1585" s="18"/>
      <c r="C1585" s="18"/>
      <c r="D1585" s="17"/>
      <c r="E1585" s="17"/>
      <c r="F1585" s="157"/>
      <c r="G1585" s="136"/>
      <c r="H1585" s="136" t="s">
        <v>131</v>
      </c>
      <c r="I1585" s="137" t="str">
        <f>IFERROR(IF(ISBLANK($G1585),"",IF(ISTEXT($G1585),$G1585,IF(SIGN(INDEX('Time Zones'!$D$12:$J$18,MATCH($H1585,ZoneA,0),MATCH($J1585,ZoneB,0)))=(-1),INDEX('Time Zones'!$D$12:$J$18,MATCH($H1585,ZoneA,0),MATCH($J1585,ZoneB,0))+$G1585+5,INDEX('Time Zones'!$D$12:$J$18,MATCH($H1585,ZoneA,0),MATCH($J1585,ZoneB,0))+$G1585))),"Select Time Zones")</f>
        <v/>
      </c>
      <c r="J1585" s="19" t="s">
        <v>131</v>
      </c>
      <c r="K1585" s="160"/>
      <c r="L1585" s="134"/>
      <c r="M1585" s="134" t="s">
        <v>131</v>
      </c>
      <c r="N1585" s="135" t="str">
        <f>IFERROR(IF(ISBLANK($G1585),"",IF(ISBLANK($L1585),"",IF(ISTEXT($L1585),$L1585,IF(SIGN(INDEX('Time Zones'!$D$12:$J$18,MATCH($H1585,ZoneA,0),MATCH($M1585,ZoneB,0)))=(-1),INDEX('Time Zones'!$D$12:$J$18,MATCH($H1585,ZoneA,0),MATCH($M1585,ZoneB,0))+$L1585+5,INDEX('Time Zones'!$D$12:$J$18,MATCH($H1585,ZoneA,0),MATCH($M1585,ZoneB,0))+$L1585)))),"Select Time Zones")</f>
        <v/>
      </c>
      <c r="O1585" s="162" t="str">
        <f t="shared" ca="1" si="176"/>
        <v/>
      </c>
      <c r="P1585" s="25">
        <f t="shared" si="172"/>
        <v>0</v>
      </c>
      <c r="Q1585" s="25">
        <f t="shared" si="173"/>
        <v>0</v>
      </c>
      <c r="R1585" s="25">
        <f t="shared" si="174"/>
        <v>0</v>
      </c>
      <c r="S1585" s="25" t="str">
        <f t="shared" ca="1" si="177"/>
        <v/>
      </c>
      <c r="T1585" s="20" t="str">
        <f t="shared" ca="1" si="178"/>
        <v/>
      </c>
      <c r="U1585" s="26" t="str">
        <f t="shared" ca="1" si="175"/>
        <v/>
      </c>
      <c r="V1585" s="22"/>
      <c r="W1585" s="22"/>
      <c r="X1585" s="22"/>
      <c r="Y1585" s="22"/>
      <c r="Z1585" s="156"/>
      <c r="AA1585" s="156"/>
      <c r="AB1585" s="156"/>
      <c r="AC1585" s="22">
        <v>20</v>
      </c>
    </row>
    <row r="1586" spans="1:29">
      <c r="A1586" s="17"/>
      <c r="B1586" s="18"/>
      <c r="C1586" s="18"/>
      <c r="D1586" s="17"/>
      <c r="E1586" s="17"/>
      <c r="F1586" s="157"/>
      <c r="G1586" s="136"/>
      <c r="H1586" s="136" t="s">
        <v>131</v>
      </c>
      <c r="I1586" s="137" t="str">
        <f>IFERROR(IF(ISBLANK($G1586),"",IF(ISTEXT($G1586),$G1586,IF(SIGN(INDEX('Time Zones'!$D$12:$J$18,MATCH($H1586,ZoneA,0),MATCH($J1586,ZoneB,0)))=(-1),INDEX('Time Zones'!$D$12:$J$18,MATCH($H1586,ZoneA,0),MATCH($J1586,ZoneB,0))+$G1586+5,INDEX('Time Zones'!$D$12:$J$18,MATCH($H1586,ZoneA,0),MATCH($J1586,ZoneB,0))+$G1586))),"Select Time Zones")</f>
        <v/>
      </c>
      <c r="J1586" s="19" t="s">
        <v>131</v>
      </c>
      <c r="K1586" s="160"/>
      <c r="L1586" s="134"/>
      <c r="M1586" s="134" t="s">
        <v>131</v>
      </c>
      <c r="N1586" s="135" t="str">
        <f>IFERROR(IF(ISBLANK($G1586),"",IF(ISBLANK($L1586),"",IF(ISTEXT($L1586),$L1586,IF(SIGN(INDEX('Time Zones'!$D$12:$J$18,MATCH($H1586,ZoneA,0),MATCH($M1586,ZoneB,0)))=(-1),INDEX('Time Zones'!$D$12:$J$18,MATCH($H1586,ZoneA,0),MATCH($M1586,ZoneB,0))+$L1586+5,INDEX('Time Zones'!$D$12:$J$18,MATCH($H1586,ZoneA,0),MATCH($M1586,ZoneB,0))+$L1586)))),"Select Time Zones")</f>
        <v/>
      </c>
      <c r="O1586" s="162" t="str">
        <f t="shared" ca="1" si="176"/>
        <v/>
      </c>
      <c r="P1586" s="25">
        <f t="shared" si="172"/>
        <v>0</v>
      </c>
      <c r="Q1586" s="25">
        <f t="shared" si="173"/>
        <v>0</v>
      </c>
      <c r="R1586" s="25">
        <f t="shared" si="174"/>
        <v>0</v>
      </c>
      <c r="S1586" s="25" t="str">
        <f t="shared" ca="1" si="177"/>
        <v/>
      </c>
      <c r="T1586" s="20" t="str">
        <f t="shared" ca="1" si="178"/>
        <v/>
      </c>
      <c r="U1586" s="26" t="str">
        <f t="shared" ca="1" si="175"/>
        <v/>
      </c>
      <c r="V1586" s="22"/>
      <c r="W1586" s="22"/>
      <c r="X1586" s="22"/>
      <c r="Y1586" s="22"/>
      <c r="Z1586" s="156"/>
      <c r="AA1586" s="156"/>
      <c r="AB1586" s="156"/>
      <c r="AC1586" s="22">
        <v>20</v>
      </c>
    </row>
    <row r="1587" spans="1:29">
      <c r="A1587" s="17"/>
      <c r="B1587" s="18"/>
      <c r="C1587" s="18"/>
      <c r="D1587" s="17"/>
      <c r="E1587" s="17"/>
      <c r="F1587" s="157"/>
      <c r="G1587" s="136"/>
      <c r="H1587" s="136" t="s">
        <v>131</v>
      </c>
      <c r="I1587" s="137" t="str">
        <f>IFERROR(IF(ISBLANK($G1587),"",IF(ISTEXT($G1587),$G1587,IF(SIGN(INDEX('Time Zones'!$D$12:$J$18,MATCH($H1587,ZoneA,0),MATCH($J1587,ZoneB,0)))=(-1),INDEX('Time Zones'!$D$12:$J$18,MATCH($H1587,ZoneA,0),MATCH($J1587,ZoneB,0))+$G1587+5,INDEX('Time Zones'!$D$12:$J$18,MATCH($H1587,ZoneA,0),MATCH($J1587,ZoneB,0))+$G1587))),"Select Time Zones")</f>
        <v/>
      </c>
      <c r="J1587" s="19" t="s">
        <v>131</v>
      </c>
      <c r="K1587" s="160"/>
      <c r="L1587" s="134"/>
      <c r="M1587" s="134" t="s">
        <v>131</v>
      </c>
      <c r="N1587" s="135" t="str">
        <f>IFERROR(IF(ISBLANK($G1587),"",IF(ISBLANK($L1587),"",IF(ISTEXT($L1587),$L1587,IF(SIGN(INDEX('Time Zones'!$D$12:$J$18,MATCH($H1587,ZoneA,0),MATCH($M1587,ZoneB,0)))=(-1),INDEX('Time Zones'!$D$12:$J$18,MATCH($H1587,ZoneA,0),MATCH($M1587,ZoneB,0))+$L1587+5,INDEX('Time Zones'!$D$12:$J$18,MATCH($H1587,ZoneA,0),MATCH($M1587,ZoneB,0))+$L1587)))),"Select Time Zones")</f>
        <v/>
      </c>
      <c r="O1587" s="162" t="str">
        <f t="shared" ca="1" si="176"/>
        <v/>
      </c>
      <c r="P1587" s="25">
        <f t="shared" si="172"/>
        <v>0</v>
      </c>
      <c r="Q1587" s="25">
        <f t="shared" si="173"/>
        <v>0</v>
      </c>
      <c r="R1587" s="25">
        <f t="shared" si="174"/>
        <v>0</v>
      </c>
      <c r="S1587" s="25" t="str">
        <f t="shared" ca="1" si="177"/>
        <v/>
      </c>
      <c r="T1587" s="20" t="str">
        <f t="shared" ca="1" si="178"/>
        <v/>
      </c>
      <c r="U1587" s="26" t="str">
        <f t="shared" ca="1" si="175"/>
        <v/>
      </c>
      <c r="V1587" s="22"/>
      <c r="W1587" s="22"/>
      <c r="X1587" s="22"/>
      <c r="Y1587" s="22"/>
      <c r="Z1587" s="156"/>
      <c r="AA1587" s="156"/>
      <c r="AB1587" s="156"/>
      <c r="AC1587" s="22">
        <v>20</v>
      </c>
    </row>
    <row r="1588" spans="1:29">
      <c r="A1588" s="17"/>
      <c r="B1588" s="18"/>
      <c r="C1588" s="18"/>
      <c r="D1588" s="17"/>
      <c r="E1588" s="17"/>
      <c r="F1588" s="157"/>
      <c r="G1588" s="136"/>
      <c r="H1588" s="136" t="s">
        <v>131</v>
      </c>
      <c r="I1588" s="137" t="str">
        <f>IFERROR(IF(ISBLANK($G1588),"",IF(ISTEXT($G1588),$G1588,IF(SIGN(INDEX('Time Zones'!$D$12:$J$18,MATCH($H1588,ZoneA,0),MATCH($J1588,ZoneB,0)))=(-1),INDEX('Time Zones'!$D$12:$J$18,MATCH($H1588,ZoneA,0),MATCH($J1588,ZoneB,0))+$G1588+5,INDEX('Time Zones'!$D$12:$J$18,MATCH($H1588,ZoneA,0),MATCH($J1588,ZoneB,0))+$G1588))),"Select Time Zones")</f>
        <v/>
      </c>
      <c r="J1588" s="19" t="s">
        <v>131</v>
      </c>
      <c r="K1588" s="160"/>
      <c r="L1588" s="134"/>
      <c r="M1588" s="134" t="s">
        <v>131</v>
      </c>
      <c r="N1588" s="135" t="str">
        <f>IFERROR(IF(ISBLANK($G1588),"",IF(ISBLANK($L1588),"",IF(ISTEXT($L1588),$L1588,IF(SIGN(INDEX('Time Zones'!$D$12:$J$18,MATCH($H1588,ZoneA,0),MATCH($M1588,ZoneB,0)))=(-1),INDEX('Time Zones'!$D$12:$J$18,MATCH($H1588,ZoneA,0),MATCH($M1588,ZoneB,0))+$L1588+5,INDEX('Time Zones'!$D$12:$J$18,MATCH($H1588,ZoneA,0),MATCH($M1588,ZoneB,0))+$L1588)))),"Select Time Zones")</f>
        <v/>
      </c>
      <c r="O1588" s="162" t="str">
        <f t="shared" ca="1" si="176"/>
        <v/>
      </c>
      <c r="P1588" s="25">
        <f t="shared" si="172"/>
        <v>0</v>
      </c>
      <c r="Q1588" s="25">
        <f t="shared" si="173"/>
        <v>0</v>
      </c>
      <c r="R1588" s="25">
        <f t="shared" si="174"/>
        <v>0</v>
      </c>
      <c r="S1588" s="25" t="str">
        <f t="shared" ca="1" si="177"/>
        <v/>
      </c>
      <c r="T1588" s="20" t="str">
        <f t="shared" ca="1" si="178"/>
        <v/>
      </c>
      <c r="U1588" s="26" t="str">
        <f t="shared" ca="1" si="175"/>
        <v/>
      </c>
      <c r="V1588" s="22"/>
      <c r="W1588" s="22"/>
      <c r="X1588" s="22"/>
      <c r="Y1588" s="22"/>
      <c r="Z1588" s="156"/>
      <c r="AA1588" s="156"/>
      <c r="AB1588" s="156"/>
      <c r="AC1588" s="22">
        <v>20</v>
      </c>
    </row>
    <row r="1589" spans="1:29">
      <c r="A1589" s="17"/>
      <c r="B1589" s="18"/>
      <c r="C1589" s="18"/>
      <c r="D1589" s="17"/>
      <c r="E1589" s="17"/>
      <c r="F1589" s="157"/>
      <c r="G1589" s="136"/>
      <c r="H1589" s="136" t="s">
        <v>131</v>
      </c>
      <c r="I1589" s="137" t="str">
        <f>IFERROR(IF(ISBLANK($G1589),"",IF(ISTEXT($G1589),$G1589,IF(SIGN(INDEX('Time Zones'!$D$12:$J$18,MATCH($H1589,ZoneA,0),MATCH($J1589,ZoneB,0)))=(-1),INDEX('Time Zones'!$D$12:$J$18,MATCH($H1589,ZoneA,0),MATCH($J1589,ZoneB,0))+$G1589+5,INDEX('Time Zones'!$D$12:$J$18,MATCH($H1589,ZoneA,0),MATCH($J1589,ZoneB,0))+$G1589))),"Select Time Zones")</f>
        <v/>
      </c>
      <c r="J1589" s="19" t="s">
        <v>131</v>
      </c>
      <c r="K1589" s="160"/>
      <c r="L1589" s="134"/>
      <c r="M1589" s="134" t="s">
        <v>131</v>
      </c>
      <c r="N1589" s="135" t="str">
        <f>IFERROR(IF(ISBLANK($G1589),"",IF(ISBLANK($L1589),"",IF(ISTEXT($L1589),$L1589,IF(SIGN(INDEX('Time Zones'!$D$12:$J$18,MATCH($H1589,ZoneA,0),MATCH($M1589,ZoneB,0)))=(-1),INDEX('Time Zones'!$D$12:$J$18,MATCH($H1589,ZoneA,0),MATCH($M1589,ZoneB,0))+$L1589+5,INDEX('Time Zones'!$D$12:$J$18,MATCH($H1589,ZoneA,0),MATCH($M1589,ZoneB,0))+$L1589)))),"Select Time Zones")</f>
        <v/>
      </c>
      <c r="O1589" s="162" t="str">
        <f t="shared" ca="1" si="176"/>
        <v/>
      </c>
      <c r="P1589" s="25">
        <f t="shared" si="172"/>
        <v>0</v>
      </c>
      <c r="Q1589" s="25">
        <f t="shared" si="173"/>
        <v>0</v>
      </c>
      <c r="R1589" s="25">
        <f t="shared" si="174"/>
        <v>0</v>
      </c>
      <c r="S1589" s="25" t="str">
        <f t="shared" ca="1" si="177"/>
        <v/>
      </c>
      <c r="T1589" s="20" t="str">
        <f t="shared" ca="1" si="178"/>
        <v/>
      </c>
      <c r="U1589" s="26" t="str">
        <f t="shared" ca="1" si="175"/>
        <v/>
      </c>
      <c r="V1589" s="22"/>
      <c r="W1589" s="22"/>
      <c r="X1589" s="22"/>
      <c r="Y1589" s="22"/>
      <c r="Z1589" s="156"/>
      <c r="AA1589" s="156"/>
      <c r="AB1589" s="156"/>
      <c r="AC1589" s="22">
        <v>20</v>
      </c>
    </row>
    <row r="1590" spans="1:29">
      <c r="A1590" s="17"/>
      <c r="B1590" s="18"/>
      <c r="C1590" s="18"/>
      <c r="D1590" s="17"/>
      <c r="E1590" s="17"/>
      <c r="F1590" s="157"/>
      <c r="G1590" s="136"/>
      <c r="H1590" s="136" t="s">
        <v>131</v>
      </c>
      <c r="I1590" s="137" t="str">
        <f>IFERROR(IF(ISBLANK($G1590),"",IF(ISTEXT($G1590),$G1590,IF(SIGN(INDEX('Time Zones'!$D$12:$J$18,MATCH($H1590,ZoneA,0),MATCH($J1590,ZoneB,0)))=(-1),INDEX('Time Zones'!$D$12:$J$18,MATCH($H1590,ZoneA,0),MATCH($J1590,ZoneB,0))+$G1590+5,INDEX('Time Zones'!$D$12:$J$18,MATCH($H1590,ZoneA,0),MATCH($J1590,ZoneB,0))+$G1590))),"Select Time Zones")</f>
        <v/>
      </c>
      <c r="J1590" s="19" t="s">
        <v>131</v>
      </c>
      <c r="K1590" s="160"/>
      <c r="L1590" s="134"/>
      <c r="M1590" s="134" t="s">
        <v>131</v>
      </c>
      <c r="N1590" s="135" t="str">
        <f>IFERROR(IF(ISBLANK($G1590),"",IF(ISBLANK($L1590),"",IF(ISTEXT($L1590),$L1590,IF(SIGN(INDEX('Time Zones'!$D$12:$J$18,MATCH($H1590,ZoneA,0),MATCH($M1590,ZoneB,0)))=(-1),INDEX('Time Zones'!$D$12:$J$18,MATCH($H1590,ZoneA,0),MATCH($M1590,ZoneB,0))+$L1590+5,INDEX('Time Zones'!$D$12:$J$18,MATCH($H1590,ZoneA,0),MATCH($M1590,ZoneB,0))+$L1590)))),"Select Time Zones")</f>
        <v/>
      </c>
      <c r="O1590" s="162" t="str">
        <f t="shared" ca="1" si="176"/>
        <v/>
      </c>
      <c r="P1590" s="25">
        <f t="shared" si="172"/>
        <v>0</v>
      </c>
      <c r="Q1590" s="25">
        <f t="shared" si="173"/>
        <v>0</v>
      </c>
      <c r="R1590" s="25">
        <f t="shared" si="174"/>
        <v>0</v>
      </c>
      <c r="S1590" s="25" t="str">
        <f t="shared" ca="1" si="177"/>
        <v/>
      </c>
      <c r="T1590" s="20" t="str">
        <f t="shared" ca="1" si="178"/>
        <v/>
      </c>
      <c r="U1590" s="26" t="str">
        <f t="shared" ca="1" si="175"/>
        <v/>
      </c>
      <c r="V1590" s="22"/>
      <c r="W1590" s="22"/>
      <c r="X1590" s="22"/>
      <c r="Y1590" s="22"/>
      <c r="Z1590" s="156"/>
      <c r="AA1590" s="156"/>
      <c r="AB1590" s="156"/>
      <c r="AC1590" s="22">
        <v>20</v>
      </c>
    </row>
    <row r="1591" spans="1:29">
      <c r="A1591" s="17"/>
      <c r="B1591" s="18"/>
      <c r="C1591" s="18"/>
      <c r="D1591" s="17"/>
      <c r="E1591" s="17"/>
      <c r="F1591" s="157"/>
      <c r="G1591" s="136"/>
      <c r="H1591" s="136" t="s">
        <v>131</v>
      </c>
      <c r="I1591" s="137" t="str">
        <f>IFERROR(IF(ISBLANK($G1591),"",IF(ISTEXT($G1591),$G1591,IF(SIGN(INDEX('Time Zones'!$D$12:$J$18,MATCH($H1591,ZoneA,0),MATCH($J1591,ZoneB,0)))=(-1),INDEX('Time Zones'!$D$12:$J$18,MATCH($H1591,ZoneA,0),MATCH($J1591,ZoneB,0))+$G1591+5,INDEX('Time Zones'!$D$12:$J$18,MATCH($H1591,ZoneA,0),MATCH($J1591,ZoneB,0))+$G1591))),"Select Time Zones")</f>
        <v/>
      </c>
      <c r="J1591" s="19" t="s">
        <v>131</v>
      </c>
      <c r="K1591" s="160"/>
      <c r="L1591" s="134"/>
      <c r="M1591" s="134" t="s">
        <v>131</v>
      </c>
      <c r="N1591" s="135" t="str">
        <f>IFERROR(IF(ISBLANK($G1591),"",IF(ISBLANK($L1591),"",IF(ISTEXT($L1591),$L1591,IF(SIGN(INDEX('Time Zones'!$D$12:$J$18,MATCH($H1591,ZoneA,0),MATCH($M1591,ZoneB,0)))=(-1),INDEX('Time Zones'!$D$12:$J$18,MATCH($H1591,ZoneA,0),MATCH($M1591,ZoneB,0))+$L1591+5,INDEX('Time Zones'!$D$12:$J$18,MATCH($H1591,ZoneA,0),MATCH($M1591,ZoneB,0))+$L1591)))),"Select Time Zones")</f>
        <v/>
      </c>
      <c r="O1591" s="162" t="str">
        <f t="shared" ca="1" si="176"/>
        <v/>
      </c>
      <c r="P1591" s="25">
        <f t="shared" si="172"/>
        <v>0</v>
      </c>
      <c r="Q1591" s="25">
        <f t="shared" si="173"/>
        <v>0</v>
      </c>
      <c r="R1591" s="25">
        <f t="shared" si="174"/>
        <v>0</v>
      </c>
      <c r="S1591" s="25" t="str">
        <f t="shared" ca="1" si="177"/>
        <v/>
      </c>
      <c r="T1591" s="20" t="str">
        <f t="shared" ca="1" si="178"/>
        <v/>
      </c>
      <c r="U1591" s="26" t="str">
        <f t="shared" ca="1" si="175"/>
        <v/>
      </c>
      <c r="V1591" s="22"/>
      <c r="W1591" s="22"/>
      <c r="X1591" s="22"/>
      <c r="Y1591" s="22"/>
      <c r="Z1591" s="156"/>
      <c r="AA1591" s="156"/>
      <c r="AB1591" s="156"/>
      <c r="AC1591" s="22">
        <v>20</v>
      </c>
    </row>
    <row r="1592" spans="1:29">
      <c r="A1592" s="17"/>
      <c r="B1592" s="18"/>
      <c r="C1592" s="18"/>
      <c r="D1592" s="17"/>
      <c r="E1592" s="17"/>
      <c r="F1592" s="157"/>
      <c r="G1592" s="136"/>
      <c r="H1592" s="136" t="s">
        <v>131</v>
      </c>
      <c r="I1592" s="137" t="str">
        <f>IFERROR(IF(ISBLANK($G1592),"",IF(ISTEXT($G1592),$G1592,IF(SIGN(INDEX('Time Zones'!$D$12:$J$18,MATCH($H1592,ZoneA,0),MATCH($J1592,ZoneB,0)))=(-1),INDEX('Time Zones'!$D$12:$J$18,MATCH($H1592,ZoneA,0),MATCH($J1592,ZoneB,0))+$G1592+5,INDEX('Time Zones'!$D$12:$J$18,MATCH($H1592,ZoneA,0),MATCH($J1592,ZoneB,0))+$G1592))),"Select Time Zones")</f>
        <v/>
      </c>
      <c r="J1592" s="19" t="s">
        <v>131</v>
      </c>
      <c r="K1592" s="160"/>
      <c r="L1592" s="134"/>
      <c r="M1592" s="134" t="s">
        <v>131</v>
      </c>
      <c r="N1592" s="135" t="str">
        <f>IFERROR(IF(ISBLANK($G1592),"",IF(ISBLANK($L1592),"",IF(ISTEXT($L1592),$L1592,IF(SIGN(INDEX('Time Zones'!$D$12:$J$18,MATCH($H1592,ZoneA,0),MATCH($M1592,ZoneB,0)))=(-1),INDEX('Time Zones'!$D$12:$J$18,MATCH($H1592,ZoneA,0),MATCH($M1592,ZoneB,0))+$L1592+5,INDEX('Time Zones'!$D$12:$J$18,MATCH($H1592,ZoneA,0),MATCH($M1592,ZoneB,0))+$L1592)))),"Select Time Zones")</f>
        <v/>
      </c>
      <c r="O1592" s="162" t="str">
        <f t="shared" ca="1" si="176"/>
        <v/>
      </c>
      <c r="P1592" s="25">
        <f t="shared" si="172"/>
        <v>0</v>
      </c>
      <c r="Q1592" s="25">
        <f t="shared" si="173"/>
        <v>0</v>
      </c>
      <c r="R1592" s="25">
        <f t="shared" si="174"/>
        <v>0</v>
      </c>
      <c r="S1592" s="25" t="str">
        <f t="shared" ca="1" si="177"/>
        <v/>
      </c>
      <c r="T1592" s="20" t="str">
        <f t="shared" ca="1" si="178"/>
        <v/>
      </c>
      <c r="U1592" s="26" t="str">
        <f t="shared" ca="1" si="175"/>
        <v/>
      </c>
      <c r="V1592" s="22"/>
      <c r="W1592" s="22"/>
      <c r="X1592" s="22"/>
      <c r="Y1592" s="22"/>
      <c r="Z1592" s="156"/>
      <c r="AA1592" s="156"/>
      <c r="AB1592" s="156"/>
      <c r="AC1592" s="22">
        <v>20</v>
      </c>
    </row>
    <row r="1593" spans="1:29">
      <c r="A1593" s="17"/>
      <c r="B1593" s="18"/>
      <c r="C1593" s="18"/>
      <c r="D1593" s="17"/>
      <c r="E1593" s="17"/>
      <c r="F1593" s="157"/>
      <c r="G1593" s="136"/>
      <c r="H1593" s="136" t="s">
        <v>131</v>
      </c>
      <c r="I1593" s="137" t="str">
        <f>IFERROR(IF(ISBLANK($G1593),"",IF(ISTEXT($G1593),$G1593,IF(SIGN(INDEX('Time Zones'!$D$12:$J$18,MATCH($H1593,ZoneA,0),MATCH($J1593,ZoneB,0)))=(-1),INDEX('Time Zones'!$D$12:$J$18,MATCH($H1593,ZoneA,0),MATCH($J1593,ZoneB,0))+$G1593+5,INDEX('Time Zones'!$D$12:$J$18,MATCH($H1593,ZoneA,0),MATCH($J1593,ZoneB,0))+$G1593))),"Select Time Zones")</f>
        <v/>
      </c>
      <c r="J1593" s="19" t="s">
        <v>131</v>
      </c>
      <c r="K1593" s="160"/>
      <c r="L1593" s="134"/>
      <c r="M1593" s="134" t="s">
        <v>131</v>
      </c>
      <c r="N1593" s="135" t="str">
        <f>IFERROR(IF(ISBLANK($G1593),"",IF(ISBLANK($L1593),"",IF(ISTEXT($L1593),$L1593,IF(SIGN(INDEX('Time Zones'!$D$12:$J$18,MATCH($H1593,ZoneA,0),MATCH($M1593,ZoneB,0)))=(-1),INDEX('Time Zones'!$D$12:$J$18,MATCH($H1593,ZoneA,0),MATCH($M1593,ZoneB,0))+$L1593+5,INDEX('Time Zones'!$D$12:$J$18,MATCH($H1593,ZoneA,0),MATCH($M1593,ZoneB,0))+$L1593)))),"Select Time Zones")</f>
        <v/>
      </c>
      <c r="O1593" s="162" t="str">
        <f t="shared" ca="1" si="176"/>
        <v/>
      </c>
      <c r="P1593" s="25">
        <f t="shared" si="172"/>
        <v>0</v>
      </c>
      <c r="Q1593" s="25">
        <f t="shared" si="173"/>
        <v>0</v>
      </c>
      <c r="R1593" s="25">
        <f t="shared" si="174"/>
        <v>0</v>
      </c>
      <c r="S1593" s="25" t="str">
        <f t="shared" ca="1" si="177"/>
        <v/>
      </c>
      <c r="T1593" s="20" t="str">
        <f t="shared" ca="1" si="178"/>
        <v/>
      </c>
      <c r="U1593" s="26" t="str">
        <f t="shared" ca="1" si="175"/>
        <v/>
      </c>
      <c r="V1593" s="22"/>
      <c r="W1593" s="22"/>
      <c r="X1593" s="22"/>
      <c r="Y1593" s="22"/>
      <c r="Z1593" s="156"/>
      <c r="AA1593" s="156"/>
      <c r="AB1593" s="156"/>
      <c r="AC1593" s="22">
        <v>20</v>
      </c>
    </row>
    <row r="1594" spans="1:29">
      <c r="A1594" s="17"/>
      <c r="B1594" s="18"/>
      <c r="C1594" s="18"/>
      <c r="D1594" s="17"/>
      <c r="E1594" s="17"/>
      <c r="F1594" s="157"/>
      <c r="G1594" s="136"/>
      <c r="H1594" s="136" t="s">
        <v>131</v>
      </c>
      <c r="I1594" s="137" t="str">
        <f>IFERROR(IF(ISBLANK($G1594),"",IF(ISTEXT($G1594),$G1594,IF(SIGN(INDEX('Time Zones'!$D$12:$J$18,MATCH($H1594,ZoneA,0),MATCH($J1594,ZoneB,0)))=(-1),INDEX('Time Zones'!$D$12:$J$18,MATCH($H1594,ZoneA,0),MATCH($J1594,ZoneB,0))+$G1594+5,INDEX('Time Zones'!$D$12:$J$18,MATCH($H1594,ZoneA,0),MATCH($J1594,ZoneB,0))+$G1594))),"Select Time Zones")</f>
        <v/>
      </c>
      <c r="J1594" s="19" t="s">
        <v>131</v>
      </c>
      <c r="K1594" s="160"/>
      <c r="L1594" s="134"/>
      <c r="M1594" s="134" t="s">
        <v>131</v>
      </c>
      <c r="N1594" s="135" t="str">
        <f>IFERROR(IF(ISBLANK($G1594),"",IF(ISBLANK($L1594),"",IF(ISTEXT($L1594),$L1594,IF(SIGN(INDEX('Time Zones'!$D$12:$J$18,MATCH($H1594,ZoneA,0),MATCH($M1594,ZoneB,0)))=(-1),INDEX('Time Zones'!$D$12:$J$18,MATCH($H1594,ZoneA,0),MATCH($M1594,ZoneB,0))+$L1594+5,INDEX('Time Zones'!$D$12:$J$18,MATCH($H1594,ZoneA,0),MATCH($M1594,ZoneB,0))+$L1594)))),"Select Time Zones")</f>
        <v/>
      </c>
      <c r="O1594" s="162" t="str">
        <f t="shared" ca="1" si="176"/>
        <v/>
      </c>
      <c r="P1594" s="25">
        <f t="shared" si="172"/>
        <v>0</v>
      </c>
      <c r="Q1594" s="25">
        <f t="shared" si="173"/>
        <v>0</v>
      </c>
      <c r="R1594" s="25">
        <f t="shared" si="174"/>
        <v>0</v>
      </c>
      <c r="S1594" s="25" t="str">
        <f t="shared" ca="1" si="177"/>
        <v/>
      </c>
      <c r="T1594" s="20" t="str">
        <f t="shared" ca="1" si="178"/>
        <v/>
      </c>
      <c r="U1594" s="26" t="str">
        <f t="shared" ca="1" si="175"/>
        <v/>
      </c>
      <c r="V1594" s="22"/>
      <c r="W1594" s="22"/>
      <c r="X1594" s="22"/>
      <c r="Y1594" s="22"/>
      <c r="Z1594" s="156"/>
      <c r="AA1594" s="156"/>
      <c r="AB1594" s="156"/>
      <c r="AC1594" s="22">
        <v>20</v>
      </c>
    </row>
    <row r="1595" spans="1:29">
      <c r="A1595" s="17"/>
      <c r="B1595" s="18"/>
      <c r="C1595" s="18"/>
      <c r="D1595" s="17"/>
      <c r="E1595" s="17"/>
      <c r="F1595" s="157"/>
      <c r="G1595" s="136"/>
      <c r="H1595" s="136" t="s">
        <v>131</v>
      </c>
      <c r="I1595" s="137" t="str">
        <f>IFERROR(IF(ISBLANK($G1595),"",IF(ISTEXT($G1595),$G1595,IF(SIGN(INDEX('Time Zones'!$D$12:$J$18,MATCH($H1595,ZoneA,0),MATCH($J1595,ZoneB,0)))=(-1),INDEX('Time Zones'!$D$12:$J$18,MATCH($H1595,ZoneA,0),MATCH($J1595,ZoneB,0))+$G1595+5,INDEX('Time Zones'!$D$12:$J$18,MATCH($H1595,ZoneA,0),MATCH($J1595,ZoneB,0))+$G1595))),"Select Time Zones")</f>
        <v/>
      </c>
      <c r="J1595" s="19" t="s">
        <v>131</v>
      </c>
      <c r="K1595" s="160"/>
      <c r="L1595" s="134"/>
      <c r="M1595" s="134" t="s">
        <v>131</v>
      </c>
      <c r="N1595" s="135" t="str">
        <f>IFERROR(IF(ISBLANK($G1595),"",IF(ISBLANK($L1595),"",IF(ISTEXT($L1595),$L1595,IF(SIGN(INDEX('Time Zones'!$D$12:$J$18,MATCH($H1595,ZoneA,0),MATCH($M1595,ZoneB,0)))=(-1),INDEX('Time Zones'!$D$12:$J$18,MATCH($H1595,ZoneA,0),MATCH($M1595,ZoneB,0))+$L1595+5,INDEX('Time Zones'!$D$12:$J$18,MATCH($H1595,ZoneA,0),MATCH($M1595,ZoneB,0))+$L1595)))),"Select Time Zones")</f>
        <v/>
      </c>
      <c r="O1595" s="162" t="str">
        <f t="shared" ca="1" si="176"/>
        <v/>
      </c>
      <c r="P1595" s="25">
        <f t="shared" si="172"/>
        <v>0</v>
      </c>
      <c r="Q1595" s="25">
        <f t="shared" si="173"/>
        <v>0</v>
      </c>
      <c r="R1595" s="25">
        <f t="shared" si="174"/>
        <v>0</v>
      </c>
      <c r="S1595" s="25" t="str">
        <f t="shared" ca="1" si="177"/>
        <v/>
      </c>
      <c r="T1595" s="20" t="str">
        <f t="shared" ca="1" si="178"/>
        <v/>
      </c>
      <c r="U1595" s="26" t="str">
        <f t="shared" ca="1" si="175"/>
        <v/>
      </c>
      <c r="V1595" s="22"/>
      <c r="W1595" s="22"/>
      <c r="X1595" s="22"/>
      <c r="Y1595" s="22"/>
      <c r="Z1595" s="156"/>
      <c r="AA1595" s="156"/>
      <c r="AB1595" s="156"/>
      <c r="AC1595" s="22">
        <v>20</v>
      </c>
    </row>
    <row r="1596" spans="1:29">
      <c r="A1596" s="17"/>
      <c r="B1596" s="18"/>
      <c r="C1596" s="18"/>
      <c r="D1596" s="17"/>
      <c r="E1596" s="17"/>
      <c r="F1596" s="157"/>
      <c r="G1596" s="136"/>
      <c r="H1596" s="136" t="s">
        <v>131</v>
      </c>
      <c r="I1596" s="137" t="str">
        <f>IFERROR(IF(ISBLANK($G1596),"",IF(ISTEXT($G1596),$G1596,IF(SIGN(INDEX('Time Zones'!$D$12:$J$18,MATCH($H1596,ZoneA,0),MATCH($J1596,ZoneB,0)))=(-1),INDEX('Time Zones'!$D$12:$J$18,MATCH($H1596,ZoneA,0),MATCH($J1596,ZoneB,0))+$G1596+5,INDEX('Time Zones'!$D$12:$J$18,MATCH($H1596,ZoneA,0),MATCH($J1596,ZoneB,0))+$G1596))),"Select Time Zones")</f>
        <v/>
      </c>
      <c r="J1596" s="19" t="s">
        <v>131</v>
      </c>
      <c r="K1596" s="160"/>
      <c r="L1596" s="134"/>
      <c r="M1596" s="134" t="s">
        <v>131</v>
      </c>
      <c r="N1596" s="135" t="str">
        <f>IFERROR(IF(ISBLANK($G1596),"",IF(ISBLANK($L1596),"",IF(ISTEXT($L1596),$L1596,IF(SIGN(INDEX('Time Zones'!$D$12:$J$18,MATCH($H1596,ZoneA,0),MATCH($M1596,ZoneB,0)))=(-1),INDEX('Time Zones'!$D$12:$J$18,MATCH($H1596,ZoneA,0),MATCH($M1596,ZoneB,0))+$L1596+5,INDEX('Time Zones'!$D$12:$J$18,MATCH($H1596,ZoneA,0),MATCH($M1596,ZoneB,0))+$L1596)))),"Select Time Zones")</f>
        <v/>
      </c>
      <c r="O1596" s="162" t="str">
        <f t="shared" ca="1" si="176"/>
        <v/>
      </c>
      <c r="P1596" s="25">
        <f t="shared" si="172"/>
        <v>0</v>
      </c>
      <c r="Q1596" s="25">
        <f t="shared" si="173"/>
        <v>0</v>
      </c>
      <c r="R1596" s="25">
        <f t="shared" si="174"/>
        <v>0</v>
      </c>
      <c r="S1596" s="25" t="str">
        <f t="shared" ca="1" si="177"/>
        <v/>
      </c>
      <c r="T1596" s="20" t="str">
        <f t="shared" ca="1" si="178"/>
        <v/>
      </c>
      <c r="U1596" s="26" t="str">
        <f t="shared" ca="1" si="175"/>
        <v/>
      </c>
      <c r="V1596" s="22"/>
      <c r="W1596" s="22"/>
      <c r="X1596" s="22"/>
      <c r="Y1596" s="22"/>
      <c r="Z1596" s="156"/>
      <c r="AA1596" s="156"/>
      <c r="AB1596" s="156"/>
      <c r="AC1596" s="22">
        <v>20</v>
      </c>
    </row>
    <row r="1597" spans="1:29">
      <c r="A1597" s="17"/>
      <c r="B1597" s="18"/>
      <c r="C1597" s="18"/>
      <c r="D1597" s="17"/>
      <c r="E1597" s="17"/>
      <c r="F1597" s="157"/>
      <c r="G1597" s="136"/>
      <c r="H1597" s="136" t="s">
        <v>131</v>
      </c>
      <c r="I1597" s="137" t="str">
        <f>IFERROR(IF(ISBLANK($G1597),"",IF(ISTEXT($G1597),$G1597,IF(SIGN(INDEX('Time Zones'!$D$12:$J$18,MATCH($H1597,ZoneA,0),MATCH($J1597,ZoneB,0)))=(-1),INDEX('Time Zones'!$D$12:$J$18,MATCH($H1597,ZoneA,0),MATCH($J1597,ZoneB,0))+$G1597+5,INDEX('Time Zones'!$D$12:$J$18,MATCH($H1597,ZoneA,0),MATCH($J1597,ZoneB,0))+$G1597))),"Select Time Zones")</f>
        <v/>
      </c>
      <c r="J1597" s="19" t="s">
        <v>131</v>
      </c>
      <c r="K1597" s="160"/>
      <c r="L1597" s="134"/>
      <c r="M1597" s="134" t="s">
        <v>131</v>
      </c>
      <c r="N1597" s="135" t="str">
        <f>IFERROR(IF(ISBLANK($G1597),"",IF(ISBLANK($L1597),"",IF(ISTEXT($L1597),$L1597,IF(SIGN(INDEX('Time Zones'!$D$12:$J$18,MATCH($H1597,ZoneA,0),MATCH($M1597,ZoneB,0)))=(-1),INDEX('Time Zones'!$D$12:$J$18,MATCH($H1597,ZoneA,0),MATCH($M1597,ZoneB,0))+$L1597+5,INDEX('Time Zones'!$D$12:$J$18,MATCH($H1597,ZoneA,0),MATCH($M1597,ZoneB,0))+$L1597)))),"Select Time Zones")</f>
        <v/>
      </c>
      <c r="O1597" s="162" t="str">
        <f t="shared" ca="1" si="176"/>
        <v/>
      </c>
      <c r="P1597" s="25">
        <f t="shared" si="172"/>
        <v>0</v>
      </c>
      <c r="Q1597" s="25">
        <f t="shared" si="173"/>
        <v>0</v>
      </c>
      <c r="R1597" s="25">
        <f t="shared" si="174"/>
        <v>0</v>
      </c>
      <c r="S1597" s="25" t="str">
        <f t="shared" ca="1" si="177"/>
        <v/>
      </c>
      <c r="T1597" s="20" t="str">
        <f t="shared" ca="1" si="178"/>
        <v/>
      </c>
      <c r="U1597" s="26" t="str">
        <f t="shared" ca="1" si="175"/>
        <v/>
      </c>
      <c r="V1597" s="22"/>
      <c r="W1597" s="22"/>
      <c r="X1597" s="22"/>
      <c r="Y1597" s="22"/>
      <c r="Z1597" s="156"/>
      <c r="AA1597" s="156"/>
      <c r="AB1597" s="156"/>
      <c r="AC1597" s="22">
        <v>20</v>
      </c>
    </row>
    <row r="1598" spans="1:29">
      <c r="A1598" s="17"/>
      <c r="B1598" s="18"/>
      <c r="C1598" s="18"/>
      <c r="D1598" s="17"/>
      <c r="E1598" s="17"/>
      <c r="F1598" s="157"/>
      <c r="G1598" s="136"/>
      <c r="H1598" s="136" t="s">
        <v>131</v>
      </c>
      <c r="I1598" s="137" t="str">
        <f>IFERROR(IF(ISBLANK($G1598),"",IF(ISTEXT($G1598),$G1598,IF(SIGN(INDEX('Time Zones'!$D$12:$J$18,MATCH($H1598,ZoneA,0),MATCH($J1598,ZoneB,0)))=(-1),INDEX('Time Zones'!$D$12:$J$18,MATCH($H1598,ZoneA,0),MATCH($J1598,ZoneB,0))+$G1598+5,INDEX('Time Zones'!$D$12:$J$18,MATCH($H1598,ZoneA,0),MATCH($J1598,ZoneB,0))+$G1598))),"Select Time Zones")</f>
        <v/>
      </c>
      <c r="J1598" s="19" t="s">
        <v>131</v>
      </c>
      <c r="K1598" s="160"/>
      <c r="L1598" s="134"/>
      <c r="M1598" s="134" t="s">
        <v>131</v>
      </c>
      <c r="N1598" s="135" t="str">
        <f>IFERROR(IF(ISBLANK($G1598),"",IF(ISBLANK($L1598),"",IF(ISTEXT($L1598),$L1598,IF(SIGN(INDEX('Time Zones'!$D$12:$J$18,MATCH($H1598,ZoneA,0),MATCH($M1598,ZoneB,0)))=(-1),INDEX('Time Zones'!$D$12:$J$18,MATCH($H1598,ZoneA,0),MATCH($M1598,ZoneB,0))+$L1598+5,INDEX('Time Zones'!$D$12:$J$18,MATCH($H1598,ZoneA,0),MATCH($M1598,ZoneB,0))+$L1598)))),"Select Time Zones")</f>
        <v/>
      </c>
      <c r="O1598" s="162" t="str">
        <f t="shared" ca="1" si="176"/>
        <v/>
      </c>
      <c r="P1598" s="25">
        <f t="shared" si="172"/>
        <v>0</v>
      </c>
      <c r="Q1598" s="25">
        <f t="shared" si="173"/>
        <v>0</v>
      </c>
      <c r="R1598" s="25">
        <f t="shared" si="174"/>
        <v>0</v>
      </c>
      <c r="S1598" s="25" t="str">
        <f t="shared" ca="1" si="177"/>
        <v/>
      </c>
      <c r="T1598" s="20" t="str">
        <f t="shared" ca="1" si="178"/>
        <v/>
      </c>
      <c r="U1598" s="26" t="str">
        <f t="shared" ca="1" si="175"/>
        <v/>
      </c>
      <c r="V1598" s="22"/>
      <c r="W1598" s="22"/>
      <c r="X1598" s="22"/>
      <c r="Y1598" s="22"/>
      <c r="Z1598" s="156"/>
      <c r="AA1598" s="156"/>
      <c r="AB1598" s="156"/>
      <c r="AC1598" s="22">
        <v>20</v>
      </c>
    </row>
    <row r="1599" spans="1:29">
      <c r="A1599" s="17"/>
      <c r="B1599" s="18"/>
      <c r="C1599" s="18"/>
      <c r="D1599" s="17"/>
      <c r="E1599" s="17"/>
      <c r="F1599" s="157"/>
      <c r="G1599" s="136"/>
      <c r="H1599" s="136" t="s">
        <v>131</v>
      </c>
      <c r="I1599" s="137" t="str">
        <f>IFERROR(IF(ISBLANK($G1599),"",IF(ISTEXT($G1599),$G1599,IF(SIGN(INDEX('Time Zones'!$D$12:$J$18,MATCH($H1599,ZoneA,0),MATCH($J1599,ZoneB,0)))=(-1),INDEX('Time Zones'!$D$12:$J$18,MATCH($H1599,ZoneA,0),MATCH($J1599,ZoneB,0))+$G1599+5,INDEX('Time Zones'!$D$12:$J$18,MATCH($H1599,ZoneA,0),MATCH($J1599,ZoneB,0))+$G1599))),"Select Time Zones")</f>
        <v/>
      </c>
      <c r="J1599" s="19" t="s">
        <v>131</v>
      </c>
      <c r="K1599" s="160"/>
      <c r="L1599" s="134"/>
      <c r="M1599" s="134" t="s">
        <v>131</v>
      </c>
      <c r="N1599" s="135" t="str">
        <f>IFERROR(IF(ISBLANK($G1599),"",IF(ISBLANK($L1599),"",IF(ISTEXT($L1599),$L1599,IF(SIGN(INDEX('Time Zones'!$D$12:$J$18,MATCH($H1599,ZoneA,0),MATCH($M1599,ZoneB,0)))=(-1),INDEX('Time Zones'!$D$12:$J$18,MATCH($H1599,ZoneA,0),MATCH($M1599,ZoneB,0))+$L1599+5,INDEX('Time Zones'!$D$12:$J$18,MATCH($H1599,ZoneA,0),MATCH($M1599,ZoneB,0))+$L1599)))),"Select Time Zones")</f>
        <v/>
      </c>
      <c r="O1599" s="162" t="str">
        <f t="shared" ca="1" si="176"/>
        <v/>
      </c>
      <c r="P1599" s="25">
        <f t="shared" si="172"/>
        <v>0</v>
      </c>
      <c r="Q1599" s="25">
        <f t="shared" si="173"/>
        <v>0</v>
      </c>
      <c r="R1599" s="25">
        <f t="shared" si="174"/>
        <v>0</v>
      </c>
      <c r="S1599" s="25" t="str">
        <f t="shared" ca="1" si="177"/>
        <v/>
      </c>
      <c r="T1599" s="20" t="str">
        <f t="shared" ca="1" si="178"/>
        <v/>
      </c>
      <c r="U1599" s="26" t="str">
        <f t="shared" ca="1" si="175"/>
        <v/>
      </c>
      <c r="V1599" s="22"/>
      <c r="W1599" s="22"/>
      <c r="X1599" s="22"/>
      <c r="Y1599" s="22"/>
      <c r="Z1599" s="156"/>
      <c r="AA1599" s="156"/>
      <c r="AB1599" s="156"/>
      <c r="AC1599" s="22">
        <v>20</v>
      </c>
    </row>
    <row r="1600" spans="1:29">
      <c r="A1600" s="17"/>
      <c r="B1600" s="18"/>
      <c r="C1600" s="18"/>
      <c r="D1600" s="17"/>
      <c r="E1600" s="17"/>
      <c r="F1600" s="157"/>
      <c r="G1600" s="136"/>
      <c r="H1600" s="136" t="s">
        <v>131</v>
      </c>
      <c r="I1600" s="137" t="str">
        <f>IFERROR(IF(ISBLANK($G1600),"",IF(ISTEXT($G1600),$G1600,IF(SIGN(INDEX('Time Zones'!$D$12:$J$18,MATCH($H1600,ZoneA,0),MATCH($J1600,ZoneB,0)))=(-1),INDEX('Time Zones'!$D$12:$J$18,MATCH($H1600,ZoneA,0),MATCH($J1600,ZoneB,0))+$G1600+5,INDEX('Time Zones'!$D$12:$J$18,MATCH($H1600,ZoneA,0),MATCH($J1600,ZoneB,0))+$G1600))),"Select Time Zones")</f>
        <v/>
      </c>
      <c r="J1600" s="19" t="s">
        <v>131</v>
      </c>
      <c r="K1600" s="160"/>
      <c r="L1600" s="134"/>
      <c r="M1600" s="134" t="s">
        <v>131</v>
      </c>
      <c r="N1600" s="135" t="str">
        <f>IFERROR(IF(ISBLANK($G1600),"",IF(ISBLANK($L1600),"",IF(ISTEXT($L1600),$L1600,IF(SIGN(INDEX('Time Zones'!$D$12:$J$18,MATCH($H1600,ZoneA,0),MATCH($M1600,ZoneB,0)))=(-1),INDEX('Time Zones'!$D$12:$J$18,MATCH($H1600,ZoneA,0),MATCH($M1600,ZoneB,0))+$L1600+5,INDEX('Time Zones'!$D$12:$J$18,MATCH($H1600,ZoneA,0),MATCH($M1600,ZoneB,0))+$L1600)))),"Select Time Zones")</f>
        <v/>
      </c>
      <c r="O1600" s="162" t="str">
        <f t="shared" ca="1" si="176"/>
        <v/>
      </c>
      <c r="P1600" s="25">
        <f>IFERROR(HOUR(G1600),"")</f>
        <v>0</v>
      </c>
      <c r="Q1600" s="25">
        <f>IFERROR(P1600*60,"")</f>
        <v>0</v>
      </c>
      <c r="R1600" s="25">
        <f>IFERROR(MINUTE(G1600),"")</f>
        <v>0</v>
      </c>
      <c r="S1600" s="25" t="str">
        <f t="shared" ca="1" si="177"/>
        <v/>
      </c>
      <c r="T1600" s="20" t="str">
        <f t="shared" ca="1" si="178"/>
        <v/>
      </c>
      <c r="U1600" s="26" t="str">
        <f ca="1">IFERROR(SIGN(S1600),"")</f>
        <v/>
      </c>
      <c r="V1600" s="22"/>
      <c r="W1600" s="22"/>
      <c r="X1600" s="22"/>
      <c r="Y1600" s="22"/>
      <c r="Z1600" s="156"/>
      <c r="AA1600" s="156"/>
      <c r="AB1600" s="156"/>
      <c r="AC1600" s="22">
        <v>20</v>
      </c>
    </row>
    <row r="1601" spans="1:54" s="205" customFormat="1" ht="9">
      <c r="A1601" s="204" t="s">
        <v>202</v>
      </c>
      <c r="B1601" s="204" t="s">
        <v>202</v>
      </c>
      <c r="C1601" s="204" t="s">
        <v>202</v>
      </c>
      <c r="D1601" s="204" t="s">
        <v>202</v>
      </c>
      <c r="E1601" s="204" t="s">
        <v>202</v>
      </c>
      <c r="F1601" s="204" t="s">
        <v>202</v>
      </c>
      <c r="G1601" s="204" t="s">
        <v>202</v>
      </c>
      <c r="H1601" s="204" t="s">
        <v>202</v>
      </c>
      <c r="I1601" s="204" t="s">
        <v>202</v>
      </c>
      <c r="J1601" s="204" t="s">
        <v>202</v>
      </c>
      <c r="K1601" s="204" t="s">
        <v>202</v>
      </c>
      <c r="L1601" s="204" t="s">
        <v>202</v>
      </c>
      <c r="M1601" s="204" t="s">
        <v>202</v>
      </c>
      <c r="N1601" s="204" t="s">
        <v>202</v>
      </c>
      <c r="O1601" s="204" t="s">
        <v>202</v>
      </c>
      <c r="P1601" s="204" t="s">
        <v>202</v>
      </c>
      <c r="Q1601" s="204" t="s">
        <v>202</v>
      </c>
      <c r="R1601" s="204" t="s">
        <v>202</v>
      </c>
      <c r="S1601" s="204" t="s">
        <v>202</v>
      </c>
      <c r="T1601" s="204" t="s">
        <v>202</v>
      </c>
      <c r="U1601" s="204" t="s">
        <v>202</v>
      </c>
      <c r="V1601" s="204" t="s">
        <v>202</v>
      </c>
      <c r="W1601" s="204" t="s">
        <v>202</v>
      </c>
      <c r="X1601" s="204" t="s">
        <v>202</v>
      </c>
      <c r="Y1601" s="204" t="s">
        <v>202</v>
      </c>
      <c r="Z1601" s="204" t="s">
        <v>202</v>
      </c>
      <c r="AA1601" s="204" t="s">
        <v>202</v>
      </c>
      <c r="AB1601" s="204" t="s">
        <v>202</v>
      </c>
      <c r="AC1601" s="204" t="s">
        <v>202</v>
      </c>
      <c r="AI1601" s="206"/>
      <c r="AJ1601" s="206"/>
      <c r="AK1601" s="206"/>
      <c r="AL1601" s="206"/>
      <c r="AM1601" s="206"/>
      <c r="AN1601" s="206"/>
      <c r="AO1601" s="207"/>
      <c r="AP1601" s="208"/>
      <c r="AQ1601" s="208"/>
      <c r="AR1601" s="208"/>
      <c r="AS1601" s="208"/>
      <c r="AT1601" s="208"/>
      <c r="AU1601" s="208"/>
      <c r="AV1601" s="209"/>
      <c r="AW1601" s="210"/>
      <c r="AX1601" s="210"/>
      <c r="AY1601" s="210"/>
      <c r="AZ1601" s="211"/>
      <c r="BA1601" s="210"/>
      <c r="BB1601" s="210"/>
    </row>
  </sheetData>
  <sheetProtection sort="0" autoFilter="0"/>
  <autoFilter ref="A2:AC257"/>
  <sortState ref="F3:F57">
    <sortCondition ref="F3"/>
  </sortState>
  <mergeCells count="27">
    <mergeCell ref="AD180:AH182"/>
    <mergeCell ref="AD77:AH79"/>
    <mergeCell ref="AD87:AH89"/>
    <mergeCell ref="AD98:AH100"/>
    <mergeCell ref="AD107:AH109"/>
    <mergeCell ref="AD116:AH118"/>
    <mergeCell ref="AD125:AH127"/>
    <mergeCell ref="AD134:AH136"/>
    <mergeCell ref="AD143:AH145"/>
    <mergeCell ref="AD152:AH154"/>
    <mergeCell ref="AD161:AH163"/>
    <mergeCell ref="AD170:AH172"/>
    <mergeCell ref="AD5:AD8"/>
    <mergeCell ref="AF5:AF8"/>
    <mergeCell ref="AG5:AG8"/>
    <mergeCell ref="AD67:AH69"/>
    <mergeCell ref="AD11:AD14"/>
    <mergeCell ref="AF11:AF14"/>
    <mergeCell ref="AG11:AG14"/>
    <mergeCell ref="AD16:AD19"/>
    <mergeCell ref="AF16:AF19"/>
    <mergeCell ref="AG16:AG19"/>
    <mergeCell ref="AD24:AH25"/>
    <mergeCell ref="AD29:AH31"/>
    <mergeCell ref="AD38:AH40"/>
    <mergeCell ref="AD47:AH49"/>
    <mergeCell ref="AD57:AH59"/>
  </mergeCells>
  <conditionalFormatting sqref="I4:I1600 N4:N1600 A59:G1600 E48 D5:E5 A4:B6 A11:B11 A7:C10 A12:C12 B13:C18 B12:B53 E4 A58:F58 P4:R1600 U4:AB1600 L6:L1600">
    <cfRule type="expression" dxfId="271" priority="361">
      <formula>$O4="Missed"</formula>
    </cfRule>
  </conditionalFormatting>
  <conditionalFormatting sqref="N4:N1600 L6:L1600">
    <cfRule type="expression" dxfId="270" priority="360">
      <formula>"$G2="""""</formula>
    </cfRule>
  </conditionalFormatting>
  <conditionalFormatting sqref="I4:I1600 N4:N1600 A59:G1600 E48 D5:E5 A4:B6 A11:B11 A7:C10 A12:C12 B13:C18 B12:B53 E4 A58:F58 P4:R1600 U4:AC1600 L6:L1600">
    <cfRule type="expression" dxfId="269" priority="357">
      <formula>$O4="Achieved"</formula>
    </cfRule>
    <cfRule type="expression" dxfId="268" priority="358">
      <formula>$O4="Pending"</formula>
    </cfRule>
  </conditionalFormatting>
  <conditionalFormatting sqref="I4:I1600 N4:N1600 A59:G1600 E48 D5:E5 A4:B6 A11:B11 A7:C10 A12:C12 B13:C18 B12:B53 E4 A58:F58 P4:R1600 U4:AC1600 L6:L1600">
    <cfRule type="expression" dxfId="267" priority="356">
      <formula>$T4="Critical"</formula>
    </cfRule>
  </conditionalFormatting>
  <conditionalFormatting sqref="AK3:AM27">
    <cfRule type="cellIs" dxfId="266" priority="319" operator="equal">
      <formula>1</formula>
    </cfRule>
  </conditionalFormatting>
  <conditionalFormatting sqref="H56:H1600">
    <cfRule type="expression" dxfId="265" priority="304">
      <formula>$O56="Missed"</formula>
    </cfRule>
  </conditionalFormatting>
  <conditionalFormatting sqref="H56:H1600">
    <cfRule type="expression" dxfId="264" priority="302">
      <formula>$O56="Achieved"</formula>
    </cfRule>
    <cfRule type="expression" dxfId="263" priority="303">
      <formula>$O56="Pending"</formula>
    </cfRule>
  </conditionalFormatting>
  <conditionalFormatting sqref="H56:H1600">
    <cfRule type="expression" dxfId="262" priority="301">
      <formula>$T56="Critical"</formula>
    </cfRule>
  </conditionalFormatting>
  <conditionalFormatting sqref="J4:J1600">
    <cfRule type="expression" dxfId="261" priority="296">
      <formula>$O4="Missed"</formula>
    </cfRule>
  </conditionalFormatting>
  <conditionalFormatting sqref="J4:J1600">
    <cfRule type="expression" dxfId="260" priority="294">
      <formula>$O4="Achieved"</formula>
    </cfRule>
    <cfRule type="expression" dxfId="259" priority="295">
      <formula>$O4="Pending"</formula>
    </cfRule>
  </conditionalFormatting>
  <conditionalFormatting sqref="J4:J1600">
    <cfRule type="expression" dxfId="258" priority="293">
      <formula>$T4="Critical"</formula>
    </cfRule>
  </conditionalFormatting>
  <conditionalFormatting sqref="N4:N1600 G59:J1600 B4:B26 B28:B52 H56:J58 P4:R1600 U4:AC1600 L6:L1600 I4:J55">
    <cfRule type="expression" dxfId="257" priority="292">
      <formula>$O4="Deadline Elapsed"</formula>
    </cfRule>
  </conditionalFormatting>
  <conditionalFormatting sqref="I4:I1600">
    <cfRule type="expression" dxfId="256" priority="291">
      <formula>$O4="Missed"</formula>
    </cfRule>
  </conditionalFormatting>
  <conditionalFormatting sqref="N4:N1600">
    <cfRule type="expression" dxfId="255" priority="290">
      <formula>"$G2="""""</formula>
    </cfRule>
  </conditionalFormatting>
  <conditionalFormatting sqref="AC4:AC1600">
    <cfRule type="expression" dxfId="254" priority="289">
      <formula>$O4="Missed"</formula>
    </cfRule>
  </conditionalFormatting>
  <conditionalFormatting sqref="I4:I1600">
    <cfRule type="expression" dxfId="253" priority="287">
      <formula>$O4="Achieved"</formula>
    </cfRule>
    <cfRule type="expression" dxfId="252" priority="288">
      <formula>$O4="Pending"</formula>
    </cfRule>
  </conditionalFormatting>
  <conditionalFormatting sqref="I4:I1600">
    <cfRule type="expression" dxfId="251" priority="286">
      <formula>$T4="Critical"</formula>
    </cfRule>
  </conditionalFormatting>
  <conditionalFormatting sqref="H56:H1600">
    <cfRule type="expression" dxfId="250" priority="285">
      <formula>$O56="Missed"</formula>
    </cfRule>
  </conditionalFormatting>
  <conditionalFormatting sqref="H56:H1600">
    <cfRule type="expression" dxfId="249" priority="283">
      <formula>$O56="Achieved"</formula>
    </cfRule>
    <cfRule type="expression" dxfId="248" priority="284">
      <formula>$O56="Pending"</formula>
    </cfRule>
  </conditionalFormatting>
  <conditionalFormatting sqref="H56:H1600">
    <cfRule type="expression" dxfId="247" priority="282">
      <formula>$T56="Critical"</formula>
    </cfRule>
  </conditionalFormatting>
  <conditionalFormatting sqref="J4:J1600">
    <cfRule type="expression" dxfId="246" priority="277">
      <formula>$O4="Missed"</formula>
    </cfRule>
  </conditionalFormatting>
  <conditionalFormatting sqref="J4:J1600">
    <cfRule type="expression" dxfId="245" priority="275">
      <formula>$O4="Achieved"</formula>
    </cfRule>
    <cfRule type="expression" dxfId="244" priority="276">
      <formula>$O4="Pending"</formula>
    </cfRule>
  </conditionalFormatting>
  <conditionalFormatting sqref="J4:J1600">
    <cfRule type="expression" dxfId="243" priority="274">
      <formula>$T4="Critical"</formula>
    </cfRule>
  </conditionalFormatting>
  <conditionalFormatting sqref="A58:F1600 E48 D5:E5 A4:B6 A11:B11 A7:C10 A12:C12 B13:C18 B12:B53 E4">
    <cfRule type="expression" dxfId="242" priority="273">
      <formula>$O4="Deadline Elapsed"</formula>
    </cfRule>
  </conditionalFormatting>
  <conditionalFormatting sqref="M4:M1600">
    <cfRule type="expression" dxfId="241" priority="272">
      <formula>$O4="Missed"</formula>
    </cfRule>
  </conditionalFormatting>
  <conditionalFormatting sqref="M4:M1600">
    <cfRule type="expression" dxfId="240" priority="270">
      <formula>$O4="Achieved"</formula>
    </cfRule>
    <cfRule type="expression" dxfId="239" priority="271">
      <formula>$O4="Pending"</formula>
    </cfRule>
  </conditionalFormatting>
  <conditionalFormatting sqref="M4:M1600">
    <cfRule type="expression" dxfId="238" priority="269">
      <formula>$T4="Critical"</formula>
    </cfRule>
  </conditionalFormatting>
  <conditionalFormatting sqref="M4:M1600">
    <cfRule type="expression" dxfId="237" priority="268">
      <formula>$O4="Deadline Elapsed"</formula>
    </cfRule>
  </conditionalFormatting>
  <conditionalFormatting sqref="K6:K1600">
    <cfRule type="expression" dxfId="236" priority="267">
      <formula>$O6="Missed"</formula>
    </cfRule>
  </conditionalFormatting>
  <conditionalFormatting sqref="K6:K1600">
    <cfRule type="expression" dxfId="235" priority="266">
      <formula>"$G2="""""</formula>
    </cfRule>
  </conditionalFormatting>
  <conditionalFormatting sqref="K6:K1600">
    <cfRule type="expression" dxfId="234" priority="264">
      <formula>$O6="Achieved"</formula>
    </cfRule>
    <cfRule type="expression" dxfId="233" priority="265">
      <formula>$O6="Pending"</formula>
    </cfRule>
  </conditionalFormatting>
  <conditionalFormatting sqref="K6:K1600">
    <cfRule type="expression" dxfId="232" priority="263">
      <formula>$T6="Critical"</formula>
    </cfRule>
  </conditionalFormatting>
  <conditionalFormatting sqref="K6:K1600">
    <cfRule type="expression" dxfId="231" priority="262">
      <formula>$O6="Deadline Elapsed"</formula>
    </cfRule>
  </conditionalFormatting>
  <conditionalFormatting sqref="I3 N3:AB3 A3:G3 L3:L5 C4:C6 C11 O4:O1600 S4:T1600 G4:G16 F4:F57">
    <cfRule type="expression" dxfId="230" priority="233">
      <formula>$O3="Deadline Elapsed"</formula>
    </cfRule>
    <cfRule type="expression" dxfId="229" priority="261">
      <formula>$O3="Missed"</formula>
    </cfRule>
  </conditionalFormatting>
  <conditionalFormatting sqref="N3 L3:L5">
    <cfRule type="expression" dxfId="228" priority="260">
      <formula>"$G2="""""</formula>
    </cfRule>
  </conditionalFormatting>
  <conditionalFormatting sqref="I3 N3:AC3 A3:G3 L3:L5 C4:C6 C11 O4:O1600 S4:T1600 G4:G16 F4:F57">
    <cfRule type="expression" dxfId="227" priority="258">
      <formula>$O3="Achieved"</formula>
    </cfRule>
    <cfRule type="expression" dxfId="226" priority="259">
      <formula>$O3="Pending"</formula>
    </cfRule>
  </conditionalFormatting>
  <conditionalFormatting sqref="I3 N3:AC3 A3:G3 L3:L5 C4:C6 C11 O4:O1600 S4:T1600 G4:G16 F4:F57">
    <cfRule type="expression" dxfId="225" priority="257">
      <formula>$T3="Critical"</formula>
    </cfRule>
  </conditionalFormatting>
  <conditionalFormatting sqref="H3:H55">
    <cfRule type="expression" dxfId="224" priority="256">
      <formula>$O3="Missed"</formula>
    </cfRule>
  </conditionalFormatting>
  <conditionalFormatting sqref="H3:H55">
    <cfRule type="expression" dxfId="223" priority="254">
      <formula>$O3="Achieved"</formula>
    </cfRule>
    <cfRule type="expression" dxfId="222" priority="255">
      <formula>$O3="Pending"</formula>
    </cfRule>
  </conditionalFormatting>
  <conditionalFormatting sqref="H3:H55">
    <cfRule type="expression" dxfId="221" priority="253">
      <formula>$T3="Critical"</formula>
    </cfRule>
  </conditionalFormatting>
  <conditionalFormatting sqref="J3">
    <cfRule type="expression" dxfId="220" priority="252">
      <formula>$O3="Missed"</formula>
    </cfRule>
  </conditionalFormatting>
  <conditionalFormatting sqref="J3">
    <cfRule type="expression" dxfId="219" priority="250">
      <formula>$O3="Achieved"</formula>
    </cfRule>
    <cfRule type="expression" dxfId="218" priority="251">
      <formula>$O3="Pending"</formula>
    </cfRule>
  </conditionalFormatting>
  <conditionalFormatting sqref="J3">
    <cfRule type="expression" dxfId="217" priority="249">
      <formula>$T3="Critical"</formula>
    </cfRule>
  </conditionalFormatting>
  <conditionalFormatting sqref="G3:J3 N3:AC3 B3 L3:L5 O4:O1600 S4:T1600 H4:H55 G4:G16">
    <cfRule type="expression" dxfId="216" priority="248">
      <formula>$O3="Deadline Elapsed"</formula>
    </cfRule>
  </conditionalFormatting>
  <conditionalFormatting sqref="I3">
    <cfRule type="expression" dxfId="215" priority="247">
      <formula>$O3="Missed"</formula>
    </cfRule>
  </conditionalFormatting>
  <conditionalFormatting sqref="N3">
    <cfRule type="expression" dxfId="214" priority="246">
      <formula>"$G2="""""</formula>
    </cfRule>
  </conditionalFormatting>
  <conditionalFormatting sqref="AC3">
    <cfRule type="expression" dxfId="213" priority="245">
      <formula>$O3="Missed"</formula>
    </cfRule>
  </conditionalFormatting>
  <conditionalFormatting sqref="I3">
    <cfRule type="expression" dxfId="212" priority="243">
      <formula>$O3="Achieved"</formula>
    </cfRule>
    <cfRule type="expression" dxfId="211" priority="244">
      <formula>$O3="Pending"</formula>
    </cfRule>
  </conditionalFormatting>
  <conditionalFormatting sqref="I3">
    <cfRule type="expression" dxfId="210" priority="242">
      <formula>$T3="Critical"</formula>
    </cfRule>
  </conditionalFormatting>
  <conditionalFormatting sqref="H3:H55">
    <cfRule type="expression" dxfId="209" priority="241">
      <formula>$O3="Missed"</formula>
    </cfRule>
  </conditionalFormatting>
  <conditionalFormatting sqref="H3:H55">
    <cfRule type="expression" dxfId="208" priority="239">
      <formula>$O3="Achieved"</formula>
    </cfRule>
    <cfRule type="expression" dxfId="207" priority="240">
      <formula>$O3="Pending"</formula>
    </cfRule>
  </conditionalFormatting>
  <conditionalFormatting sqref="H3:H55">
    <cfRule type="expression" dxfId="206" priority="238">
      <formula>$T3="Critical"</formula>
    </cfRule>
  </conditionalFormatting>
  <conditionalFormatting sqref="J3">
    <cfRule type="expression" dxfId="205" priority="237">
      <formula>$O3="Missed"</formula>
    </cfRule>
  </conditionalFormatting>
  <conditionalFormatting sqref="J3">
    <cfRule type="expression" dxfId="204" priority="235">
      <formula>$O3="Achieved"</formula>
    </cfRule>
    <cfRule type="expression" dxfId="203" priority="236">
      <formula>$O3="Pending"</formula>
    </cfRule>
  </conditionalFormatting>
  <conditionalFormatting sqref="J3">
    <cfRule type="expression" dxfId="202" priority="234">
      <formula>$T3="Critical"</formula>
    </cfRule>
  </conditionalFormatting>
  <conditionalFormatting sqref="M3">
    <cfRule type="expression" dxfId="201" priority="232">
      <formula>$O3="Missed"</formula>
    </cfRule>
  </conditionalFormatting>
  <conditionalFormatting sqref="M3">
    <cfRule type="expression" dxfId="200" priority="230">
      <formula>$O3="Achieved"</formula>
    </cfRule>
    <cfRule type="expression" dxfId="199" priority="231">
      <formula>$O3="Pending"</formula>
    </cfRule>
  </conditionalFormatting>
  <conditionalFormatting sqref="M3">
    <cfRule type="expression" dxfId="198" priority="229">
      <formula>$T3="Critical"</formula>
    </cfRule>
  </conditionalFormatting>
  <conditionalFormatting sqref="M3">
    <cfRule type="expression" dxfId="197" priority="228">
      <formula>$O3="Deadline Elapsed"</formula>
    </cfRule>
  </conditionalFormatting>
  <conditionalFormatting sqref="K3:K5">
    <cfRule type="expression" dxfId="196" priority="227">
      <formula>$O3="Missed"</formula>
    </cfRule>
  </conditionalFormatting>
  <conditionalFormatting sqref="K3:K5">
    <cfRule type="expression" dxfId="195" priority="226">
      <formula>"$G2="""""</formula>
    </cfRule>
  </conditionalFormatting>
  <conditionalFormatting sqref="K3:K5">
    <cfRule type="expression" dxfId="194" priority="224">
      <formula>$O3="Achieved"</formula>
    </cfRule>
    <cfRule type="expression" dxfId="193" priority="225">
      <formula>$O3="Pending"</formula>
    </cfRule>
  </conditionalFormatting>
  <conditionalFormatting sqref="K3:K5">
    <cfRule type="expression" dxfId="192" priority="223">
      <formula>$T3="Critical"</formula>
    </cfRule>
  </conditionalFormatting>
  <conditionalFormatting sqref="K3:K5">
    <cfRule type="expression" dxfId="191" priority="222">
      <formula>$O3="Deadline Elapsed"</formula>
    </cfRule>
  </conditionalFormatting>
  <conditionalFormatting sqref="E7:E8 E10:E11 E13:E14 E16:E17 E19:E20">
    <cfRule type="expression" dxfId="190" priority="221">
      <formula>$O7="Missed"</formula>
    </cfRule>
  </conditionalFormatting>
  <conditionalFormatting sqref="E7:E8 E10:E11 E13:E14 E16:E17 E19:E20">
    <cfRule type="expression" dxfId="189" priority="219">
      <formula>$O7="Achieved"</formula>
    </cfRule>
    <cfRule type="expression" dxfId="188" priority="220">
      <formula>$O7="Pending"</formula>
    </cfRule>
  </conditionalFormatting>
  <conditionalFormatting sqref="E7:E8 E10:E11 E13:E14 E16:E17 E19:E20">
    <cfRule type="expression" dxfId="187" priority="218">
      <formula>$T7="Critical"</formula>
    </cfRule>
  </conditionalFormatting>
  <conditionalFormatting sqref="E7:E8 E10:E11 E13:E14 E16:E17 E19:E20">
    <cfRule type="expression" dxfId="186" priority="217">
      <formula>$O7="Deadline Elapsed"</formula>
    </cfRule>
  </conditionalFormatting>
  <conditionalFormatting sqref="E6 E9 E12 E15 E18">
    <cfRule type="expression" dxfId="185" priority="212">
      <formula>$O6="Deadline Elapsed"</formula>
    </cfRule>
    <cfRule type="expression" dxfId="184" priority="216">
      <formula>$O6="Missed"</formula>
    </cfRule>
  </conditionalFormatting>
  <conditionalFormatting sqref="E6 E9 E12 E15 E18">
    <cfRule type="expression" dxfId="183" priority="214">
      <formula>$O6="Achieved"</formula>
    </cfRule>
    <cfRule type="expression" dxfId="182" priority="215">
      <formula>$O6="Pending"</formula>
    </cfRule>
  </conditionalFormatting>
  <conditionalFormatting sqref="E6 E9 E12 E15 E18">
    <cfRule type="expression" dxfId="181" priority="213">
      <formula>$T6="Critical"</formula>
    </cfRule>
  </conditionalFormatting>
  <conditionalFormatting sqref="E22:E23">
    <cfRule type="expression" dxfId="180" priority="211">
      <formula>$O22="Missed"</formula>
    </cfRule>
  </conditionalFormatting>
  <conditionalFormatting sqref="E22:E23">
    <cfRule type="expression" dxfId="179" priority="209">
      <formula>$O22="Achieved"</formula>
    </cfRule>
    <cfRule type="expression" dxfId="178" priority="210">
      <formula>$O22="Pending"</formula>
    </cfRule>
  </conditionalFormatting>
  <conditionalFormatting sqref="E22:E23">
    <cfRule type="expression" dxfId="177" priority="208">
      <formula>$T22="Critical"</formula>
    </cfRule>
  </conditionalFormatting>
  <conditionalFormatting sqref="E22:E23">
    <cfRule type="expression" dxfId="176" priority="207">
      <formula>$O22="Deadline Elapsed"</formula>
    </cfRule>
  </conditionalFormatting>
  <conditionalFormatting sqref="E21">
    <cfRule type="expression" dxfId="175" priority="202">
      <formula>$O21="Deadline Elapsed"</formula>
    </cfRule>
    <cfRule type="expression" dxfId="174" priority="206">
      <formula>$O21="Missed"</formula>
    </cfRule>
  </conditionalFormatting>
  <conditionalFormatting sqref="E21">
    <cfRule type="expression" dxfId="173" priority="204">
      <formula>$O21="Achieved"</formula>
    </cfRule>
    <cfRule type="expression" dxfId="172" priority="205">
      <formula>$O21="Pending"</formula>
    </cfRule>
  </conditionalFormatting>
  <conditionalFormatting sqref="E21">
    <cfRule type="expression" dxfId="171" priority="203">
      <formula>$T21="Critical"</formula>
    </cfRule>
  </conditionalFormatting>
  <conditionalFormatting sqref="E25:E26 E28:E29 E31:E32 E34:E35 E37:E38 E40:E41 E43:E44 E46:E47 E49:E53">
    <cfRule type="expression" dxfId="170" priority="201">
      <formula>$O25="Missed"</formula>
    </cfRule>
  </conditionalFormatting>
  <conditionalFormatting sqref="E25:E26 E28:E29 E31:E32 E34:E35 E37:E38 E40:E41 E43:E44 E46:E47 E49:E53">
    <cfRule type="expression" dxfId="169" priority="199">
      <formula>$O25="Achieved"</formula>
    </cfRule>
    <cfRule type="expression" dxfId="168" priority="200">
      <formula>$O25="Pending"</formula>
    </cfRule>
  </conditionalFormatting>
  <conditionalFormatting sqref="E25:E26 E28:E29 E31:E32 E34:E35 E37:E38 E40:E41 E43:E44 E46:E47 E49:E53">
    <cfRule type="expression" dxfId="167" priority="198">
      <formula>$T25="Critical"</formula>
    </cfRule>
  </conditionalFormatting>
  <conditionalFormatting sqref="E25:E26 E28:E29 E31:E32 E34:E35 E37:E38 E40:E41 E43:E44 E46:E47 E49:E53">
    <cfRule type="expression" dxfId="166" priority="197">
      <formula>$O25="Deadline Elapsed"</formula>
    </cfRule>
  </conditionalFormatting>
  <conditionalFormatting sqref="E24 E27 E30 E33 E36 E39 E42 E45">
    <cfRule type="expression" dxfId="165" priority="192">
      <formula>$O24="Deadline Elapsed"</formula>
    </cfRule>
    <cfRule type="expression" dxfId="164" priority="196">
      <formula>$O24="Missed"</formula>
    </cfRule>
  </conditionalFormatting>
  <conditionalFormatting sqref="E24 E27 E30 E33 E36 E39 E42 E45">
    <cfRule type="expression" dxfId="163" priority="194">
      <formula>$O24="Achieved"</formula>
    </cfRule>
    <cfRule type="expression" dxfId="162" priority="195">
      <formula>$O24="Pending"</formula>
    </cfRule>
  </conditionalFormatting>
  <conditionalFormatting sqref="E24 E27 E30 E33 E36 E39 E42 E45">
    <cfRule type="expression" dxfId="161" priority="193">
      <formula>$T24="Critical"</formula>
    </cfRule>
  </conditionalFormatting>
  <conditionalFormatting sqref="A14:A22">
    <cfRule type="expression" dxfId="160" priority="191">
      <formula>$O14="Missed"</formula>
    </cfRule>
  </conditionalFormatting>
  <conditionalFormatting sqref="A14:A22">
    <cfRule type="expression" dxfId="159" priority="189">
      <formula>$O14="Achieved"</formula>
    </cfRule>
    <cfRule type="expression" dxfId="158" priority="190">
      <formula>$O14="Pending"</formula>
    </cfRule>
  </conditionalFormatting>
  <conditionalFormatting sqref="A14:A22">
    <cfRule type="expression" dxfId="157" priority="188">
      <formula>$T14="Critical"</formula>
    </cfRule>
  </conditionalFormatting>
  <conditionalFormatting sqref="A14:A22">
    <cfRule type="expression" dxfId="156" priority="187">
      <formula>$O14="Deadline Elapsed"</formula>
    </cfRule>
  </conditionalFormatting>
  <conditionalFormatting sqref="A13">
    <cfRule type="expression" dxfId="155" priority="182">
      <formula>$O13="Deadline Elapsed"</formula>
    </cfRule>
    <cfRule type="expression" dxfId="154" priority="186">
      <formula>$O13="Missed"</formula>
    </cfRule>
  </conditionalFormatting>
  <conditionalFormatting sqref="A13">
    <cfRule type="expression" dxfId="153" priority="184">
      <formula>$O13="Achieved"</formula>
    </cfRule>
    <cfRule type="expression" dxfId="152" priority="185">
      <formula>$O13="Pending"</formula>
    </cfRule>
  </conditionalFormatting>
  <conditionalFormatting sqref="A13">
    <cfRule type="expression" dxfId="151" priority="183">
      <formula>$T13="Critical"</formula>
    </cfRule>
  </conditionalFormatting>
  <conditionalFormatting sqref="A24:A32">
    <cfRule type="expression" dxfId="150" priority="181">
      <formula>$O24="Missed"</formula>
    </cfRule>
  </conditionalFormatting>
  <conditionalFormatting sqref="A24:A32">
    <cfRule type="expression" dxfId="149" priority="179">
      <formula>$O24="Achieved"</formula>
    </cfRule>
    <cfRule type="expression" dxfId="148" priority="180">
      <formula>$O24="Pending"</formula>
    </cfRule>
  </conditionalFormatting>
  <conditionalFormatting sqref="A24:A32">
    <cfRule type="expression" dxfId="147" priority="178">
      <formula>$T24="Critical"</formula>
    </cfRule>
  </conditionalFormatting>
  <conditionalFormatting sqref="A24:A32">
    <cfRule type="expression" dxfId="146" priority="177">
      <formula>$O24="Deadline Elapsed"</formula>
    </cfRule>
  </conditionalFormatting>
  <conditionalFormatting sqref="A23">
    <cfRule type="expression" dxfId="145" priority="172">
      <formula>$O23="Deadline Elapsed"</formula>
    </cfRule>
    <cfRule type="expression" dxfId="144" priority="176">
      <formula>$O23="Missed"</formula>
    </cfRule>
  </conditionalFormatting>
  <conditionalFormatting sqref="A23">
    <cfRule type="expression" dxfId="143" priority="174">
      <formula>$O23="Achieved"</formula>
    </cfRule>
    <cfRule type="expression" dxfId="142" priority="175">
      <formula>$O23="Pending"</formula>
    </cfRule>
  </conditionalFormatting>
  <conditionalFormatting sqref="A23">
    <cfRule type="expression" dxfId="141" priority="173">
      <formula>$T23="Critical"</formula>
    </cfRule>
  </conditionalFormatting>
  <conditionalFormatting sqref="A34:A42">
    <cfRule type="expression" dxfId="140" priority="171">
      <formula>$O34="Missed"</formula>
    </cfRule>
  </conditionalFormatting>
  <conditionalFormatting sqref="A34:A42">
    <cfRule type="expression" dxfId="139" priority="169">
      <formula>$O34="Achieved"</formula>
    </cfRule>
    <cfRule type="expression" dxfId="138" priority="170">
      <formula>$O34="Pending"</formula>
    </cfRule>
  </conditionalFormatting>
  <conditionalFormatting sqref="A34:A42">
    <cfRule type="expression" dxfId="137" priority="168">
      <formula>$T34="Critical"</formula>
    </cfRule>
  </conditionalFormatting>
  <conditionalFormatting sqref="A34:A42">
    <cfRule type="expression" dxfId="136" priority="167">
      <formula>$O34="Deadline Elapsed"</formula>
    </cfRule>
  </conditionalFormatting>
  <conditionalFormatting sqref="A33">
    <cfRule type="expression" dxfId="135" priority="162">
      <formula>$O33="Deadline Elapsed"</formula>
    </cfRule>
    <cfRule type="expression" dxfId="134" priority="166">
      <formula>$O33="Missed"</formula>
    </cfRule>
  </conditionalFormatting>
  <conditionalFormatting sqref="A33">
    <cfRule type="expression" dxfId="133" priority="164">
      <formula>$O33="Achieved"</formula>
    </cfRule>
    <cfRule type="expression" dxfId="132" priority="165">
      <formula>$O33="Pending"</formula>
    </cfRule>
  </conditionalFormatting>
  <conditionalFormatting sqref="A33">
    <cfRule type="expression" dxfId="131" priority="163">
      <formula>$T33="Critical"</formula>
    </cfRule>
  </conditionalFormatting>
  <conditionalFormatting sqref="A44:A53">
    <cfRule type="expression" dxfId="130" priority="161">
      <formula>$O44="Missed"</formula>
    </cfRule>
  </conditionalFormatting>
  <conditionalFormatting sqref="A44:A53">
    <cfRule type="expression" dxfId="129" priority="159">
      <formula>$O44="Achieved"</formula>
    </cfRule>
    <cfRule type="expression" dxfId="128" priority="160">
      <formula>$O44="Pending"</formula>
    </cfRule>
  </conditionalFormatting>
  <conditionalFormatting sqref="A44:A53">
    <cfRule type="expression" dxfId="127" priority="158">
      <formula>$T44="Critical"</formula>
    </cfRule>
  </conditionalFormatting>
  <conditionalFormatting sqref="A44:A53">
    <cfRule type="expression" dxfId="126" priority="157">
      <formula>$O44="Deadline Elapsed"</formula>
    </cfRule>
  </conditionalFormatting>
  <conditionalFormatting sqref="A43">
    <cfRule type="expression" dxfId="125" priority="152">
      <formula>$O43="Deadline Elapsed"</formula>
    </cfRule>
    <cfRule type="expression" dxfId="124" priority="156">
      <formula>$O43="Missed"</formula>
    </cfRule>
  </conditionalFormatting>
  <conditionalFormatting sqref="A43">
    <cfRule type="expression" dxfId="123" priority="154">
      <formula>$O43="Achieved"</formula>
    </cfRule>
    <cfRule type="expression" dxfId="122" priority="155">
      <formula>$O43="Pending"</formula>
    </cfRule>
  </conditionalFormatting>
  <conditionalFormatting sqref="A43">
    <cfRule type="expression" dxfId="121" priority="153">
      <formula>$T43="Critical"</formula>
    </cfRule>
  </conditionalFormatting>
  <conditionalFormatting sqref="C20:C23 C25:C27">
    <cfRule type="expression" dxfId="120" priority="151">
      <formula>$O20="Missed"</formula>
    </cfRule>
  </conditionalFormatting>
  <conditionalFormatting sqref="C20:C23 C25:C27">
    <cfRule type="expression" dxfId="119" priority="149">
      <formula>$O20="Achieved"</formula>
    </cfRule>
    <cfRule type="expression" dxfId="118" priority="150">
      <formula>$O20="Pending"</formula>
    </cfRule>
  </conditionalFormatting>
  <conditionalFormatting sqref="C20:C23 C25:C27">
    <cfRule type="expression" dxfId="117" priority="148">
      <formula>$T20="Critical"</formula>
    </cfRule>
  </conditionalFormatting>
  <conditionalFormatting sqref="C20:C23 C25:C27">
    <cfRule type="expression" dxfId="116" priority="147">
      <formula>$O20="Deadline Elapsed"</formula>
    </cfRule>
  </conditionalFormatting>
  <conditionalFormatting sqref="C19 C24">
    <cfRule type="expression" dxfId="115" priority="142">
      <formula>$O19="Deadline Elapsed"</formula>
    </cfRule>
    <cfRule type="expression" dxfId="114" priority="146">
      <formula>$O19="Missed"</formula>
    </cfRule>
  </conditionalFormatting>
  <conditionalFormatting sqref="C19 C24">
    <cfRule type="expression" dxfId="113" priority="144">
      <formula>$O19="Achieved"</formula>
    </cfRule>
    <cfRule type="expression" dxfId="112" priority="145">
      <formula>$O19="Pending"</formula>
    </cfRule>
  </conditionalFormatting>
  <conditionalFormatting sqref="C19 C24">
    <cfRule type="expression" dxfId="111" priority="143">
      <formula>$T19="Critical"</formula>
    </cfRule>
  </conditionalFormatting>
  <conditionalFormatting sqref="C29:C32 C34:C36">
    <cfRule type="expression" dxfId="110" priority="141">
      <formula>$O29="Missed"</formula>
    </cfRule>
  </conditionalFormatting>
  <conditionalFormatting sqref="C29:C32 C34:C36">
    <cfRule type="expression" dxfId="109" priority="139">
      <formula>$O29="Achieved"</formula>
    </cfRule>
    <cfRule type="expression" dxfId="108" priority="140">
      <formula>$O29="Pending"</formula>
    </cfRule>
  </conditionalFormatting>
  <conditionalFormatting sqref="C29:C32 C34:C36">
    <cfRule type="expression" dxfId="107" priority="138">
      <formula>$T29="Critical"</formula>
    </cfRule>
  </conditionalFormatting>
  <conditionalFormatting sqref="C29:C32 C34:C36">
    <cfRule type="expression" dxfId="106" priority="137">
      <formula>$O29="Deadline Elapsed"</formula>
    </cfRule>
  </conditionalFormatting>
  <conditionalFormatting sqref="C28 C33">
    <cfRule type="expression" dxfId="105" priority="132">
      <formula>$O28="Deadline Elapsed"</formula>
    </cfRule>
    <cfRule type="expression" dxfId="104" priority="136">
      <formula>$O28="Missed"</formula>
    </cfRule>
  </conditionalFormatting>
  <conditionalFormatting sqref="C28 C33">
    <cfRule type="expression" dxfId="103" priority="134">
      <formula>$O28="Achieved"</formula>
    </cfRule>
    <cfRule type="expression" dxfId="102" priority="135">
      <formula>$O28="Pending"</formula>
    </cfRule>
  </conditionalFormatting>
  <conditionalFormatting sqref="C28 C33">
    <cfRule type="expression" dxfId="101" priority="133">
      <formula>$T28="Critical"</formula>
    </cfRule>
  </conditionalFormatting>
  <conditionalFormatting sqref="C38:C41 C43:C45">
    <cfRule type="expression" dxfId="100" priority="131">
      <formula>$O38="Missed"</formula>
    </cfRule>
  </conditionalFormatting>
  <conditionalFormatting sqref="C38:C41 C43:C45">
    <cfRule type="expression" dxfId="99" priority="129">
      <formula>$O38="Achieved"</formula>
    </cfRule>
    <cfRule type="expression" dxfId="98" priority="130">
      <formula>$O38="Pending"</formula>
    </cfRule>
  </conditionalFormatting>
  <conditionalFormatting sqref="C38:C41 C43:C45">
    <cfRule type="expression" dxfId="97" priority="128">
      <formula>$T38="Critical"</formula>
    </cfRule>
  </conditionalFormatting>
  <conditionalFormatting sqref="C38:C41 C43:C45">
    <cfRule type="expression" dxfId="96" priority="127">
      <formula>$O38="Deadline Elapsed"</formula>
    </cfRule>
  </conditionalFormatting>
  <conditionalFormatting sqref="C37 C42">
    <cfRule type="expression" dxfId="95" priority="122">
      <formula>$O37="Deadline Elapsed"</formula>
    </cfRule>
    <cfRule type="expression" dxfId="94" priority="126">
      <formula>$O37="Missed"</formula>
    </cfRule>
  </conditionalFormatting>
  <conditionalFormatting sqref="C37 C42">
    <cfRule type="expression" dxfId="93" priority="124">
      <formula>$O37="Achieved"</formula>
    </cfRule>
    <cfRule type="expression" dxfId="92" priority="125">
      <formula>$O37="Pending"</formula>
    </cfRule>
  </conditionalFormatting>
  <conditionalFormatting sqref="C37 C42">
    <cfRule type="expression" dxfId="91" priority="123">
      <formula>$T37="Critical"</formula>
    </cfRule>
  </conditionalFormatting>
  <conditionalFormatting sqref="C47:C50 C52:C53">
    <cfRule type="expression" dxfId="90" priority="121">
      <formula>$O47="Missed"</formula>
    </cfRule>
  </conditionalFormatting>
  <conditionalFormatting sqref="C47:C50 C52:C53">
    <cfRule type="expression" dxfId="89" priority="119">
      <formula>$O47="Achieved"</formula>
    </cfRule>
    <cfRule type="expression" dxfId="88" priority="120">
      <formula>$O47="Pending"</formula>
    </cfRule>
  </conditionalFormatting>
  <conditionalFormatting sqref="C47:C50 C52:C53">
    <cfRule type="expression" dxfId="87" priority="118">
      <formula>$T47="Critical"</formula>
    </cfRule>
  </conditionalFormatting>
  <conditionalFormatting sqref="C47:C50 C52:C53">
    <cfRule type="expression" dxfId="86" priority="117">
      <formula>$O47="Deadline Elapsed"</formula>
    </cfRule>
  </conditionalFormatting>
  <conditionalFormatting sqref="C46 C51">
    <cfRule type="expression" dxfId="85" priority="112">
      <formula>$O46="Deadline Elapsed"</formula>
    </cfRule>
    <cfRule type="expression" dxfId="84" priority="116">
      <formula>$O46="Missed"</formula>
    </cfRule>
  </conditionalFormatting>
  <conditionalFormatting sqref="C46 C51">
    <cfRule type="expression" dxfId="83" priority="114">
      <formula>$O46="Achieved"</formula>
    </cfRule>
    <cfRule type="expression" dxfId="82" priority="115">
      <formula>$O46="Pending"</formula>
    </cfRule>
  </conditionalFormatting>
  <conditionalFormatting sqref="C46 C51">
    <cfRule type="expression" dxfId="81" priority="113">
      <formula>$T46="Critical"</formula>
    </cfRule>
  </conditionalFormatting>
  <conditionalFormatting sqref="D7:D8 D16:D17 D19:D20 D22:D23 D25:D26 D49:D50 D52:D53 D10:D14 D28:D47">
    <cfRule type="expression" dxfId="80" priority="111">
      <formula>$O7="Missed"</formula>
    </cfRule>
  </conditionalFormatting>
  <conditionalFormatting sqref="D7:D8 D16:D17 D19:D20 D22:D23 D25:D26 D49:D50 D52:D53 D10:D14 D28:D47">
    <cfRule type="expression" dxfId="79" priority="109">
      <formula>$O7="Achieved"</formula>
    </cfRule>
    <cfRule type="expression" dxfId="78" priority="110">
      <formula>$O7="Pending"</formula>
    </cfRule>
  </conditionalFormatting>
  <conditionalFormatting sqref="D7:D8 D16:D17 D19:D20 D22:D23 D25:D26 D49:D50 D52:D53 D10:D14 D28:D47">
    <cfRule type="expression" dxfId="77" priority="108">
      <formula>$T7="Critical"</formula>
    </cfRule>
  </conditionalFormatting>
  <conditionalFormatting sqref="D7:D8 D16:D17 D19:D20 D22:D23 D25:D26 D49:D50 D52:D53 D10:D14 D28:D47">
    <cfRule type="expression" dxfId="76" priority="107">
      <formula>$O7="Deadline Elapsed"</formula>
    </cfRule>
  </conditionalFormatting>
  <conditionalFormatting sqref="D6 D9 D12 D15 D18 D21 D24 D27 D30 D33 D36 D39 D42 D45 D48 D51">
    <cfRule type="expression" dxfId="75" priority="102">
      <formula>$O6="Deadline Elapsed"</formula>
    </cfRule>
    <cfRule type="expression" dxfId="74" priority="106">
      <formula>$O6="Missed"</formula>
    </cfRule>
  </conditionalFormatting>
  <conditionalFormatting sqref="D6 D9 D12 D15 D18 D21 D24 D27 D30 D33 D36 D39 D42 D45 D48 D51">
    <cfRule type="expression" dxfId="73" priority="104">
      <formula>$O6="Achieved"</formula>
    </cfRule>
    <cfRule type="expression" dxfId="72" priority="105">
      <formula>$O6="Pending"</formula>
    </cfRule>
  </conditionalFormatting>
  <conditionalFormatting sqref="D6 D9 D12 D15 D18 D21 D24 D27 D30 D33 D36 D39 D42 D45 D48 D51">
    <cfRule type="expression" dxfId="71" priority="103">
      <formula>$T6="Critical"</formula>
    </cfRule>
  </conditionalFormatting>
  <conditionalFormatting sqref="D4">
    <cfRule type="expression" dxfId="70" priority="101">
      <formula>$O4="Missed"</formula>
    </cfRule>
  </conditionalFormatting>
  <conditionalFormatting sqref="D4">
    <cfRule type="expression" dxfId="69" priority="99">
      <formula>$O4="Achieved"</formula>
    </cfRule>
    <cfRule type="expression" dxfId="68" priority="100">
      <formula>$O4="Pending"</formula>
    </cfRule>
  </conditionalFormatting>
  <conditionalFormatting sqref="D4">
    <cfRule type="expression" dxfId="67" priority="98">
      <formula>$T4="Critical"</formula>
    </cfRule>
  </conditionalFormatting>
  <conditionalFormatting sqref="D4">
    <cfRule type="expression" dxfId="66" priority="97">
      <formula>$O4="Deadline Elapsed"</formula>
    </cfRule>
  </conditionalFormatting>
  <conditionalFormatting sqref="G17:G30">
    <cfRule type="expression" dxfId="65" priority="66">
      <formula>$O17="Deadline Elapsed"</formula>
    </cfRule>
    <cfRule type="expression" dxfId="64" priority="71">
      <formula>$O17="Missed"</formula>
    </cfRule>
  </conditionalFormatting>
  <conditionalFormatting sqref="G17:G30">
    <cfRule type="expression" dxfId="63" priority="69">
      <formula>$O17="Achieved"</formula>
    </cfRule>
    <cfRule type="expression" dxfId="62" priority="70">
      <formula>$O17="Pending"</formula>
    </cfRule>
  </conditionalFormatting>
  <conditionalFormatting sqref="G17:G30">
    <cfRule type="expression" dxfId="61" priority="68">
      <formula>$T17="Critical"</formula>
    </cfRule>
  </conditionalFormatting>
  <conditionalFormatting sqref="G17:G30">
    <cfRule type="expression" dxfId="60" priority="67">
      <formula>$O17="Deadline Elapsed"</formula>
    </cfRule>
  </conditionalFormatting>
  <conditionalFormatting sqref="G31:G44">
    <cfRule type="expression" dxfId="59" priority="60">
      <formula>$O31="Deadline Elapsed"</formula>
    </cfRule>
    <cfRule type="expression" dxfId="58" priority="65">
      <formula>$O31="Missed"</formula>
    </cfRule>
  </conditionalFormatting>
  <conditionalFormatting sqref="G31:G44">
    <cfRule type="expression" dxfId="57" priority="63">
      <formula>$O31="Achieved"</formula>
    </cfRule>
    <cfRule type="expression" dxfId="56" priority="64">
      <formula>$O31="Pending"</formula>
    </cfRule>
  </conditionalFormatting>
  <conditionalFormatting sqref="G31:G44">
    <cfRule type="expression" dxfId="55" priority="62">
      <formula>$T31="Critical"</formula>
    </cfRule>
  </conditionalFormatting>
  <conditionalFormatting sqref="G31:G44">
    <cfRule type="expression" dxfId="54" priority="61">
      <formula>$O31="Deadline Elapsed"</formula>
    </cfRule>
  </conditionalFormatting>
  <conditionalFormatting sqref="G45:G53 G58">
    <cfRule type="expression" dxfId="53" priority="54">
      <formula>$O45="Deadline Elapsed"</formula>
    </cfRule>
    <cfRule type="expression" dxfId="52" priority="59">
      <formula>$O45="Missed"</formula>
    </cfRule>
  </conditionalFormatting>
  <conditionalFormatting sqref="G45:G53 G58">
    <cfRule type="expression" dxfId="51" priority="57">
      <formula>$O45="Achieved"</formula>
    </cfRule>
    <cfRule type="expression" dxfId="50" priority="58">
      <formula>$O45="Pending"</formula>
    </cfRule>
  </conditionalFormatting>
  <conditionalFormatting sqref="G45:G53 G58">
    <cfRule type="expression" dxfId="49" priority="56">
      <formula>$T45="Critical"</formula>
    </cfRule>
  </conditionalFormatting>
  <conditionalFormatting sqref="G45:G53 G58">
    <cfRule type="expression" dxfId="48" priority="55">
      <formula>$O45="Deadline Elapsed"</formula>
    </cfRule>
  </conditionalFormatting>
  <conditionalFormatting sqref="B54:C55 B56:B57">
    <cfRule type="expression" dxfId="47" priority="53">
      <formula>$O54="Missed"</formula>
    </cfRule>
  </conditionalFormatting>
  <conditionalFormatting sqref="B54:C55 B56:B57">
    <cfRule type="expression" dxfId="46" priority="51">
      <formula>$O54="Achieved"</formula>
    </cfRule>
    <cfRule type="expression" dxfId="45" priority="52">
      <formula>$O54="Pending"</formula>
    </cfRule>
  </conditionalFormatting>
  <conditionalFormatting sqref="B54:C55 B56:B57">
    <cfRule type="expression" dxfId="44" priority="50">
      <formula>$T54="Critical"</formula>
    </cfRule>
  </conditionalFormatting>
  <conditionalFormatting sqref="B54:B57">
    <cfRule type="expression" dxfId="43" priority="49">
      <formula>$O54="Deadline Elapsed"</formula>
    </cfRule>
  </conditionalFormatting>
  <conditionalFormatting sqref="B54:C55 B56:B57">
    <cfRule type="expression" dxfId="42" priority="48">
      <formula>$O54="Deadline Elapsed"</formula>
    </cfRule>
  </conditionalFormatting>
  <conditionalFormatting sqref="E54 E56:E57">
    <cfRule type="expression" dxfId="41" priority="42">
      <formula>$O54="Missed"</formula>
    </cfRule>
  </conditionalFormatting>
  <conditionalFormatting sqref="E54 E56:E57">
    <cfRule type="expression" dxfId="40" priority="40">
      <formula>$O54="Achieved"</formula>
    </cfRule>
    <cfRule type="expression" dxfId="39" priority="41">
      <formula>$O54="Pending"</formula>
    </cfRule>
  </conditionalFormatting>
  <conditionalFormatting sqref="E54 E56:E57">
    <cfRule type="expression" dxfId="38" priority="39">
      <formula>$T54="Critical"</formula>
    </cfRule>
  </conditionalFormatting>
  <conditionalFormatting sqref="E54 E56:E57">
    <cfRule type="expression" dxfId="37" priority="38">
      <formula>$O54="Deadline Elapsed"</formula>
    </cfRule>
  </conditionalFormatting>
  <conditionalFormatting sqref="E55">
    <cfRule type="expression" dxfId="36" priority="33">
      <formula>$O55="Deadline Elapsed"</formula>
    </cfRule>
    <cfRule type="expression" dxfId="35" priority="37">
      <formula>$O55="Missed"</formula>
    </cfRule>
  </conditionalFormatting>
  <conditionalFormatting sqref="E55">
    <cfRule type="expression" dxfId="34" priority="35">
      <formula>$O55="Achieved"</formula>
    </cfRule>
    <cfRule type="expression" dxfId="33" priority="36">
      <formula>$O55="Pending"</formula>
    </cfRule>
  </conditionalFormatting>
  <conditionalFormatting sqref="E55">
    <cfRule type="expression" dxfId="32" priority="34">
      <formula>$T55="Critical"</formula>
    </cfRule>
  </conditionalFormatting>
  <conditionalFormatting sqref="A54:A57">
    <cfRule type="expression" dxfId="31" priority="32">
      <formula>$O54="Missed"</formula>
    </cfRule>
  </conditionalFormatting>
  <conditionalFormatting sqref="A54:A57">
    <cfRule type="expression" dxfId="30" priority="30">
      <formula>$O54="Achieved"</formula>
    </cfRule>
    <cfRule type="expression" dxfId="29" priority="31">
      <formula>$O54="Pending"</formula>
    </cfRule>
  </conditionalFormatting>
  <conditionalFormatting sqref="A54:A57">
    <cfRule type="expression" dxfId="28" priority="29">
      <formula>$T54="Critical"</formula>
    </cfRule>
  </conditionalFormatting>
  <conditionalFormatting sqref="A54:A57">
    <cfRule type="expression" dxfId="27" priority="28">
      <formula>$O54="Deadline Elapsed"</formula>
    </cfRule>
  </conditionalFormatting>
  <conditionalFormatting sqref="C57">
    <cfRule type="expression" dxfId="26" priority="27">
      <formula>$O57="Missed"</formula>
    </cfRule>
  </conditionalFormatting>
  <conditionalFormatting sqref="C57">
    <cfRule type="expression" dxfId="25" priority="25">
      <formula>$O57="Achieved"</formula>
    </cfRule>
    <cfRule type="expression" dxfId="24" priority="26">
      <formula>$O57="Pending"</formula>
    </cfRule>
  </conditionalFormatting>
  <conditionalFormatting sqref="C57">
    <cfRule type="expression" dxfId="23" priority="24">
      <formula>$T57="Critical"</formula>
    </cfRule>
  </conditionalFormatting>
  <conditionalFormatting sqref="C57">
    <cfRule type="expression" dxfId="22" priority="23">
      <formula>$O57="Deadline Elapsed"</formula>
    </cfRule>
  </conditionalFormatting>
  <conditionalFormatting sqref="C56">
    <cfRule type="expression" dxfId="21" priority="18">
      <formula>$O56="Deadline Elapsed"</formula>
    </cfRule>
    <cfRule type="expression" dxfId="20" priority="22">
      <formula>$O56="Missed"</formula>
    </cfRule>
  </conditionalFormatting>
  <conditionalFormatting sqref="C56">
    <cfRule type="expression" dxfId="19" priority="20">
      <formula>$O56="Achieved"</formula>
    </cfRule>
    <cfRule type="expression" dxfId="18" priority="21">
      <formula>$O56="Pending"</formula>
    </cfRule>
  </conditionalFormatting>
  <conditionalFormatting sqref="C56">
    <cfRule type="expression" dxfId="17" priority="19">
      <formula>$T56="Critical"</formula>
    </cfRule>
  </conditionalFormatting>
  <conditionalFormatting sqref="D54 D56:D57">
    <cfRule type="expression" dxfId="16" priority="17">
      <formula>$O54="Missed"</formula>
    </cfRule>
  </conditionalFormatting>
  <conditionalFormatting sqref="D54 D56:D57">
    <cfRule type="expression" dxfId="15" priority="15">
      <formula>$O54="Achieved"</formula>
    </cfRule>
    <cfRule type="expression" dxfId="14" priority="16">
      <formula>$O54="Pending"</formula>
    </cfRule>
  </conditionalFormatting>
  <conditionalFormatting sqref="D54 D56:D57">
    <cfRule type="expression" dxfId="13" priority="14">
      <formula>$T54="Critical"</formula>
    </cfRule>
  </conditionalFormatting>
  <conditionalFormatting sqref="D54 D56:D57">
    <cfRule type="expression" dxfId="12" priority="13">
      <formula>$O54="Deadline Elapsed"</formula>
    </cfRule>
  </conditionalFormatting>
  <conditionalFormatting sqref="D55">
    <cfRule type="expression" dxfId="11" priority="8">
      <formula>$O55="Deadline Elapsed"</formula>
    </cfRule>
    <cfRule type="expression" dxfId="10" priority="12">
      <formula>$O55="Missed"</formula>
    </cfRule>
  </conditionalFormatting>
  <conditionalFormatting sqref="D55">
    <cfRule type="expression" dxfId="9" priority="10">
      <formula>$O55="Achieved"</formula>
    </cfRule>
    <cfRule type="expression" dxfId="8" priority="11">
      <formula>$O55="Pending"</formula>
    </cfRule>
  </conditionalFormatting>
  <conditionalFormatting sqref="D55">
    <cfRule type="expression" dxfId="7" priority="9">
      <formula>$T55="Critical"</formula>
    </cfRule>
  </conditionalFormatting>
  <conditionalFormatting sqref="G54:G57">
    <cfRule type="expression" dxfId="6" priority="2">
      <formula>$O54="Deadline Elapsed"</formula>
    </cfRule>
    <cfRule type="expression" dxfId="5" priority="7">
      <formula>$O54="Missed"</formula>
    </cfRule>
  </conditionalFormatting>
  <conditionalFormatting sqref="G54:G57">
    <cfRule type="expression" dxfId="4" priority="5">
      <formula>$O54="Achieved"</formula>
    </cfRule>
    <cfRule type="expression" dxfId="3" priority="6">
      <formula>$O54="Pending"</formula>
    </cfRule>
  </conditionalFormatting>
  <conditionalFormatting sqref="G54:G57">
    <cfRule type="expression" dxfId="2" priority="4">
      <formula>$T54="Critical"</formula>
    </cfRule>
  </conditionalFormatting>
  <conditionalFormatting sqref="G54:G57">
    <cfRule type="expression" dxfId="1" priority="3">
      <formula>$O54="Deadline Elapsed"</formula>
    </cfRule>
  </conditionalFormatting>
  <conditionalFormatting sqref="AN4:AN27">
    <cfRule type="cellIs" dxfId="0" priority="1" operator="equal">
      <formula>1</formula>
    </cfRule>
  </conditionalFormatting>
  <dataValidations count="5">
    <dataValidation type="list" allowBlank="1" showInputMessage="1" showErrorMessage="1" sqref="J3:J1600 M3:M1600 H3:H1600">
      <formula1>ZoneB</formula1>
    </dataValidation>
    <dataValidation type="list" allowBlank="1" showInputMessage="1" showErrorMessage="1" sqref="E3:E1600">
      <formula1>"Daily,Weekly,Monthly,Ad-hoc"</formula1>
    </dataValidation>
    <dataValidation type="list" allowBlank="1" showInputMessage="1" showErrorMessage="1" sqref="W20:X1600 Y19:Y1600 V20:V1600 V6:X19">
      <formula1>Staff_Name</formula1>
    </dataValidation>
    <dataValidation type="list" allowBlank="1" showInputMessage="1" showErrorMessage="1" sqref="AF27 AF36 AF45 AF55 AF65 AF75 AF85 AF96 AF105 AF114 AF123 AF132 AF141 AF150 AF159 AF168 AF178">
      <formula1>TimeZone</formula1>
    </dataValidation>
    <dataValidation type="list" allowBlank="1" showInputMessage="1" sqref="Y3:Y18 V3:X5">
      <formula1>Staff_Name</formula1>
    </dataValidation>
  </dataValidations>
  <pageMargins left="0.7" right="0.7" top="0.75" bottom="0.75" header="0.3" footer="0.3"/>
  <pageSetup scale="56" orientation="portrait" r:id="rId1"/>
  <headerFooter differentOddEven="1">
    <oddHeader>&amp;CClient Cash Vertical</oddHeader>
    <oddFooter>&amp;L&amp;"Arial,Regular"&amp;9Information Classification: General</oddFooter>
    <evenFooter>&amp;L&amp;"Arial,Regular"&amp;9Information Classification: General</evenFooter>
  </headerFooter>
  <drawing r:id="rId2"/>
  <legacyDrawing r:id="rId3"/>
  <extLst>
    <ext xmlns:x14="http://schemas.microsoft.com/office/spreadsheetml/2009/9/main" uri="{CCE6A557-97BC-4b89-ADB6-D9C93CAAB3DF}">
      <x14:dataValidations xmlns:xm="http://schemas.microsoft.com/office/excel/2006/main" count="5">
        <x14:dataValidation type="list" allowBlank="1" showInputMessage="1" showErrorMessage="1">
          <x14:formula1>
            <xm:f>OFFSET('Client Information'!$B$2,0,0,COUNTA('Client Information'!B2:B1600),)</xm:f>
          </x14:formula1>
          <xm:sqref>AG28 AG37 AG46 AG56 AG66 AG76 AG86 AG97 AG106 AG115 AG124 AG133 AG142 AG151 AG160 AG169 AG179</xm:sqref>
        </x14:dataValidation>
        <x14:dataValidation type="list" allowBlank="1" showInputMessage="1" showErrorMessage="1">
          <x14:formula1>
            <xm:f>OFFSET('Client Information'!$C$2,0,0,COUNTA('Client Information'!C2:C1600),)</xm:f>
          </x14:formula1>
          <xm:sqref>AD28 AD37 AD46 AD56 AD66 AD76 AD86 AD97 AD106 AD115 AD124 AD133 AD142 AD151 AD160 AD169 AD179</xm:sqref>
        </x14:dataValidation>
        <x14:dataValidation type="list" allowBlank="1" showInputMessage="1" showErrorMessage="1">
          <x14:formula1>
            <xm:f>'Time Zones'!$L$1:$L$98</xm:f>
          </x14:formula1>
          <xm:sqref>AF28 AF37 AF46 AF56 AF66 AF76 AF86 AF97 AF106 AF115 AF124 AF133 AF142 AF151 AF160 AF169 AF179</xm:sqref>
        </x14:dataValidation>
        <x14:dataValidation type="list" allowBlank="1" showInputMessage="1" showErrorMessage="1">
          <x14:formula1>
            <xm:f>'Staff Details'!$C$1:$C$50</xm:f>
          </x14:formula1>
          <xm:sqref>AD183 AG32 AD32 AH37 AG41 AD41 AH46 AG50 AD50 AH56 AG60 AD60 AH66 AG70 AD70 AH76 AG80 AD80 AH86 AG90 AD90 AH97 AG101 AD101 AH106 AG110 AD110 AH115 AG119 AD119 AH124 AG128 AD128 AH133 AG137 AD137 AH142 AG146 AD146 AH151 AG155 AD155 AH160 AG164 AD164 AH169 AG173 AD173 AH179 AG183</xm:sqref>
        </x14:dataValidation>
        <x14:dataValidation type="list" allowBlank="1" showInputMessage="1" showErrorMessage="1">
          <x14:formula1>
            <xm:f>'Staff Details'!$C2</xm:f>
          </x14:formula1>
          <xm:sqref>AH28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95"/>
  <sheetViews>
    <sheetView showGridLines="0" workbookViewId="0">
      <pane ySplit="1" topLeftCell="A2" activePane="bottomLeft" state="frozen"/>
      <selection activeCell="E7" sqref="E7"/>
      <selection pane="bottomLeft" activeCell="A2" sqref="A2"/>
    </sheetView>
  </sheetViews>
  <sheetFormatPr defaultRowHeight="15"/>
  <cols>
    <col min="1" max="1" width="45.85546875" style="66" customWidth="1"/>
    <col min="2" max="2" width="46.42578125" style="21" customWidth="1"/>
    <col min="3" max="3" width="42.85546875" style="66" customWidth="1"/>
    <col min="4" max="4" width="47" style="21" customWidth="1"/>
    <col min="5" max="5" width="28.140625" style="21" customWidth="1"/>
    <col min="6" max="6" width="42.140625" style="21" customWidth="1"/>
    <col min="7" max="37" width="9.140625" style="21"/>
  </cols>
  <sheetData>
    <row r="1" spans="1:6">
      <c r="A1" s="130" t="s">
        <v>190</v>
      </c>
      <c r="B1" s="130" t="s">
        <v>191</v>
      </c>
      <c r="C1" s="130" t="s">
        <v>192</v>
      </c>
      <c r="D1" s="130" t="s">
        <v>190</v>
      </c>
      <c r="E1" s="130" t="s">
        <v>191</v>
      </c>
      <c r="F1" s="130" t="s">
        <v>192</v>
      </c>
    </row>
    <row r="2" spans="1:6">
      <c r="A2" s="131" t="str">
        <f t="array" ref="A2">IFERROR(INDEX('Deadline Tracker'!$D$3:$D$1600,MATCH(0,COUNTIF($A$1:$A1, 'Deadline Tracker'!$D$3:$D$1600),0)),"")</f>
        <v>RIMES</v>
      </c>
      <c r="B2" s="131" t="str">
        <f t="array" ref="B2">IFERROR(INDEX('Deadline Tracker'!$C$3:$C$1600,MATCH(0,COUNTIF($B$1:$B1, 'Deadline Tracker'!$C$3:$C$1600),0)),"")</f>
        <v>Capstock Posting</v>
      </c>
      <c r="C2" s="131" t="str">
        <f t="array" ref="C2">IFERROR(INDEX('Deadline Tracker'!$B$3:$B$1600,MATCH(0,COUNTIF($C$1:$C1, 'Deadline Tracker'!$B$3:$B$1600),0)),"")</f>
        <v>Barclays</v>
      </c>
      <c r="D2" s="131" t="str">
        <f t="array" ref="D2">IFERROR(INDEX('Deadline Tracker'!$D$3:$D$1600,MATCH(0,COUNTIF($A$1:$A1, 'Deadline Tracker'!$D$3:$D$1600),0)),"")</f>
        <v>RIMES</v>
      </c>
      <c r="E2" s="131" t="str">
        <f t="array" ref="E2">IFERROR(INDEX('Deadline Tracker'!$C$3:$C$1600,MATCH(0,COUNTIF($B$1:$B1, 'Deadline Tracker'!$C$3:$C$1600),0)),"")</f>
        <v>Capstock Posting</v>
      </c>
      <c r="F2" s="131" t="str">
        <f t="array" ref="F2">IFERROR(INDEX('Deadline Tracker'!$B$3:$B$1600,MATCH(0,COUNTIF($C$1:$C1, 'Deadline Tracker'!$B$3:$B$1600),0)),"")</f>
        <v>Barclays</v>
      </c>
    </row>
    <row r="3" spans="1:6">
      <c r="A3" s="131" t="str">
        <f t="array" ref="A3">IFERROR(INDEX('Deadline Tracker'!$D$3:$D$1600,MATCH(0,COUNTIF($A$1:$A2, 'Deadline Tracker'!$D$3:$D$1600),0)),"")</f>
        <v>Merrill Lynch</v>
      </c>
      <c r="B3" s="131" t="str">
        <f t="array" ref="B3">IFERROR(INDEX('Deadline Tracker'!$C$3:$C$1600,MATCH(0,COUNTIF($B$1:$B2, 'Deadline Tracker'!$C$3:$C$1600),0)),"")</f>
        <v>Index Levels Integration</v>
      </c>
      <c r="C3" s="131" t="str">
        <f t="array" ref="C3">IFERROR(INDEX('Deadline Tracker'!$B$3:$B$1600,MATCH(0,COUNTIF($C$1:$C2, 'Deadline Tracker'!$B$3:$B$1600),0)),"")</f>
        <v>Merrill Lynch</v>
      </c>
      <c r="D3" s="131" t="str">
        <f t="array" ref="D3">IFERROR(INDEX('Deadline Tracker'!$D$3:$D$1600,MATCH(0,COUNTIF($A$1:$A2, 'Deadline Tracker'!$D$3:$D$1600),0)),"")</f>
        <v>Merrill Lynch</v>
      </c>
      <c r="E3" s="131" t="str">
        <f t="array" ref="E3">IFERROR(INDEX('Deadline Tracker'!$C$3:$C$1600,MATCH(0,COUNTIF($B$1:$B2, 'Deadline Tracker'!$C$3:$C$1600),0)),"")</f>
        <v>Index Levels Integration</v>
      </c>
      <c r="F3" s="131" t="str">
        <f t="array" ref="F3">IFERROR(INDEX('Deadline Tracker'!$B$3:$B$1600,MATCH(0,COUNTIF($C$1:$C2, 'Deadline Tracker'!$B$3:$B$1600),0)),"")</f>
        <v>Merrill Lynch</v>
      </c>
    </row>
    <row r="4" spans="1:6">
      <c r="A4" s="131" t="str">
        <f t="array" ref="A4">IFERROR(INDEX('Deadline Tracker'!$D$3:$D$1600,MATCH(0,COUNTIF($A$1:$A3, 'Deadline Tracker'!$D$3:$D$1600),0)),"")</f>
        <v>Bloomberg</v>
      </c>
      <c r="B4" s="131" t="str">
        <f t="array" ref="B4">IFERROR(INDEX('Deadline Tracker'!$C$3:$C$1600,MATCH(0,COUNTIF($B$1:$B3, 'Deadline Tracker'!$C$3:$C$1600),0)),"")</f>
        <v>NAV Calculation</v>
      </c>
      <c r="C4" s="131" t="str">
        <f t="array" ref="C4">IFERROR(INDEX('Deadline Tracker'!$B$3:$B$1600,MATCH(0,COUNTIF($C$1:$C3, 'Deadline Tracker'!$B$3:$B$1600),0)),"")</f>
        <v>AXA</v>
      </c>
      <c r="D4" s="131" t="str">
        <f t="array" ref="D4">IFERROR(INDEX('Deadline Tracker'!$D$3:$D$1600,MATCH(0,COUNTIF($A$1:$A3, 'Deadline Tracker'!$D$3:$D$1600),0)),"")</f>
        <v>Bloomberg</v>
      </c>
      <c r="E4" s="131" t="str">
        <f t="array" ref="E4">IFERROR(INDEX('Deadline Tracker'!$C$3:$C$1600,MATCH(0,COUNTIF($B$1:$B3, 'Deadline Tracker'!$C$3:$C$1600),0)),"")</f>
        <v>NAV Calculation</v>
      </c>
      <c r="F4" s="131" t="str">
        <f t="array" ref="F4">IFERROR(INDEX('Deadline Tracker'!$B$3:$B$1600,MATCH(0,COUNTIF($C$1:$C3, 'Deadline Tracker'!$B$3:$B$1600),0)),"")</f>
        <v>AXA</v>
      </c>
    </row>
    <row r="5" spans="1:6">
      <c r="A5" s="131">
        <f t="array" ref="A5">IFERROR(INDEX('Deadline Tracker'!$D$3:$D$1600,MATCH(0,COUNTIF($A$1:$A4, 'Deadline Tracker'!$D$3:$D$1600),0)),"")</f>
        <v>0</v>
      </c>
      <c r="B5" s="131" t="str">
        <f t="array" ref="B5">IFERROR(INDEX('Deadline Tracker'!$C$3:$C$1600,MATCH(0,COUNTIF($B$1:$B4, 'Deadline Tracker'!$C$3:$C$1600),0)),"")</f>
        <v>Levels Update</v>
      </c>
      <c r="C5" s="131" t="str">
        <f t="array" ref="C5">IFERROR(INDEX('Deadline Tracker'!$B$3:$B$1600,MATCH(0,COUNTIF($C$1:$C4, 'Deadline Tracker'!$B$3:$B$1600),0)),"")</f>
        <v>Pinebridge</v>
      </c>
      <c r="D5" s="131">
        <f t="array" ref="D5">IFERROR(INDEX('Deadline Tracker'!$D$3:$D$1600,MATCH(0,COUNTIF($A$1:$A4, 'Deadline Tracker'!$D$3:$D$1600),0)),"")</f>
        <v>0</v>
      </c>
      <c r="E5" s="131" t="str">
        <f t="array" ref="E5">IFERROR(INDEX('Deadline Tracker'!$C$3:$C$1600,MATCH(0,COUNTIF($B$1:$B4, 'Deadline Tracker'!$C$3:$C$1600),0)),"")</f>
        <v>Levels Update</v>
      </c>
      <c r="F5" s="131" t="str">
        <f t="array" ref="F5">IFERROR(INDEX('Deadline Tracker'!$B$3:$B$1600,MATCH(0,COUNTIF($C$1:$C4, 'Deadline Tracker'!$B$3:$B$1600),0)),"")</f>
        <v>Pinebridge</v>
      </c>
    </row>
    <row r="6" spans="1:6">
      <c r="A6" s="131" t="str">
        <f t="array" ref="A6">IFERROR(INDEX('Deadline Tracker'!$D$3:$D$1600,MATCH(0,COUNTIF($A$1:$A5, 'Deadline Tracker'!$D$3:$D$1600),0)),"")</f>
        <v/>
      </c>
      <c r="B6" s="131" t="str">
        <f t="array" ref="B6">IFERROR(INDEX('Deadline Tracker'!$C$3:$C$1600,MATCH(0,COUNTIF($B$1:$B5, 'Deadline Tracker'!$C$3:$C$1600),0)),"")</f>
        <v>AUM Update</v>
      </c>
      <c r="C6" s="131" t="str">
        <f t="array" ref="C6">IFERROR(INDEX('Deadline Tracker'!$B$3:$B$1600,MATCH(0,COUNTIF($C$1:$C5, 'Deadline Tracker'!$B$3:$B$1600),0)),"")</f>
        <v>Pinbridge</v>
      </c>
      <c r="D6" s="131" t="str">
        <f t="array" ref="D6">IFERROR(INDEX('Deadline Tracker'!$D$3:$D$1600,MATCH(0,COUNTIF($A$1:$A5, 'Deadline Tracker'!$D$3:$D$1600),0)),"")</f>
        <v/>
      </c>
      <c r="E6" s="131" t="str">
        <f t="array" ref="E6">IFERROR(INDEX('Deadline Tracker'!$C$3:$C$1600,MATCH(0,COUNTIF($B$1:$B5, 'Deadline Tracker'!$C$3:$C$1600),0)),"")</f>
        <v>AUM Update</v>
      </c>
      <c r="F6" s="131" t="str">
        <f t="array" ref="F6">IFERROR(INDEX('Deadline Tracker'!$B$3:$B$1600,MATCH(0,COUNTIF($C$1:$C5, 'Deadline Tracker'!$B$3:$B$1600),0)),"")</f>
        <v>Pinbridge</v>
      </c>
    </row>
    <row r="7" spans="1:6">
      <c r="A7" s="131" t="str">
        <f t="array" ref="A7">IFERROR(INDEX('Deadline Tracker'!$D$3:$D$1600,MATCH(0,COUNTIF($A$1:$A6, 'Deadline Tracker'!$D$3:$D$1600),0)),"")</f>
        <v/>
      </c>
      <c r="B7" s="131" t="str">
        <f t="array" ref="B7">IFERROR(INDEX('Deadline Tracker'!$C$3:$C$1600,MATCH(0,COUNTIF($B$1:$B6, 'Deadline Tracker'!$C$3:$C$1600),0)),"")</f>
        <v>Holdings Update</v>
      </c>
      <c r="C7" s="131" t="str">
        <f t="array" ref="C7">IFERROR(INDEX('Deadline Tracker'!$B$3:$B$1600,MATCH(0,COUNTIF($C$1:$C6, 'Deadline Tracker'!$B$3:$B$1600),0)),"")</f>
        <v>RIMES</v>
      </c>
      <c r="D7" s="131" t="str">
        <f t="array" ref="D7">IFERROR(INDEX('Deadline Tracker'!$D$3:$D$1600,MATCH(0,COUNTIF($A$1:$A6, 'Deadline Tracker'!$D$3:$D$1600),0)),"")</f>
        <v/>
      </c>
      <c r="E7" s="131" t="str">
        <f t="array" ref="E7">IFERROR(INDEX('Deadline Tracker'!$C$3:$C$1600,MATCH(0,COUNTIF($B$1:$B6, 'Deadline Tracker'!$C$3:$C$1600),0)),"")</f>
        <v>Holdings Update</v>
      </c>
      <c r="F7" s="131" t="str">
        <f t="array" ref="F7">IFERROR(INDEX('Deadline Tracker'!$B$3:$B$1600,MATCH(0,COUNTIF($C$1:$C6, 'Deadline Tracker'!$B$3:$B$1600),0)),"")</f>
        <v>RIMES</v>
      </c>
    </row>
    <row r="8" spans="1:6">
      <c r="A8" s="131" t="str">
        <f t="array" ref="A8">IFERROR(INDEX('Deadline Tracker'!$D$3:$D$1600,MATCH(0,COUNTIF($A$1:$A7, 'Deadline Tracker'!$D$3:$D$1600),0)),"")</f>
        <v/>
      </c>
      <c r="B8" s="131" t="str">
        <f t="array" ref="B8">IFERROR(INDEX('Deadline Tracker'!$C$3:$C$1600,MATCH(0,COUNTIF($B$1:$B7, 'Deadline Tracker'!$C$3:$C$1600),0)),"")</f>
        <v>Index Levels Integration 22183</v>
      </c>
      <c r="C8" s="131" t="str">
        <f t="array" ref="C8">IFERROR(INDEX('Deadline Tracker'!$B$3:$B$1600,MATCH(0,COUNTIF($C$1:$C7, 'Deadline Tracker'!$B$3:$B$1600),0)),"")</f>
        <v>Bloomberg</v>
      </c>
      <c r="D8" s="131" t="str">
        <f t="array" ref="D8">IFERROR(INDEX('Deadline Tracker'!$D$3:$D$1600,MATCH(0,COUNTIF($A$1:$A7, 'Deadline Tracker'!$D$3:$D$1600),0)),"")</f>
        <v/>
      </c>
      <c r="E8" s="131" t="str">
        <f t="array" ref="E8">IFERROR(INDEX('Deadline Tracker'!$C$3:$C$1600,MATCH(0,COUNTIF($B$1:$B7, 'Deadline Tracker'!$C$3:$C$1600),0)),"")</f>
        <v>Index Levels Integration 22183</v>
      </c>
      <c r="F8" s="131" t="str">
        <f t="array" ref="F8">IFERROR(INDEX('Deadline Tracker'!$B$3:$B$1600,MATCH(0,COUNTIF($C$1:$C7, 'Deadline Tracker'!$B$3:$B$1600),0)),"")</f>
        <v>Bloomberg</v>
      </c>
    </row>
    <row r="9" spans="1:6">
      <c r="A9" s="131" t="str">
        <f t="array" ref="A9">IFERROR(INDEX('Deadline Tracker'!$D$3:$D$1600,MATCH(0,COUNTIF($A$1:$A8, 'Deadline Tracker'!$D$3:$D$1600),0)),"")</f>
        <v/>
      </c>
      <c r="B9" s="131">
        <f t="array" ref="B9">IFERROR(INDEX('Deadline Tracker'!$C$3:$C$1600,MATCH(0,COUNTIF($B$1:$B8, 'Deadline Tracker'!$C$3:$C$1600),0)),"")</f>
        <v>0</v>
      </c>
      <c r="C9" s="131" t="str">
        <f t="array" ref="C9">IFERROR(INDEX('Deadline Tracker'!$B$3:$B$1600,MATCH(0,COUNTIF($C$1:$C8, 'Deadline Tracker'!$B$3:$B$1600),0)),"")</f>
        <v>ROSENBERG</v>
      </c>
      <c r="D9" s="131" t="str">
        <f t="array" ref="D9">IFERROR(INDEX('Deadline Tracker'!$D$3:$D$1600,MATCH(0,COUNTIF($A$1:$A8, 'Deadline Tracker'!$D$3:$D$1600),0)),"")</f>
        <v/>
      </c>
      <c r="E9" s="131">
        <f t="array" ref="E9">IFERROR(INDEX('Deadline Tracker'!$C$3:$C$1600,MATCH(0,COUNTIF($B$1:$B8, 'Deadline Tracker'!$C$3:$C$1600),0)),"")</f>
        <v>0</v>
      </c>
      <c r="F9" s="131" t="str">
        <f t="array" ref="F9">IFERROR(INDEX('Deadline Tracker'!$B$3:$B$1600,MATCH(0,COUNTIF($C$1:$C8, 'Deadline Tracker'!$B$3:$B$1600),0)),"")</f>
        <v>ROSENBERG</v>
      </c>
    </row>
    <row r="10" spans="1:6">
      <c r="A10" s="131" t="str">
        <f t="array" ref="A10">IFERROR(INDEX('Deadline Tracker'!$D$3:$D$1600,MATCH(0,COUNTIF($A$1:$A9, 'Deadline Tracker'!$D$3:$D$1600),0)),"")</f>
        <v/>
      </c>
      <c r="B10" s="131" t="str">
        <f t="array" ref="B10">IFERROR(INDEX('Deadline Tracker'!$C$3:$C$1600,MATCH(0,COUNTIF($B$1:$B9, 'Deadline Tracker'!$C$3:$C$1600),0)),"")</f>
        <v/>
      </c>
      <c r="C10" s="131" t="str">
        <f t="array" ref="C10">IFERROR(INDEX('Deadline Tracker'!$B$3:$B$1600,MATCH(0,COUNTIF($C$1:$C9, 'Deadline Tracker'!$B$3:$B$1600),0)),"")</f>
        <v>WASATCH</v>
      </c>
      <c r="D10" s="131" t="str">
        <f t="array" ref="D10">IFERROR(INDEX('Deadline Tracker'!$D$3:$D$1600,MATCH(0,COUNTIF($A$1:$A9, 'Deadline Tracker'!$D$3:$D$1600),0)),"")</f>
        <v/>
      </c>
      <c r="E10" s="131" t="str">
        <f t="array" ref="E10">IFERROR(INDEX('Deadline Tracker'!$C$3:$C$1600,MATCH(0,COUNTIF($B$1:$B9, 'Deadline Tracker'!$C$3:$C$1600),0)),"")</f>
        <v/>
      </c>
      <c r="F10" s="131" t="str">
        <f t="array" ref="F10">IFERROR(INDEX('Deadline Tracker'!$B$3:$B$1600,MATCH(0,COUNTIF($C$1:$C9, 'Deadline Tracker'!$B$3:$B$1600),0)),"")</f>
        <v>WASATCH</v>
      </c>
    </row>
    <row r="11" spans="1:6">
      <c r="A11" s="131" t="str">
        <f t="array" ref="A11">IFERROR(INDEX('Deadline Tracker'!$D$3:$D$1600,MATCH(0,COUNTIF($A$1:$A10, 'Deadline Tracker'!$D$3:$D$1600),0)),"")</f>
        <v/>
      </c>
      <c r="B11" s="131" t="str">
        <f t="array" ref="B11">IFERROR(INDEX('Deadline Tracker'!$C$3:$C$1600,MATCH(0,COUNTIF($B$1:$B10, 'Deadline Tracker'!$C$3:$C$1600),0)),"")</f>
        <v/>
      </c>
      <c r="C11" s="131">
        <f t="array" ref="C11">IFERROR(INDEX('Deadline Tracker'!$B$3:$B$1600,MATCH(0,COUNTIF($C$1:$C10, 'Deadline Tracker'!$B$3:$B$1600),0)),"")</f>
        <v>0</v>
      </c>
      <c r="D11" s="131" t="str">
        <f t="array" ref="D11">IFERROR(INDEX('Deadline Tracker'!$D$3:$D$1600,MATCH(0,COUNTIF($A$1:$A10, 'Deadline Tracker'!$D$3:$D$1600),0)),"")</f>
        <v/>
      </c>
      <c r="E11" s="131" t="str">
        <f t="array" ref="E11">IFERROR(INDEX('Deadline Tracker'!$C$3:$C$1600,MATCH(0,COUNTIF($B$1:$B10, 'Deadline Tracker'!$C$3:$C$1600),0)),"")</f>
        <v/>
      </c>
      <c r="F11" s="131">
        <f t="array" ref="F11">IFERROR(INDEX('Deadline Tracker'!$B$3:$B$1600,MATCH(0,COUNTIF($C$1:$C10, 'Deadline Tracker'!$B$3:$B$1600),0)),"")</f>
        <v>0</v>
      </c>
    </row>
    <row r="12" spans="1:6">
      <c r="A12" s="131" t="str">
        <f t="array" ref="A12">IFERROR(INDEX('Deadline Tracker'!$D$3:$D$1600,MATCH(0,COUNTIF($A$1:$A11, 'Deadline Tracker'!$D$3:$D$1600),0)),"")</f>
        <v/>
      </c>
      <c r="B12" s="131" t="str">
        <f t="array" ref="B12">IFERROR(INDEX('Deadline Tracker'!$C$3:$C$1600,MATCH(0,COUNTIF($B$1:$B11, 'Deadline Tracker'!$C$3:$C$1600),0)),"")</f>
        <v/>
      </c>
      <c r="C12" s="131" t="str">
        <f t="array" ref="C12">IFERROR(INDEX('Deadline Tracker'!$B$3:$B$1600,MATCH(0,COUNTIF($C$1:$C11, 'Deadline Tracker'!$B$3:$B$1600),0)),"")</f>
        <v/>
      </c>
      <c r="D12" s="131" t="str">
        <f t="array" ref="D12">IFERROR(INDEX('Deadline Tracker'!$D$3:$D$1600,MATCH(0,COUNTIF($A$1:$A11, 'Deadline Tracker'!$D$3:$D$1600),0)),"")</f>
        <v/>
      </c>
      <c r="E12" s="131" t="str">
        <f t="array" ref="E12">IFERROR(INDEX('Deadline Tracker'!$C$3:$C$1600,MATCH(0,COUNTIF($B$1:$B11, 'Deadline Tracker'!$C$3:$C$1600),0)),"")</f>
        <v/>
      </c>
      <c r="F12" s="131" t="str">
        <f t="array" ref="F12">IFERROR(INDEX('Deadline Tracker'!$B$3:$B$1600,MATCH(0,COUNTIF($C$1:$C11, 'Deadline Tracker'!$B$3:$B$1600),0)),"")</f>
        <v/>
      </c>
    </row>
    <row r="13" spans="1:6">
      <c r="A13" s="131" t="str">
        <f t="array" ref="A13">IFERROR(INDEX('Deadline Tracker'!$D$3:$D$1600,MATCH(0,COUNTIF($A$1:$A12, 'Deadline Tracker'!$D$3:$D$1600),0)),"")</f>
        <v/>
      </c>
      <c r="B13" s="131" t="str">
        <f t="array" ref="B13">IFERROR(INDEX('Deadline Tracker'!$C$3:$C$1600,MATCH(0,COUNTIF($B$1:$B12, 'Deadline Tracker'!$C$3:$C$1600),0)),"")</f>
        <v/>
      </c>
      <c r="C13" s="131" t="str">
        <f t="array" ref="C13">IFERROR(INDEX('Deadline Tracker'!$B$3:$B$1600,MATCH(0,COUNTIF($C$1:$C12, 'Deadline Tracker'!$B$3:$B$1600),0)),"")</f>
        <v/>
      </c>
      <c r="D13" s="131" t="str">
        <f t="array" ref="D13">IFERROR(INDEX('Deadline Tracker'!$D$3:$D$1600,MATCH(0,COUNTIF($A$1:$A12, 'Deadline Tracker'!$D$3:$D$1600),0)),"")</f>
        <v/>
      </c>
      <c r="E13" s="131" t="str">
        <f t="array" ref="E13">IFERROR(INDEX('Deadline Tracker'!$C$3:$C$1600,MATCH(0,COUNTIF($B$1:$B12, 'Deadline Tracker'!$C$3:$C$1600),0)),"")</f>
        <v/>
      </c>
      <c r="F13" s="131" t="str">
        <f t="array" ref="F13">IFERROR(INDEX('Deadline Tracker'!$B$3:$B$1600,MATCH(0,COUNTIF($C$1:$C12, 'Deadline Tracker'!$B$3:$B$1600),0)),"")</f>
        <v/>
      </c>
    </row>
    <row r="14" spans="1:6">
      <c r="A14" s="131" t="str">
        <f t="array" ref="A14">IFERROR(INDEX('Deadline Tracker'!$D$3:$D$1600,MATCH(0,COUNTIF($A$1:$A13, 'Deadline Tracker'!$D$3:$D$1600),0)),"")</f>
        <v/>
      </c>
      <c r="B14" s="131" t="str">
        <f t="array" ref="B14">IFERROR(INDEX('Deadline Tracker'!$C$3:$C$1600,MATCH(0,COUNTIF($B$1:$B13, 'Deadline Tracker'!$C$3:$C$1600),0)),"")</f>
        <v/>
      </c>
      <c r="C14" s="131" t="str">
        <f t="array" ref="C14">IFERROR(INDEX('Deadline Tracker'!$B$3:$B$1600,MATCH(0,COUNTIF($C$1:$C13, 'Deadline Tracker'!$B$3:$B$1600),0)),"")</f>
        <v/>
      </c>
      <c r="D14" s="131" t="str">
        <f t="array" ref="D14">IFERROR(INDEX('Deadline Tracker'!$D$3:$D$1600,MATCH(0,COUNTIF($A$1:$A13, 'Deadline Tracker'!$D$3:$D$1600),0)),"")</f>
        <v/>
      </c>
      <c r="E14" s="131" t="str">
        <f t="array" ref="E14">IFERROR(INDEX('Deadline Tracker'!$C$3:$C$1600,MATCH(0,COUNTIF($B$1:$B13, 'Deadline Tracker'!$C$3:$C$1600),0)),"")</f>
        <v/>
      </c>
      <c r="F14" s="131" t="str">
        <f t="array" ref="F14">IFERROR(INDEX('Deadline Tracker'!$B$3:$B$1600,MATCH(0,COUNTIF($C$1:$C13, 'Deadline Tracker'!$B$3:$B$1600),0)),"")</f>
        <v/>
      </c>
    </row>
    <row r="15" spans="1:6">
      <c r="A15" s="131" t="str">
        <f t="array" ref="A15">IFERROR(INDEX('Deadline Tracker'!$D$3:$D$1600,MATCH(0,COUNTIF($A$1:$A14, 'Deadline Tracker'!$D$3:$D$1600),0)),"")</f>
        <v/>
      </c>
      <c r="B15" s="131" t="str">
        <f t="array" ref="B15">IFERROR(INDEX('Deadline Tracker'!$C$3:$C$1600,MATCH(0,COUNTIF($B$1:$B14, 'Deadline Tracker'!$C$3:$C$1600),0)),"")</f>
        <v/>
      </c>
      <c r="C15" s="131" t="str">
        <f t="array" ref="C15">IFERROR(INDEX('Deadline Tracker'!$B$3:$B$1600,MATCH(0,COUNTIF($C$1:$C14, 'Deadline Tracker'!$B$3:$B$1600),0)),"")</f>
        <v/>
      </c>
      <c r="D15" s="131" t="str">
        <f t="array" ref="D15">IFERROR(INDEX('Deadline Tracker'!$D$3:$D$1600,MATCH(0,COUNTIF($A$1:$A14, 'Deadline Tracker'!$D$3:$D$1600),0)),"")</f>
        <v/>
      </c>
      <c r="E15" s="131" t="str">
        <f t="array" ref="E15">IFERROR(INDEX('Deadline Tracker'!$C$3:$C$1600,MATCH(0,COUNTIF($B$1:$B14, 'Deadline Tracker'!$C$3:$C$1600),0)),"")</f>
        <v/>
      </c>
      <c r="F15" s="131" t="str">
        <f t="array" ref="F15">IFERROR(INDEX('Deadline Tracker'!$B$3:$B$1600,MATCH(0,COUNTIF($C$1:$C14, 'Deadline Tracker'!$B$3:$B$1600),0)),"")</f>
        <v/>
      </c>
    </row>
    <row r="16" spans="1:6">
      <c r="A16" s="131" t="str">
        <f t="array" ref="A16">IFERROR(INDEX('Deadline Tracker'!$D$3:$D$1600,MATCH(0,COUNTIF($A$1:$A15, 'Deadline Tracker'!$D$3:$D$1600),0)),"")</f>
        <v/>
      </c>
      <c r="B16" s="131" t="str">
        <f t="array" ref="B16">IFERROR(INDEX('Deadline Tracker'!$C$3:$C$1600,MATCH(0,COUNTIF($B$1:$B15, 'Deadline Tracker'!$C$3:$C$1600),0)),"")</f>
        <v/>
      </c>
      <c r="C16" s="131" t="str">
        <f t="array" ref="C16">IFERROR(INDEX('Deadline Tracker'!$B$3:$B$1600,MATCH(0,COUNTIF($C$1:$C15, 'Deadline Tracker'!$B$3:$B$1600),0)),"")</f>
        <v/>
      </c>
      <c r="D16" s="131" t="str">
        <f t="array" ref="D16">IFERROR(INDEX('Deadline Tracker'!$D$3:$D$1600,MATCH(0,COUNTIF($A$1:$A15, 'Deadline Tracker'!$D$3:$D$1600),0)),"")</f>
        <v/>
      </c>
      <c r="E16" s="131" t="str">
        <f t="array" ref="E16">IFERROR(INDEX('Deadline Tracker'!$C$3:$C$1600,MATCH(0,COUNTIF($B$1:$B15, 'Deadline Tracker'!$C$3:$C$1600),0)),"")</f>
        <v/>
      </c>
      <c r="F16" s="131" t="str">
        <f t="array" ref="F16">IFERROR(INDEX('Deadline Tracker'!$B$3:$B$1600,MATCH(0,COUNTIF($C$1:$C15, 'Deadline Tracker'!$B$3:$B$1600),0)),"")</f>
        <v/>
      </c>
    </row>
    <row r="17" spans="1:6">
      <c r="A17" s="131" t="str">
        <f t="array" ref="A17">IFERROR(INDEX('Deadline Tracker'!$D$3:$D$1600,MATCH(0,COUNTIF($A$1:$A16, 'Deadline Tracker'!$D$3:$D$1600),0)),"")</f>
        <v/>
      </c>
      <c r="B17" s="131" t="str">
        <f t="array" ref="B17">IFERROR(INDEX('Deadline Tracker'!$C$3:$C$1600,MATCH(0,COUNTIF($B$1:$B16, 'Deadline Tracker'!$C$3:$C$1600),0)),"")</f>
        <v/>
      </c>
      <c r="C17" s="131" t="str">
        <f t="array" ref="C17">IFERROR(INDEX('Deadline Tracker'!$B$3:$B$1600,MATCH(0,COUNTIF($C$1:$C16, 'Deadline Tracker'!$B$3:$B$1600),0)),"")</f>
        <v/>
      </c>
      <c r="D17" s="131" t="str">
        <f t="array" ref="D17">IFERROR(INDEX('Deadline Tracker'!$D$3:$D$1600,MATCH(0,COUNTIF($A$1:$A16, 'Deadline Tracker'!$D$3:$D$1600),0)),"")</f>
        <v/>
      </c>
      <c r="E17" s="131" t="str">
        <f t="array" ref="E17">IFERROR(INDEX('Deadline Tracker'!$C$3:$C$1600,MATCH(0,COUNTIF($B$1:$B16, 'Deadline Tracker'!$C$3:$C$1600),0)),"")</f>
        <v/>
      </c>
      <c r="F17" s="131" t="str">
        <f t="array" ref="F17">IFERROR(INDEX('Deadline Tracker'!$B$3:$B$1600,MATCH(0,COUNTIF($C$1:$C16, 'Deadline Tracker'!$B$3:$B$1600),0)),"")</f>
        <v/>
      </c>
    </row>
    <row r="18" spans="1:6">
      <c r="A18" s="131" t="str">
        <f t="array" ref="A18">IFERROR(INDEX('Deadline Tracker'!$D$3:$D$1600,MATCH(0,COUNTIF($A$1:$A17, 'Deadline Tracker'!$D$3:$D$1600),0)),"")</f>
        <v/>
      </c>
      <c r="B18" s="131" t="str">
        <f t="array" ref="B18">IFERROR(INDEX('Deadline Tracker'!$C$3:$C$1600,MATCH(0,COUNTIF($B$1:$B17, 'Deadline Tracker'!$C$3:$C$1600),0)),"")</f>
        <v/>
      </c>
      <c r="C18" s="131" t="str">
        <f t="array" ref="C18">IFERROR(INDEX('Deadline Tracker'!$B$3:$B$1600,MATCH(0,COUNTIF($C$1:$C17, 'Deadline Tracker'!$B$3:$B$1600),0)),"")</f>
        <v/>
      </c>
      <c r="D18" s="131" t="str">
        <f t="array" ref="D18">IFERROR(INDEX('Deadline Tracker'!$D$3:$D$1600,MATCH(0,COUNTIF($A$1:$A17, 'Deadline Tracker'!$D$3:$D$1600),0)),"")</f>
        <v/>
      </c>
      <c r="E18" s="131" t="str">
        <f t="array" ref="E18">IFERROR(INDEX('Deadline Tracker'!$C$3:$C$1600,MATCH(0,COUNTIF($B$1:$B17, 'Deadline Tracker'!$C$3:$C$1600),0)),"")</f>
        <v/>
      </c>
      <c r="F18" s="131" t="str">
        <f t="array" ref="F18">IFERROR(INDEX('Deadline Tracker'!$B$3:$B$1600,MATCH(0,COUNTIF($C$1:$C17, 'Deadline Tracker'!$B$3:$B$1600),0)),"")</f>
        <v/>
      </c>
    </row>
    <row r="19" spans="1:6">
      <c r="A19" s="131" t="str">
        <f t="array" ref="A19">IFERROR(INDEX('Deadline Tracker'!$D$3:$D$1600,MATCH(0,COUNTIF($A$1:$A18, 'Deadline Tracker'!$D$3:$D$1600),0)),"")</f>
        <v/>
      </c>
      <c r="B19" s="131" t="str">
        <f t="array" ref="B19">IFERROR(INDEX('Deadline Tracker'!$C$3:$C$1600,MATCH(0,COUNTIF($B$1:$B18, 'Deadline Tracker'!$C$3:$C$1600),0)),"")</f>
        <v/>
      </c>
      <c r="C19" s="131" t="str">
        <f t="array" ref="C19">IFERROR(INDEX('Deadline Tracker'!$B$3:$B$1600,MATCH(0,COUNTIF($C$1:$C18, 'Deadline Tracker'!$B$3:$B$1600),0)),"")</f>
        <v/>
      </c>
      <c r="D19" s="131" t="str">
        <f t="array" ref="D19">IFERROR(INDEX('Deadline Tracker'!$D$3:$D$1600,MATCH(0,COUNTIF($A$1:$A18, 'Deadline Tracker'!$D$3:$D$1600),0)),"")</f>
        <v/>
      </c>
      <c r="E19" s="131" t="str">
        <f t="array" ref="E19">IFERROR(INDEX('Deadline Tracker'!$C$3:$C$1600,MATCH(0,COUNTIF($B$1:$B18, 'Deadline Tracker'!$C$3:$C$1600),0)),"")</f>
        <v/>
      </c>
      <c r="F19" s="131" t="str">
        <f t="array" ref="F19">IFERROR(INDEX('Deadline Tracker'!$B$3:$B$1600,MATCH(0,COUNTIF($C$1:$C18, 'Deadline Tracker'!$B$3:$B$1600),0)),"")</f>
        <v/>
      </c>
    </row>
    <row r="20" spans="1:6">
      <c r="A20" s="131" t="str">
        <f t="array" ref="A20">IFERROR(INDEX('Deadline Tracker'!$D$3:$D$1600,MATCH(0,COUNTIF($A$1:$A19, 'Deadline Tracker'!$D$3:$D$1600),0)),"")</f>
        <v/>
      </c>
      <c r="B20" s="131" t="str">
        <f t="array" ref="B20">IFERROR(INDEX('Deadline Tracker'!$C$3:$C$1600,MATCH(0,COUNTIF($B$1:$B19, 'Deadline Tracker'!$C$3:$C$1600),0)),"")</f>
        <v/>
      </c>
      <c r="C20" s="131" t="str">
        <f t="array" ref="C20">IFERROR(INDEX('Deadline Tracker'!$B$3:$B$1600,MATCH(0,COUNTIF($C$1:$C19, 'Deadline Tracker'!$B$3:$B$1600),0)),"")</f>
        <v/>
      </c>
      <c r="D20" s="131" t="str">
        <f t="array" ref="D20">IFERROR(INDEX('Deadline Tracker'!$D$3:$D$1600,MATCH(0,COUNTIF($A$1:$A19, 'Deadline Tracker'!$D$3:$D$1600),0)),"")</f>
        <v/>
      </c>
      <c r="E20" s="131" t="str">
        <f t="array" ref="E20">IFERROR(INDEX('Deadline Tracker'!$C$3:$C$1600,MATCH(0,COUNTIF($B$1:$B19, 'Deadline Tracker'!$C$3:$C$1600),0)),"")</f>
        <v/>
      </c>
      <c r="F20" s="131" t="str">
        <f t="array" ref="F20">IFERROR(INDEX('Deadline Tracker'!$B$3:$B$1600,MATCH(0,COUNTIF($C$1:$C19, 'Deadline Tracker'!$B$3:$B$1600),0)),"")</f>
        <v/>
      </c>
    </row>
    <row r="21" spans="1:6">
      <c r="A21" s="131" t="str">
        <f t="array" ref="A21">IFERROR(INDEX('Deadline Tracker'!$D$3:$D$1600,MATCH(0,COUNTIF($A$1:$A20, 'Deadline Tracker'!$D$3:$D$1600),0)),"")</f>
        <v/>
      </c>
      <c r="B21" s="131" t="str">
        <f t="array" ref="B21">IFERROR(INDEX('Deadline Tracker'!$C$3:$C$1600,MATCH(0,COUNTIF($B$1:$B20, 'Deadline Tracker'!$C$3:$C$1600),0)),"")</f>
        <v/>
      </c>
      <c r="C21" s="131" t="str">
        <f t="array" ref="C21">IFERROR(INDEX('Deadline Tracker'!$B$3:$B$1600,MATCH(0,COUNTIF($C$1:$C20, 'Deadline Tracker'!$B$3:$B$1600),0)),"")</f>
        <v/>
      </c>
      <c r="D21" s="131" t="str">
        <f t="array" ref="D21">IFERROR(INDEX('Deadline Tracker'!$D$3:$D$1600,MATCH(0,COUNTIF($A$1:$A20, 'Deadline Tracker'!$D$3:$D$1600),0)),"")</f>
        <v/>
      </c>
      <c r="E21" s="131" t="str">
        <f t="array" ref="E21">IFERROR(INDEX('Deadline Tracker'!$C$3:$C$1600,MATCH(0,COUNTIF($B$1:$B20, 'Deadline Tracker'!$C$3:$C$1600),0)),"")</f>
        <v/>
      </c>
      <c r="F21" s="131" t="str">
        <f t="array" ref="F21">IFERROR(INDEX('Deadline Tracker'!$B$3:$B$1600,MATCH(0,COUNTIF($C$1:$C20, 'Deadline Tracker'!$B$3:$B$1600),0)),"")</f>
        <v/>
      </c>
    </row>
    <row r="22" spans="1:6">
      <c r="A22" s="131" t="str">
        <f t="array" ref="A22">IFERROR(INDEX('Deadline Tracker'!$D$3:$D$1600,MATCH(0,COUNTIF($A$1:$A21, 'Deadline Tracker'!$D$3:$D$1600),0)),"")</f>
        <v/>
      </c>
      <c r="B22" s="131" t="str">
        <f t="array" ref="B22">IFERROR(INDEX('Deadline Tracker'!$C$3:$C$1600,MATCH(0,COUNTIF($B$1:$B21, 'Deadline Tracker'!$C$3:$C$1600),0)),"")</f>
        <v/>
      </c>
      <c r="C22" s="131" t="str">
        <f t="array" ref="C22">IFERROR(INDEX('Deadline Tracker'!$B$3:$B$1600,MATCH(0,COUNTIF($C$1:$C21, 'Deadline Tracker'!$B$3:$B$1600),0)),"")</f>
        <v/>
      </c>
      <c r="D22" s="131" t="str">
        <f t="array" ref="D22">IFERROR(INDEX('Deadline Tracker'!$D$3:$D$1600,MATCH(0,COUNTIF($A$1:$A21, 'Deadline Tracker'!$D$3:$D$1600),0)),"")</f>
        <v/>
      </c>
      <c r="E22" s="131" t="str">
        <f t="array" ref="E22">IFERROR(INDEX('Deadline Tracker'!$C$3:$C$1600,MATCH(0,COUNTIF($B$1:$B21, 'Deadline Tracker'!$C$3:$C$1600),0)),"")</f>
        <v/>
      </c>
      <c r="F22" s="131" t="str">
        <f t="array" ref="F22">IFERROR(INDEX('Deadline Tracker'!$B$3:$B$1600,MATCH(0,COUNTIF($C$1:$C21, 'Deadline Tracker'!$B$3:$B$1600),0)),"")</f>
        <v/>
      </c>
    </row>
    <row r="23" spans="1:6">
      <c r="A23" s="131" t="str">
        <f t="array" ref="A23">IFERROR(INDEX('Deadline Tracker'!$D$3:$D$1600,MATCH(0,COUNTIF($A$1:$A22, 'Deadline Tracker'!$D$3:$D$1600),0)),"")</f>
        <v/>
      </c>
      <c r="B23" s="131" t="str">
        <f t="array" ref="B23">IFERROR(INDEX('Deadline Tracker'!$C$3:$C$1600,MATCH(0,COUNTIF($B$1:$B22, 'Deadline Tracker'!$C$3:$C$1600),0)),"")</f>
        <v/>
      </c>
      <c r="C23" s="131" t="str">
        <f t="array" ref="C23">IFERROR(INDEX('Deadline Tracker'!$B$3:$B$1600,MATCH(0,COUNTIF($C$1:$C22, 'Deadline Tracker'!$B$3:$B$1600),0)),"")</f>
        <v/>
      </c>
      <c r="D23" s="131" t="str">
        <f t="array" ref="D23">IFERROR(INDEX('Deadline Tracker'!$D$3:$D$1600,MATCH(0,COUNTIF($A$1:$A22, 'Deadline Tracker'!$D$3:$D$1600),0)),"")</f>
        <v/>
      </c>
      <c r="E23" s="131" t="str">
        <f t="array" ref="E23">IFERROR(INDEX('Deadline Tracker'!$C$3:$C$1600,MATCH(0,COUNTIF($B$1:$B22, 'Deadline Tracker'!$C$3:$C$1600),0)),"")</f>
        <v/>
      </c>
      <c r="F23" s="131" t="str">
        <f t="array" ref="F23">IFERROR(INDEX('Deadline Tracker'!$B$3:$B$1600,MATCH(0,COUNTIF($C$1:$C22, 'Deadline Tracker'!$B$3:$B$1600),0)),"")</f>
        <v/>
      </c>
    </row>
    <row r="24" spans="1:6">
      <c r="A24" s="131" t="str">
        <f t="array" ref="A24">IFERROR(INDEX('Deadline Tracker'!$D$3:$D$1600,MATCH(0,COUNTIF($A$1:$A23, 'Deadline Tracker'!$D$3:$D$1600),0)),"")</f>
        <v/>
      </c>
      <c r="B24" s="131" t="str">
        <f t="array" ref="B24">IFERROR(INDEX('Deadline Tracker'!$C$3:$C$1600,MATCH(0,COUNTIF($B$1:$B23, 'Deadline Tracker'!$C$3:$C$1600),0)),"")</f>
        <v/>
      </c>
      <c r="C24" s="131" t="str">
        <f t="array" ref="C24">IFERROR(INDEX('Deadline Tracker'!$B$3:$B$1600,MATCH(0,COUNTIF($C$1:$C23, 'Deadline Tracker'!$B$3:$B$1600),0)),"")</f>
        <v/>
      </c>
      <c r="D24" s="131" t="str">
        <f t="array" ref="D24">IFERROR(INDEX('Deadline Tracker'!$D$3:$D$1600,MATCH(0,COUNTIF($A$1:$A23, 'Deadline Tracker'!$D$3:$D$1600),0)),"")</f>
        <v/>
      </c>
      <c r="E24" s="131" t="str">
        <f t="array" ref="E24">IFERROR(INDEX('Deadline Tracker'!$C$3:$C$1600,MATCH(0,COUNTIF($B$1:$B23, 'Deadline Tracker'!$C$3:$C$1600),0)),"")</f>
        <v/>
      </c>
      <c r="F24" s="131" t="str">
        <f t="array" ref="F24">IFERROR(INDEX('Deadline Tracker'!$B$3:$B$1600,MATCH(0,COUNTIF($C$1:$C23, 'Deadline Tracker'!$B$3:$B$1600),0)),"")</f>
        <v/>
      </c>
    </row>
    <row r="25" spans="1:6">
      <c r="A25" s="131" t="str">
        <f t="array" ref="A25">IFERROR(INDEX('Deadline Tracker'!$D$3:$D$1600,MATCH(0,COUNTIF($A$1:$A24, 'Deadline Tracker'!$D$3:$D$1600),0)),"")</f>
        <v/>
      </c>
      <c r="B25" s="131" t="str">
        <f t="array" ref="B25">IFERROR(INDEX('Deadline Tracker'!$C$3:$C$1600,MATCH(0,COUNTIF($B$1:$B24, 'Deadline Tracker'!$C$3:$C$1600),0)),"")</f>
        <v/>
      </c>
      <c r="C25" s="131" t="str">
        <f t="array" ref="C25">IFERROR(INDEX('Deadline Tracker'!$B$3:$B$1600,MATCH(0,COUNTIF($C$1:$C24, 'Deadline Tracker'!$B$3:$B$1600),0)),"")</f>
        <v/>
      </c>
      <c r="D25" s="131" t="str">
        <f t="array" ref="D25">IFERROR(INDEX('Deadline Tracker'!$D$3:$D$1600,MATCH(0,COUNTIF($A$1:$A24, 'Deadline Tracker'!$D$3:$D$1600),0)),"")</f>
        <v/>
      </c>
      <c r="E25" s="131" t="str">
        <f t="array" ref="E25">IFERROR(INDEX('Deadline Tracker'!$C$3:$C$1600,MATCH(0,COUNTIF($B$1:$B24, 'Deadline Tracker'!$C$3:$C$1600),0)),"")</f>
        <v/>
      </c>
      <c r="F25" s="131" t="str">
        <f t="array" ref="F25">IFERROR(INDEX('Deadline Tracker'!$B$3:$B$1600,MATCH(0,COUNTIF($C$1:$C24, 'Deadline Tracker'!$B$3:$B$1600),0)),"")</f>
        <v/>
      </c>
    </row>
    <row r="26" spans="1:6">
      <c r="A26" s="131" t="str">
        <f t="array" ref="A26">IFERROR(INDEX('Deadline Tracker'!$D$3:$D$1600,MATCH(0,COUNTIF($A$1:$A25, 'Deadline Tracker'!$D$3:$D$1600),0)),"")</f>
        <v/>
      </c>
      <c r="B26" s="131" t="str">
        <f t="array" ref="B26">IFERROR(INDEX('Deadline Tracker'!$C$3:$C$1600,MATCH(0,COUNTIF($B$1:$B25, 'Deadline Tracker'!$C$3:$C$1600),0)),"")</f>
        <v/>
      </c>
      <c r="C26" s="131" t="str">
        <f t="array" ref="C26">IFERROR(INDEX('Deadline Tracker'!$B$3:$B$1600,MATCH(0,COUNTIF($C$1:$C25, 'Deadline Tracker'!$B$3:$B$1600),0)),"")</f>
        <v/>
      </c>
      <c r="D26" s="131" t="str">
        <f t="array" ref="D26">IFERROR(INDEX('Deadline Tracker'!$D$3:$D$1600,MATCH(0,COUNTIF($A$1:$A25, 'Deadline Tracker'!$D$3:$D$1600),0)),"")</f>
        <v/>
      </c>
      <c r="E26" s="131" t="str">
        <f t="array" ref="E26">IFERROR(INDEX('Deadline Tracker'!$C$3:$C$1600,MATCH(0,COUNTIF($B$1:$B25, 'Deadline Tracker'!$C$3:$C$1600),0)),"")</f>
        <v/>
      </c>
      <c r="F26" s="131" t="str">
        <f t="array" ref="F26">IFERROR(INDEX('Deadline Tracker'!$B$3:$B$1600,MATCH(0,COUNTIF($C$1:$C25, 'Deadline Tracker'!$B$3:$B$1600),0)),"")</f>
        <v/>
      </c>
    </row>
    <row r="27" spans="1:6">
      <c r="A27" s="131" t="str">
        <f t="array" ref="A27">IFERROR(INDEX('Deadline Tracker'!$D$3:$D$1600,MATCH(0,COUNTIF($A$1:$A26, 'Deadline Tracker'!$D$3:$D$1600),0)),"")</f>
        <v/>
      </c>
      <c r="B27" s="131" t="str">
        <f t="array" ref="B27">IFERROR(INDEX('Deadline Tracker'!$C$3:$C$1600,MATCH(0,COUNTIF($B$1:$B26, 'Deadline Tracker'!$C$3:$C$1600),0)),"")</f>
        <v/>
      </c>
      <c r="C27" s="131" t="str">
        <f t="array" ref="C27">IFERROR(INDEX('Deadline Tracker'!$B$3:$B$1600,MATCH(0,COUNTIF($C$1:$C26, 'Deadline Tracker'!$B$3:$B$1600),0)),"")</f>
        <v/>
      </c>
      <c r="D27" s="131" t="str">
        <f t="array" ref="D27">IFERROR(INDEX('Deadline Tracker'!$D$3:$D$1600,MATCH(0,COUNTIF($A$1:$A26, 'Deadline Tracker'!$D$3:$D$1600),0)),"")</f>
        <v/>
      </c>
      <c r="E27" s="131" t="str">
        <f t="array" ref="E27">IFERROR(INDEX('Deadline Tracker'!$C$3:$C$1600,MATCH(0,COUNTIF($B$1:$B26, 'Deadline Tracker'!$C$3:$C$1600),0)),"")</f>
        <v/>
      </c>
      <c r="F27" s="131" t="str">
        <f t="array" ref="F27">IFERROR(INDEX('Deadline Tracker'!$B$3:$B$1600,MATCH(0,COUNTIF($C$1:$C26, 'Deadline Tracker'!$B$3:$B$1600),0)),"")</f>
        <v/>
      </c>
    </row>
    <row r="28" spans="1:6">
      <c r="A28" s="131" t="str">
        <f t="array" ref="A28">IFERROR(INDEX('Deadline Tracker'!$D$3:$D$1600,MATCH(0,COUNTIF($A$1:$A27, 'Deadline Tracker'!$D$3:$D$1600),0)),"")</f>
        <v/>
      </c>
      <c r="B28" s="131" t="str">
        <f t="array" ref="B28">IFERROR(INDEX('Deadline Tracker'!$C$3:$C$1600,MATCH(0,COUNTIF($B$1:$B27, 'Deadline Tracker'!$C$3:$C$1600),0)),"")</f>
        <v/>
      </c>
      <c r="C28" s="131" t="str">
        <f t="array" ref="C28">IFERROR(INDEX('Deadline Tracker'!$B$3:$B$1600,MATCH(0,COUNTIF($C$1:$C27, 'Deadline Tracker'!$B$3:$B$1600),0)),"")</f>
        <v/>
      </c>
      <c r="D28" s="131" t="str">
        <f t="array" ref="D28">IFERROR(INDEX('Deadline Tracker'!$D$3:$D$1600,MATCH(0,COUNTIF($A$1:$A27, 'Deadline Tracker'!$D$3:$D$1600),0)),"")</f>
        <v/>
      </c>
      <c r="E28" s="131" t="str">
        <f t="array" ref="E28">IFERROR(INDEX('Deadline Tracker'!$C$3:$C$1600,MATCH(0,COUNTIF($B$1:$B27, 'Deadline Tracker'!$C$3:$C$1600),0)),"")</f>
        <v/>
      </c>
      <c r="F28" s="131" t="str">
        <f t="array" ref="F28">IFERROR(INDEX('Deadline Tracker'!$B$3:$B$1600,MATCH(0,COUNTIF($C$1:$C27, 'Deadline Tracker'!$B$3:$B$1600),0)),"")</f>
        <v/>
      </c>
    </row>
    <row r="29" spans="1:6">
      <c r="A29" s="131" t="str">
        <f t="array" ref="A29">IFERROR(INDEX('Deadline Tracker'!$D$3:$D$1600,MATCH(0,COUNTIF($A$1:$A28, 'Deadline Tracker'!$D$3:$D$1600),0)),"")</f>
        <v/>
      </c>
      <c r="B29" s="131" t="str">
        <f t="array" ref="B29">IFERROR(INDEX('Deadline Tracker'!$C$3:$C$1600,MATCH(0,COUNTIF($B$1:$B28, 'Deadline Tracker'!$C$3:$C$1600),0)),"")</f>
        <v/>
      </c>
      <c r="C29" s="131" t="str">
        <f t="array" ref="C29">IFERROR(INDEX('Deadline Tracker'!$B$3:$B$1600,MATCH(0,COUNTIF($C$1:$C28, 'Deadline Tracker'!$B$3:$B$1600),0)),"")</f>
        <v/>
      </c>
      <c r="D29" s="131" t="str">
        <f t="array" ref="D29">IFERROR(INDEX('Deadline Tracker'!$D$3:$D$1600,MATCH(0,COUNTIF($A$1:$A28, 'Deadline Tracker'!$D$3:$D$1600),0)),"")</f>
        <v/>
      </c>
      <c r="E29" s="131" t="str">
        <f t="array" ref="E29">IFERROR(INDEX('Deadline Tracker'!$C$3:$C$1600,MATCH(0,COUNTIF($B$1:$B28, 'Deadline Tracker'!$C$3:$C$1600),0)),"")</f>
        <v/>
      </c>
      <c r="F29" s="131" t="str">
        <f t="array" ref="F29">IFERROR(INDEX('Deadline Tracker'!$B$3:$B$1600,MATCH(0,COUNTIF($C$1:$C28, 'Deadline Tracker'!$B$3:$B$1600),0)),"")</f>
        <v/>
      </c>
    </row>
    <row r="30" spans="1:6">
      <c r="A30" s="131" t="str">
        <f t="array" ref="A30">IFERROR(INDEX('Deadline Tracker'!$D$3:$D$1600,MATCH(0,COUNTIF($A$1:$A29, 'Deadline Tracker'!$D$3:$D$1600),0)),"")</f>
        <v/>
      </c>
      <c r="B30" s="131" t="str">
        <f t="array" ref="B30">IFERROR(INDEX('Deadline Tracker'!$C$3:$C$1600,MATCH(0,COUNTIF($B$1:$B29, 'Deadline Tracker'!$C$3:$C$1600),0)),"")</f>
        <v/>
      </c>
      <c r="C30" s="131" t="str">
        <f t="array" ref="C30">IFERROR(INDEX('Deadline Tracker'!$B$3:$B$1600,MATCH(0,COUNTIF($C$1:$C29, 'Deadline Tracker'!$B$3:$B$1600),0)),"")</f>
        <v/>
      </c>
      <c r="D30" s="131" t="str">
        <f t="array" ref="D30">IFERROR(INDEX('Deadline Tracker'!$D$3:$D$1600,MATCH(0,COUNTIF($A$1:$A29, 'Deadline Tracker'!$D$3:$D$1600),0)),"")</f>
        <v/>
      </c>
      <c r="E30" s="131" t="str">
        <f t="array" ref="E30">IFERROR(INDEX('Deadline Tracker'!$C$3:$C$1600,MATCH(0,COUNTIF($B$1:$B29, 'Deadline Tracker'!$C$3:$C$1600),0)),"")</f>
        <v/>
      </c>
      <c r="F30" s="131" t="str">
        <f t="array" ref="F30">IFERROR(INDEX('Deadline Tracker'!$B$3:$B$1600,MATCH(0,COUNTIF($C$1:$C29, 'Deadline Tracker'!$B$3:$B$1600),0)),"")</f>
        <v/>
      </c>
    </row>
    <row r="31" spans="1:6">
      <c r="A31" s="131" t="str">
        <f t="array" ref="A31">IFERROR(INDEX('Deadline Tracker'!$D$3:$D$1600,MATCH(0,COUNTIF($A$1:$A30, 'Deadline Tracker'!$D$3:$D$1600),0)),"")</f>
        <v/>
      </c>
      <c r="B31" s="131" t="str">
        <f t="array" ref="B31">IFERROR(INDEX('Deadline Tracker'!$C$3:$C$1600,MATCH(0,COUNTIF($B$1:$B30, 'Deadline Tracker'!$C$3:$C$1600),0)),"")</f>
        <v/>
      </c>
      <c r="C31" s="131" t="str">
        <f t="array" ref="C31">IFERROR(INDEX('Deadline Tracker'!$B$3:$B$1600,MATCH(0,COUNTIF($C$1:$C30, 'Deadline Tracker'!$B$3:$B$1600),0)),"")</f>
        <v/>
      </c>
      <c r="D31" s="131" t="str">
        <f t="array" ref="D31">IFERROR(INDEX('Deadline Tracker'!$D$3:$D$1600,MATCH(0,COUNTIF($A$1:$A30, 'Deadline Tracker'!$D$3:$D$1600),0)),"")</f>
        <v/>
      </c>
      <c r="E31" s="131" t="str">
        <f t="array" ref="E31">IFERROR(INDEX('Deadline Tracker'!$C$3:$C$1600,MATCH(0,COUNTIF($B$1:$B30, 'Deadline Tracker'!$C$3:$C$1600),0)),"")</f>
        <v/>
      </c>
      <c r="F31" s="131" t="str">
        <f t="array" ref="F31">IFERROR(INDEX('Deadline Tracker'!$B$3:$B$1600,MATCH(0,COUNTIF($C$1:$C30, 'Deadline Tracker'!$B$3:$B$1600),0)),"")</f>
        <v/>
      </c>
    </row>
    <row r="32" spans="1:6">
      <c r="A32" s="131" t="str">
        <f t="array" ref="A32">IFERROR(INDEX('Deadline Tracker'!$D$3:$D$1600,MATCH(0,COUNTIF($A$1:$A31, 'Deadline Tracker'!$D$3:$D$1600),0)),"")</f>
        <v/>
      </c>
      <c r="B32" s="131" t="str">
        <f t="array" ref="B32">IFERROR(INDEX('Deadline Tracker'!$C$3:$C$1600,MATCH(0,COUNTIF($B$1:$B31, 'Deadline Tracker'!$C$3:$C$1600),0)),"")</f>
        <v/>
      </c>
      <c r="C32" s="131" t="str">
        <f t="array" ref="C32">IFERROR(INDEX('Deadline Tracker'!$B$3:$B$1600,MATCH(0,COUNTIF($C$1:$C31, 'Deadline Tracker'!$B$3:$B$1600),0)),"")</f>
        <v/>
      </c>
      <c r="D32" s="131" t="str">
        <f t="array" ref="D32">IFERROR(INDEX('Deadline Tracker'!$D$3:$D$1600,MATCH(0,COUNTIF($A$1:$A31, 'Deadline Tracker'!$D$3:$D$1600),0)),"")</f>
        <v/>
      </c>
      <c r="E32" s="131" t="str">
        <f t="array" ref="E32">IFERROR(INDEX('Deadline Tracker'!$C$3:$C$1600,MATCH(0,COUNTIF($B$1:$B31, 'Deadline Tracker'!$C$3:$C$1600),0)),"")</f>
        <v/>
      </c>
      <c r="F32" s="131" t="str">
        <f t="array" ref="F32">IFERROR(INDEX('Deadline Tracker'!$B$3:$B$1600,MATCH(0,COUNTIF($C$1:$C31, 'Deadline Tracker'!$B$3:$B$1600),0)),"")</f>
        <v/>
      </c>
    </row>
    <row r="33" spans="1:6">
      <c r="A33" s="131" t="str">
        <f t="array" ref="A33">IFERROR(INDEX('Deadline Tracker'!$D$3:$D$1600,MATCH(0,COUNTIF($A$1:$A32, 'Deadline Tracker'!$D$3:$D$1600),0)),"")</f>
        <v/>
      </c>
      <c r="B33" s="131" t="str">
        <f t="array" ref="B33">IFERROR(INDEX('Deadline Tracker'!$C$3:$C$1600,MATCH(0,COUNTIF($B$1:$B32, 'Deadline Tracker'!$C$3:$C$1600),0)),"")</f>
        <v/>
      </c>
      <c r="C33" s="131" t="str">
        <f t="array" ref="C33">IFERROR(INDEX('Deadline Tracker'!$B$3:$B$1600,MATCH(0,COUNTIF($C$1:$C32, 'Deadline Tracker'!$B$3:$B$1600),0)),"")</f>
        <v/>
      </c>
      <c r="D33" s="131" t="str">
        <f t="array" ref="D33">IFERROR(INDEX('Deadline Tracker'!$D$3:$D$1600,MATCH(0,COUNTIF($A$1:$A32, 'Deadline Tracker'!$D$3:$D$1600),0)),"")</f>
        <v/>
      </c>
      <c r="E33" s="131" t="str">
        <f t="array" ref="E33">IFERROR(INDEX('Deadline Tracker'!$C$3:$C$1600,MATCH(0,COUNTIF($B$1:$B32, 'Deadline Tracker'!$C$3:$C$1600),0)),"")</f>
        <v/>
      </c>
      <c r="F33" s="131" t="str">
        <f t="array" ref="F33">IFERROR(INDEX('Deadline Tracker'!$B$3:$B$1600,MATCH(0,COUNTIF($C$1:$C32, 'Deadline Tracker'!$B$3:$B$1600),0)),"")</f>
        <v/>
      </c>
    </row>
    <row r="34" spans="1:6">
      <c r="A34" s="131" t="str">
        <f t="array" ref="A34">IFERROR(INDEX('Deadline Tracker'!$D$3:$D$1600,MATCH(0,COUNTIF($A$1:$A33, 'Deadline Tracker'!$D$3:$D$1600),0)),"")</f>
        <v/>
      </c>
      <c r="B34" s="131" t="str">
        <f t="array" ref="B34">IFERROR(INDEX('Deadline Tracker'!$C$3:$C$1600,MATCH(0,COUNTIF($B$1:$B33, 'Deadline Tracker'!$C$3:$C$1600),0)),"")</f>
        <v/>
      </c>
      <c r="C34" s="131" t="str">
        <f t="array" ref="C34">IFERROR(INDEX('Deadline Tracker'!$B$3:$B$1600,MATCH(0,COUNTIF($C$1:$C33, 'Deadline Tracker'!$B$3:$B$1600),0)),"")</f>
        <v/>
      </c>
      <c r="D34" s="131" t="str">
        <f t="array" ref="D34">IFERROR(INDEX('Deadline Tracker'!$D$3:$D$1600,MATCH(0,COUNTIF($A$1:$A33, 'Deadline Tracker'!$D$3:$D$1600),0)),"")</f>
        <v/>
      </c>
      <c r="E34" s="131" t="str">
        <f t="array" ref="E34">IFERROR(INDEX('Deadline Tracker'!$C$3:$C$1600,MATCH(0,COUNTIF($B$1:$B33, 'Deadline Tracker'!$C$3:$C$1600),0)),"")</f>
        <v/>
      </c>
      <c r="F34" s="131" t="str">
        <f t="array" ref="F34">IFERROR(INDEX('Deadline Tracker'!$B$3:$B$1600,MATCH(0,COUNTIF($C$1:$C33, 'Deadline Tracker'!$B$3:$B$1600),0)),"")</f>
        <v/>
      </c>
    </row>
    <row r="35" spans="1:6">
      <c r="A35" s="131" t="str">
        <f t="array" ref="A35">IFERROR(INDEX('Deadline Tracker'!$D$3:$D$1600,MATCH(0,COUNTIF($A$1:$A34, 'Deadline Tracker'!$D$3:$D$1600),0)),"")</f>
        <v/>
      </c>
      <c r="B35" s="131" t="str">
        <f t="array" ref="B35">IFERROR(INDEX('Deadline Tracker'!$C$3:$C$1600,MATCH(0,COUNTIF($B$1:$B34, 'Deadline Tracker'!$C$3:$C$1600),0)),"")</f>
        <v/>
      </c>
      <c r="C35" s="131" t="str">
        <f t="array" ref="C35">IFERROR(INDEX('Deadline Tracker'!$B$3:$B$1600,MATCH(0,COUNTIF($C$1:$C34, 'Deadline Tracker'!$B$3:$B$1600),0)),"")</f>
        <v/>
      </c>
      <c r="D35" s="131" t="str">
        <f t="array" ref="D35">IFERROR(INDEX('Deadline Tracker'!$D$3:$D$1600,MATCH(0,COUNTIF($A$1:$A34, 'Deadline Tracker'!$D$3:$D$1600),0)),"")</f>
        <v/>
      </c>
      <c r="E35" s="131" t="str">
        <f t="array" ref="E35">IFERROR(INDEX('Deadline Tracker'!$C$3:$C$1600,MATCH(0,COUNTIF($B$1:$B34, 'Deadline Tracker'!$C$3:$C$1600),0)),"")</f>
        <v/>
      </c>
      <c r="F35" s="131" t="str">
        <f t="array" ref="F35">IFERROR(INDEX('Deadline Tracker'!$B$3:$B$1600,MATCH(0,COUNTIF($C$1:$C34, 'Deadline Tracker'!$B$3:$B$1600),0)),"")</f>
        <v/>
      </c>
    </row>
    <row r="36" spans="1:6">
      <c r="A36" s="131" t="str">
        <f t="array" ref="A36">IFERROR(INDEX('Deadline Tracker'!$D$3:$D$1600,MATCH(0,COUNTIF($A$1:$A35, 'Deadline Tracker'!$D$3:$D$1600),0)),"")</f>
        <v/>
      </c>
      <c r="B36" s="131" t="str">
        <f t="array" ref="B36">IFERROR(INDEX('Deadline Tracker'!$C$3:$C$1600,MATCH(0,COUNTIF($B$1:$B35, 'Deadline Tracker'!$C$3:$C$1600),0)),"")</f>
        <v/>
      </c>
      <c r="C36" s="131" t="str">
        <f t="array" ref="C36">IFERROR(INDEX('Deadline Tracker'!$B$3:$B$1600,MATCH(0,COUNTIF($C$1:$C35, 'Deadline Tracker'!$B$3:$B$1600),0)),"")</f>
        <v/>
      </c>
      <c r="D36" s="131" t="str">
        <f t="array" ref="D36">IFERROR(INDEX('Deadline Tracker'!$D$3:$D$1600,MATCH(0,COUNTIF($A$1:$A35, 'Deadline Tracker'!$D$3:$D$1600),0)),"")</f>
        <v/>
      </c>
      <c r="E36" s="131" t="str">
        <f t="array" ref="E36">IFERROR(INDEX('Deadline Tracker'!$C$3:$C$1600,MATCH(0,COUNTIF($B$1:$B35, 'Deadline Tracker'!$C$3:$C$1600),0)),"")</f>
        <v/>
      </c>
      <c r="F36" s="131" t="str">
        <f t="array" ref="F36">IFERROR(INDEX('Deadline Tracker'!$B$3:$B$1600,MATCH(0,COUNTIF($C$1:$C35, 'Deadline Tracker'!$B$3:$B$1600),0)),"")</f>
        <v/>
      </c>
    </row>
    <row r="37" spans="1:6">
      <c r="A37" s="131" t="str">
        <f t="array" ref="A37">IFERROR(INDEX('Deadline Tracker'!$D$3:$D$1600,MATCH(0,COUNTIF($A$1:$A36, 'Deadline Tracker'!$D$3:$D$1600),0)),"")</f>
        <v/>
      </c>
      <c r="B37" s="131" t="str">
        <f t="array" ref="B37">IFERROR(INDEX('Deadline Tracker'!$C$3:$C$1600,MATCH(0,COUNTIF($B$1:$B36, 'Deadline Tracker'!$C$3:$C$1600),0)),"")</f>
        <v/>
      </c>
      <c r="C37" s="131" t="str">
        <f t="array" ref="C37">IFERROR(INDEX('Deadline Tracker'!$B$3:$B$1600,MATCH(0,COUNTIF($C$1:$C36, 'Deadline Tracker'!$B$3:$B$1600),0)),"")</f>
        <v/>
      </c>
      <c r="D37" s="131" t="str">
        <f t="array" ref="D37">IFERROR(INDEX('Deadline Tracker'!$D$3:$D$1600,MATCH(0,COUNTIF($A$1:$A36, 'Deadline Tracker'!$D$3:$D$1600),0)),"")</f>
        <v/>
      </c>
      <c r="E37" s="131" t="str">
        <f t="array" ref="E37">IFERROR(INDEX('Deadline Tracker'!$C$3:$C$1600,MATCH(0,COUNTIF($B$1:$B36, 'Deadline Tracker'!$C$3:$C$1600),0)),"")</f>
        <v/>
      </c>
      <c r="F37" s="131" t="str">
        <f t="array" ref="F37">IFERROR(INDEX('Deadline Tracker'!$B$3:$B$1600,MATCH(0,COUNTIF($C$1:$C36, 'Deadline Tracker'!$B$3:$B$1600),0)),"")</f>
        <v/>
      </c>
    </row>
    <row r="38" spans="1:6">
      <c r="A38" s="131" t="str">
        <f t="array" ref="A38">IFERROR(INDEX('Deadline Tracker'!$D$3:$D$1600,MATCH(0,COUNTIF($A$1:$A37, 'Deadline Tracker'!$D$3:$D$1600),0)),"")</f>
        <v/>
      </c>
      <c r="B38" s="131" t="str">
        <f t="array" ref="B38">IFERROR(INDEX('Deadline Tracker'!$C$3:$C$1600,MATCH(0,COUNTIF($B$1:$B37, 'Deadline Tracker'!$C$3:$C$1600),0)),"")</f>
        <v/>
      </c>
      <c r="C38" s="131" t="str">
        <f t="array" ref="C38">IFERROR(INDEX('Deadline Tracker'!$B$3:$B$1600,MATCH(0,COUNTIF($C$1:$C37, 'Deadline Tracker'!$B$3:$B$1600),0)),"")</f>
        <v/>
      </c>
      <c r="D38" s="131" t="str">
        <f t="array" ref="D38">IFERROR(INDEX('Deadline Tracker'!$D$3:$D$1600,MATCH(0,COUNTIF($A$1:$A37, 'Deadline Tracker'!$D$3:$D$1600),0)),"")</f>
        <v/>
      </c>
      <c r="E38" s="131" t="str">
        <f t="array" ref="E38">IFERROR(INDEX('Deadline Tracker'!$C$3:$C$1600,MATCH(0,COUNTIF($B$1:$B37, 'Deadline Tracker'!$C$3:$C$1600),0)),"")</f>
        <v/>
      </c>
      <c r="F38" s="131" t="str">
        <f t="array" ref="F38">IFERROR(INDEX('Deadline Tracker'!$B$3:$B$1600,MATCH(0,COUNTIF($C$1:$C37, 'Deadline Tracker'!$B$3:$B$1600),0)),"")</f>
        <v/>
      </c>
    </row>
    <row r="39" spans="1:6">
      <c r="A39" s="131" t="str">
        <f t="array" ref="A39">IFERROR(INDEX('Deadline Tracker'!$D$3:$D$1600,MATCH(0,COUNTIF($A$1:$A38, 'Deadline Tracker'!$D$3:$D$1600),0)),"")</f>
        <v/>
      </c>
      <c r="B39" s="131" t="str">
        <f t="array" ref="B39">IFERROR(INDEX('Deadline Tracker'!$C$3:$C$1600,MATCH(0,COUNTIF($B$1:$B38, 'Deadline Tracker'!$C$3:$C$1600),0)),"")</f>
        <v/>
      </c>
      <c r="C39" s="131" t="str">
        <f t="array" ref="C39">IFERROR(INDEX('Deadline Tracker'!$B$3:$B$1600,MATCH(0,COUNTIF($C$1:$C38, 'Deadline Tracker'!$B$3:$B$1600),0)),"")</f>
        <v/>
      </c>
      <c r="D39" s="131" t="str">
        <f t="array" ref="D39">IFERROR(INDEX('Deadline Tracker'!$D$3:$D$1600,MATCH(0,COUNTIF($A$1:$A38, 'Deadline Tracker'!$D$3:$D$1600),0)),"")</f>
        <v/>
      </c>
      <c r="E39" s="131" t="str">
        <f t="array" ref="E39">IFERROR(INDEX('Deadline Tracker'!$C$3:$C$1600,MATCH(0,COUNTIF($B$1:$B38, 'Deadline Tracker'!$C$3:$C$1600),0)),"")</f>
        <v/>
      </c>
      <c r="F39" s="131" t="str">
        <f t="array" ref="F39">IFERROR(INDEX('Deadline Tracker'!$B$3:$B$1600,MATCH(0,COUNTIF($C$1:$C38, 'Deadline Tracker'!$B$3:$B$1600),0)),"")</f>
        <v/>
      </c>
    </row>
    <row r="40" spans="1:6">
      <c r="A40" s="131" t="str">
        <f t="array" ref="A40">IFERROR(INDEX('Deadline Tracker'!$D$3:$D$1600,MATCH(0,COUNTIF($A$1:$A39, 'Deadline Tracker'!$D$3:$D$1600),0)),"")</f>
        <v/>
      </c>
      <c r="B40" s="131" t="str">
        <f t="array" ref="B40">IFERROR(INDEX('Deadline Tracker'!$C$3:$C$1600,MATCH(0,COUNTIF($B$1:$B39, 'Deadline Tracker'!$C$3:$C$1600),0)),"")</f>
        <v/>
      </c>
      <c r="C40" s="131" t="str">
        <f t="array" ref="C40">IFERROR(INDEX('Deadline Tracker'!$B$3:$B$1600,MATCH(0,COUNTIF($C$1:$C39, 'Deadline Tracker'!$B$3:$B$1600),0)),"")</f>
        <v/>
      </c>
      <c r="D40" s="131" t="str">
        <f t="array" ref="D40">IFERROR(INDEX('Deadline Tracker'!$D$3:$D$1600,MATCH(0,COUNTIF($A$1:$A39, 'Deadline Tracker'!$D$3:$D$1600),0)),"")</f>
        <v/>
      </c>
      <c r="E40" s="131" t="str">
        <f t="array" ref="E40">IFERROR(INDEX('Deadline Tracker'!$C$3:$C$1600,MATCH(0,COUNTIF($B$1:$B39, 'Deadline Tracker'!$C$3:$C$1600),0)),"")</f>
        <v/>
      </c>
      <c r="F40" s="131" t="str">
        <f t="array" ref="F40">IFERROR(INDEX('Deadline Tracker'!$B$3:$B$1600,MATCH(0,COUNTIF($C$1:$C39, 'Deadline Tracker'!$B$3:$B$1600),0)),"")</f>
        <v/>
      </c>
    </row>
    <row r="41" spans="1:6">
      <c r="A41" s="131" t="str">
        <f t="array" ref="A41">IFERROR(INDEX('Deadline Tracker'!$D$3:$D$1600,MATCH(0,COUNTIF($A$1:$A40, 'Deadline Tracker'!$D$3:$D$1600),0)),"")</f>
        <v/>
      </c>
      <c r="B41" s="131" t="str">
        <f t="array" ref="B41">IFERROR(INDEX('Deadline Tracker'!$C$3:$C$1600,MATCH(0,COUNTIF($B$1:$B40, 'Deadline Tracker'!$C$3:$C$1600),0)),"")</f>
        <v/>
      </c>
      <c r="C41" s="131" t="str">
        <f t="array" ref="C41">IFERROR(INDEX('Deadline Tracker'!$B$3:$B$1600,MATCH(0,COUNTIF($C$1:$C40, 'Deadline Tracker'!$B$3:$B$1600),0)),"")</f>
        <v/>
      </c>
      <c r="D41" s="131" t="str">
        <f t="array" ref="D41">IFERROR(INDEX('Deadline Tracker'!$D$3:$D$1600,MATCH(0,COUNTIF($A$1:$A40, 'Deadline Tracker'!$D$3:$D$1600),0)),"")</f>
        <v/>
      </c>
      <c r="E41" s="131" t="str">
        <f t="array" ref="E41">IFERROR(INDEX('Deadline Tracker'!$C$3:$C$1600,MATCH(0,COUNTIF($B$1:$B40, 'Deadline Tracker'!$C$3:$C$1600),0)),"")</f>
        <v/>
      </c>
      <c r="F41" s="131" t="str">
        <f t="array" ref="F41">IFERROR(INDEX('Deadline Tracker'!$B$3:$B$1600,MATCH(0,COUNTIF($C$1:$C40, 'Deadline Tracker'!$B$3:$B$1600),0)),"")</f>
        <v/>
      </c>
    </row>
    <row r="42" spans="1:6">
      <c r="A42" s="131" t="str">
        <f t="array" ref="A42">IFERROR(INDEX('Deadline Tracker'!$D$3:$D$1600,MATCH(0,COUNTIF($A$1:$A41, 'Deadline Tracker'!$D$3:$D$1600),0)),"")</f>
        <v/>
      </c>
      <c r="B42" s="131" t="str">
        <f t="array" ref="B42">IFERROR(INDEX('Deadline Tracker'!$C$3:$C$1600,MATCH(0,COUNTIF($B$1:$B41, 'Deadline Tracker'!$C$3:$C$1600),0)),"")</f>
        <v/>
      </c>
      <c r="C42" s="131" t="str">
        <f t="array" ref="C42">IFERROR(INDEX('Deadline Tracker'!$B$3:$B$1600,MATCH(0,COUNTIF($C$1:$C41, 'Deadline Tracker'!$B$3:$B$1600),0)),"")</f>
        <v/>
      </c>
      <c r="D42" s="131" t="str">
        <f t="array" ref="D42">IFERROR(INDEX('Deadline Tracker'!$D$3:$D$1600,MATCH(0,COUNTIF($A$1:$A41, 'Deadline Tracker'!$D$3:$D$1600),0)),"")</f>
        <v/>
      </c>
      <c r="E42" s="131" t="str">
        <f t="array" ref="E42">IFERROR(INDEX('Deadline Tracker'!$C$3:$C$1600,MATCH(0,COUNTIF($B$1:$B41, 'Deadline Tracker'!$C$3:$C$1600),0)),"")</f>
        <v/>
      </c>
      <c r="F42" s="131" t="str">
        <f t="array" ref="F42">IFERROR(INDEX('Deadline Tracker'!$B$3:$B$1600,MATCH(0,COUNTIF($C$1:$C41, 'Deadline Tracker'!$B$3:$B$1600),0)),"")</f>
        <v/>
      </c>
    </row>
    <row r="43" spans="1:6">
      <c r="A43" s="131" t="str">
        <f t="array" ref="A43">IFERROR(INDEX('Deadline Tracker'!$D$3:$D$1600,MATCH(0,COUNTIF($A$1:$A42, 'Deadline Tracker'!$D$3:$D$1600),0)),"")</f>
        <v/>
      </c>
      <c r="B43" s="131" t="str">
        <f t="array" ref="B43">IFERROR(INDEX('Deadline Tracker'!$C$3:$C$1600,MATCH(0,COUNTIF($B$1:$B42, 'Deadline Tracker'!$C$3:$C$1600),0)),"")</f>
        <v/>
      </c>
      <c r="C43" s="131" t="str">
        <f t="array" ref="C43">IFERROR(INDEX('Deadline Tracker'!$B$3:$B$1600,MATCH(0,COUNTIF($C$1:$C42, 'Deadline Tracker'!$B$3:$B$1600),0)),"")</f>
        <v/>
      </c>
      <c r="D43" s="131" t="str">
        <f t="array" ref="D43">IFERROR(INDEX('Deadline Tracker'!$D$3:$D$1600,MATCH(0,COUNTIF($A$1:$A42, 'Deadline Tracker'!$D$3:$D$1600),0)),"")</f>
        <v/>
      </c>
      <c r="E43" s="131" t="str">
        <f t="array" ref="E43">IFERROR(INDEX('Deadline Tracker'!$C$3:$C$1600,MATCH(0,COUNTIF($B$1:$B42, 'Deadline Tracker'!$C$3:$C$1600),0)),"")</f>
        <v/>
      </c>
      <c r="F43" s="131" t="str">
        <f t="array" ref="F43">IFERROR(INDEX('Deadline Tracker'!$B$3:$B$1600,MATCH(0,COUNTIF($C$1:$C42, 'Deadline Tracker'!$B$3:$B$1600),0)),"")</f>
        <v/>
      </c>
    </row>
    <row r="44" spans="1:6">
      <c r="A44" s="131" t="str">
        <f t="array" ref="A44">IFERROR(INDEX('Deadline Tracker'!$D$3:$D$1600,MATCH(0,COUNTIF($A$1:$A43, 'Deadline Tracker'!$D$3:$D$1600),0)),"")</f>
        <v/>
      </c>
      <c r="B44" s="131" t="str">
        <f t="array" ref="B44">IFERROR(INDEX('Deadline Tracker'!$C$3:$C$1600,MATCH(0,COUNTIF($B$1:$B43, 'Deadline Tracker'!$C$3:$C$1600),0)),"")</f>
        <v/>
      </c>
      <c r="C44" s="131" t="str">
        <f t="array" ref="C44">IFERROR(INDEX('Deadline Tracker'!$B$3:$B$1600,MATCH(0,COUNTIF($C$1:$C43, 'Deadline Tracker'!$B$3:$B$1600),0)),"")</f>
        <v/>
      </c>
      <c r="D44" s="131" t="str">
        <f t="array" ref="D44">IFERROR(INDEX('Deadline Tracker'!$D$3:$D$1600,MATCH(0,COUNTIF($A$1:$A43, 'Deadline Tracker'!$D$3:$D$1600),0)),"")</f>
        <v/>
      </c>
      <c r="E44" s="131" t="str">
        <f t="array" ref="E44">IFERROR(INDEX('Deadline Tracker'!$C$3:$C$1600,MATCH(0,COUNTIF($B$1:$B43, 'Deadline Tracker'!$C$3:$C$1600),0)),"")</f>
        <v/>
      </c>
      <c r="F44" s="131" t="str">
        <f t="array" ref="F44">IFERROR(INDEX('Deadline Tracker'!$B$3:$B$1600,MATCH(0,COUNTIF($C$1:$C43, 'Deadline Tracker'!$B$3:$B$1600),0)),"")</f>
        <v/>
      </c>
    </row>
    <row r="45" spans="1:6">
      <c r="A45" s="131" t="str">
        <f t="array" ref="A45">IFERROR(INDEX('Deadline Tracker'!$D$3:$D$1600,MATCH(0,COUNTIF($A$1:$A44, 'Deadline Tracker'!$D$3:$D$1600),0)),"")</f>
        <v/>
      </c>
      <c r="B45" s="131" t="str">
        <f t="array" ref="B45">IFERROR(INDEX('Deadline Tracker'!$C$3:$C$1600,MATCH(0,COUNTIF($B$1:$B44, 'Deadline Tracker'!$C$3:$C$1600),0)),"")</f>
        <v/>
      </c>
      <c r="C45" s="131" t="str">
        <f t="array" ref="C45">IFERROR(INDEX('Deadline Tracker'!$B$3:$B$1600,MATCH(0,COUNTIF($C$1:$C44, 'Deadline Tracker'!$B$3:$B$1600),0)),"")</f>
        <v/>
      </c>
      <c r="D45" s="131" t="str">
        <f t="array" ref="D45">IFERROR(INDEX('Deadline Tracker'!$D$3:$D$1600,MATCH(0,COUNTIF($A$1:$A44, 'Deadline Tracker'!$D$3:$D$1600),0)),"")</f>
        <v/>
      </c>
      <c r="E45" s="131" t="str">
        <f t="array" ref="E45">IFERROR(INDEX('Deadline Tracker'!$C$3:$C$1600,MATCH(0,COUNTIF($B$1:$B44, 'Deadline Tracker'!$C$3:$C$1600),0)),"")</f>
        <v/>
      </c>
      <c r="F45" s="131" t="str">
        <f t="array" ref="F45">IFERROR(INDEX('Deadline Tracker'!$B$3:$B$1600,MATCH(0,COUNTIF($C$1:$C44, 'Deadline Tracker'!$B$3:$B$1600),0)),"")</f>
        <v/>
      </c>
    </row>
    <row r="46" spans="1:6">
      <c r="A46" s="131" t="str">
        <f t="array" ref="A46">IFERROR(INDEX('Deadline Tracker'!$D$3:$D$1600,MATCH(0,COUNTIF($A$1:$A45, 'Deadline Tracker'!$D$3:$D$1600),0)),"")</f>
        <v/>
      </c>
      <c r="B46" s="131" t="str">
        <f t="array" ref="B46">IFERROR(INDEX('Deadline Tracker'!$C$3:$C$1600,MATCH(0,COUNTIF($B$1:$B45, 'Deadline Tracker'!$C$3:$C$1600),0)),"")</f>
        <v/>
      </c>
      <c r="C46" s="131" t="str">
        <f t="array" ref="C46">IFERROR(INDEX('Deadline Tracker'!$B$3:$B$1600,MATCH(0,COUNTIF($C$1:$C45, 'Deadline Tracker'!$B$3:$B$1600),0)),"")</f>
        <v/>
      </c>
      <c r="D46" s="131" t="str">
        <f t="array" ref="D46">IFERROR(INDEX('Deadline Tracker'!$D$3:$D$1600,MATCH(0,COUNTIF($A$1:$A45, 'Deadline Tracker'!$D$3:$D$1600),0)),"")</f>
        <v/>
      </c>
      <c r="E46" s="131" t="str">
        <f t="array" ref="E46">IFERROR(INDEX('Deadline Tracker'!$C$3:$C$1600,MATCH(0,COUNTIF($B$1:$B45, 'Deadline Tracker'!$C$3:$C$1600),0)),"")</f>
        <v/>
      </c>
      <c r="F46" s="131" t="str">
        <f t="array" ref="F46">IFERROR(INDEX('Deadline Tracker'!$B$3:$B$1600,MATCH(0,COUNTIF($C$1:$C45, 'Deadline Tracker'!$B$3:$B$1600),0)),"")</f>
        <v/>
      </c>
    </row>
    <row r="47" spans="1:6">
      <c r="A47" s="131" t="str">
        <f t="array" ref="A47">IFERROR(INDEX('Deadline Tracker'!$D$3:$D$1600,MATCH(0,COUNTIF($A$1:$A46, 'Deadline Tracker'!$D$3:$D$1600),0)),"")</f>
        <v/>
      </c>
      <c r="B47" s="131" t="str">
        <f t="array" ref="B47">IFERROR(INDEX('Deadline Tracker'!$C$3:$C$1600,MATCH(0,COUNTIF($B$1:$B46, 'Deadline Tracker'!$C$3:$C$1600),0)),"")</f>
        <v/>
      </c>
      <c r="C47" s="131" t="str">
        <f t="array" ref="C47">IFERROR(INDEX('Deadline Tracker'!$B$3:$B$1600,MATCH(0,COUNTIF($C$1:$C46, 'Deadline Tracker'!$B$3:$B$1600),0)),"")</f>
        <v/>
      </c>
      <c r="D47" s="131" t="str">
        <f t="array" ref="D47">IFERROR(INDEX('Deadline Tracker'!$D$3:$D$1600,MATCH(0,COUNTIF($A$1:$A46, 'Deadline Tracker'!$D$3:$D$1600),0)),"")</f>
        <v/>
      </c>
      <c r="E47" s="131" t="str">
        <f t="array" ref="E47">IFERROR(INDEX('Deadline Tracker'!$C$3:$C$1600,MATCH(0,COUNTIF($B$1:$B46, 'Deadline Tracker'!$C$3:$C$1600),0)),"")</f>
        <v/>
      </c>
      <c r="F47" s="131" t="str">
        <f t="array" ref="F47">IFERROR(INDEX('Deadline Tracker'!$B$3:$B$1600,MATCH(0,COUNTIF($C$1:$C46, 'Deadline Tracker'!$B$3:$B$1600),0)),"")</f>
        <v/>
      </c>
    </row>
    <row r="48" spans="1:6">
      <c r="A48" s="131" t="str">
        <f t="array" ref="A48">IFERROR(INDEX('Deadline Tracker'!$D$3:$D$1600,MATCH(0,COUNTIF($A$1:$A47, 'Deadline Tracker'!$D$3:$D$1600),0)),"")</f>
        <v/>
      </c>
      <c r="B48" s="131" t="str">
        <f t="array" ref="B48">IFERROR(INDEX('Deadline Tracker'!$C$3:$C$1600,MATCH(0,COUNTIF($B$1:$B47, 'Deadline Tracker'!$C$3:$C$1600),0)),"")</f>
        <v/>
      </c>
      <c r="C48" s="131" t="str">
        <f t="array" ref="C48">IFERROR(INDEX('Deadline Tracker'!$B$3:$B$1600,MATCH(0,COUNTIF($C$1:$C47, 'Deadline Tracker'!$B$3:$B$1600),0)),"")</f>
        <v/>
      </c>
      <c r="D48" s="131" t="str">
        <f t="array" ref="D48">IFERROR(INDEX('Deadline Tracker'!$D$3:$D$1600,MATCH(0,COUNTIF($A$1:$A47, 'Deadline Tracker'!$D$3:$D$1600),0)),"")</f>
        <v/>
      </c>
      <c r="E48" s="131" t="str">
        <f t="array" ref="E48">IFERROR(INDEX('Deadline Tracker'!$C$3:$C$1600,MATCH(0,COUNTIF($B$1:$B47, 'Deadline Tracker'!$C$3:$C$1600),0)),"")</f>
        <v/>
      </c>
      <c r="F48" s="131" t="str">
        <f t="array" ref="F48">IFERROR(INDEX('Deadline Tracker'!$B$3:$B$1600,MATCH(0,COUNTIF($C$1:$C47, 'Deadline Tracker'!$B$3:$B$1600),0)),"")</f>
        <v/>
      </c>
    </row>
    <row r="49" spans="1:6">
      <c r="A49" s="131" t="str">
        <f t="array" ref="A49">IFERROR(INDEX('Deadline Tracker'!$D$3:$D$1600,MATCH(0,COUNTIF($A$1:$A48, 'Deadline Tracker'!$D$3:$D$1600),0)),"")</f>
        <v/>
      </c>
      <c r="B49" s="131" t="str">
        <f t="array" ref="B49">IFERROR(INDEX('Deadline Tracker'!$C$3:$C$1600,MATCH(0,COUNTIF($B$1:$B48, 'Deadline Tracker'!$C$3:$C$1600),0)),"")</f>
        <v/>
      </c>
      <c r="C49" s="131" t="str">
        <f t="array" ref="C49">IFERROR(INDEX('Deadline Tracker'!$B$3:$B$1600,MATCH(0,COUNTIF($C$1:$C48, 'Deadline Tracker'!$B$3:$B$1600),0)),"")</f>
        <v/>
      </c>
      <c r="D49" s="131" t="str">
        <f t="array" ref="D49">IFERROR(INDEX('Deadline Tracker'!$D$3:$D$1600,MATCH(0,COUNTIF($A$1:$A48, 'Deadline Tracker'!$D$3:$D$1600),0)),"")</f>
        <v/>
      </c>
      <c r="E49" s="131" t="str">
        <f t="array" ref="E49">IFERROR(INDEX('Deadline Tracker'!$C$3:$C$1600,MATCH(0,COUNTIF($B$1:$B48, 'Deadline Tracker'!$C$3:$C$1600),0)),"")</f>
        <v/>
      </c>
      <c r="F49" s="131" t="str">
        <f t="array" ref="F49">IFERROR(INDEX('Deadline Tracker'!$B$3:$B$1600,MATCH(0,COUNTIF($C$1:$C48, 'Deadline Tracker'!$B$3:$B$1600),0)),"")</f>
        <v/>
      </c>
    </row>
    <row r="50" spans="1:6">
      <c r="A50" s="131" t="str">
        <f t="array" ref="A50">IFERROR(INDEX('Deadline Tracker'!$D$3:$D$1600,MATCH(0,COUNTIF($A$1:$A49, 'Deadline Tracker'!$D$3:$D$1600),0)),"")</f>
        <v/>
      </c>
      <c r="B50" s="131" t="str">
        <f t="array" ref="B50">IFERROR(INDEX('Deadline Tracker'!$C$3:$C$1600,MATCH(0,COUNTIF($B$1:$B49, 'Deadline Tracker'!$C$3:$C$1600),0)),"")</f>
        <v/>
      </c>
      <c r="C50" s="131" t="str">
        <f t="array" ref="C50">IFERROR(INDEX('Deadline Tracker'!$B$3:$B$1600,MATCH(0,COUNTIF($C$1:$C49, 'Deadline Tracker'!$B$3:$B$1600),0)),"")</f>
        <v/>
      </c>
      <c r="D50" s="131" t="str">
        <f t="array" ref="D50">IFERROR(INDEX('Deadline Tracker'!$D$3:$D$1600,MATCH(0,COUNTIF($A$1:$A49, 'Deadline Tracker'!$D$3:$D$1600),0)),"")</f>
        <v/>
      </c>
      <c r="E50" s="131" t="str">
        <f t="array" ref="E50">IFERROR(INDEX('Deadline Tracker'!$C$3:$C$1600,MATCH(0,COUNTIF($B$1:$B49, 'Deadline Tracker'!$C$3:$C$1600),0)),"")</f>
        <v/>
      </c>
      <c r="F50" s="131" t="str">
        <f t="array" ref="F50">IFERROR(INDEX('Deadline Tracker'!$B$3:$B$1600,MATCH(0,COUNTIF($C$1:$C49, 'Deadline Tracker'!$B$3:$B$1600),0)),"")</f>
        <v/>
      </c>
    </row>
    <row r="51" spans="1:6">
      <c r="A51" s="131" t="str">
        <f t="array" ref="A51">IFERROR(INDEX('Deadline Tracker'!$D$3:$D$1600,MATCH(0,COUNTIF($A$1:$A50, 'Deadline Tracker'!$D$3:$D$1600),0)),"")</f>
        <v/>
      </c>
      <c r="B51" s="131" t="str">
        <f t="array" ref="B51">IFERROR(INDEX('Deadline Tracker'!$C$3:$C$1600,MATCH(0,COUNTIF($B$1:$B50, 'Deadline Tracker'!$C$3:$C$1600),0)),"")</f>
        <v/>
      </c>
      <c r="C51" s="131" t="str">
        <f t="array" ref="C51">IFERROR(INDEX('Deadline Tracker'!$B$3:$B$1600,MATCH(0,COUNTIF($C$1:$C50, 'Deadline Tracker'!$B$3:$B$1600),0)),"")</f>
        <v/>
      </c>
      <c r="D51" s="131" t="str">
        <f t="array" ref="D51">IFERROR(INDEX('Deadline Tracker'!$D$3:$D$1600,MATCH(0,COUNTIF($A$1:$A50, 'Deadline Tracker'!$D$3:$D$1600),0)),"")</f>
        <v/>
      </c>
      <c r="E51" s="131" t="str">
        <f t="array" ref="E51">IFERROR(INDEX('Deadline Tracker'!$C$3:$C$1600,MATCH(0,COUNTIF($B$1:$B50, 'Deadline Tracker'!$C$3:$C$1600),0)),"")</f>
        <v/>
      </c>
      <c r="F51" s="131" t="str">
        <f t="array" ref="F51">IFERROR(INDEX('Deadline Tracker'!$B$3:$B$1600,MATCH(0,COUNTIF($C$1:$C50, 'Deadline Tracker'!$B$3:$B$1600),0)),"")</f>
        <v/>
      </c>
    </row>
    <row r="52" spans="1:6">
      <c r="A52" s="131" t="str">
        <f t="array" ref="A52">IFERROR(INDEX('Deadline Tracker'!$D$3:$D$1600,MATCH(0,COUNTIF($A$1:$A51, 'Deadline Tracker'!$D$3:$D$1600),0)),"")</f>
        <v/>
      </c>
      <c r="B52" s="131" t="str">
        <f t="array" ref="B52">IFERROR(INDEX('Deadline Tracker'!$C$3:$C$1600,MATCH(0,COUNTIF($B$1:$B51, 'Deadline Tracker'!$C$3:$C$1600),0)),"")</f>
        <v/>
      </c>
      <c r="C52" s="131" t="str">
        <f t="array" ref="C52">IFERROR(INDEX('Deadline Tracker'!$B$3:$B$1600,MATCH(0,COUNTIF($C$1:$C51, 'Deadline Tracker'!$B$3:$B$1600),0)),"")</f>
        <v/>
      </c>
      <c r="D52" s="131" t="str">
        <f t="array" ref="D52">IFERROR(INDEX('Deadline Tracker'!$D$3:$D$1600,MATCH(0,COUNTIF($A$1:$A51, 'Deadline Tracker'!$D$3:$D$1600),0)),"")</f>
        <v/>
      </c>
      <c r="E52" s="131" t="str">
        <f t="array" ref="E52">IFERROR(INDEX('Deadline Tracker'!$C$3:$C$1600,MATCH(0,COUNTIF($B$1:$B51, 'Deadline Tracker'!$C$3:$C$1600),0)),"")</f>
        <v/>
      </c>
      <c r="F52" s="131" t="str">
        <f t="array" ref="F52">IFERROR(INDEX('Deadline Tracker'!$B$3:$B$1600,MATCH(0,COUNTIF($C$1:$C51, 'Deadline Tracker'!$B$3:$B$1600),0)),"")</f>
        <v/>
      </c>
    </row>
    <row r="53" spans="1:6">
      <c r="A53" s="131" t="str">
        <f t="array" ref="A53">IFERROR(INDEX('Deadline Tracker'!$D$3:$D$1600,MATCH(0,COUNTIF($A$1:$A52, 'Deadline Tracker'!$D$3:$D$1600),0)),"")</f>
        <v/>
      </c>
      <c r="B53" s="131" t="str">
        <f t="array" ref="B53">IFERROR(INDEX('Deadline Tracker'!$C$3:$C$1600,MATCH(0,COUNTIF($B$1:$B52, 'Deadline Tracker'!$C$3:$C$1600),0)),"")</f>
        <v/>
      </c>
      <c r="C53" s="131" t="str">
        <f t="array" ref="C53">IFERROR(INDEX('Deadline Tracker'!$B$3:$B$1600,MATCH(0,COUNTIF($C$1:$C52, 'Deadline Tracker'!$B$3:$B$1600),0)),"")</f>
        <v/>
      </c>
      <c r="D53" s="131" t="str">
        <f t="array" ref="D53">IFERROR(INDEX('Deadline Tracker'!$D$3:$D$1600,MATCH(0,COUNTIF($A$1:$A52, 'Deadline Tracker'!$D$3:$D$1600),0)),"")</f>
        <v/>
      </c>
      <c r="E53" s="131" t="str">
        <f t="array" ref="E53">IFERROR(INDEX('Deadline Tracker'!$C$3:$C$1600,MATCH(0,COUNTIF($B$1:$B52, 'Deadline Tracker'!$C$3:$C$1600),0)),"")</f>
        <v/>
      </c>
      <c r="F53" s="131" t="str">
        <f t="array" ref="F53">IFERROR(INDEX('Deadline Tracker'!$B$3:$B$1600,MATCH(0,COUNTIF($C$1:$C52, 'Deadline Tracker'!$B$3:$B$1600),0)),"")</f>
        <v/>
      </c>
    </row>
    <row r="54" spans="1:6">
      <c r="A54" s="131" t="str">
        <f t="array" ref="A54">IFERROR(INDEX('Deadline Tracker'!$D$3:$D$1600,MATCH(0,COUNTIF($A$1:$A53, 'Deadline Tracker'!$D$3:$D$1600),0)),"")</f>
        <v/>
      </c>
      <c r="B54" s="131" t="str">
        <f t="array" ref="B54">IFERROR(INDEX('Deadline Tracker'!$C$3:$C$1600,MATCH(0,COUNTIF($B$1:$B53, 'Deadline Tracker'!$C$3:$C$1600),0)),"")</f>
        <v/>
      </c>
      <c r="C54" s="131" t="str">
        <f t="array" ref="C54">IFERROR(INDEX('Deadline Tracker'!$B$3:$B$1600,MATCH(0,COUNTIF($C$1:$C53, 'Deadline Tracker'!$B$3:$B$1600),0)),"")</f>
        <v/>
      </c>
      <c r="D54" s="131" t="str">
        <f t="array" ref="D54">IFERROR(INDEX('Deadline Tracker'!$D$3:$D$1600,MATCH(0,COUNTIF($A$1:$A53, 'Deadline Tracker'!$D$3:$D$1600),0)),"")</f>
        <v/>
      </c>
      <c r="E54" s="131" t="str">
        <f t="array" ref="E54">IFERROR(INDEX('Deadline Tracker'!$C$3:$C$1600,MATCH(0,COUNTIF($B$1:$B53, 'Deadline Tracker'!$C$3:$C$1600),0)),"")</f>
        <v/>
      </c>
      <c r="F54" s="131" t="str">
        <f t="array" ref="F54">IFERROR(INDEX('Deadline Tracker'!$B$3:$B$1600,MATCH(0,COUNTIF($C$1:$C53, 'Deadline Tracker'!$B$3:$B$1600),0)),"")</f>
        <v/>
      </c>
    </row>
    <row r="55" spans="1:6">
      <c r="A55" s="131" t="str">
        <f t="array" ref="A55">IFERROR(INDEX('Deadline Tracker'!$D$3:$D$1600,MATCH(0,COUNTIF($A$1:$A54, 'Deadline Tracker'!$D$3:$D$1600),0)),"")</f>
        <v/>
      </c>
      <c r="B55" s="131" t="str">
        <f t="array" ref="B55">IFERROR(INDEX('Deadline Tracker'!$C$3:$C$1600,MATCH(0,COUNTIF($B$1:$B54, 'Deadline Tracker'!$C$3:$C$1600),0)),"")</f>
        <v/>
      </c>
      <c r="C55" s="131" t="str">
        <f t="array" ref="C55">IFERROR(INDEX('Deadline Tracker'!$B$3:$B$1600,MATCH(0,COUNTIF($C$1:$C54, 'Deadline Tracker'!$B$3:$B$1600),0)),"")</f>
        <v/>
      </c>
      <c r="D55" s="131" t="str">
        <f t="array" ref="D55">IFERROR(INDEX('Deadline Tracker'!$D$3:$D$1600,MATCH(0,COUNTIF($A$1:$A54, 'Deadline Tracker'!$D$3:$D$1600),0)),"")</f>
        <v/>
      </c>
      <c r="E55" s="131" t="str">
        <f t="array" ref="E55">IFERROR(INDEX('Deadline Tracker'!$C$3:$C$1600,MATCH(0,COUNTIF($B$1:$B54, 'Deadline Tracker'!$C$3:$C$1600),0)),"")</f>
        <v/>
      </c>
      <c r="F55" s="131" t="str">
        <f t="array" ref="F55">IFERROR(INDEX('Deadline Tracker'!$B$3:$B$1600,MATCH(0,COUNTIF($C$1:$C54, 'Deadline Tracker'!$B$3:$B$1600),0)),"")</f>
        <v/>
      </c>
    </row>
    <row r="56" spans="1:6">
      <c r="A56" s="131" t="str">
        <f t="array" ref="A56">IFERROR(INDEX('Deadline Tracker'!$D$3:$D$1600,MATCH(0,COUNTIF($A$1:$A55, 'Deadline Tracker'!$D$3:$D$1600),0)),"")</f>
        <v/>
      </c>
      <c r="B56" s="131" t="str">
        <f t="array" ref="B56">IFERROR(INDEX('Deadline Tracker'!$C$3:$C$1600,MATCH(0,COUNTIF($B$1:$B55, 'Deadline Tracker'!$C$3:$C$1600),0)),"")</f>
        <v/>
      </c>
      <c r="C56" s="131" t="str">
        <f t="array" ref="C56">IFERROR(INDEX('Deadline Tracker'!$B$3:$B$1600,MATCH(0,COUNTIF($C$1:$C55, 'Deadline Tracker'!$B$3:$B$1600),0)),"")</f>
        <v/>
      </c>
      <c r="D56" s="131" t="str">
        <f t="array" ref="D56">IFERROR(INDEX('Deadline Tracker'!$D$3:$D$1600,MATCH(0,COUNTIF($A$1:$A55, 'Deadline Tracker'!$D$3:$D$1600),0)),"")</f>
        <v/>
      </c>
      <c r="E56" s="131" t="str">
        <f t="array" ref="E56">IFERROR(INDEX('Deadline Tracker'!$C$3:$C$1600,MATCH(0,COUNTIF($B$1:$B55, 'Deadline Tracker'!$C$3:$C$1600),0)),"")</f>
        <v/>
      </c>
      <c r="F56" s="131" t="str">
        <f t="array" ref="F56">IFERROR(INDEX('Deadline Tracker'!$B$3:$B$1600,MATCH(0,COUNTIF($C$1:$C55, 'Deadline Tracker'!$B$3:$B$1600),0)),"")</f>
        <v/>
      </c>
    </row>
    <row r="57" spans="1:6">
      <c r="A57" s="131" t="str">
        <f t="array" ref="A57">IFERROR(INDEX('Deadline Tracker'!$D$3:$D$1600,MATCH(0,COUNTIF($A$1:$A56, 'Deadline Tracker'!$D$3:$D$1600),0)),"")</f>
        <v/>
      </c>
      <c r="B57" s="131" t="str">
        <f t="array" ref="B57">IFERROR(INDEX('Deadline Tracker'!$C$3:$C$1600,MATCH(0,COUNTIF($B$1:$B56, 'Deadline Tracker'!$C$3:$C$1600),0)),"")</f>
        <v/>
      </c>
      <c r="C57" s="131" t="str">
        <f t="array" ref="C57">IFERROR(INDEX('Deadline Tracker'!$B$3:$B$1600,MATCH(0,COUNTIF($C$1:$C56, 'Deadline Tracker'!$B$3:$B$1600),0)),"")</f>
        <v/>
      </c>
      <c r="D57" s="131" t="str">
        <f t="array" ref="D57">IFERROR(INDEX('Deadline Tracker'!$D$3:$D$1600,MATCH(0,COUNTIF($A$1:$A56, 'Deadline Tracker'!$D$3:$D$1600),0)),"")</f>
        <v/>
      </c>
      <c r="E57" s="131" t="str">
        <f t="array" ref="E57">IFERROR(INDEX('Deadline Tracker'!$C$3:$C$1600,MATCH(0,COUNTIF($B$1:$B56, 'Deadline Tracker'!$C$3:$C$1600),0)),"")</f>
        <v/>
      </c>
      <c r="F57" s="131" t="str">
        <f t="array" ref="F57">IFERROR(INDEX('Deadline Tracker'!$B$3:$B$1600,MATCH(0,COUNTIF($C$1:$C56, 'Deadline Tracker'!$B$3:$B$1600),0)),"")</f>
        <v/>
      </c>
    </row>
    <row r="58" spans="1:6">
      <c r="A58" s="131" t="str">
        <f t="array" ref="A58">IFERROR(INDEX('Deadline Tracker'!$D$3:$D$1600,MATCH(0,COUNTIF($A$1:$A57, 'Deadline Tracker'!$D$3:$D$1600),0)),"")</f>
        <v/>
      </c>
      <c r="B58" s="131" t="str">
        <f t="array" ref="B58">IFERROR(INDEX('Deadline Tracker'!$C$3:$C$1600,MATCH(0,COUNTIF($B$1:$B57, 'Deadline Tracker'!$C$3:$C$1600),0)),"")</f>
        <v/>
      </c>
      <c r="C58" s="131" t="str">
        <f t="array" ref="C58">IFERROR(INDEX('Deadline Tracker'!$B$3:$B$1600,MATCH(0,COUNTIF($C$1:$C57, 'Deadline Tracker'!$B$3:$B$1600),0)),"")</f>
        <v/>
      </c>
      <c r="D58" s="131" t="str">
        <f t="array" ref="D58">IFERROR(INDEX('Deadline Tracker'!$D$3:$D$1600,MATCH(0,COUNTIF($A$1:$A57, 'Deadline Tracker'!$D$3:$D$1600),0)),"")</f>
        <v/>
      </c>
      <c r="E58" s="131" t="str">
        <f t="array" ref="E58">IFERROR(INDEX('Deadline Tracker'!$C$3:$C$1600,MATCH(0,COUNTIF($B$1:$B57, 'Deadline Tracker'!$C$3:$C$1600),0)),"")</f>
        <v/>
      </c>
      <c r="F58" s="131" t="str">
        <f t="array" ref="F58">IFERROR(INDEX('Deadline Tracker'!$B$3:$B$1600,MATCH(0,COUNTIF($C$1:$C57, 'Deadline Tracker'!$B$3:$B$1600),0)),"")</f>
        <v/>
      </c>
    </row>
    <row r="59" spans="1:6">
      <c r="A59" s="131" t="str">
        <f t="array" ref="A59">IFERROR(INDEX('Deadline Tracker'!$D$3:$D$1600,MATCH(0,COUNTIF($A$1:$A58, 'Deadline Tracker'!$D$3:$D$1600),0)),"")</f>
        <v/>
      </c>
      <c r="B59" s="131" t="str">
        <f t="array" ref="B59">IFERROR(INDEX('Deadline Tracker'!$C$3:$C$1600,MATCH(0,COUNTIF($B$1:$B58, 'Deadline Tracker'!$C$3:$C$1600),0)),"")</f>
        <v/>
      </c>
      <c r="C59" s="131" t="str">
        <f t="array" ref="C59">IFERROR(INDEX('Deadline Tracker'!$B$3:$B$1600,MATCH(0,COUNTIF($C$1:$C58, 'Deadline Tracker'!$B$3:$B$1600),0)),"")</f>
        <v/>
      </c>
      <c r="D59" s="131" t="str">
        <f t="array" ref="D59">IFERROR(INDEX('Deadline Tracker'!$D$3:$D$1600,MATCH(0,COUNTIF($A$1:$A58, 'Deadline Tracker'!$D$3:$D$1600),0)),"")</f>
        <v/>
      </c>
      <c r="E59" s="131" t="str">
        <f t="array" ref="E59">IFERROR(INDEX('Deadline Tracker'!$C$3:$C$1600,MATCH(0,COUNTIF($B$1:$B58, 'Deadline Tracker'!$C$3:$C$1600),0)),"")</f>
        <v/>
      </c>
      <c r="F59" s="131" t="str">
        <f t="array" ref="F59">IFERROR(INDEX('Deadline Tracker'!$B$3:$B$1600,MATCH(0,COUNTIF($C$1:$C58, 'Deadline Tracker'!$B$3:$B$1600),0)),"")</f>
        <v/>
      </c>
    </row>
    <row r="60" spans="1:6">
      <c r="A60" s="131" t="str">
        <f t="array" ref="A60">IFERROR(INDEX('Deadline Tracker'!$D$3:$D$1600,MATCH(0,COUNTIF($A$1:$A59, 'Deadline Tracker'!$D$3:$D$1600),0)),"")</f>
        <v/>
      </c>
      <c r="B60" s="131" t="str">
        <f t="array" ref="B60">IFERROR(INDEX('Deadline Tracker'!$C$3:$C$1600,MATCH(0,COUNTIF($B$1:$B59, 'Deadline Tracker'!$C$3:$C$1600),0)),"")</f>
        <v/>
      </c>
      <c r="C60" s="131" t="str">
        <f t="array" ref="C60">IFERROR(INDEX('Deadline Tracker'!$B$3:$B$1600,MATCH(0,COUNTIF($C$1:$C59, 'Deadline Tracker'!$B$3:$B$1600),0)),"")</f>
        <v/>
      </c>
      <c r="D60" s="131" t="str">
        <f t="array" ref="D60">IFERROR(INDEX('Deadline Tracker'!$D$3:$D$1600,MATCH(0,COUNTIF($A$1:$A59, 'Deadline Tracker'!$D$3:$D$1600),0)),"")</f>
        <v/>
      </c>
      <c r="E60" s="131" t="str">
        <f t="array" ref="E60">IFERROR(INDEX('Deadline Tracker'!$C$3:$C$1600,MATCH(0,COUNTIF($B$1:$B59, 'Deadline Tracker'!$C$3:$C$1600),0)),"")</f>
        <v/>
      </c>
      <c r="F60" s="131" t="str">
        <f t="array" ref="F60">IFERROR(INDEX('Deadline Tracker'!$B$3:$B$1600,MATCH(0,COUNTIF($C$1:$C59, 'Deadline Tracker'!$B$3:$B$1600),0)),"")</f>
        <v/>
      </c>
    </row>
    <row r="61" spans="1:6">
      <c r="A61" s="131" t="str">
        <f t="array" ref="A61">IFERROR(INDEX('Deadline Tracker'!$D$3:$D$1600,MATCH(0,COUNTIF($A$1:$A60, 'Deadline Tracker'!$D$3:$D$1600),0)),"")</f>
        <v/>
      </c>
      <c r="B61" s="131" t="str">
        <f t="array" ref="B61">IFERROR(INDEX('Deadline Tracker'!$C$3:$C$1600,MATCH(0,COUNTIF($B$1:$B60, 'Deadline Tracker'!$C$3:$C$1600),0)),"")</f>
        <v/>
      </c>
      <c r="C61" s="131" t="str">
        <f t="array" ref="C61">IFERROR(INDEX('Deadline Tracker'!$B$3:$B$1600,MATCH(0,COUNTIF($C$1:$C60, 'Deadline Tracker'!$B$3:$B$1600),0)),"")</f>
        <v/>
      </c>
      <c r="D61" s="131" t="str">
        <f t="array" ref="D61">IFERROR(INDEX('Deadline Tracker'!$D$3:$D$1600,MATCH(0,COUNTIF($A$1:$A60, 'Deadline Tracker'!$D$3:$D$1600),0)),"")</f>
        <v/>
      </c>
      <c r="E61" s="131" t="str">
        <f t="array" ref="E61">IFERROR(INDEX('Deadline Tracker'!$C$3:$C$1600,MATCH(0,COUNTIF($B$1:$B60, 'Deadline Tracker'!$C$3:$C$1600),0)),"")</f>
        <v/>
      </c>
      <c r="F61" s="131" t="str">
        <f t="array" ref="F61">IFERROR(INDEX('Deadline Tracker'!$B$3:$B$1600,MATCH(0,COUNTIF($C$1:$C60, 'Deadline Tracker'!$B$3:$B$1600),0)),"")</f>
        <v/>
      </c>
    </row>
    <row r="62" spans="1:6">
      <c r="A62" s="131" t="str">
        <f t="array" ref="A62">IFERROR(INDEX('Deadline Tracker'!$D$3:$D$1600,MATCH(0,COUNTIF($A$1:$A61, 'Deadline Tracker'!$D$3:$D$1600),0)),"")</f>
        <v/>
      </c>
      <c r="B62" s="131" t="str">
        <f t="array" ref="B62">IFERROR(INDEX('Deadline Tracker'!$C$3:$C$1600,MATCH(0,COUNTIF($B$1:$B61, 'Deadline Tracker'!$C$3:$C$1600),0)),"")</f>
        <v/>
      </c>
      <c r="C62" s="131" t="str">
        <f t="array" ref="C62">IFERROR(INDEX('Deadline Tracker'!$B$3:$B$1600,MATCH(0,COUNTIF($C$1:$C61, 'Deadline Tracker'!$B$3:$B$1600),0)),"")</f>
        <v/>
      </c>
      <c r="D62" s="131" t="str">
        <f t="array" ref="D62">IFERROR(INDEX('Deadline Tracker'!$D$3:$D$1600,MATCH(0,COUNTIF($A$1:$A61, 'Deadline Tracker'!$D$3:$D$1600),0)),"")</f>
        <v/>
      </c>
      <c r="E62" s="131" t="str">
        <f t="array" ref="E62">IFERROR(INDEX('Deadline Tracker'!$C$3:$C$1600,MATCH(0,COUNTIF($B$1:$B61, 'Deadline Tracker'!$C$3:$C$1600),0)),"")</f>
        <v/>
      </c>
      <c r="F62" s="131" t="str">
        <f t="array" ref="F62">IFERROR(INDEX('Deadline Tracker'!$B$3:$B$1600,MATCH(0,COUNTIF($C$1:$C61, 'Deadline Tracker'!$B$3:$B$1600),0)),"")</f>
        <v/>
      </c>
    </row>
    <row r="63" spans="1:6">
      <c r="A63" s="131" t="str">
        <f t="array" ref="A63">IFERROR(INDEX('Deadline Tracker'!$D$3:$D$1600,MATCH(0,COUNTIF($A$1:$A62, 'Deadline Tracker'!$D$3:$D$1600),0)),"")</f>
        <v/>
      </c>
      <c r="B63" s="131" t="str">
        <f t="array" ref="B63">IFERROR(INDEX('Deadline Tracker'!$C$3:$C$1600,MATCH(0,COUNTIF($B$1:$B62, 'Deadline Tracker'!$C$3:$C$1600),0)),"")</f>
        <v/>
      </c>
      <c r="C63" s="131" t="str">
        <f t="array" ref="C63">IFERROR(INDEX('Deadline Tracker'!$B$3:$B$1600,MATCH(0,COUNTIF($C$1:$C62, 'Deadline Tracker'!$B$3:$B$1600),0)),"")</f>
        <v/>
      </c>
      <c r="D63" s="131" t="str">
        <f t="array" ref="D63">IFERROR(INDEX('Deadline Tracker'!$D$3:$D$1600,MATCH(0,COUNTIF($A$1:$A62, 'Deadline Tracker'!$D$3:$D$1600),0)),"")</f>
        <v/>
      </c>
      <c r="E63" s="131" t="str">
        <f t="array" ref="E63">IFERROR(INDEX('Deadline Tracker'!$C$3:$C$1600,MATCH(0,COUNTIF($B$1:$B62, 'Deadline Tracker'!$C$3:$C$1600),0)),"")</f>
        <v/>
      </c>
      <c r="F63" s="131" t="str">
        <f t="array" ref="F63">IFERROR(INDEX('Deadline Tracker'!$B$3:$B$1600,MATCH(0,COUNTIF($C$1:$C62, 'Deadline Tracker'!$B$3:$B$1600),0)),"")</f>
        <v/>
      </c>
    </row>
    <row r="64" spans="1:6">
      <c r="A64" s="131" t="str">
        <f t="array" ref="A64">IFERROR(INDEX('Deadline Tracker'!$D$3:$D$1600,MATCH(0,COUNTIF($A$1:$A63, 'Deadline Tracker'!$D$3:$D$1600),0)),"")</f>
        <v/>
      </c>
      <c r="B64" s="131" t="str">
        <f t="array" ref="B64">IFERROR(INDEX('Deadline Tracker'!$C$3:$C$1600,MATCH(0,COUNTIF($B$1:$B63, 'Deadline Tracker'!$C$3:$C$1600),0)),"")</f>
        <v/>
      </c>
      <c r="C64" s="131" t="str">
        <f t="array" ref="C64">IFERROR(INDEX('Deadline Tracker'!$B$3:$B$1600,MATCH(0,COUNTIF($C$1:$C63, 'Deadline Tracker'!$B$3:$B$1600),0)),"")</f>
        <v/>
      </c>
      <c r="D64" s="131" t="str">
        <f t="array" ref="D64">IFERROR(INDEX('Deadline Tracker'!$D$3:$D$1600,MATCH(0,COUNTIF($A$1:$A63, 'Deadline Tracker'!$D$3:$D$1600),0)),"")</f>
        <v/>
      </c>
      <c r="E64" s="131" t="str">
        <f t="array" ref="E64">IFERROR(INDEX('Deadline Tracker'!$C$3:$C$1600,MATCH(0,COUNTIF($B$1:$B63, 'Deadline Tracker'!$C$3:$C$1600),0)),"")</f>
        <v/>
      </c>
      <c r="F64" s="131" t="str">
        <f t="array" ref="F64">IFERROR(INDEX('Deadline Tracker'!$B$3:$B$1600,MATCH(0,COUNTIF($C$1:$C63, 'Deadline Tracker'!$B$3:$B$1600),0)),"")</f>
        <v/>
      </c>
    </row>
    <row r="65" spans="1:6">
      <c r="A65" s="131" t="str">
        <f t="array" ref="A65">IFERROR(INDEX('Deadline Tracker'!$D$3:$D$1600,MATCH(0,COUNTIF($A$1:$A64, 'Deadline Tracker'!$D$3:$D$1600),0)),"")</f>
        <v/>
      </c>
      <c r="B65" s="131" t="str">
        <f t="array" ref="B65">IFERROR(INDEX('Deadline Tracker'!$C$3:$C$1600,MATCH(0,COUNTIF($B$1:$B64, 'Deadline Tracker'!$C$3:$C$1600),0)),"")</f>
        <v/>
      </c>
      <c r="C65" s="131" t="str">
        <f t="array" ref="C65">IFERROR(INDEX('Deadline Tracker'!$B$3:$B$1600,MATCH(0,COUNTIF($C$1:$C64, 'Deadline Tracker'!$B$3:$B$1600),0)),"")</f>
        <v/>
      </c>
      <c r="D65" s="131" t="str">
        <f t="array" ref="D65">IFERROR(INDEX('Deadline Tracker'!$D$3:$D$1600,MATCH(0,COUNTIF($A$1:$A64, 'Deadline Tracker'!$D$3:$D$1600),0)),"")</f>
        <v/>
      </c>
      <c r="E65" s="131" t="str">
        <f t="array" ref="E65">IFERROR(INDEX('Deadline Tracker'!$C$3:$C$1600,MATCH(0,COUNTIF($B$1:$B64, 'Deadline Tracker'!$C$3:$C$1600),0)),"")</f>
        <v/>
      </c>
      <c r="F65" s="131" t="str">
        <f t="array" ref="F65">IFERROR(INDEX('Deadline Tracker'!$B$3:$B$1600,MATCH(0,COUNTIF($C$1:$C64, 'Deadline Tracker'!$B$3:$B$1600),0)),"")</f>
        <v/>
      </c>
    </row>
    <row r="66" spans="1:6">
      <c r="A66" s="131" t="str">
        <f t="array" ref="A66">IFERROR(INDEX('Deadline Tracker'!$D$3:$D$1600,MATCH(0,COUNTIF($A$1:$A65, 'Deadline Tracker'!$D$3:$D$1600),0)),"")</f>
        <v/>
      </c>
      <c r="B66" s="131" t="str">
        <f t="array" ref="B66">IFERROR(INDEX('Deadline Tracker'!$C$3:$C$1600,MATCH(0,COUNTIF($B$1:$B65, 'Deadline Tracker'!$C$3:$C$1600),0)),"")</f>
        <v/>
      </c>
      <c r="C66" s="131" t="str">
        <f t="array" ref="C66">IFERROR(INDEX('Deadline Tracker'!$B$3:$B$1600,MATCH(0,COUNTIF($C$1:$C65, 'Deadline Tracker'!$B$3:$B$1600),0)),"")</f>
        <v/>
      </c>
      <c r="D66" s="131" t="str">
        <f t="array" ref="D66">IFERROR(INDEX('Deadline Tracker'!$D$3:$D$1600,MATCH(0,COUNTIF($A$1:$A65, 'Deadline Tracker'!$D$3:$D$1600),0)),"")</f>
        <v/>
      </c>
      <c r="E66" s="131" t="str">
        <f t="array" ref="E66">IFERROR(INDEX('Deadline Tracker'!$C$3:$C$1600,MATCH(0,COUNTIF($B$1:$B65, 'Deadline Tracker'!$C$3:$C$1600),0)),"")</f>
        <v/>
      </c>
      <c r="F66" s="131" t="str">
        <f t="array" ref="F66">IFERROR(INDEX('Deadline Tracker'!$B$3:$B$1600,MATCH(0,COUNTIF($C$1:$C65, 'Deadline Tracker'!$B$3:$B$1600),0)),"")</f>
        <v/>
      </c>
    </row>
    <row r="67" spans="1:6">
      <c r="A67" s="131" t="str">
        <f t="array" ref="A67">IFERROR(INDEX('Deadline Tracker'!$D$3:$D$1600,MATCH(0,COUNTIF($A$1:$A66, 'Deadline Tracker'!$D$3:$D$1600),0)),"")</f>
        <v/>
      </c>
      <c r="B67" s="131" t="str">
        <f t="array" ref="B67">IFERROR(INDEX('Deadline Tracker'!$C$3:$C$1600,MATCH(0,COUNTIF($B$1:$B66, 'Deadline Tracker'!$C$3:$C$1600),0)),"")</f>
        <v/>
      </c>
      <c r="C67" s="131" t="str">
        <f t="array" ref="C67">IFERROR(INDEX('Deadline Tracker'!$B$3:$B$1600,MATCH(0,COUNTIF($C$1:$C66, 'Deadline Tracker'!$B$3:$B$1600),0)),"")</f>
        <v/>
      </c>
      <c r="D67" s="131" t="str">
        <f t="array" ref="D67">IFERROR(INDEX('Deadline Tracker'!$D$3:$D$1600,MATCH(0,COUNTIF($A$1:$A66, 'Deadline Tracker'!$D$3:$D$1600),0)),"")</f>
        <v/>
      </c>
      <c r="E67" s="131" t="str">
        <f t="array" ref="E67">IFERROR(INDEX('Deadline Tracker'!$C$3:$C$1600,MATCH(0,COUNTIF($B$1:$B66, 'Deadline Tracker'!$C$3:$C$1600),0)),"")</f>
        <v/>
      </c>
      <c r="F67" s="131" t="str">
        <f t="array" ref="F67">IFERROR(INDEX('Deadline Tracker'!$B$3:$B$1600,MATCH(0,COUNTIF($C$1:$C66, 'Deadline Tracker'!$B$3:$B$1600),0)),"")</f>
        <v/>
      </c>
    </row>
    <row r="68" spans="1:6">
      <c r="A68" s="131" t="str">
        <f t="array" ref="A68">IFERROR(INDEX('Deadline Tracker'!$D$3:$D$1600,MATCH(0,COUNTIF($A$1:$A67, 'Deadline Tracker'!$D$3:$D$1600),0)),"")</f>
        <v/>
      </c>
      <c r="B68" s="131" t="str">
        <f t="array" ref="B68">IFERROR(INDEX('Deadline Tracker'!$C$3:$C$1600,MATCH(0,COUNTIF($B$1:$B67, 'Deadline Tracker'!$C$3:$C$1600),0)),"")</f>
        <v/>
      </c>
      <c r="C68" s="131" t="str">
        <f t="array" ref="C68">IFERROR(INDEX('Deadline Tracker'!$B$3:$B$1600,MATCH(0,COUNTIF($C$1:$C67, 'Deadline Tracker'!$B$3:$B$1600),0)),"")</f>
        <v/>
      </c>
      <c r="D68" s="131" t="str">
        <f t="array" ref="D68">IFERROR(INDEX('Deadline Tracker'!$D$3:$D$1600,MATCH(0,COUNTIF($A$1:$A67, 'Deadline Tracker'!$D$3:$D$1600),0)),"")</f>
        <v/>
      </c>
      <c r="E68" s="131" t="str">
        <f t="array" ref="E68">IFERROR(INDEX('Deadline Tracker'!$C$3:$C$1600,MATCH(0,COUNTIF($B$1:$B67, 'Deadline Tracker'!$C$3:$C$1600),0)),"")</f>
        <v/>
      </c>
      <c r="F68" s="131" t="str">
        <f t="array" ref="F68">IFERROR(INDEX('Deadline Tracker'!$B$3:$B$1600,MATCH(0,COUNTIF($C$1:$C67, 'Deadline Tracker'!$B$3:$B$1600),0)),"")</f>
        <v/>
      </c>
    </row>
    <row r="69" spans="1:6">
      <c r="A69" s="131" t="str">
        <f t="array" ref="A69">IFERROR(INDEX('Deadline Tracker'!$D$3:$D$1600,MATCH(0,COUNTIF($A$1:$A68, 'Deadline Tracker'!$D$3:$D$1600),0)),"")</f>
        <v/>
      </c>
      <c r="B69" s="131" t="str">
        <f t="array" ref="B69">IFERROR(INDEX('Deadline Tracker'!$C$3:$C$1600,MATCH(0,COUNTIF($B$1:$B68, 'Deadline Tracker'!$C$3:$C$1600),0)),"")</f>
        <v/>
      </c>
      <c r="C69" s="131" t="str">
        <f t="array" ref="C69">IFERROR(INDEX('Deadline Tracker'!$B$3:$B$1600,MATCH(0,COUNTIF($C$1:$C68, 'Deadline Tracker'!$B$3:$B$1600),0)),"")</f>
        <v/>
      </c>
      <c r="D69" s="131" t="str">
        <f t="array" ref="D69">IFERROR(INDEX('Deadline Tracker'!$D$3:$D$1600,MATCH(0,COUNTIF($A$1:$A68, 'Deadline Tracker'!$D$3:$D$1600),0)),"")</f>
        <v/>
      </c>
      <c r="E69" s="131" t="str">
        <f t="array" ref="E69">IFERROR(INDEX('Deadline Tracker'!$C$3:$C$1600,MATCH(0,COUNTIF($B$1:$B68, 'Deadline Tracker'!$C$3:$C$1600),0)),"")</f>
        <v/>
      </c>
      <c r="F69" s="131" t="str">
        <f t="array" ref="F69">IFERROR(INDEX('Deadline Tracker'!$B$3:$B$1600,MATCH(0,COUNTIF($C$1:$C68, 'Deadline Tracker'!$B$3:$B$1600),0)),"")</f>
        <v/>
      </c>
    </row>
    <row r="70" spans="1:6">
      <c r="A70" s="131" t="str">
        <f t="array" ref="A70">IFERROR(INDEX('Deadline Tracker'!$D$3:$D$1600,MATCH(0,COUNTIF($A$1:$A69, 'Deadline Tracker'!$D$3:$D$1600),0)),"")</f>
        <v/>
      </c>
      <c r="B70" s="131" t="str">
        <f t="array" ref="B70">IFERROR(INDEX('Deadline Tracker'!$C$3:$C$1600,MATCH(0,COUNTIF($B$1:$B69, 'Deadline Tracker'!$C$3:$C$1600),0)),"")</f>
        <v/>
      </c>
      <c r="C70" s="131" t="str">
        <f t="array" ref="C70">IFERROR(INDEX('Deadline Tracker'!$B$3:$B$1600,MATCH(0,COUNTIF($C$1:$C69, 'Deadline Tracker'!$B$3:$B$1600),0)),"")</f>
        <v/>
      </c>
      <c r="D70" s="131" t="str">
        <f t="array" ref="D70">IFERROR(INDEX('Deadline Tracker'!$D$3:$D$1600,MATCH(0,COUNTIF($A$1:$A69, 'Deadline Tracker'!$D$3:$D$1600),0)),"")</f>
        <v/>
      </c>
      <c r="E70" s="131" t="str">
        <f t="array" ref="E70">IFERROR(INDEX('Deadline Tracker'!$C$3:$C$1600,MATCH(0,COUNTIF($B$1:$B69, 'Deadline Tracker'!$C$3:$C$1600),0)),"")</f>
        <v/>
      </c>
      <c r="F70" s="131" t="str">
        <f t="array" ref="F70">IFERROR(INDEX('Deadline Tracker'!$B$3:$B$1600,MATCH(0,COUNTIF($C$1:$C69, 'Deadline Tracker'!$B$3:$B$1600),0)),"")</f>
        <v/>
      </c>
    </row>
    <row r="71" spans="1:6">
      <c r="A71" s="131" t="str">
        <f t="array" ref="A71">IFERROR(INDEX('Deadline Tracker'!$D$3:$D$1600,MATCH(0,COUNTIF($A$1:$A70, 'Deadline Tracker'!$D$3:$D$1600),0)),"")</f>
        <v/>
      </c>
      <c r="B71" s="131" t="str">
        <f t="array" ref="B71">IFERROR(INDEX('Deadline Tracker'!$C$3:$C$1600,MATCH(0,COUNTIF($B$1:$B70, 'Deadline Tracker'!$C$3:$C$1600),0)),"")</f>
        <v/>
      </c>
      <c r="C71" s="131" t="str">
        <f t="array" ref="C71">IFERROR(INDEX('Deadline Tracker'!$B$3:$B$1600,MATCH(0,COUNTIF($C$1:$C70, 'Deadline Tracker'!$B$3:$B$1600),0)),"")</f>
        <v/>
      </c>
      <c r="D71" s="131" t="str">
        <f t="array" ref="D71">IFERROR(INDEX('Deadline Tracker'!$D$3:$D$1600,MATCH(0,COUNTIF($A$1:$A70, 'Deadline Tracker'!$D$3:$D$1600),0)),"")</f>
        <v/>
      </c>
      <c r="E71" s="131" t="str">
        <f t="array" ref="E71">IFERROR(INDEX('Deadline Tracker'!$C$3:$C$1600,MATCH(0,COUNTIF($B$1:$B70, 'Deadline Tracker'!$C$3:$C$1600),0)),"")</f>
        <v/>
      </c>
      <c r="F71" s="131" t="str">
        <f t="array" ref="F71">IFERROR(INDEX('Deadline Tracker'!$B$3:$B$1600,MATCH(0,COUNTIF($C$1:$C70, 'Deadline Tracker'!$B$3:$B$1600),0)),"")</f>
        <v/>
      </c>
    </row>
    <row r="72" spans="1:6">
      <c r="A72" s="131" t="str">
        <f t="array" ref="A72">IFERROR(INDEX('Deadline Tracker'!$D$3:$D$1600,MATCH(0,COUNTIF($A$1:$A71, 'Deadline Tracker'!$D$3:$D$1600),0)),"")</f>
        <v/>
      </c>
      <c r="B72" s="131" t="str">
        <f t="array" ref="B72">IFERROR(INDEX('Deadline Tracker'!$C$3:$C$1600,MATCH(0,COUNTIF($B$1:$B71, 'Deadline Tracker'!$C$3:$C$1600),0)),"")</f>
        <v/>
      </c>
      <c r="C72" s="131" t="str">
        <f t="array" ref="C72">IFERROR(INDEX('Deadline Tracker'!$B$3:$B$1600,MATCH(0,COUNTIF($C$1:$C71, 'Deadline Tracker'!$B$3:$B$1600),0)),"")</f>
        <v/>
      </c>
      <c r="D72" s="131" t="str">
        <f t="array" ref="D72">IFERROR(INDEX('Deadline Tracker'!$D$3:$D$1600,MATCH(0,COUNTIF($A$1:$A71, 'Deadline Tracker'!$D$3:$D$1600),0)),"")</f>
        <v/>
      </c>
      <c r="E72" s="131" t="str">
        <f t="array" ref="E72">IFERROR(INDEX('Deadline Tracker'!$C$3:$C$1600,MATCH(0,COUNTIF($B$1:$B71, 'Deadline Tracker'!$C$3:$C$1600),0)),"")</f>
        <v/>
      </c>
      <c r="F72" s="131" t="str">
        <f t="array" ref="F72">IFERROR(INDEX('Deadline Tracker'!$B$3:$B$1600,MATCH(0,COUNTIF($C$1:$C71, 'Deadline Tracker'!$B$3:$B$1600),0)),"")</f>
        <v/>
      </c>
    </row>
    <row r="73" spans="1:6">
      <c r="A73" s="131" t="str">
        <f t="array" ref="A73">IFERROR(INDEX('Deadline Tracker'!$D$3:$D$1600,MATCH(0,COUNTIF($A$1:$A72, 'Deadline Tracker'!$D$3:$D$1600),0)),"")</f>
        <v/>
      </c>
      <c r="B73" s="131" t="str">
        <f t="array" ref="B73">IFERROR(INDEX('Deadline Tracker'!$C$3:$C$1600,MATCH(0,COUNTIF($B$1:$B72, 'Deadline Tracker'!$C$3:$C$1600),0)),"")</f>
        <v/>
      </c>
      <c r="C73" s="131" t="str">
        <f t="array" ref="C73">IFERROR(INDEX('Deadline Tracker'!$B$3:$B$1600,MATCH(0,COUNTIF($C$1:$C72, 'Deadline Tracker'!$B$3:$B$1600),0)),"")</f>
        <v/>
      </c>
      <c r="D73" s="131" t="str">
        <f t="array" ref="D73">IFERROR(INDEX('Deadline Tracker'!$D$3:$D$1600,MATCH(0,COUNTIF($A$1:$A72, 'Deadline Tracker'!$D$3:$D$1600),0)),"")</f>
        <v/>
      </c>
      <c r="E73" s="131" t="str">
        <f t="array" ref="E73">IFERROR(INDEX('Deadline Tracker'!$C$3:$C$1600,MATCH(0,COUNTIF($B$1:$B72, 'Deadline Tracker'!$C$3:$C$1600),0)),"")</f>
        <v/>
      </c>
      <c r="F73" s="131" t="str">
        <f t="array" ref="F73">IFERROR(INDEX('Deadline Tracker'!$B$3:$B$1600,MATCH(0,COUNTIF($C$1:$C72, 'Deadline Tracker'!$B$3:$B$1600),0)),"")</f>
        <v/>
      </c>
    </row>
    <row r="74" spans="1:6">
      <c r="A74" s="131" t="str">
        <f t="array" ref="A74">IFERROR(INDEX('Deadline Tracker'!$D$3:$D$1600,MATCH(0,COUNTIF($A$1:$A73, 'Deadline Tracker'!$D$3:$D$1600),0)),"")</f>
        <v/>
      </c>
      <c r="B74" s="131" t="str">
        <f t="array" ref="B74">IFERROR(INDEX('Deadline Tracker'!$C$3:$C$1600,MATCH(0,COUNTIF($B$1:$B73, 'Deadline Tracker'!$C$3:$C$1600),0)),"")</f>
        <v/>
      </c>
      <c r="C74" s="131" t="str">
        <f t="array" ref="C74">IFERROR(INDEX('Deadline Tracker'!$B$3:$B$1600,MATCH(0,COUNTIF($C$1:$C73, 'Deadline Tracker'!$B$3:$B$1600),0)),"")</f>
        <v/>
      </c>
      <c r="D74" s="131" t="str">
        <f t="array" ref="D74">IFERROR(INDEX('Deadline Tracker'!$D$3:$D$1600,MATCH(0,COUNTIF($A$1:$A73, 'Deadline Tracker'!$D$3:$D$1600),0)),"")</f>
        <v/>
      </c>
      <c r="E74" s="131" t="str">
        <f t="array" ref="E74">IFERROR(INDEX('Deadline Tracker'!$C$3:$C$1600,MATCH(0,COUNTIF($B$1:$B73, 'Deadline Tracker'!$C$3:$C$1600),0)),"")</f>
        <v/>
      </c>
      <c r="F74" s="131" t="str">
        <f t="array" ref="F74">IFERROR(INDEX('Deadline Tracker'!$B$3:$B$1600,MATCH(0,COUNTIF($C$1:$C73, 'Deadline Tracker'!$B$3:$B$1600),0)),"")</f>
        <v/>
      </c>
    </row>
    <row r="75" spans="1:6">
      <c r="A75" s="131" t="str">
        <f t="array" ref="A75">IFERROR(INDEX('Deadline Tracker'!$D$3:$D$1600,MATCH(0,COUNTIF($A$1:$A74, 'Deadline Tracker'!$D$3:$D$1600),0)),"")</f>
        <v/>
      </c>
      <c r="B75" s="131" t="str">
        <f t="array" ref="B75">IFERROR(INDEX('Deadline Tracker'!$C$3:$C$1600,MATCH(0,COUNTIF($B$1:$B74, 'Deadline Tracker'!$C$3:$C$1600),0)),"")</f>
        <v/>
      </c>
      <c r="C75" s="131" t="str">
        <f t="array" ref="C75">IFERROR(INDEX('Deadline Tracker'!$B$3:$B$1600,MATCH(0,COUNTIF($C$1:$C74, 'Deadline Tracker'!$B$3:$B$1600),0)),"")</f>
        <v/>
      </c>
      <c r="D75" s="131" t="str">
        <f t="array" ref="D75">IFERROR(INDEX('Deadline Tracker'!$D$3:$D$1600,MATCH(0,COUNTIF($A$1:$A74, 'Deadline Tracker'!$D$3:$D$1600),0)),"")</f>
        <v/>
      </c>
      <c r="E75" s="131" t="str">
        <f t="array" ref="E75">IFERROR(INDEX('Deadline Tracker'!$C$3:$C$1600,MATCH(0,COUNTIF($B$1:$B74, 'Deadline Tracker'!$C$3:$C$1600),0)),"")</f>
        <v/>
      </c>
      <c r="F75" s="131" t="str">
        <f t="array" ref="F75">IFERROR(INDEX('Deadline Tracker'!$B$3:$B$1600,MATCH(0,COUNTIF($C$1:$C74, 'Deadline Tracker'!$B$3:$B$1600),0)),"")</f>
        <v/>
      </c>
    </row>
    <row r="76" spans="1:6">
      <c r="A76" s="131" t="str">
        <f t="array" ref="A76">IFERROR(INDEX('Deadline Tracker'!$D$3:$D$1600,MATCH(0,COUNTIF($A$1:$A75, 'Deadline Tracker'!$D$3:$D$1600),0)),"")</f>
        <v/>
      </c>
      <c r="B76" s="131" t="str">
        <f t="array" ref="B76">IFERROR(INDEX('Deadline Tracker'!$C$3:$C$1600,MATCH(0,COUNTIF($B$1:$B75, 'Deadline Tracker'!$C$3:$C$1600),0)),"")</f>
        <v/>
      </c>
      <c r="C76" s="131" t="str">
        <f t="array" ref="C76">IFERROR(INDEX('Deadline Tracker'!$B$3:$B$1600,MATCH(0,COUNTIF($C$1:$C75, 'Deadline Tracker'!$B$3:$B$1600),0)),"")</f>
        <v/>
      </c>
      <c r="D76" s="131" t="str">
        <f t="array" ref="D76">IFERROR(INDEX('Deadline Tracker'!$D$3:$D$1600,MATCH(0,COUNTIF($A$1:$A75, 'Deadline Tracker'!$D$3:$D$1600),0)),"")</f>
        <v/>
      </c>
      <c r="E76" s="131" t="str">
        <f t="array" ref="E76">IFERROR(INDEX('Deadline Tracker'!$C$3:$C$1600,MATCH(0,COUNTIF($B$1:$B75, 'Deadline Tracker'!$C$3:$C$1600),0)),"")</f>
        <v/>
      </c>
      <c r="F76" s="131" t="str">
        <f t="array" ref="F76">IFERROR(INDEX('Deadline Tracker'!$B$3:$B$1600,MATCH(0,COUNTIF($C$1:$C75, 'Deadline Tracker'!$B$3:$B$1600),0)),"")</f>
        <v/>
      </c>
    </row>
    <row r="77" spans="1:6">
      <c r="A77" s="131" t="str">
        <f t="array" ref="A77">IFERROR(INDEX('Deadline Tracker'!$D$3:$D$1600,MATCH(0,COUNTIF($A$1:$A76, 'Deadline Tracker'!$D$3:$D$1600),0)),"")</f>
        <v/>
      </c>
      <c r="B77" s="131" t="str">
        <f t="array" ref="B77">IFERROR(INDEX('Deadline Tracker'!$C$3:$C$1600,MATCH(0,COUNTIF($B$1:$B76, 'Deadline Tracker'!$C$3:$C$1600),0)),"")</f>
        <v/>
      </c>
      <c r="C77" s="131" t="str">
        <f t="array" ref="C77">IFERROR(INDEX('Deadline Tracker'!$B$3:$B$1600,MATCH(0,COUNTIF($C$1:$C76, 'Deadline Tracker'!$B$3:$B$1600),0)),"")</f>
        <v/>
      </c>
      <c r="D77" s="131" t="str">
        <f t="array" ref="D77">IFERROR(INDEX('Deadline Tracker'!$D$3:$D$1600,MATCH(0,COUNTIF($A$1:$A76, 'Deadline Tracker'!$D$3:$D$1600),0)),"")</f>
        <v/>
      </c>
      <c r="E77" s="131" t="str">
        <f t="array" ref="E77">IFERROR(INDEX('Deadline Tracker'!$C$3:$C$1600,MATCH(0,COUNTIF($B$1:$B76, 'Deadline Tracker'!$C$3:$C$1600),0)),"")</f>
        <v/>
      </c>
      <c r="F77" s="131" t="str">
        <f t="array" ref="F77">IFERROR(INDEX('Deadline Tracker'!$B$3:$B$1600,MATCH(0,COUNTIF($C$1:$C76, 'Deadline Tracker'!$B$3:$B$1600),0)),"")</f>
        <v/>
      </c>
    </row>
    <row r="78" spans="1:6">
      <c r="A78" s="131" t="str">
        <f t="array" ref="A78">IFERROR(INDEX('Deadline Tracker'!$D$3:$D$1600,MATCH(0,COUNTIF($A$1:$A77, 'Deadline Tracker'!$D$3:$D$1600),0)),"")</f>
        <v/>
      </c>
      <c r="B78" s="131" t="str">
        <f t="array" ref="B78">IFERROR(INDEX('Deadline Tracker'!$C$3:$C$1600,MATCH(0,COUNTIF($B$1:$B77, 'Deadline Tracker'!$C$3:$C$1600),0)),"")</f>
        <v/>
      </c>
      <c r="C78" s="131" t="str">
        <f t="array" ref="C78">IFERROR(INDEX('Deadline Tracker'!$B$3:$B$1600,MATCH(0,COUNTIF($C$1:$C77, 'Deadline Tracker'!$B$3:$B$1600),0)),"")</f>
        <v/>
      </c>
      <c r="D78" s="131" t="str">
        <f t="array" ref="D78">IFERROR(INDEX('Deadline Tracker'!$D$3:$D$1600,MATCH(0,COUNTIF($A$1:$A77, 'Deadline Tracker'!$D$3:$D$1600),0)),"")</f>
        <v/>
      </c>
      <c r="E78" s="131" t="str">
        <f t="array" ref="E78">IFERROR(INDEX('Deadline Tracker'!$C$3:$C$1600,MATCH(0,COUNTIF($B$1:$B77, 'Deadline Tracker'!$C$3:$C$1600),0)),"")</f>
        <v/>
      </c>
      <c r="F78" s="131" t="str">
        <f t="array" ref="F78">IFERROR(INDEX('Deadline Tracker'!$B$3:$B$1600,MATCH(0,COUNTIF($C$1:$C77, 'Deadline Tracker'!$B$3:$B$1600),0)),"")</f>
        <v/>
      </c>
    </row>
    <row r="79" spans="1:6">
      <c r="A79" s="131" t="str">
        <f t="array" ref="A79">IFERROR(INDEX('Deadline Tracker'!$D$3:$D$1600,MATCH(0,COUNTIF($A$1:$A78, 'Deadline Tracker'!$D$3:$D$1600),0)),"")</f>
        <v/>
      </c>
      <c r="B79" s="131" t="str">
        <f t="array" ref="B79">IFERROR(INDEX('Deadline Tracker'!$C$3:$C$1600,MATCH(0,COUNTIF($B$1:$B78, 'Deadline Tracker'!$C$3:$C$1600),0)),"")</f>
        <v/>
      </c>
      <c r="C79" s="131" t="str">
        <f t="array" ref="C79">IFERROR(INDEX('Deadline Tracker'!$B$3:$B$1600,MATCH(0,COUNTIF($C$1:$C78, 'Deadline Tracker'!$B$3:$B$1600),0)),"")</f>
        <v/>
      </c>
      <c r="D79" s="131" t="str">
        <f t="array" ref="D79">IFERROR(INDEX('Deadline Tracker'!$D$3:$D$1600,MATCH(0,COUNTIF($A$1:$A78, 'Deadline Tracker'!$D$3:$D$1600),0)),"")</f>
        <v/>
      </c>
      <c r="E79" s="131" t="str">
        <f t="array" ref="E79">IFERROR(INDEX('Deadline Tracker'!$C$3:$C$1600,MATCH(0,COUNTIF($B$1:$B78, 'Deadline Tracker'!$C$3:$C$1600),0)),"")</f>
        <v/>
      </c>
      <c r="F79" s="131" t="str">
        <f t="array" ref="F79">IFERROR(INDEX('Deadline Tracker'!$B$3:$B$1600,MATCH(0,COUNTIF($C$1:$C78, 'Deadline Tracker'!$B$3:$B$1600),0)),"")</f>
        <v/>
      </c>
    </row>
    <row r="80" spans="1:6">
      <c r="A80" s="131" t="str">
        <f t="array" ref="A80">IFERROR(INDEX('Deadline Tracker'!$D$3:$D$1600,MATCH(0,COUNTIF($A$1:$A79, 'Deadline Tracker'!$D$3:$D$1600),0)),"")</f>
        <v/>
      </c>
      <c r="B80" s="131" t="str">
        <f t="array" ref="B80">IFERROR(INDEX('Deadline Tracker'!$C$3:$C$1600,MATCH(0,COUNTIF($B$1:$B79, 'Deadline Tracker'!$C$3:$C$1600),0)),"")</f>
        <v/>
      </c>
      <c r="C80" s="131" t="str">
        <f t="array" ref="C80">IFERROR(INDEX('Deadline Tracker'!$B$3:$B$1600,MATCH(0,COUNTIF($C$1:$C79, 'Deadline Tracker'!$B$3:$B$1600),0)),"")</f>
        <v/>
      </c>
      <c r="D80" s="131" t="str">
        <f t="array" ref="D80">IFERROR(INDEX('Deadline Tracker'!$D$3:$D$1600,MATCH(0,COUNTIF($A$1:$A79, 'Deadline Tracker'!$D$3:$D$1600),0)),"")</f>
        <v/>
      </c>
      <c r="E80" s="131" t="str">
        <f t="array" ref="E80">IFERROR(INDEX('Deadline Tracker'!$C$3:$C$1600,MATCH(0,COUNTIF($B$1:$B79, 'Deadline Tracker'!$C$3:$C$1600),0)),"")</f>
        <v/>
      </c>
      <c r="F80" s="131" t="str">
        <f t="array" ref="F80">IFERROR(INDEX('Deadline Tracker'!$B$3:$B$1600,MATCH(0,COUNTIF($C$1:$C79, 'Deadline Tracker'!$B$3:$B$1600),0)),"")</f>
        <v/>
      </c>
    </row>
    <row r="81" spans="1:6">
      <c r="A81" s="131" t="str">
        <f t="array" ref="A81">IFERROR(INDEX('Deadline Tracker'!$D$3:$D$1600,MATCH(0,COUNTIF($A$1:$A80, 'Deadline Tracker'!$D$3:$D$1600),0)),"")</f>
        <v/>
      </c>
      <c r="B81" s="131" t="str">
        <f t="array" ref="B81">IFERROR(INDEX('Deadline Tracker'!$C$3:$C$1600,MATCH(0,COUNTIF($B$1:$B80, 'Deadline Tracker'!$C$3:$C$1600),0)),"")</f>
        <v/>
      </c>
      <c r="C81" s="131" t="str">
        <f t="array" ref="C81">IFERROR(INDEX('Deadline Tracker'!$B$3:$B$1600,MATCH(0,COUNTIF($C$1:$C80, 'Deadline Tracker'!$B$3:$B$1600),0)),"")</f>
        <v/>
      </c>
      <c r="D81" s="131" t="str">
        <f t="array" ref="D81">IFERROR(INDEX('Deadline Tracker'!$D$3:$D$1600,MATCH(0,COUNTIF($A$1:$A80, 'Deadline Tracker'!$D$3:$D$1600),0)),"")</f>
        <v/>
      </c>
      <c r="E81" s="131" t="str">
        <f t="array" ref="E81">IFERROR(INDEX('Deadline Tracker'!$C$3:$C$1600,MATCH(0,COUNTIF($B$1:$B80, 'Deadline Tracker'!$C$3:$C$1600),0)),"")</f>
        <v/>
      </c>
      <c r="F81" s="131" t="str">
        <f t="array" ref="F81">IFERROR(INDEX('Deadline Tracker'!$B$3:$B$1600,MATCH(0,COUNTIF($C$1:$C80, 'Deadline Tracker'!$B$3:$B$1600),0)),"")</f>
        <v/>
      </c>
    </row>
    <row r="82" spans="1:6">
      <c r="A82" s="131" t="str">
        <f t="array" ref="A82">IFERROR(INDEX('Deadline Tracker'!$D$3:$D$1600,MATCH(0,COUNTIF($A$1:$A81, 'Deadline Tracker'!$D$3:$D$1600),0)),"")</f>
        <v/>
      </c>
      <c r="B82" s="131" t="str">
        <f t="array" ref="B82">IFERROR(INDEX('Deadline Tracker'!$C$3:$C$1600,MATCH(0,COUNTIF($B$1:$B81, 'Deadline Tracker'!$C$3:$C$1600),0)),"")</f>
        <v/>
      </c>
      <c r="C82" s="131" t="str">
        <f t="array" ref="C82">IFERROR(INDEX('Deadline Tracker'!$B$3:$B$1600,MATCH(0,COUNTIF($C$1:$C81, 'Deadline Tracker'!$B$3:$B$1600),0)),"")</f>
        <v/>
      </c>
      <c r="D82" s="131" t="str">
        <f t="array" ref="D82">IFERROR(INDEX('Deadline Tracker'!$D$3:$D$1600,MATCH(0,COUNTIF($A$1:$A81, 'Deadline Tracker'!$D$3:$D$1600),0)),"")</f>
        <v/>
      </c>
      <c r="E82" s="131" t="str">
        <f t="array" ref="E82">IFERROR(INDEX('Deadline Tracker'!$C$3:$C$1600,MATCH(0,COUNTIF($B$1:$B81, 'Deadline Tracker'!$C$3:$C$1600),0)),"")</f>
        <v/>
      </c>
      <c r="F82" s="131" t="str">
        <f t="array" ref="F82">IFERROR(INDEX('Deadline Tracker'!$B$3:$B$1600,MATCH(0,COUNTIF($C$1:$C81, 'Deadline Tracker'!$B$3:$B$1600),0)),"")</f>
        <v/>
      </c>
    </row>
    <row r="83" spans="1:6">
      <c r="A83" s="131" t="str">
        <f t="array" ref="A83">IFERROR(INDEX('Deadline Tracker'!$D$3:$D$1600,MATCH(0,COUNTIF($A$1:$A82, 'Deadline Tracker'!$D$3:$D$1600),0)),"")</f>
        <v/>
      </c>
      <c r="B83" s="131" t="str">
        <f t="array" ref="B83">IFERROR(INDEX('Deadline Tracker'!$C$3:$C$1600,MATCH(0,COUNTIF($B$1:$B82, 'Deadline Tracker'!$C$3:$C$1600),0)),"")</f>
        <v/>
      </c>
      <c r="C83" s="131" t="str">
        <f t="array" ref="C83">IFERROR(INDEX('Deadline Tracker'!$B$3:$B$1600,MATCH(0,COUNTIF($C$1:$C82, 'Deadline Tracker'!$B$3:$B$1600),0)),"")</f>
        <v/>
      </c>
      <c r="D83" s="131" t="str">
        <f t="array" ref="D83">IFERROR(INDEX('Deadline Tracker'!$D$3:$D$1600,MATCH(0,COUNTIF($A$1:$A82, 'Deadline Tracker'!$D$3:$D$1600),0)),"")</f>
        <v/>
      </c>
      <c r="E83" s="131" t="str">
        <f t="array" ref="E83">IFERROR(INDEX('Deadline Tracker'!$C$3:$C$1600,MATCH(0,COUNTIF($B$1:$B82, 'Deadline Tracker'!$C$3:$C$1600),0)),"")</f>
        <v/>
      </c>
      <c r="F83" s="131" t="str">
        <f t="array" ref="F83">IFERROR(INDEX('Deadline Tracker'!$B$3:$B$1600,MATCH(0,COUNTIF($C$1:$C82, 'Deadline Tracker'!$B$3:$B$1600),0)),"")</f>
        <v/>
      </c>
    </row>
    <row r="84" spans="1:6">
      <c r="A84" s="131" t="str">
        <f t="array" ref="A84">IFERROR(INDEX('Deadline Tracker'!$D$3:$D$1600,MATCH(0,COUNTIF($A$1:$A83, 'Deadline Tracker'!$D$3:$D$1600),0)),"")</f>
        <v/>
      </c>
      <c r="B84" s="131" t="str">
        <f t="array" ref="B84">IFERROR(INDEX('Deadline Tracker'!$C$3:$C$1600,MATCH(0,COUNTIF($B$1:$B83, 'Deadline Tracker'!$C$3:$C$1600),0)),"")</f>
        <v/>
      </c>
      <c r="C84" s="131" t="str">
        <f t="array" ref="C84">IFERROR(INDEX('Deadline Tracker'!$B$3:$B$1600,MATCH(0,COUNTIF($C$1:$C83, 'Deadline Tracker'!$B$3:$B$1600),0)),"")</f>
        <v/>
      </c>
      <c r="D84" s="131" t="str">
        <f t="array" ref="D84">IFERROR(INDEX('Deadline Tracker'!$D$3:$D$1600,MATCH(0,COUNTIF($A$1:$A83, 'Deadline Tracker'!$D$3:$D$1600),0)),"")</f>
        <v/>
      </c>
      <c r="E84" s="131" t="str">
        <f t="array" ref="E84">IFERROR(INDEX('Deadline Tracker'!$C$3:$C$1600,MATCH(0,COUNTIF($B$1:$B83, 'Deadline Tracker'!$C$3:$C$1600),0)),"")</f>
        <v/>
      </c>
      <c r="F84" s="131" t="str">
        <f t="array" ref="F84">IFERROR(INDEX('Deadline Tracker'!$B$3:$B$1600,MATCH(0,COUNTIF($C$1:$C83, 'Deadline Tracker'!$B$3:$B$1600),0)),"")</f>
        <v/>
      </c>
    </row>
    <row r="85" spans="1:6">
      <c r="A85" s="131" t="str">
        <f t="array" ref="A85">IFERROR(INDEX('Deadline Tracker'!$D$3:$D$1600,MATCH(0,COUNTIF($A$1:$A84, 'Deadline Tracker'!$D$3:$D$1600),0)),"")</f>
        <v/>
      </c>
      <c r="B85" s="131" t="str">
        <f t="array" ref="B85">IFERROR(INDEX('Deadline Tracker'!$C$3:$C$1600,MATCH(0,COUNTIF($B$1:$B84, 'Deadline Tracker'!$C$3:$C$1600),0)),"")</f>
        <v/>
      </c>
      <c r="C85" s="131" t="str">
        <f t="array" ref="C85">IFERROR(INDEX('Deadline Tracker'!$B$3:$B$1600,MATCH(0,COUNTIF($C$1:$C84, 'Deadline Tracker'!$B$3:$B$1600),0)),"")</f>
        <v/>
      </c>
      <c r="D85" s="131" t="str">
        <f t="array" ref="D85">IFERROR(INDEX('Deadline Tracker'!$D$3:$D$1600,MATCH(0,COUNTIF($A$1:$A84, 'Deadline Tracker'!$D$3:$D$1600),0)),"")</f>
        <v/>
      </c>
      <c r="E85" s="131" t="str">
        <f t="array" ref="E85">IFERROR(INDEX('Deadline Tracker'!$C$3:$C$1600,MATCH(0,COUNTIF($B$1:$B84, 'Deadline Tracker'!$C$3:$C$1600),0)),"")</f>
        <v/>
      </c>
      <c r="F85" s="131" t="str">
        <f t="array" ref="F85">IFERROR(INDEX('Deadline Tracker'!$B$3:$B$1600,MATCH(0,COUNTIF($C$1:$C84, 'Deadline Tracker'!$B$3:$B$1600),0)),"")</f>
        <v/>
      </c>
    </row>
    <row r="86" spans="1:6">
      <c r="A86" s="131" t="str">
        <f t="array" ref="A86">IFERROR(INDEX('Deadline Tracker'!$D$3:$D$1600,MATCH(0,COUNTIF($A$1:$A85, 'Deadline Tracker'!$D$3:$D$1600),0)),"")</f>
        <v/>
      </c>
      <c r="B86" s="131" t="str">
        <f t="array" ref="B86">IFERROR(INDEX('Deadline Tracker'!$C$3:$C$1600,MATCH(0,COUNTIF($B$1:$B85, 'Deadline Tracker'!$C$3:$C$1600),0)),"")</f>
        <v/>
      </c>
      <c r="C86" s="131" t="str">
        <f t="array" ref="C86">IFERROR(INDEX('Deadline Tracker'!$B$3:$B$1600,MATCH(0,COUNTIF($C$1:$C85, 'Deadline Tracker'!$B$3:$B$1600),0)),"")</f>
        <v/>
      </c>
      <c r="D86" s="131" t="str">
        <f t="array" ref="D86">IFERROR(INDEX('Deadline Tracker'!$D$3:$D$1600,MATCH(0,COUNTIF($A$1:$A85, 'Deadline Tracker'!$D$3:$D$1600),0)),"")</f>
        <v/>
      </c>
      <c r="E86" s="131" t="str">
        <f t="array" ref="E86">IFERROR(INDEX('Deadline Tracker'!$C$3:$C$1600,MATCH(0,COUNTIF($B$1:$B85, 'Deadline Tracker'!$C$3:$C$1600),0)),"")</f>
        <v/>
      </c>
      <c r="F86" s="131" t="str">
        <f t="array" ref="F86">IFERROR(INDEX('Deadline Tracker'!$B$3:$B$1600,MATCH(0,COUNTIF($C$1:$C85, 'Deadline Tracker'!$B$3:$B$1600),0)),"")</f>
        <v/>
      </c>
    </row>
    <row r="87" spans="1:6">
      <c r="A87" s="131" t="str">
        <f t="array" ref="A87">IFERROR(INDEX('Deadline Tracker'!$D$3:$D$1600,MATCH(0,COUNTIF($A$1:$A86, 'Deadline Tracker'!$D$3:$D$1600),0)),"")</f>
        <v/>
      </c>
      <c r="B87" s="131" t="str">
        <f t="array" ref="B87">IFERROR(INDEX('Deadline Tracker'!$C$3:$C$1600,MATCH(0,COUNTIF($B$1:$B86, 'Deadline Tracker'!$C$3:$C$1600),0)),"")</f>
        <v/>
      </c>
      <c r="C87" s="131" t="str">
        <f t="array" ref="C87">IFERROR(INDEX('Deadline Tracker'!$B$3:$B$1600,MATCH(0,COUNTIF($C$1:$C86, 'Deadline Tracker'!$B$3:$B$1600),0)),"")</f>
        <v/>
      </c>
      <c r="D87" s="131" t="str">
        <f t="array" ref="D87">IFERROR(INDEX('Deadline Tracker'!$D$3:$D$1600,MATCH(0,COUNTIF($A$1:$A86, 'Deadline Tracker'!$D$3:$D$1600),0)),"")</f>
        <v/>
      </c>
      <c r="E87" s="131" t="str">
        <f t="array" ref="E87">IFERROR(INDEX('Deadline Tracker'!$C$3:$C$1600,MATCH(0,COUNTIF($B$1:$B86, 'Deadline Tracker'!$C$3:$C$1600),0)),"")</f>
        <v/>
      </c>
      <c r="F87" s="131" t="str">
        <f t="array" ref="F87">IFERROR(INDEX('Deadline Tracker'!$B$3:$B$1600,MATCH(0,COUNTIF($C$1:$C86, 'Deadline Tracker'!$B$3:$B$1600),0)),"")</f>
        <v/>
      </c>
    </row>
    <row r="88" spans="1:6">
      <c r="A88" s="131" t="str">
        <f t="array" ref="A88">IFERROR(INDEX('Deadline Tracker'!$D$3:$D$1600,MATCH(0,COUNTIF($A$1:$A87, 'Deadline Tracker'!$D$3:$D$1600),0)),"")</f>
        <v/>
      </c>
      <c r="B88" s="131" t="str">
        <f t="array" ref="B88">IFERROR(INDEX('Deadline Tracker'!$C$3:$C$1600,MATCH(0,COUNTIF($B$1:$B87, 'Deadline Tracker'!$C$3:$C$1600),0)),"")</f>
        <v/>
      </c>
      <c r="C88" s="131" t="str">
        <f t="array" ref="C88">IFERROR(INDEX('Deadline Tracker'!$B$3:$B$1600,MATCH(0,COUNTIF($C$1:$C87, 'Deadline Tracker'!$B$3:$B$1600),0)),"")</f>
        <v/>
      </c>
      <c r="D88" s="131" t="str">
        <f t="array" ref="D88">IFERROR(INDEX('Deadline Tracker'!$D$3:$D$1600,MATCH(0,COUNTIF($A$1:$A87, 'Deadline Tracker'!$D$3:$D$1600),0)),"")</f>
        <v/>
      </c>
      <c r="E88" s="131" t="str">
        <f t="array" ref="E88">IFERROR(INDEX('Deadline Tracker'!$C$3:$C$1600,MATCH(0,COUNTIF($B$1:$B87, 'Deadline Tracker'!$C$3:$C$1600),0)),"")</f>
        <v/>
      </c>
      <c r="F88" s="131" t="str">
        <f t="array" ref="F88">IFERROR(INDEX('Deadline Tracker'!$B$3:$B$1600,MATCH(0,COUNTIF($C$1:$C87, 'Deadline Tracker'!$B$3:$B$1600),0)),"")</f>
        <v/>
      </c>
    </row>
    <row r="89" spans="1:6">
      <c r="A89" s="131" t="str">
        <f t="array" ref="A89">IFERROR(INDEX('Deadline Tracker'!$D$3:$D$1600,MATCH(0,COUNTIF($A$1:$A88, 'Deadline Tracker'!$D$3:$D$1600),0)),"")</f>
        <v/>
      </c>
      <c r="B89" s="131" t="str">
        <f t="array" ref="B89">IFERROR(INDEX('Deadline Tracker'!$C$3:$C$1600,MATCH(0,COUNTIF($B$1:$B88, 'Deadline Tracker'!$C$3:$C$1600),0)),"")</f>
        <v/>
      </c>
      <c r="C89" s="131" t="str">
        <f t="array" ref="C89">IFERROR(INDEX('Deadline Tracker'!$B$3:$B$1600,MATCH(0,COUNTIF($C$1:$C88, 'Deadline Tracker'!$B$3:$B$1600),0)),"")</f>
        <v/>
      </c>
      <c r="D89" s="131" t="str">
        <f t="array" ref="D89">IFERROR(INDEX('Deadline Tracker'!$D$3:$D$1600,MATCH(0,COUNTIF($A$1:$A88, 'Deadline Tracker'!$D$3:$D$1600),0)),"")</f>
        <v/>
      </c>
      <c r="E89" s="131" t="str">
        <f t="array" ref="E89">IFERROR(INDEX('Deadline Tracker'!$C$3:$C$1600,MATCH(0,COUNTIF($B$1:$B88, 'Deadline Tracker'!$C$3:$C$1600),0)),"")</f>
        <v/>
      </c>
      <c r="F89" s="131" t="str">
        <f t="array" ref="F89">IFERROR(INDEX('Deadline Tracker'!$B$3:$B$1600,MATCH(0,COUNTIF($C$1:$C88, 'Deadline Tracker'!$B$3:$B$1600),0)),"")</f>
        <v/>
      </c>
    </row>
    <row r="90" spans="1:6">
      <c r="A90" s="131" t="str">
        <f t="array" ref="A90">IFERROR(INDEX('Deadline Tracker'!$D$3:$D$1600,MATCH(0,COUNTIF($A$1:$A89, 'Deadline Tracker'!$D$3:$D$1600),0)),"")</f>
        <v/>
      </c>
      <c r="B90" s="131" t="str">
        <f t="array" ref="B90">IFERROR(INDEX('Deadline Tracker'!$C$3:$C$1600,MATCH(0,COUNTIF($B$1:$B89, 'Deadline Tracker'!$C$3:$C$1600),0)),"")</f>
        <v/>
      </c>
      <c r="C90" s="131" t="str">
        <f t="array" ref="C90">IFERROR(INDEX('Deadline Tracker'!$B$3:$B$1600,MATCH(0,COUNTIF($C$1:$C89, 'Deadline Tracker'!$B$3:$B$1600),0)),"")</f>
        <v/>
      </c>
      <c r="D90" s="131" t="str">
        <f t="array" ref="D90">IFERROR(INDEX('Deadline Tracker'!$D$3:$D$1600,MATCH(0,COUNTIF($A$1:$A89, 'Deadline Tracker'!$D$3:$D$1600),0)),"")</f>
        <v/>
      </c>
      <c r="E90" s="131" t="str">
        <f t="array" ref="E90">IFERROR(INDEX('Deadline Tracker'!$C$3:$C$1600,MATCH(0,COUNTIF($B$1:$B89, 'Deadline Tracker'!$C$3:$C$1600),0)),"")</f>
        <v/>
      </c>
      <c r="F90" s="131" t="str">
        <f t="array" ref="F90">IFERROR(INDEX('Deadline Tracker'!$B$3:$B$1600,MATCH(0,COUNTIF($C$1:$C89, 'Deadline Tracker'!$B$3:$B$1600),0)),"")</f>
        <v/>
      </c>
    </row>
    <row r="91" spans="1:6">
      <c r="A91" s="131" t="str">
        <f t="array" ref="A91">IFERROR(INDEX('Deadline Tracker'!$D$3:$D$1600,MATCH(0,COUNTIF($A$1:$A90, 'Deadline Tracker'!$D$3:$D$1600),0)),"")</f>
        <v/>
      </c>
      <c r="B91" s="131" t="str">
        <f t="array" ref="B91">IFERROR(INDEX('Deadline Tracker'!$C$3:$C$1600,MATCH(0,COUNTIF($B$1:$B90, 'Deadline Tracker'!$C$3:$C$1600),0)),"")</f>
        <v/>
      </c>
      <c r="C91" s="131" t="str">
        <f t="array" ref="C91">IFERROR(INDEX('Deadline Tracker'!$B$3:$B$1600,MATCH(0,COUNTIF($C$1:$C90, 'Deadline Tracker'!$B$3:$B$1600),0)),"")</f>
        <v/>
      </c>
      <c r="D91" s="131" t="str">
        <f t="array" ref="D91">IFERROR(INDEX('Deadline Tracker'!$D$3:$D$1600,MATCH(0,COUNTIF($A$1:$A90, 'Deadline Tracker'!$D$3:$D$1600),0)),"")</f>
        <v/>
      </c>
      <c r="E91" s="131" t="str">
        <f t="array" ref="E91">IFERROR(INDEX('Deadline Tracker'!$C$3:$C$1600,MATCH(0,COUNTIF($B$1:$B90, 'Deadline Tracker'!$C$3:$C$1600),0)),"")</f>
        <v/>
      </c>
      <c r="F91" s="131" t="str">
        <f t="array" ref="F91">IFERROR(INDEX('Deadline Tracker'!$B$3:$B$1600,MATCH(0,COUNTIF($C$1:$C90, 'Deadline Tracker'!$B$3:$B$1600),0)),"")</f>
        <v/>
      </c>
    </row>
    <row r="92" spans="1:6">
      <c r="A92" s="131" t="str">
        <f t="array" ref="A92">IFERROR(INDEX('Deadline Tracker'!$D$3:$D$1600,MATCH(0,COUNTIF($A$1:$A91, 'Deadline Tracker'!$D$3:$D$1600),0)),"")</f>
        <v/>
      </c>
      <c r="B92" s="131" t="str">
        <f t="array" ref="B92">IFERROR(INDEX('Deadline Tracker'!$C$3:$C$1600,MATCH(0,COUNTIF($B$1:$B91, 'Deadline Tracker'!$C$3:$C$1600),0)),"")</f>
        <v/>
      </c>
      <c r="C92" s="131" t="str">
        <f t="array" ref="C92">IFERROR(INDEX('Deadline Tracker'!$B$3:$B$1600,MATCH(0,COUNTIF($C$1:$C91, 'Deadline Tracker'!$B$3:$B$1600),0)),"")</f>
        <v/>
      </c>
      <c r="D92" s="131" t="str">
        <f t="array" ref="D92">IFERROR(INDEX('Deadline Tracker'!$D$3:$D$1600,MATCH(0,COUNTIF($A$1:$A91, 'Deadline Tracker'!$D$3:$D$1600),0)),"")</f>
        <v/>
      </c>
      <c r="E92" s="131" t="str">
        <f t="array" ref="E92">IFERROR(INDEX('Deadline Tracker'!$C$3:$C$1600,MATCH(0,COUNTIF($B$1:$B91, 'Deadline Tracker'!$C$3:$C$1600),0)),"")</f>
        <v/>
      </c>
      <c r="F92" s="131" t="str">
        <f t="array" ref="F92">IFERROR(INDEX('Deadline Tracker'!$B$3:$B$1600,MATCH(0,COUNTIF($C$1:$C91, 'Deadline Tracker'!$B$3:$B$1600),0)),"")</f>
        <v/>
      </c>
    </row>
    <row r="93" spans="1:6">
      <c r="A93" s="131" t="str">
        <f t="array" ref="A93">IFERROR(INDEX('Deadline Tracker'!$D$3:$D$1600,MATCH(0,COUNTIF($A$1:$A92, 'Deadline Tracker'!$D$3:$D$1600),0)),"")</f>
        <v/>
      </c>
      <c r="B93" s="131" t="str">
        <f t="array" ref="B93">IFERROR(INDEX('Deadline Tracker'!$C$3:$C$1600,MATCH(0,COUNTIF($B$1:$B92, 'Deadline Tracker'!$C$3:$C$1600),0)),"")</f>
        <v/>
      </c>
      <c r="C93" s="131" t="str">
        <f t="array" ref="C93">IFERROR(INDEX('Deadline Tracker'!$B$3:$B$1600,MATCH(0,COUNTIF($C$1:$C92, 'Deadline Tracker'!$B$3:$B$1600),0)),"")</f>
        <v/>
      </c>
      <c r="D93" s="131" t="str">
        <f t="array" ref="D93">IFERROR(INDEX('Deadline Tracker'!$D$3:$D$1600,MATCH(0,COUNTIF($A$1:$A92, 'Deadline Tracker'!$D$3:$D$1600),0)),"")</f>
        <v/>
      </c>
      <c r="E93" s="131" t="str">
        <f t="array" ref="E93">IFERROR(INDEX('Deadline Tracker'!$C$3:$C$1600,MATCH(0,COUNTIF($B$1:$B92, 'Deadline Tracker'!$C$3:$C$1600),0)),"")</f>
        <v/>
      </c>
      <c r="F93" s="131" t="str">
        <f t="array" ref="F93">IFERROR(INDEX('Deadline Tracker'!$B$3:$B$1600,MATCH(0,COUNTIF($C$1:$C92, 'Deadline Tracker'!$B$3:$B$1600),0)),"")</f>
        <v/>
      </c>
    </row>
    <row r="94" spans="1:6">
      <c r="A94" s="131" t="str">
        <f t="array" ref="A94">IFERROR(INDEX('Deadline Tracker'!$D$3:$D$1600,MATCH(0,COUNTIF($A$1:$A93, 'Deadline Tracker'!$D$3:$D$1600),0)),"")</f>
        <v/>
      </c>
      <c r="B94" s="131" t="str">
        <f t="array" ref="B94">IFERROR(INDEX('Deadline Tracker'!$C$3:$C$1600,MATCH(0,COUNTIF($B$1:$B93, 'Deadline Tracker'!$C$3:$C$1600),0)),"")</f>
        <v/>
      </c>
      <c r="C94" s="131" t="str">
        <f t="array" ref="C94">IFERROR(INDEX('Deadline Tracker'!$B$3:$B$1600,MATCH(0,COUNTIF($C$1:$C93, 'Deadline Tracker'!$B$3:$B$1600),0)),"")</f>
        <v/>
      </c>
      <c r="D94" s="131" t="str">
        <f t="array" ref="D94">IFERROR(INDEX('Deadline Tracker'!$D$3:$D$1600,MATCH(0,COUNTIF($A$1:$A93, 'Deadline Tracker'!$D$3:$D$1600),0)),"")</f>
        <v/>
      </c>
      <c r="E94" s="131" t="str">
        <f t="array" ref="E94">IFERROR(INDEX('Deadline Tracker'!$C$3:$C$1600,MATCH(0,COUNTIF($B$1:$B93, 'Deadline Tracker'!$C$3:$C$1600),0)),"")</f>
        <v/>
      </c>
      <c r="F94" s="131" t="str">
        <f t="array" ref="F94">IFERROR(INDEX('Deadline Tracker'!$B$3:$B$1600,MATCH(0,COUNTIF($C$1:$C93, 'Deadline Tracker'!$B$3:$B$1600),0)),"")</f>
        <v/>
      </c>
    </row>
    <row r="95" spans="1:6">
      <c r="A95" s="131" t="str">
        <f t="array" ref="A95">IFERROR(INDEX('Deadline Tracker'!$D$3:$D$1600,MATCH(0,COUNTIF($A$1:$A94, 'Deadline Tracker'!$D$3:$D$1600),0)),"")</f>
        <v/>
      </c>
      <c r="B95" s="131" t="str">
        <f t="array" ref="B95">IFERROR(INDEX('Deadline Tracker'!$C$3:$C$1600,MATCH(0,COUNTIF($B$1:$B94, 'Deadline Tracker'!$C$3:$C$1600),0)),"")</f>
        <v/>
      </c>
      <c r="C95" s="131" t="str">
        <f t="array" ref="C95">IFERROR(INDEX('Deadline Tracker'!$B$3:$B$1600,MATCH(0,COUNTIF($C$1:$C94, 'Deadline Tracker'!$B$3:$B$1600),0)),"")</f>
        <v/>
      </c>
      <c r="D95" s="131" t="str">
        <f t="array" ref="D95">IFERROR(INDEX('Deadline Tracker'!$D$3:$D$1600,MATCH(0,COUNTIF($A$1:$A94, 'Deadline Tracker'!$D$3:$D$1600),0)),"")</f>
        <v/>
      </c>
      <c r="E95" s="131" t="str">
        <f t="array" ref="E95">IFERROR(INDEX('Deadline Tracker'!$C$3:$C$1600,MATCH(0,COUNTIF($B$1:$B94, 'Deadline Tracker'!$C$3:$C$1600),0)),"")</f>
        <v/>
      </c>
      <c r="F95" s="131" t="str">
        <f t="array" ref="F95">IFERROR(INDEX('Deadline Tracker'!$B$3:$B$1600,MATCH(0,COUNTIF($C$1:$C94, 'Deadline Tracker'!$B$3:$B$1600),0)),"")</f>
        <v/>
      </c>
    </row>
    <row r="96" spans="1:6">
      <c r="A96" s="131" t="str">
        <f t="array" ref="A96">IFERROR(INDEX('Deadline Tracker'!$D$3:$D$1600,MATCH(0,COUNTIF($A$1:$A95, 'Deadline Tracker'!$D$3:$D$1600),0)),"")</f>
        <v/>
      </c>
      <c r="B96" s="131" t="str">
        <f t="array" ref="B96">IFERROR(INDEX('Deadline Tracker'!$C$3:$C$1600,MATCH(0,COUNTIF($B$1:$B95, 'Deadline Tracker'!$C$3:$C$1600),0)),"")</f>
        <v/>
      </c>
      <c r="C96" s="131" t="str">
        <f t="array" ref="C96">IFERROR(INDEX('Deadline Tracker'!$B$3:$B$1600,MATCH(0,COUNTIF($C$1:$C95, 'Deadline Tracker'!$B$3:$B$1600),0)),"")</f>
        <v/>
      </c>
      <c r="D96" s="131" t="str">
        <f t="array" ref="D96">IFERROR(INDEX('Deadline Tracker'!$D$3:$D$1600,MATCH(0,COUNTIF($A$1:$A95, 'Deadline Tracker'!$D$3:$D$1600),0)),"")</f>
        <v/>
      </c>
      <c r="E96" s="131" t="str">
        <f t="array" ref="E96">IFERROR(INDEX('Deadline Tracker'!$C$3:$C$1600,MATCH(0,COUNTIF($B$1:$B95, 'Deadline Tracker'!$C$3:$C$1600),0)),"")</f>
        <v/>
      </c>
      <c r="F96" s="131" t="str">
        <f t="array" ref="F96">IFERROR(INDEX('Deadline Tracker'!$B$3:$B$1600,MATCH(0,COUNTIF($C$1:$C95, 'Deadline Tracker'!$B$3:$B$1600),0)),"")</f>
        <v/>
      </c>
    </row>
    <row r="97" spans="1:6">
      <c r="A97" s="131" t="str">
        <f t="array" ref="A97">IFERROR(INDEX('Deadline Tracker'!$D$3:$D$1600,MATCH(0,COUNTIF($A$1:$A96, 'Deadline Tracker'!$D$3:$D$1600),0)),"")</f>
        <v/>
      </c>
      <c r="B97" s="131" t="str">
        <f t="array" ref="B97">IFERROR(INDEX('Deadline Tracker'!$C$3:$C$1600,MATCH(0,COUNTIF($B$1:$B96, 'Deadline Tracker'!$C$3:$C$1600),0)),"")</f>
        <v/>
      </c>
      <c r="C97" s="131" t="str">
        <f t="array" ref="C97">IFERROR(INDEX('Deadline Tracker'!$B$3:$B$1600,MATCH(0,COUNTIF($C$1:$C96, 'Deadline Tracker'!$B$3:$B$1600),0)),"")</f>
        <v/>
      </c>
      <c r="D97" s="131" t="str">
        <f t="array" ref="D97">IFERROR(INDEX('Deadline Tracker'!$D$3:$D$1600,MATCH(0,COUNTIF($A$1:$A96, 'Deadline Tracker'!$D$3:$D$1600),0)),"")</f>
        <v/>
      </c>
      <c r="E97" s="131" t="str">
        <f t="array" ref="E97">IFERROR(INDEX('Deadline Tracker'!$C$3:$C$1600,MATCH(0,COUNTIF($B$1:$B96, 'Deadline Tracker'!$C$3:$C$1600),0)),"")</f>
        <v/>
      </c>
      <c r="F97" s="131" t="str">
        <f t="array" ref="F97">IFERROR(INDEX('Deadline Tracker'!$B$3:$B$1600,MATCH(0,COUNTIF($C$1:$C96, 'Deadline Tracker'!$B$3:$B$1600),0)),"")</f>
        <v/>
      </c>
    </row>
    <row r="98" spans="1:6">
      <c r="A98" s="131" t="str">
        <f t="array" ref="A98">IFERROR(INDEX('Deadline Tracker'!$D$3:$D$1600,MATCH(0,COUNTIF($A$1:$A97, 'Deadline Tracker'!$D$3:$D$1600),0)),"")</f>
        <v/>
      </c>
      <c r="B98" s="131" t="str">
        <f t="array" ref="B98">IFERROR(INDEX('Deadline Tracker'!$C$3:$C$1600,MATCH(0,COUNTIF($B$1:$B97, 'Deadline Tracker'!$C$3:$C$1600),0)),"")</f>
        <v/>
      </c>
      <c r="C98" s="131" t="str">
        <f t="array" ref="C98">IFERROR(INDEX('Deadline Tracker'!$B$3:$B$1600,MATCH(0,COUNTIF($C$1:$C97, 'Deadline Tracker'!$B$3:$B$1600),0)),"")</f>
        <v/>
      </c>
      <c r="D98" s="131" t="str">
        <f t="array" ref="D98">IFERROR(INDEX('Deadline Tracker'!$D$3:$D$1600,MATCH(0,COUNTIF($A$1:$A97, 'Deadline Tracker'!$D$3:$D$1600),0)),"")</f>
        <v/>
      </c>
      <c r="E98" s="131" t="str">
        <f t="array" ref="E98">IFERROR(INDEX('Deadline Tracker'!$C$3:$C$1600,MATCH(0,COUNTIF($B$1:$B97, 'Deadline Tracker'!$C$3:$C$1600),0)),"")</f>
        <v/>
      </c>
      <c r="F98" s="131" t="str">
        <f t="array" ref="F98">IFERROR(INDEX('Deadline Tracker'!$B$3:$B$1600,MATCH(0,COUNTIF($C$1:$C97, 'Deadline Tracker'!$B$3:$B$1600),0)),"")</f>
        <v/>
      </c>
    </row>
    <row r="99" spans="1:6">
      <c r="A99" s="131" t="str">
        <f t="array" ref="A99">IFERROR(INDEX('Deadline Tracker'!$D$3:$D$1600,MATCH(0,COUNTIF($A$1:$A98, 'Deadline Tracker'!$D$3:$D$1600),0)),"")</f>
        <v/>
      </c>
      <c r="B99" s="131" t="str">
        <f t="array" ref="B99">IFERROR(INDEX('Deadline Tracker'!$C$3:$C$1600,MATCH(0,COUNTIF($B$1:$B98, 'Deadline Tracker'!$C$3:$C$1600),0)),"")</f>
        <v/>
      </c>
      <c r="C99" s="131" t="str">
        <f t="array" ref="C99">IFERROR(INDEX('Deadline Tracker'!$B$3:$B$1600,MATCH(0,COUNTIF($C$1:$C98, 'Deadline Tracker'!$B$3:$B$1600),0)),"")</f>
        <v/>
      </c>
      <c r="D99" s="131" t="str">
        <f t="array" ref="D99">IFERROR(INDEX('Deadline Tracker'!$D$3:$D$1600,MATCH(0,COUNTIF($A$1:$A98, 'Deadline Tracker'!$D$3:$D$1600),0)),"")</f>
        <v/>
      </c>
      <c r="E99" s="131" t="str">
        <f t="array" ref="E99">IFERROR(INDEX('Deadline Tracker'!$C$3:$C$1600,MATCH(0,COUNTIF($B$1:$B98, 'Deadline Tracker'!$C$3:$C$1600),0)),"")</f>
        <v/>
      </c>
      <c r="F99" s="131" t="str">
        <f t="array" ref="F99">IFERROR(INDEX('Deadline Tracker'!$B$3:$B$1600,MATCH(0,COUNTIF($C$1:$C98, 'Deadline Tracker'!$B$3:$B$1600),0)),"")</f>
        <v/>
      </c>
    </row>
    <row r="100" spans="1:6">
      <c r="A100" s="131" t="str">
        <f t="array" ref="A100">IFERROR(INDEX('Deadline Tracker'!$D$3:$D$1600,MATCH(0,COUNTIF($A$1:$A99, 'Deadline Tracker'!$D$3:$D$1600),0)),"")</f>
        <v/>
      </c>
      <c r="B100" s="131" t="str">
        <f t="array" ref="B100">IFERROR(INDEX('Deadline Tracker'!$C$3:$C$1600,MATCH(0,COUNTIF($B$1:$B99, 'Deadline Tracker'!$C$3:$C$1600),0)),"")</f>
        <v/>
      </c>
      <c r="C100" s="131" t="str">
        <f t="array" ref="C100">IFERROR(INDEX('Deadline Tracker'!$B$3:$B$1600,MATCH(0,COUNTIF($C$1:$C99, 'Deadline Tracker'!$B$3:$B$1600),0)),"")</f>
        <v/>
      </c>
      <c r="D100" s="131" t="str">
        <f t="array" ref="D100">IFERROR(INDEX('Deadline Tracker'!$D$3:$D$1600,MATCH(0,COUNTIF($A$1:$A99, 'Deadline Tracker'!$D$3:$D$1600),0)),"")</f>
        <v/>
      </c>
      <c r="E100" s="131" t="str">
        <f t="array" ref="E100">IFERROR(INDEX('Deadline Tracker'!$C$3:$C$1600,MATCH(0,COUNTIF($B$1:$B99, 'Deadline Tracker'!$C$3:$C$1600),0)),"")</f>
        <v/>
      </c>
      <c r="F100" s="131" t="str">
        <f t="array" ref="F100">IFERROR(INDEX('Deadline Tracker'!$B$3:$B$1600,MATCH(0,COUNTIF($C$1:$C99, 'Deadline Tracker'!$B$3:$B$1600),0)),"")</f>
        <v/>
      </c>
    </row>
    <row r="101" spans="1:6">
      <c r="A101" s="131" t="str">
        <f t="array" ref="A101">IFERROR(INDEX('Deadline Tracker'!$D$3:$D$1600,MATCH(0,COUNTIF($A$1:$A100, 'Deadline Tracker'!$D$3:$D$1600),0)),"")</f>
        <v/>
      </c>
      <c r="B101" s="131" t="str">
        <f t="array" ref="B101">IFERROR(INDEX('Deadline Tracker'!$C$3:$C$1600,MATCH(0,COUNTIF($B$1:$B100, 'Deadline Tracker'!$C$3:$C$1600),0)),"")</f>
        <v/>
      </c>
      <c r="C101" s="131" t="str">
        <f t="array" ref="C101">IFERROR(INDEX('Deadline Tracker'!$B$3:$B$1600,MATCH(0,COUNTIF($C$1:$C100, 'Deadline Tracker'!$B$3:$B$1600),0)),"")</f>
        <v/>
      </c>
      <c r="D101" s="131" t="str">
        <f t="array" ref="D101">IFERROR(INDEX('Deadline Tracker'!$D$3:$D$1600,MATCH(0,COUNTIF($A$1:$A100, 'Deadline Tracker'!$D$3:$D$1600),0)),"")</f>
        <v/>
      </c>
      <c r="E101" s="131" t="str">
        <f t="array" ref="E101">IFERROR(INDEX('Deadline Tracker'!$C$3:$C$1600,MATCH(0,COUNTIF($B$1:$B100, 'Deadline Tracker'!$C$3:$C$1600),0)),"")</f>
        <v/>
      </c>
      <c r="F101" s="131" t="str">
        <f t="array" ref="F101">IFERROR(INDEX('Deadline Tracker'!$B$3:$B$1600,MATCH(0,COUNTIF($C$1:$C100, 'Deadline Tracker'!$B$3:$B$1600),0)),"")</f>
        <v/>
      </c>
    </row>
    <row r="102" spans="1:6">
      <c r="A102" s="131" t="str">
        <f t="array" ref="A102">IFERROR(INDEX('Deadline Tracker'!$D$3:$D$1600,MATCH(0,COUNTIF($A$1:$A101, 'Deadline Tracker'!$D$3:$D$1600),0)),"")</f>
        <v/>
      </c>
      <c r="B102" s="131" t="str">
        <f t="array" ref="B102">IFERROR(INDEX('Deadline Tracker'!$C$3:$C$1600,MATCH(0,COUNTIF($B$1:$B101, 'Deadline Tracker'!$C$3:$C$1600),0)),"")</f>
        <v/>
      </c>
      <c r="C102" s="131" t="str">
        <f t="array" ref="C102">IFERROR(INDEX('Deadline Tracker'!$B$3:$B$1600,MATCH(0,COUNTIF($C$1:$C101, 'Deadline Tracker'!$B$3:$B$1600),0)),"")</f>
        <v/>
      </c>
      <c r="D102" s="131" t="str">
        <f t="array" ref="D102">IFERROR(INDEX('Deadline Tracker'!$D$3:$D$1600,MATCH(0,COUNTIF($A$1:$A101, 'Deadline Tracker'!$D$3:$D$1600),0)),"")</f>
        <v/>
      </c>
      <c r="E102" s="131" t="str">
        <f t="array" ref="E102">IFERROR(INDEX('Deadline Tracker'!$C$3:$C$1600,MATCH(0,COUNTIF($B$1:$B101, 'Deadline Tracker'!$C$3:$C$1600),0)),"")</f>
        <v/>
      </c>
      <c r="F102" s="131" t="str">
        <f t="array" ref="F102">IFERROR(INDEX('Deadline Tracker'!$B$3:$B$1600,MATCH(0,COUNTIF($C$1:$C101, 'Deadline Tracker'!$B$3:$B$1600),0)),"")</f>
        <v/>
      </c>
    </row>
    <row r="103" spans="1:6">
      <c r="A103" s="131" t="str">
        <f t="array" ref="A103">IFERROR(INDEX('Deadline Tracker'!$D$3:$D$1600,MATCH(0,COUNTIF($A$1:$A102, 'Deadline Tracker'!$D$3:$D$1600),0)),"")</f>
        <v/>
      </c>
      <c r="B103" s="131" t="str">
        <f t="array" ref="B103">IFERROR(INDEX('Deadline Tracker'!$C$3:$C$1600,MATCH(0,COUNTIF($B$1:$B102, 'Deadline Tracker'!$C$3:$C$1600),0)),"")</f>
        <v/>
      </c>
      <c r="C103" s="131" t="str">
        <f t="array" ref="C103">IFERROR(INDEX('Deadline Tracker'!$B$3:$B$1600,MATCH(0,COUNTIF($C$1:$C102, 'Deadline Tracker'!$B$3:$B$1600),0)),"")</f>
        <v/>
      </c>
      <c r="D103" s="131" t="str">
        <f t="array" ref="D103">IFERROR(INDEX('Deadline Tracker'!$D$3:$D$1600,MATCH(0,COUNTIF($A$1:$A102, 'Deadline Tracker'!$D$3:$D$1600),0)),"")</f>
        <v/>
      </c>
      <c r="E103" s="131" t="str">
        <f t="array" ref="E103">IFERROR(INDEX('Deadline Tracker'!$C$3:$C$1600,MATCH(0,COUNTIF($B$1:$B102, 'Deadline Tracker'!$C$3:$C$1600),0)),"")</f>
        <v/>
      </c>
      <c r="F103" s="131" t="str">
        <f t="array" ref="F103">IFERROR(INDEX('Deadline Tracker'!$B$3:$B$1600,MATCH(0,COUNTIF($C$1:$C102, 'Deadline Tracker'!$B$3:$B$1600),0)),"")</f>
        <v/>
      </c>
    </row>
    <row r="104" spans="1:6">
      <c r="A104" s="131" t="str">
        <f t="array" ref="A104">IFERROR(INDEX('Deadline Tracker'!$D$3:$D$1600,MATCH(0,COUNTIF($A$1:$A103, 'Deadline Tracker'!$D$3:$D$1600),0)),"")</f>
        <v/>
      </c>
      <c r="B104" s="131" t="str">
        <f t="array" ref="B104">IFERROR(INDEX('Deadline Tracker'!$C$3:$C$1600,MATCH(0,COUNTIF($B$1:$B103, 'Deadline Tracker'!$C$3:$C$1600),0)),"")</f>
        <v/>
      </c>
      <c r="C104" s="131" t="str">
        <f t="array" ref="C104">IFERROR(INDEX('Deadline Tracker'!$B$3:$B$1600,MATCH(0,COUNTIF($C$1:$C103, 'Deadline Tracker'!$B$3:$B$1600),0)),"")</f>
        <v/>
      </c>
      <c r="D104" s="131" t="str">
        <f t="array" ref="D104">IFERROR(INDEX('Deadline Tracker'!$D$3:$D$1600,MATCH(0,COUNTIF($A$1:$A103, 'Deadline Tracker'!$D$3:$D$1600),0)),"")</f>
        <v/>
      </c>
      <c r="E104" s="131" t="str">
        <f t="array" ref="E104">IFERROR(INDEX('Deadline Tracker'!$C$3:$C$1600,MATCH(0,COUNTIF($B$1:$B103, 'Deadline Tracker'!$C$3:$C$1600),0)),"")</f>
        <v/>
      </c>
      <c r="F104" s="131" t="str">
        <f t="array" ref="F104">IFERROR(INDEX('Deadline Tracker'!$B$3:$B$1600,MATCH(0,COUNTIF($C$1:$C103, 'Deadline Tracker'!$B$3:$B$1600),0)),"")</f>
        <v/>
      </c>
    </row>
    <row r="105" spans="1:6">
      <c r="A105" s="131" t="str">
        <f t="array" ref="A105">IFERROR(INDEX('Deadline Tracker'!$D$3:$D$1600,MATCH(0,COUNTIF($A$1:$A104, 'Deadline Tracker'!$D$3:$D$1600),0)),"")</f>
        <v/>
      </c>
      <c r="B105" s="131" t="str">
        <f t="array" ref="B105">IFERROR(INDEX('Deadline Tracker'!$C$3:$C$1600,MATCH(0,COUNTIF($B$1:$B104, 'Deadline Tracker'!$C$3:$C$1600),0)),"")</f>
        <v/>
      </c>
      <c r="C105" s="131" t="str">
        <f t="array" ref="C105">IFERROR(INDEX('Deadline Tracker'!$B$3:$B$1600,MATCH(0,COUNTIF($C$1:$C104, 'Deadline Tracker'!$B$3:$B$1600),0)),"")</f>
        <v/>
      </c>
      <c r="D105" s="131" t="str">
        <f t="array" ref="D105">IFERROR(INDEX('Deadline Tracker'!$D$3:$D$1600,MATCH(0,COUNTIF($A$1:$A104, 'Deadline Tracker'!$D$3:$D$1600),0)),"")</f>
        <v/>
      </c>
      <c r="E105" s="131" t="str">
        <f t="array" ref="E105">IFERROR(INDEX('Deadline Tracker'!$C$3:$C$1600,MATCH(0,COUNTIF($B$1:$B104, 'Deadline Tracker'!$C$3:$C$1600),0)),"")</f>
        <v/>
      </c>
      <c r="F105" s="131" t="str">
        <f t="array" ref="F105">IFERROR(INDEX('Deadline Tracker'!$B$3:$B$1600,MATCH(0,COUNTIF($C$1:$C104, 'Deadline Tracker'!$B$3:$B$1600),0)),"")</f>
        <v/>
      </c>
    </row>
    <row r="106" spans="1:6">
      <c r="A106" s="131" t="str">
        <f t="array" ref="A106">IFERROR(INDEX('Deadline Tracker'!$D$3:$D$1600,MATCH(0,COUNTIF($A$1:$A105, 'Deadline Tracker'!$D$3:$D$1600),0)),"")</f>
        <v/>
      </c>
      <c r="B106" s="131" t="str">
        <f t="array" ref="B106">IFERROR(INDEX('Deadline Tracker'!$C$3:$C$1600,MATCH(0,COUNTIF($B$1:$B105, 'Deadline Tracker'!$C$3:$C$1600),0)),"")</f>
        <v/>
      </c>
      <c r="C106" s="131" t="str">
        <f t="array" ref="C106">IFERROR(INDEX('Deadline Tracker'!$B$3:$B$1600,MATCH(0,COUNTIF($C$1:$C105, 'Deadline Tracker'!$B$3:$B$1600),0)),"")</f>
        <v/>
      </c>
      <c r="D106" s="131" t="str">
        <f t="array" ref="D106">IFERROR(INDEX('Deadline Tracker'!$D$3:$D$1600,MATCH(0,COUNTIF($A$1:$A105, 'Deadline Tracker'!$D$3:$D$1600),0)),"")</f>
        <v/>
      </c>
      <c r="E106" s="131" t="str">
        <f t="array" ref="E106">IFERROR(INDEX('Deadline Tracker'!$C$3:$C$1600,MATCH(0,COUNTIF($B$1:$B105, 'Deadline Tracker'!$C$3:$C$1600),0)),"")</f>
        <v/>
      </c>
      <c r="F106" s="131" t="str">
        <f t="array" ref="F106">IFERROR(INDEX('Deadline Tracker'!$B$3:$B$1600,MATCH(0,COUNTIF($C$1:$C105, 'Deadline Tracker'!$B$3:$B$1600),0)),"")</f>
        <v/>
      </c>
    </row>
    <row r="107" spans="1:6">
      <c r="A107" s="131" t="str">
        <f t="array" ref="A107">IFERROR(INDEX('Deadline Tracker'!$D$3:$D$1600,MATCH(0,COUNTIF($A$1:$A106, 'Deadline Tracker'!$D$3:$D$1600),0)),"")</f>
        <v/>
      </c>
      <c r="B107" s="131" t="str">
        <f t="array" ref="B107">IFERROR(INDEX('Deadline Tracker'!$C$3:$C$1600,MATCH(0,COUNTIF($B$1:$B106, 'Deadline Tracker'!$C$3:$C$1600),0)),"")</f>
        <v/>
      </c>
      <c r="C107" s="131" t="str">
        <f t="array" ref="C107">IFERROR(INDEX('Deadline Tracker'!$B$3:$B$1600,MATCH(0,COUNTIF($C$1:$C106, 'Deadline Tracker'!$B$3:$B$1600),0)),"")</f>
        <v/>
      </c>
      <c r="D107" s="131" t="str">
        <f t="array" ref="D107">IFERROR(INDEX('Deadline Tracker'!$D$3:$D$1600,MATCH(0,COUNTIF($A$1:$A106, 'Deadline Tracker'!$D$3:$D$1600),0)),"")</f>
        <v/>
      </c>
      <c r="E107" s="131" t="str">
        <f t="array" ref="E107">IFERROR(INDEX('Deadline Tracker'!$C$3:$C$1600,MATCH(0,COUNTIF($B$1:$B106, 'Deadline Tracker'!$C$3:$C$1600),0)),"")</f>
        <v/>
      </c>
      <c r="F107" s="131" t="str">
        <f t="array" ref="F107">IFERROR(INDEX('Deadline Tracker'!$B$3:$B$1600,MATCH(0,COUNTIF($C$1:$C106, 'Deadline Tracker'!$B$3:$B$1600),0)),"")</f>
        <v/>
      </c>
    </row>
    <row r="108" spans="1:6">
      <c r="A108" s="131" t="str">
        <f t="array" ref="A108">IFERROR(INDEX('Deadline Tracker'!$D$3:$D$1600,MATCH(0,COUNTIF($A$1:$A107, 'Deadline Tracker'!$D$3:$D$1600),0)),"")</f>
        <v/>
      </c>
      <c r="B108" s="131" t="str">
        <f t="array" ref="B108">IFERROR(INDEX('Deadline Tracker'!$C$3:$C$1600,MATCH(0,COUNTIF($B$1:$B107, 'Deadline Tracker'!$C$3:$C$1600),0)),"")</f>
        <v/>
      </c>
      <c r="C108" s="131" t="str">
        <f t="array" ref="C108">IFERROR(INDEX('Deadline Tracker'!$B$3:$B$1600,MATCH(0,COUNTIF($C$1:$C107, 'Deadline Tracker'!$B$3:$B$1600),0)),"")</f>
        <v/>
      </c>
      <c r="D108" s="131" t="str">
        <f t="array" ref="D108">IFERROR(INDEX('Deadline Tracker'!$D$3:$D$1600,MATCH(0,COUNTIF($A$1:$A107, 'Deadline Tracker'!$D$3:$D$1600),0)),"")</f>
        <v/>
      </c>
      <c r="E108" s="131" t="str">
        <f t="array" ref="E108">IFERROR(INDEX('Deadline Tracker'!$C$3:$C$1600,MATCH(0,COUNTIF($B$1:$B107, 'Deadline Tracker'!$C$3:$C$1600),0)),"")</f>
        <v/>
      </c>
      <c r="F108" s="131" t="str">
        <f t="array" ref="F108">IFERROR(INDEX('Deadline Tracker'!$B$3:$B$1600,MATCH(0,COUNTIF($C$1:$C107, 'Deadline Tracker'!$B$3:$B$1600),0)),"")</f>
        <v/>
      </c>
    </row>
    <row r="109" spans="1:6">
      <c r="A109" s="131" t="str">
        <f t="array" ref="A109">IFERROR(INDEX('Deadline Tracker'!$D$3:$D$1600,MATCH(0,COUNTIF($A$1:$A108, 'Deadline Tracker'!$D$3:$D$1600),0)),"")</f>
        <v/>
      </c>
      <c r="B109" s="131" t="str">
        <f t="array" ref="B109">IFERROR(INDEX('Deadline Tracker'!$C$3:$C$1600,MATCH(0,COUNTIF($B$1:$B108, 'Deadline Tracker'!$C$3:$C$1600),0)),"")</f>
        <v/>
      </c>
      <c r="C109" s="131" t="str">
        <f t="array" ref="C109">IFERROR(INDEX('Deadline Tracker'!$B$3:$B$1600,MATCH(0,COUNTIF($C$1:$C108, 'Deadline Tracker'!$B$3:$B$1600),0)),"")</f>
        <v/>
      </c>
      <c r="D109" s="131" t="str">
        <f t="array" ref="D109">IFERROR(INDEX('Deadline Tracker'!$D$3:$D$1600,MATCH(0,COUNTIF($A$1:$A108, 'Deadline Tracker'!$D$3:$D$1600),0)),"")</f>
        <v/>
      </c>
      <c r="E109" s="131" t="str">
        <f t="array" ref="E109">IFERROR(INDEX('Deadline Tracker'!$C$3:$C$1600,MATCH(0,COUNTIF($B$1:$B108, 'Deadline Tracker'!$C$3:$C$1600),0)),"")</f>
        <v/>
      </c>
      <c r="F109" s="131" t="str">
        <f t="array" ref="F109">IFERROR(INDEX('Deadline Tracker'!$B$3:$B$1600,MATCH(0,COUNTIF($C$1:$C108, 'Deadline Tracker'!$B$3:$B$1600),0)),"")</f>
        <v/>
      </c>
    </row>
    <row r="110" spans="1:6">
      <c r="A110" s="131" t="str">
        <f t="array" ref="A110">IFERROR(INDEX('Deadline Tracker'!$D$3:$D$1600,MATCH(0,COUNTIF($A$1:$A109, 'Deadline Tracker'!$D$3:$D$1600),0)),"")</f>
        <v/>
      </c>
      <c r="B110" s="131" t="str">
        <f t="array" ref="B110">IFERROR(INDEX('Deadline Tracker'!$C$3:$C$1600,MATCH(0,COUNTIF($B$1:$B109, 'Deadline Tracker'!$C$3:$C$1600),0)),"")</f>
        <v/>
      </c>
      <c r="C110" s="131" t="str">
        <f t="array" ref="C110">IFERROR(INDEX('Deadline Tracker'!$B$3:$B$1600,MATCH(0,COUNTIF($C$1:$C109, 'Deadline Tracker'!$B$3:$B$1600),0)),"")</f>
        <v/>
      </c>
      <c r="D110" s="131" t="str">
        <f t="array" ref="D110">IFERROR(INDEX('Deadline Tracker'!$D$3:$D$1600,MATCH(0,COUNTIF($A$1:$A109, 'Deadline Tracker'!$D$3:$D$1600),0)),"")</f>
        <v/>
      </c>
      <c r="E110" s="131" t="str">
        <f t="array" ref="E110">IFERROR(INDEX('Deadline Tracker'!$C$3:$C$1600,MATCH(0,COUNTIF($B$1:$B109, 'Deadline Tracker'!$C$3:$C$1600),0)),"")</f>
        <v/>
      </c>
      <c r="F110" s="131" t="str">
        <f t="array" ref="F110">IFERROR(INDEX('Deadline Tracker'!$B$3:$B$1600,MATCH(0,COUNTIF($C$1:$C109, 'Deadline Tracker'!$B$3:$B$1600),0)),"")</f>
        <v/>
      </c>
    </row>
    <row r="111" spans="1:6">
      <c r="A111" s="131" t="str">
        <f t="array" ref="A111">IFERROR(INDEX('Deadline Tracker'!$D$3:$D$1600,MATCH(0,COUNTIF($A$1:$A110, 'Deadline Tracker'!$D$3:$D$1600),0)),"")</f>
        <v/>
      </c>
      <c r="B111" s="131" t="str">
        <f t="array" ref="B111">IFERROR(INDEX('Deadline Tracker'!$C$3:$C$1600,MATCH(0,COUNTIF($B$1:$B110, 'Deadline Tracker'!$C$3:$C$1600),0)),"")</f>
        <v/>
      </c>
      <c r="C111" s="131" t="str">
        <f t="array" ref="C111">IFERROR(INDEX('Deadline Tracker'!$B$3:$B$1600,MATCH(0,COUNTIF($C$1:$C110, 'Deadline Tracker'!$B$3:$B$1600),0)),"")</f>
        <v/>
      </c>
      <c r="D111" s="131" t="str">
        <f t="array" ref="D111">IFERROR(INDEX('Deadline Tracker'!$D$3:$D$1600,MATCH(0,COUNTIF($A$1:$A110, 'Deadline Tracker'!$D$3:$D$1600),0)),"")</f>
        <v/>
      </c>
      <c r="E111" s="131" t="str">
        <f t="array" ref="E111">IFERROR(INDEX('Deadline Tracker'!$C$3:$C$1600,MATCH(0,COUNTIF($B$1:$B110, 'Deadline Tracker'!$C$3:$C$1600),0)),"")</f>
        <v/>
      </c>
      <c r="F111" s="131" t="str">
        <f t="array" ref="F111">IFERROR(INDEX('Deadline Tracker'!$B$3:$B$1600,MATCH(0,COUNTIF($C$1:$C110, 'Deadline Tracker'!$B$3:$B$1600),0)),"")</f>
        <v/>
      </c>
    </row>
    <row r="112" spans="1:6">
      <c r="A112" s="131" t="str">
        <f t="array" ref="A112">IFERROR(INDEX('Deadline Tracker'!$D$3:$D$1600,MATCH(0,COUNTIF($A$1:$A111, 'Deadline Tracker'!$D$3:$D$1600),0)),"")</f>
        <v/>
      </c>
      <c r="B112" s="131" t="str">
        <f t="array" ref="B112">IFERROR(INDEX('Deadline Tracker'!$C$3:$C$1600,MATCH(0,COUNTIF($B$1:$B111, 'Deadline Tracker'!$C$3:$C$1600),0)),"")</f>
        <v/>
      </c>
      <c r="C112" s="131" t="str">
        <f t="array" ref="C112">IFERROR(INDEX('Deadline Tracker'!$B$3:$B$1600,MATCH(0,COUNTIF($C$1:$C111, 'Deadline Tracker'!$B$3:$B$1600),0)),"")</f>
        <v/>
      </c>
      <c r="D112" s="131" t="str">
        <f t="array" ref="D112">IFERROR(INDEX('Deadline Tracker'!$D$3:$D$1600,MATCH(0,COUNTIF($A$1:$A111, 'Deadline Tracker'!$D$3:$D$1600),0)),"")</f>
        <v/>
      </c>
      <c r="E112" s="131" t="str">
        <f t="array" ref="E112">IFERROR(INDEX('Deadline Tracker'!$C$3:$C$1600,MATCH(0,COUNTIF($B$1:$B111, 'Deadline Tracker'!$C$3:$C$1600),0)),"")</f>
        <v/>
      </c>
      <c r="F112" s="131" t="str">
        <f t="array" ref="F112">IFERROR(INDEX('Deadline Tracker'!$B$3:$B$1600,MATCH(0,COUNTIF($C$1:$C111, 'Deadline Tracker'!$B$3:$B$1600),0)),"")</f>
        <v/>
      </c>
    </row>
    <row r="113" spans="1:6">
      <c r="A113" s="131" t="str">
        <f t="array" ref="A113">IFERROR(INDEX('Deadline Tracker'!$D$3:$D$1600,MATCH(0,COUNTIF($A$1:$A112, 'Deadline Tracker'!$D$3:$D$1600),0)),"")</f>
        <v/>
      </c>
      <c r="B113" s="131" t="str">
        <f t="array" ref="B113">IFERROR(INDEX('Deadline Tracker'!$C$3:$C$1600,MATCH(0,COUNTIF($B$1:$B112, 'Deadline Tracker'!$C$3:$C$1600),0)),"")</f>
        <v/>
      </c>
      <c r="C113" s="131" t="str">
        <f t="array" ref="C113">IFERROR(INDEX('Deadline Tracker'!$B$3:$B$1600,MATCH(0,COUNTIF($C$1:$C112, 'Deadline Tracker'!$B$3:$B$1600),0)),"")</f>
        <v/>
      </c>
      <c r="D113" s="131" t="str">
        <f t="array" ref="D113">IFERROR(INDEX('Deadline Tracker'!$D$3:$D$1600,MATCH(0,COUNTIF($A$1:$A112, 'Deadline Tracker'!$D$3:$D$1600),0)),"")</f>
        <v/>
      </c>
      <c r="E113" s="131" t="str">
        <f t="array" ref="E113">IFERROR(INDEX('Deadline Tracker'!$C$3:$C$1600,MATCH(0,COUNTIF($B$1:$B112, 'Deadline Tracker'!$C$3:$C$1600),0)),"")</f>
        <v/>
      </c>
      <c r="F113" s="131" t="str">
        <f t="array" ref="F113">IFERROR(INDEX('Deadline Tracker'!$B$3:$B$1600,MATCH(0,COUNTIF($C$1:$C112, 'Deadline Tracker'!$B$3:$B$1600),0)),"")</f>
        <v/>
      </c>
    </row>
    <row r="114" spans="1:6">
      <c r="A114" s="131" t="str">
        <f t="array" ref="A114">IFERROR(INDEX('Deadline Tracker'!$D$3:$D$1600,MATCH(0,COUNTIF($A$1:$A113, 'Deadline Tracker'!$D$3:$D$1600),0)),"")</f>
        <v/>
      </c>
      <c r="B114" s="131" t="str">
        <f t="array" ref="B114">IFERROR(INDEX('Deadline Tracker'!$C$3:$C$1600,MATCH(0,COUNTIF($B$1:$B113, 'Deadline Tracker'!$C$3:$C$1600),0)),"")</f>
        <v/>
      </c>
      <c r="C114" s="131" t="str">
        <f t="array" ref="C114">IFERROR(INDEX('Deadline Tracker'!$B$3:$B$1600,MATCH(0,COUNTIF($C$1:$C113, 'Deadline Tracker'!$B$3:$B$1600),0)),"")</f>
        <v/>
      </c>
      <c r="D114" s="131" t="str">
        <f t="array" ref="D114">IFERROR(INDEX('Deadline Tracker'!$D$3:$D$1600,MATCH(0,COUNTIF($A$1:$A113, 'Deadline Tracker'!$D$3:$D$1600),0)),"")</f>
        <v/>
      </c>
      <c r="E114" s="131" t="str">
        <f t="array" ref="E114">IFERROR(INDEX('Deadline Tracker'!$C$3:$C$1600,MATCH(0,COUNTIF($B$1:$B113, 'Deadline Tracker'!$C$3:$C$1600),0)),"")</f>
        <v/>
      </c>
      <c r="F114" s="131" t="str">
        <f t="array" ref="F114">IFERROR(INDEX('Deadline Tracker'!$B$3:$B$1600,MATCH(0,COUNTIF($C$1:$C113, 'Deadline Tracker'!$B$3:$B$1600),0)),"")</f>
        <v/>
      </c>
    </row>
    <row r="115" spans="1:6">
      <c r="A115" s="131" t="str">
        <f t="array" ref="A115">IFERROR(INDEX('Deadline Tracker'!$D$3:$D$1600,MATCH(0,COUNTIF($A$1:$A114, 'Deadline Tracker'!$D$3:$D$1600),0)),"")</f>
        <v/>
      </c>
      <c r="B115" s="131" t="str">
        <f t="array" ref="B115">IFERROR(INDEX('Deadline Tracker'!$C$3:$C$1600,MATCH(0,COUNTIF($B$1:$B114, 'Deadline Tracker'!$C$3:$C$1600),0)),"")</f>
        <v/>
      </c>
      <c r="C115" s="131" t="str">
        <f t="array" ref="C115">IFERROR(INDEX('Deadline Tracker'!$B$3:$B$1600,MATCH(0,COUNTIF($C$1:$C114, 'Deadline Tracker'!$B$3:$B$1600),0)),"")</f>
        <v/>
      </c>
      <c r="D115" s="131" t="str">
        <f t="array" ref="D115">IFERROR(INDEX('Deadline Tracker'!$D$3:$D$1600,MATCH(0,COUNTIF($A$1:$A114, 'Deadline Tracker'!$D$3:$D$1600),0)),"")</f>
        <v/>
      </c>
      <c r="E115" s="131" t="str">
        <f t="array" ref="E115">IFERROR(INDEX('Deadline Tracker'!$C$3:$C$1600,MATCH(0,COUNTIF($B$1:$B114, 'Deadline Tracker'!$C$3:$C$1600),0)),"")</f>
        <v/>
      </c>
      <c r="F115" s="131" t="str">
        <f t="array" ref="F115">IFERROR(INDEX('Deadline Tracker'!$B$3:$B$1600,MATCH(0,COUNTIF($C$1:$C114, 'Deadline Tracker'!$B$3:$B$1600),0)),"")</f>
        <v/>
      </c>
    </row>
    <row r="116" spans="1:6">
      <c r="A116" s="131" t="str">
        <f t="array" ref="A116">IFERROR(INDEX('Deadline Tracker'!$D$3:$D$1600,MATCH(0,COUNTIF($A$1:$A115, 'Deadline Tracker'!$D$3:$D$1600),0)),"")</f>
        <v/>
      </c>
      <c r="B116" s="131" t="str">
        <f t="array" ref="B116">IFERROR(INDEX('Deadline Tracker'!$C$3:$C$1600,MATCH(0,COUNTIF($B$1:$B115, 'Deadline Tracker'!$C$3:$C$1600),0)),"")</f>
        <v/>
      </c>
      <c r="C116" s="131" t="str">
        <f t="array" ref="C116">IFERROR(INDEX('Deadline Tracker'!$B$3:$B$1600,MATCH(0,COUNTIF($C$1:$C115, 'Deadline Tracker'!$B$3:$B$1600),0)),"")</f>
        <v/>
      </c>
      <c r="D116" s="131" t="str">
        <f t="array" ref="D116">IFERROR(INDEX('Deadline Tracker'!$D$3:$D$1600,MATCH(0,COUNTIF($A$1:$A115, 'Deadline Tracker'!$D$3:$D$1600),0)),"")</f>
        <v/>
      </c>
      <c r="E116" s="131" t="str">
        <f t="array" ref="E116">IFERROR(INDEX('Deadline Tracker'!$C$3:$C$1600,MATCH(0,COUNTIF($B$1:$B115, 'Deadline Tracker'!$C$3:$C$1600),0)),"")</f>
        <v/>
      </c>
      <c r="F116" s="131" t="str">
        <f t="array" ref="F116">IFERROR(INDEX('Deadline Tracker'!$B$3:$B$1600,MATCH(0,COUNTIF($C$1:$C115, 'Deadline Tracker'!$B$3:$B$1600),0)),"")</f>
        <v/>
      </c>
    </row>
    <row r="117" spans="1:6">
      <c r="A117" s="131" t="str">
        <f t="array" ref="A117">IFERROR(INDEX('Deadline Tracker'!$D$3:$D$1600,MATCH(0,COUNTIF($A$1:$A116, 'Deadline Tracker'!$D$3:$D$1600),0)),"")</f>
        <v/>
      </c>
      <c r="B117" s="131" t="str">
        <f t="array" ref="B117">IFERROR(INDEX('Deadline Tracker'!$C$3:$C$1600,MATCH(0,COUNTIF($B$1:$B116, 'Deadline Tracker'!$C$3:$C$1600),0)),"")</f>
        <v/>
      </c>
      <c r="C117" s="131" t="str">
        <f t="array" ref="C117">IFERROR(INDEX('Deadline Tracker'!$B$3:$B$1600,MATCH(0,COUNTIF($C$1:$C116, 'Deadline Tracker'!$B$3:$B$1600),0)),"")</f>
        <v/>
      </c>
      <c r="D117" s="131" t="str">
        <f t="array" ref="D117">IFERROR(INDEX('Deadline Tracker'!$D$3:$D$1600,MATCH(0,COUNTIF($A$1:$A116, 'Deadline Tracker'!$D$3:$D$1600),0)),"")</f>
        <v/>
      </c>
      <c r="E117" s="131" t="str">
        <f t="array" ref="E117">IFERROR(INDEX('Deadline Tracker'!$C$3:$C$1600,MATCH(0,COUNTIF($B$1:$B116, 'Deadline Tracker'!$C$3:$C$1600),0)),"")</f>
        <v/>
      </c>
      <c r="F117" s="131" t="str">
        <f t="array" ref="F117">IFERROR(INDEX('Deadline Tracker'!$B$3:$B$1600,MATCH(0,COUNTIF($C$1:$C116, 'Deadline Tracker'!$B$3:$B$1600),0)),"")</f>
        <v/>
      </c>
    </row>
    <row r="118" spans="1:6">
      <c r="A118" s="131" t="str">
        <f t="array" ref="A118">IFERROR(INDEX('Deadline Tracker'!$D$3:$D$1600,MATCH(0,COUNTIF($A$1:$A117, 'Deadline Tracker'!$D$3:$D$1600),0)),"")</f>
        <v/>
      </c>
      <c r="B118" s="131" t="str">
        <f t="array" ref="B118">IFERROR(INDEX('Deadline Tracker'!$C$3:$C$1600,MATCH(0,COUNTIF($B$1:$B117, 'Deadline Tracker'!$C$3:$C$1600),0)),"")</f>
        <v/>
      </c>
      <c r="C118" s="131" t="str">
        <f t="array" ref="C118">IFERROR(INDEX('Deadline Tracker'!$B$3:$B$1600,MATCH(0,COUNTIF($C$1:$C117, 'Deadline Tracker'!$B$3:$B$1600),0)),"")</f>
        <v/>
      </c>
      <c r="D118" s="131" t="str">
        <f t="array" ref="D118">IFERROR(INDEX('Deadline Tracker'!$D$3:$D$1600,MATCH(0,COUNTIF($A$1:$A117, 'Deadline Tracker'!$D$3:$D$1600),0)),"")</f>
        <v/>
      </c>
      <c r="E118" s="131" t="str">
        <f t="array" ref="E118">IFERROR(INDEX('Deadline Tracker'!$C$3:$C$1600,MATCH(0,COUNTIF($B$1:$B117, 'Deadline Tracker'!$C$3:$C$1600),0)),"")</f>
        <v/>
      </c>
      <c r="F118" s="131" t="str">
        <f t="array" ref="F118">IFERROR(INDEX('Deadline Tracker'!$B$3:$B$1600,MATCH(0,COUNTIF($C$1:$C117, 'Deadline Tracker'!$B$3:$B$1600),0)),"")</f>
        <v/>
      </c>
    </row>
    <row r="119" spans="1:6">
      <c r="A119" s="131" t="str">
        <f t="array" ref="A119">IFERROR(INDEX('Deadline Tracker'!$D$3:$D$1600,MATCH(0,COUNTIF($A$1:$A118, 'Deadline Tracker'!$D$3:$D$1600),0)),"")</f>
        <v/>
      </c>
      <c r="B119" s="131" t="str">
        <f t="array" ref="B119">IFERROR(INDEX('Deadline Tracker'!$C$3:$C$1600,MATCH(0,COUNTIF($B$1:$B118, 'Deadline Tracker'!$C$3:$C$1600),0)),"")</f>
        <v/>
      </c>
      <c r="C119" s="131" t="str">
        <f t="array" ref="C119">IFERROR(INDEX('Deadline Tracker'!$B$3:$B$1600,MATCH(0,COUNTIF($C$1:$C118, 'Deadline Tracker'!$B$3:$B$1600),0)),"")</f>
        <v/>
      </c>
      <c r="D119" s="131" t="str">
        <f t="array" ref="D119">IFERROR(INDEX('Deadline Tracker'!$D$3:$D$1600,MATCH(0,COUNTIF($A$1:$A118, 'Deadline Tracker'!$D$3:$D$1600),0)),"")</f>
        <v/>
      </c>
      <c r="E119" s="131" t="str">
        <f t="array" ref="E119">IFERROR(INDEX('Deadline Tracker'!$C$3:$C$1600,MATCH(0,COUNTIF($B$1:$B118, 'Deadline Tracker'!$C$3:$C$1600),0)),"")</f>
        <v/>
      </c>
      <c r="F119" s="131" t="str">
        <f t="array" ref="F119">IFERROR(INDEX('Deadline Tracker'!$B$3:$B$1600,MATCH(0,COUNTIF($C$1:$C118, 'Deadline Tracker'!$B$3:$B$1600),0)),"")</f>
        <v/>
      </c>
    </row>
    <row r="120" spans="1:6">
      <c r="A120" s="131" t="str">
        <f t="array" ref="A120">IFERROR(INDEX('Deadline Tracker'!$D$3:$D$1600,MATCH(0,COUNTIF($A$1:$A119, 'Deadline Tracker'!$D$3:$D$1600),0)),"")</f>
        <v/>
      </c>
      <c r="B120" s="131" t="str">
        <f t="array" ref="B120">IFERROR(INDEX('Deadline Tracker'!$C$3:$C$1600,MATCH(0,COUNTIF($B$1:$B119, 'Deadline Tracker'!$C$3:$C$1600),0)),"")</f>
        <v/>
      </c>
      <c r="C120" s="131" t="str">
        <f t="array" ref="C120">IFERROR(INDEX('Deadline Tracker'!$B$3:$B$1600,MATCH(0,COUNTIF($C$1:$C119, 'Deadline Tracker'!$B$3:$B$1600),0)),"")</f>
        <v/>
      </c>
      <c r="D120" s="131" t="str">
        <f t="array" ref="D120">IFERROR(INDEX('Deadline Tracker'!$D$3:$D$1600,MATCH(0,COUNTIF($A$1:$A119, 'Deadline Tracker'!$D$3:$D$1600),0)),"")</f>
        <v/>
      </c>
      <c r="E120" s="131" t="str">
        <f t="array" ref="E120">IFERROR(INDEX('Deadline Tracker'!$C$3:$C$1600,MATCH(0,COUNTIF($B$1:$B119, 'Deadline Tracker'!$C$3:$C$1600),0)),"")</f>
        <v/>
      </c>
      <c r="F120" s="131" t="str">
        <f t="array" ref="F120">IFERROR(INDEX('Deadline Tracker'!$B$3:$B$1600,MATCH(0,COUNTIF($C$1:$C119, 'Deadline Tracker'!$B$3:$B$1600),0)),"")</f>
        <v/>
      </c>
    </row>
    <row r="121" spans="1:6">
      <c r="A121" s="131" t="str">
        <f t="array" ref="A121">IFERROR(INDEX('Deadline Tracker'!$D$3:$D$1600,MATCH(0,COUNTIF($A$1:$A120, 'Deadline Tracker'!$D$3:$D$1600),0)),"")</f>
        <v/>
      </c>
      <c r="B121" s="131" t="str">
        <f t="array" ref="B121">IFERROR(INDEX('Deadline Tracker'!$C$3:$C$1600,MATCH(0,COUNTIF($B$1:$B120, 'Deadline Tracker'!$C$3:$C$1600),0)),"")</f>
        <v/>
      </c>
      <c r="C121" s="131" t="str">
        <f t="array" ref="C121">IFERROR(INDEX('Deadline Tracker'!$B$3:$B$1600,MATCH(0,COUNTIF($C$1:$C120, 'Deadline Tracker'!$B$3:$B$1600),0)),"")</f>
        <v/>
      </c>
      <c r="D121" s="131" t="str">
        <f t="array" ref="D121">IFERROR(INDEX('Deadline Tracker'!$D$3:$D$1600,MATCH(0,COUNTIF($A$1:$A120, 'Deadline Tracker'!$D$3:$D$1600),0)),"")</f>
        <v/>
      </c>
      <c r="E121" s="131" t="str">
        <f t="array" ref="E121">IFERROR(INDEX('Deadline Tracker'!$C$3:$C$1600,MATCH(0,COUNTIF($B$1:$B120, 'Deadline Tracker'!$C$3:$C$1600),0)),"")</f>
        <v/>
      </c>
      <c r="F121" s="131" t="str">
        <f t="array" ref="F121">IFERROR(INDEX('Deadline Tracker'!$B$3:$B$1600,MATCH(0,COUNTIF($C$1:$C120, 'Deadline Tracker'!$B$3:$B$1600),0)),"")</f>
        <v/>
      </c>
    </row>
    <row r="122" spans="1:6">
      <c r="A122" s="131" t="str">
        <f t="array" ref="A122">IFERROR(INDEX('Deadline Tracker'!$D$3:$D$1600,MATCH(0,COUNTIF($A$1:$A121, 'Deadline Tracker'!$D$3:$D$1600),0)),"")</f>
        <v/>
      </c>
      <c r="B122" s="131" t="str">
        <f t="array" ref="B122">IFERROR(INDEX('Deadline Tracker'!$C$3:$C$1600,MATCH(0,COUNTIF($B$1:$B121, 'Deadline Tracker'!$C$3:$C$1600),0)),"")</f>
        <v/>
      </c>
      <c r="C122" s="131" t="str">
        <f t="array" ref="C122">IFERROR(INDEX('Deadline Tracker'!$B$3:$B$1600,MATCH(0,COUNTIF($C$1:$C121, 'Deadline Tracker'!$B$3:$B$1600),0)),"")</f>
        <v/>
      </c>
      <c r="D122" s="131" t="str">
        <f t="array" ref="D122">IFERROR(INDEX('Deadline Tracker'!$D$3:$D$1600,MATCH(0,COUNTIF($A$1:$A121, 'Deadline Tracker'!$D$3:$D$1600),0)),"")</f>
        <v/>
      </c>
      <c r="E122" s="131" t="str">
        <f t="array" ref="E122">IFERROR(INDEX('Deadline Tracker'!$C$3:$C$1600,MATCH(0,COUNTIF($B$1:$B121, 'Deadline Tracker'!$C$3:$C$1600),0)),"")</f>
        <v/>
      </c>
      <c r="F122" s="131" t="str">
        <f t="array" ref="F122">IFERROR(INDEX('Deadline Tracker'!$B$3:$B$1600,MATCH(0,COUNTIF($C$1:$C121, 'Deadline Tracker'!$B$3:$B$1600),0)),"")</f>
        <v/>
      </c>
    </row>
    <row r="123" spans="1:6">
      <c r="A123" s="131" t="str">
        <f t="array" ref="A123">IFERROR(INDEX('Deadline Tracker'!$D$3:$D$1600,MATCH(0,COUNTIF($A$1:$A122, 'Deadline Tracker'!$D$3:$D$1600),0)),"")</f>
        <v/>
      </c>
      <c r="B123" s="131" t="str">
        <f t="array" ref="B123">IFERROR(INDEX('Deadline Tracker'!$C$3:$C$1600,MATCH(0,COUNTIF($B$1:$B122, 'Deadline Tracker'!$C$3:$C$1600),0)),"")</f>
        <v/>
      </c>
      <c r="C123" s="131" t="str">
        <f t="array" ref="C123">IFERROR(INDEX('Deadline Tracker'!$B$3:$B$1600,MATCH(0,COUNTIF($C$1:$C122, 'Deadline Tracker'!$B$3:$B$1600),0)),"")</f>
        <v/>
      </c>
      <c r="D123" s="131" t="str">
        <f t="array" ref="D123">IFERROR(INDEX('Deadline Tracker'!$D$3:$D$1600,MATCH(0,COUNTIF($A$1:$A122, 'Deadline Tracker'!$D$3:$D$1600),0)),"")</f>
        <v/>
      </c>
      <c r="E123" s="131" t="str">
        <f t="array" ref="E123">IFERROR(INDEX('Deadline Tracker'!$C$3:$C$1600,MATCH(0,COUNTIF($B$1:$B122, 'Deadline Tracker'!$C$3:$C$1600),0)),"")</f>
        <v/>
      </c>
      <c r="F123" s="131" t="str">
        <f t="array" ref="F123">IFERROR(INDEX('Deadline Tracker'!$B$3:$B$1600,MATCH(0,COUNTIF($C$1:$C122, 'Deadline Tracker'!$B$3:$B$1600),0)),"")</f>
        <v/>
      </c>
    </row>
    <row r="124" spans="1:6">
      <c r="A124" s="131" t="str">
        <f t="array" ref="A124">IFERROR(INDEX('Deadline Tracker'!$D$3:$D$1600,MATCH(0,COUNTIF($A$1:$A123, 'Deadline Tracker'!$D$3:$D$1600),0)),"")</f>
        <v/>
      </c>
      <c r="B124" s="131" t="str">
        <f t="array" ref="B124">IFERROR(INDEX('Deadline Tracker'!$C$3:$C$1600,MATCH(0,COUNTIF($B$1:$B123, 'Deadline Tracker'!$C$3:$C$1600),0)),"")</f>
        <v/>
      </c>
      <c r="C124" s="131" t="str">
        <f t="array" ref="C124">IFERROR(INDEX('Deadline Tracker'!$B$3:$B$1600,MATCH(0,COUNTIF($C$1:$C123, 'Deadline Tracker'!$B$3:$B$1600),0)),"")</f>
        <v/>
      </c>
      <c r="D124" s="131" t="str">
        <f t="array" ref="D124">IFERROR(INDEX('Deadline Tracker'!$D$3:$D$1600,MATCH(0,COUNTIF($A$1:$A123, 'Deadline Tracker'!$D$3:$D$1600),0)),"")</f>
        <v/>
      </c>
      <c r="E124" s="131" t="str">
        <f t="array" ref="E124">IFERROR(INDEX('Deadline Tracker'!$C$3:$C$1600,MATCH(0,COUNTIF($B$1:$B123, 'Deadline Tracker'!$C$3:$C$1600),0)),"")</f>
        <v/>
      </c>
      <c r="F124" s="131" t="str">
        <f t="array" ref="F124">IFERROR(INDEX('Deadline Tracker'!$B$3:$B$1600,MATCH(0,COUNTIF($C$1:$C123, 'Deadline Tracker'!$B$3:$B$1600),0)),"")</f>
        <v/>
      </c>
    </row>
    <row r="125" spans="1:6">
      <c r="A125" s="131" t="str">
        <f t="array" ref="A125">IFERROR(INDEX('Deadline Tracker'!$D$3:$D$1600,MATCH(0,COUNTIF($A$1:$A124, 'Deadline Tracker'!$D$3:$D$1600),0)),"")</f>
        <v/>
      </c>
      <c r="B125" s="131" t="str">
        <f t="array" ref="B125">IFERROR(INDEX('Deadline Tracker'!$C$3:$C$1600,MATCH(0,COUNTIF($B$1:$B124, 'Deadline Tracker'!$C$3:$C$1600),0)),"")</f>
        <v/>
      </c>
      <c r="C125" s="131" t="str">
        <f t="array" ref="C125">IFERROR(INDEX('Deadline Tracker'!$B$3:$B$1600,MATCH(0,COUNTIF($C$1:$C124, 'Deadline Tracker'!$B$3:$B$1600),0)),"")</f>
        <v/>
      </c>
      <c r="D125" s="131" t="str">
        <f t="array" ref="D125">IFERROR(INDEX('Deadline Tracker'!$D$3:$D$1600,MATCH(0,COUNTIF($A$1:$A124, 'Deadline Tracker'!$D$3:$D$1600),0)),"")</f>
        <v/>
      </c>
      <c r="E125" s="131" t="str">
        <f t="array" ref="E125">IFERROR(INDEX('Deadline Tracker'!$C$3:$C$1600,MATCH(0,COUNTIF($B$1:$B124, 'Deadline Tracker'!$C$3:$C$1600),0)),"")</f>
        <v/>
      </c>
      <c r="F125" s="131" t="str">
        <f t="array" ref="F125">IFERROR(INDEX('Deadline Tracker'!$B$3:$B$1600,MATCH(0,COUNTIF($C$1:$C124, 'Deadline Tracker'!$B$3:$B$1600),0)),"")</f>
        <v/>
      </c>
    </row>
    <row r="126" spans="1:6">
      <c r="A126" s="131" t="str">
        <f t="array" ref="A126">IFERROR(INDEX('Deadline Tracker'!$D$3:$D$1600,MATCH(0,COUNTIF($A$1:$A125, 'Deadline Tracker'!$D$3:$D$1600),0)),"")</f>
        <v/>
      </c>
      <c r="B126" s="131" t="str">
        <f t="array" ref="B126">IFERROR(INDEX('Deadline Tracker'!$C$3:$C$1600,MATCH(0,COUNTIF($B$1:$B125, 'Deadline Tracker'!$C$3:$C$1600),0)),"")</f>
        <v/>
      </c>
      <c r="C126" s="131" t="str">
        <f t="array" ref="C126">IFERROR(INDEX('Deadline Tracker'!$B$3:$B$1600,MATCH(0,COUNTIF($C$1:$C125, 'Deadline Tracker'!$B$3:$B$1600),0)),"")</f>
        <v/>
      </c>
      <c r="D126" s="131" t="str">
        <f t="array" ref="D126">IFERROR(INDEX('Deadline Tracker'!$D$3:$D$1600,MATCH(0,COUNTIF($A$1:$A125, 'Deadline Tracker'!$D$3:$D$1600),0)),"")</f>
        <v/>
      </c>
      <c r="E126" s="131" t="str">
        <f t="array" ref="E126">IFERROR(INDEX('Deadline Tracker'!$C$3:$C$1600,MATCH(0,COUNTIF($B$1:$B125, 'Deadline Tracker'!$C$3:$C$1600),0)),"")</f>
        <v/>
      </c>
      <c r="F126" s="131" t="str">
        <f t="array" ref="F126">IFERROR(INDEX('Deadline Tracker'!$B$3:$B$1600,MATCH(0,COUNTIF($C$1:$C125, 'Deadline Tracker'!$B$3:$B$1600),0)),"")</f>
        <v/>
      </c>
    </row>
    <row r="127" spans="1:6">
      <c r="A127" s="131" t="str">
        <f t="array" ref="A127">IFERROR(INDEX('Deadline Tracker'!$D$3:$D$1600,MATCH(0,COUNTIF($A$1:$A126, 'Deadline Tracker'!$D$3:$D$1600),0)),"")</f>
        <v/>
      </c>
      <c r="B127" s="131" t="str">
        <f t="array" ref="B127">IFERROR(INDEX('Deadline Tracker'!$C$3:$C$1600,MATCH(0,COUNTIF($B$1:$B126, 'Deadline Tracker'!$C$3:$C$1600),0)),"")</f>
        <v/>
      </c>
      <c r="C127" s="131" t="str">
        <f t="array" ref="C127">IFERROR(INDEX('Deadline Tracker'!$B$3:$B$1600,MATCH(0,COUNTIF($C$1:$C126, 'Deadline Tracker'!$B$3:$B$1600),0)),"")</f>
        <v/>
      </c>
      <c r="D127" s="131" t="str">
        <f t="array" ref="D127">IFERROR(INDEX('Deadline Tracker'!$D$3:$D$1600,MATCH(0,COUNTIF($A$1:$A126, 'Deadline Tracker'!$D$3:$D$1600),0)),"")</f>
        <v/>
      </c>
      <c r="E127" s="131" t="str">
        <f t="array" ref="E127">IFERROR(INDEX('Deadline Tracker'!$C$3:$C$1600,MATCH(0,COUNTIF($B$1:$B126, 'Deadline Tracker'!$C$3:$C$1600),0)),"")</f>
        <v/>
      </c>
      <c r="F127" s="131" t="str">
        <f t="array" ref="F127">IFERROR(INDEX('Deadline Tracker'!$B$3:$B$1600,MATCH(0,COUNTIF($C$1:$C126, 'Deadline Tracker'!$B$3:$B$1600),0)),"")</f>
        <v/>
      </c>
    </row>
    <row r="128" spans="1:6">
      <c r="A128" s="131" t="str">
        <f t="array" ref="A128">IFERROR(INDEX('Deadline Tracker'!$D$3:$D$1600,MATCH(0,COUNTIF($A$1:$A127, 'Deadline Tracker'!$D$3:$D$1600),0)),"")</f>
        <v/>
      </c>
      <c r="B128" s="131" t="str">
        <f t="array" ref="B128">IFERROR(INDEX('Deadline Tracker'!$C$3:$C$1600,MATCH(0,COUNTIF($B$1:$B127, 'Deadline Tracker'!$C$3:$C$1600),0)),"")</f>
        <v/>
      </c>
      <c r="C128" s="131" t="str">
        <f t="array" ref="C128">IFERROR(INDEX('Deadline Tracker'!$B$3:$B$1600,MATCH(0,COUNTIF($C$1:$C127, 'Deadline Tracker'!$B$3:$B$1600),0)),"")</f>
        <v/>
      </c>
      <c r="D128" s="131" t="str">
        <f t="array" ref="D128">IFERROR(INDEX('Deadline Tracker'!$D$3:$D$1600,MATCH(0,COUNTIF($A$1:$A127, 'Deadline Tracker'!$D$3:$D$1600),0)),"")</f>
        <v/>
      </c>
      <c r="E128" s="131" t="str">
        <f t="array" ref="E128">IFERROR(INDEX('Deadline Tracker'!$C$3:$C$1600,MATCH(0,COUNTIF($B$1:$B127, 'Deadline Tracker'!$C$3:$C$1600),0)),"")</f>
        <v/>
      </c>
      <c r="F128" s="131" t="str">
        <f t="array" ref="F128">IFERROR(INDEX('Deadline Tracker'!$B$3:$B$1600,MATCH(0,COUNTIF($C$1:$C127, 'Deadline Tracker'!$B$3:$B$1600),0)),"")</f>
        <v/>
      </c>
    </row>
    <row r="129" spans="1:6">
      <c r="A129" s="131" t="str">
        <f t="array" ref="A129">IFERROR(INDEX('Deadline Tracker'!$D$3:$D$1600,MATCH(0,COUNTIF($A$1:$A128, 'Deadline Tracker'!$D$3:$D$1600),0)),"")</f>
        <v/>
      </c>
      <c r="B129" s="131" t="str">
        <f t="array" ref="B129">IFERROR(INDEX('Deadline Tracker'!$C$3:$C$1600,MATCH(0,COUNTIF($B$1:$B128, 'Deadline Tracker'!$C$3:$C$1600),0)),"")</f>
        <v/>
      </c>
      <c r="C129" s="131" t="str">
        <f t="array" ref="C129">IFERROR(INDEX('Deadline Tracker'!$B$3:$B$1600,MATCH(0,COUNTIF($C$1:$C128, 'Deadline Tracker'!$B$3:$B$1600),0)),"")</f>
        <v/>
      </c>
      <c r="D129" s="131" t="str">
        <f t="array" ref="D129">IFERROR(INDEX('Deadline Tracker'!$D$3:$D$1600,MATCH(0,COUNTIF($A$1:$A128, 'Deadline Tracker'!$D$3:$D$1600),0)),"")</f>
        <v/>
      </c>
      <c r="E129" s="131" t="str">
        <f t="array" ref="E129">IFERROR(INDEX('Deadline Tracker'!$C$3:$C$1600,MATCH(0,COUNTIF($B$1:$B128, 'Deadline Tracker'!$C$3:$C$1600),0)),"")</f>
        <v/>
      </c>
      <c r="F129" s="131" t="str">
        <f t="array" ref="F129">IFERROR(INDEX('Deadline Tracker'!$B$3:$B$1600,MATCH(0,COUNTIF($C$1:$C128, 'Deadline Tracker'!$B$3:$B$1600),0)),"")</f>
        <v/>
      </c>
    </row>
    <row r="130" spans="1:6">
      <c r="A130" s="131" t="str">
        <f t="array" ref="A130">IFERROR(INDEX('Deadline Tracker'!$D$3:$D$1600,MATCH(0,COUNTIF($A$1:$A129, 'Deadline Tracker'!$D$3:$D$1600),0)),"")</f>
        <v/>
      </c>
      <c r="B130" s="131" t="str">
        <f t="array" ref="B130">IFERROR(INDEX('Deadline Tracker'!$C$3:$C$1600,MATCH(0,COUNTIF($B$1:$B129, 'Deadline Tracker'!$C$3:$C$1600),0)),"")</f>
        <v/>
      </c>
      <c r="C130" s="131" t="str">
        <f t="array" ref="C130">IFERROR(INDEX('Deadline Tracker'!$B$3:$B$1600,MATCH(0,COUNTIF($C$1:$C129, 'Deadline Tracker'!$B$3:$B$1600),0)),"")</f>
        <v/>
      </c>
      <c r="D130" s="131" t="str">
        <f t="array" ref="D130">IFERROR(INDEX('Deadline Tracker'!$D$3:$D$1600,MATCH(0,COUNTIF($A$1:$A129, 'Deadline Tracker'!$D$3:$D$1600),0)),"")</f>
        <v/>
      </c>
      <c r="E130" s="131" t="str">
        <f t="array" ref="E130">IFERROR(INDEX('Deadline Tracker'!$C$3:$C$1600,MATCH(0,COUNTIF($B$1:$B129, 'Deadline Tracker'!$C$3:$C$1600),0)),"")</f>
        <v/>
      </c>
      <c r="F130" s="131" t="str">
        <f t="array" ref="F130">IFERROR(INDEX('Deadline Tracker'!$B$3:$B$1600,MATCH(0,COUNTIF($C$1:$C129, 'Deadline Tracker'!$B$3:$B$1600),0)),"")</f>
        <v/>
      </c>
    </row>
    <row r="131" spans="1:6">
      <c r="A131" s="131" t="str">
        <f t="array" ref="A131">IFERROR(INDEX('Deadline Tracker'!$D$3:$D$1600,MATCH(0,COUNTIF($A$1:$A130, 'Deadline Tracker'!$D$3:$D$1600),0)),"")</f>
        <v/>
      </c>
      <c r="B131" s="131" t="str">
        <f t="array" ref="B131">IFERROR(INDEX('Deadline Tracker'!$C$3:$C$1600,MATCH(0,COUNTIF($B$1:$B130, 'Deadline Tracker'!$C$3:$C$1600),0)),"")</f>
        <v/>
      </c>
      <c r="C131" s="131" t="str">
        <f t="array" ref="C131">IFERROR(INDEX('Deadline Tracker'!$B$3:$B$1600,MATCH(0,COUNTIF($C$1:$C130, 'Deadline Tracker'!$B$3:$B$1600),0)),"")</f>
        <v/>
      </c>
      <c r="D131" s="131" t="str">
        <f t="array" ref="D131">IFERROR(INDEX('Deadline Tracker'!$D$3:$D$1600,MATCH(0,COUNTIF($A$1:$A130, 'Deadline Tracker'!$D$3:$D$1600),0)),"")</f>
        <v/>
      </c>
      <c r="E131" s="131" t="str">
        <f t="array" ref="E131">IFERROR(INDEX('Deadline Tracker'!$C$3:$C$1600,MATCH(0,COUNTIF($B$1:$B130, 'Deadline Tracker'!$C$3:$C$1600),0)),"")</f>
        <v/>
      </c>
      <c r="F131" s="131" t="str">
        <f t="array" ref="F131">IFERROR(INDEX('Deadline Tracker'!$B$3:$B$1600,MATCH(0,COUNTIF($C$1:$C130, 'Deadline Tracker'!$B$3:$B$1600),0)),"")</f>
        <v/>
      </c>
    </row>
    <row r="132" spans="1:6">
      <c r="A132" s="131" t="str">
        <f t="array" ref="A132">IFERROR(INDEX('Deadline Tracker'!$D$3:$D$1600,MATCH(0,COUNTIF($A$1:$A131, 'Deadline Tracker'!$D$3:$D$1600),0)),"")</f>
        <v/>
      </c>
      <c r="B132" s="131" t="str">
        <f t="array" ref="B132">IFERROR(INDEX('Deadline Tracker'!$C$3:$C$1600,MATCH(0,COUNTIF($B$1:$B131, 'Deadline Tracker'!$C$3:$C$1600),0)),"")</f>
        <v/>
      </c>
      <c r="C132" s="131" t="str">
        <f t="array" ref="C132">IFERROR(INDEX('Deadline Tracker'!$B$3:$B$1600,MATCH(0,COUNTIF($C$1:$C131, 'Deadline Tracker'!$B$3:$B$1600),0)),"")</f>
        <v/>
      </c>
      <c r="D132" s="131" t="str">
        <f t="array" ref="D132">IFERROR(INDEX('Deadline Tracker'!$D$3:$D$1600,MATCH(0,COUNTIF($A$1:$A131, 'Deadline Tracker'!$D$3:$D$1600),0)),"")</f>
        <v/>
      </c>
      <c r="E132" s="131" t="str">
        <f t="array" ref="E132">IFERROR(INDEX('Deadline Tracker'!$C$3:$C$1600,MATCH(0,COUNTIF($B$1:$B131, 'Deadline Tracker'!$C$3:$C$1600),0)),"")</f>
        <v/>
      </c>
      <c r="F132" s="131" t="str">
        <f t="array" ref="F132">IFERROR(INDEX('Deadline Tracker'!$B$3:$B$1600,MATCH(0,COUNTIF($C$1:$C131, 'Deadline Tracker'!$B$3:$B$1600),0)),"")</f>
        <v/>
      </c>
    </row>
    <row r="133" spans="1:6">
      <c r="A133" s="131" t="str">
        <f t="array" ref="A133">IFERROR(INDEX('Deadline Tracker'!$D$3:$D$1600,MATCH(0,COUNTIF($A$1:$A132, 'Deadline Tracker'!$D$3:$D$1600),0)),"")</f>
        <v/>
      </c>
      <c r="B133" s="131" t="str">
        <f t="array" ref="B133">IFERROR(INDEX('Deadline Tracker'!$C$3:$C$1600,MATCH(0,COUNTIF($B$1:$B132, 'Deadline Tracker'!$C$3:$C$1600),0)),"")</f>
        <v/>
      </c>
      <c r="C133" s="131" t="str">
        <f t="array" ref="C133">IFERROR(INDEX('Deadline Tracker'!$B$3:$B$1600,MATCH(0,COUNTIF($C$1:$C132, 'Deadline Tracker'!$B$3:$B$1600),0)),"")</f>
        <v/>
      </c>
      <c r="D133" s="131" t="str">
        <f t="array" ref="D133">IFERROR(INDEX('Deadline Tracker'!$D$3:$D$1600,MATCH(0,COUNTIF($A$1:$A132, 'Deadline Tracker'!$D$3:$D$1600),0)),"")</f>
        <v/>
      </c>
      <c r="E133" s="131" t="str">
        <f t="array" ref="E133">IFERROR(INDEX('Deadline Tracker'!$C$3:$C$1600,MATCH(0,COUNTIF($B$1:$B132, 'Deadline Tracker'!$C$3:$C$1600),0)),"")</f>
        <v/>
      </c>
      <c r="F133" s="131" t="str">
        <f t="array" ref="F133">IFERROR(INDEX('Deadline Tracker'!$B$3:$B$1600,MATCH(0,COUNTIF($C$1:$C132, 'Deadline Tracker'!$B$3:$B$1600),0)),"")</f>
        <v/>
      </c>
    </row>
    <row r="134" spans="1:6">
      <c r="A134" s="131" t="str">
        <f t="array" ref="A134">IFERROR(INDEX('Deadline Tracker'!$D$3:$D$1600,MATCH(0,COUNTIF($A$1:$A133, 'Deadline Tracker'!$D$3:$D$1600),0)),"")</f>
        <v/>
      </c>
      <c r="B134" s="131" t="str">
        <f t="array" ref="B134">IFERROR(INDEX('Deadline Tracker'!$C$3:$C$1600,MATCH(0,COUNTIF($B$1:$B133, 'Deadline Tracker'!$C$3:$C$1600),0)),"")</f>
        <v/>
      </c>
      <c r="C134" s="131" t="str">
        <f t="array" ref="C134">IFERROR(INDEX('Deadline Tracker'!$B$3:$B$1600,MATCH(0,COUNTIF($C$1:$C133, 'Deadline Tracker'!$B$3:$B$1600),0)),"")</f>
        <v/>
      </c>
      <c r="D134" s="131" t="str">
        <f t="array" ref="D134">IFERROR(INDEX('Deadline Tracker'!$D$3:$D$1600,MATCH(0,COUNTIF($A$1:$A133, 'Deadline Tracker'!$D$3:$D$1600),0)),"")</f>
        <v/>
      </c>
      <c r="E134" s="131" t="str">
        <f t="array" ref="E134">IFERROR(INDEX('Deadline Tracker'!$C$3:$C$1600,MATCH(0,COUNTIF($B$1:$B133, 'Deadline Tracker'!$C$3:$C$1600),0)),"")</f>
        <v/>
      </c>
      <c r="F134" s="131" t="str">
        <f t="array" ref="F134">IFERROR(INDEX('Deadline Tracker'!$B$3:$B$1600,MATCH(0,COUNTIF($C$1:$C133, 'Deadline Tracker'!$B$3:$B$1600),0)),"")</f>
        <v/>
      </c>
    </row>
    <row r="135" spans="1:6">
      <c r="A135" s="131" t="str">
        <f t="array" ref="A135">IFERROR(INDEX('Deadline Tracker'!$D$3:$D$1600,MATCH(0,COUNTIF($A$1:$A134, 'Deadline Tracker'!$D$3:$D$1600),0)),"")</f>
        <v/>
      </c>
      <c r="B135" s="131" t="str">
        <f t="array" ref="B135">IFERROR(INDEX('Deadline Tracker'!$C$3:$C$1600,MATCH(0,COUNTIF($B$1:$B134, 'Deadline Tracker'!$C$3:$C$1600),0)),"")</f>
        <v/>
      </c>
      <c r="C135" s="131" t="str">
        <f t="array" ref="C135">IFERROR(INDEX('Deadline Tracker'!$B$3:$B$1600,MATCH(0,COUNTIF($C$1:$C134, 'Deadline Tracker'!$B$3:$B$1600),0)),"")</f>
        <v/>
      </c>
      <c r="D135" s="131" t="str">
        <f t="array" ref="D135">IFERROR(INDEX('Deadline Tracker'!$D$3:$D$1600,MATCH(0,COUNTIF($A$1:$A134, 'Deadline Tracker'!$D$3:$D$1600),0)),"")</f>
        <v/>
      </c>
      <c r="E135" s="131" t="str">
        <f t="array" ref="E135">IFERROR(INDEX('Deadline Tracker'!$C$3:$C$1600,MATCH(0,COUNTIF($B$1:$B134, 'Deadline Tracker'!$C$3:$C$1600),0)),"")</f>
        <v/>
      </c>
      <c r="F135" s="131" t="str">
        <f t="array" ref="F135">IFERROR(INDEX('Deadline Tracker'!$B$3:$B$1600,MATCH(0,COUNTIF($C$1:$C134, 'Deadline Tracker'!$B$3:$B$1600),0)),"")</f>
        <v/>
      </c>
    </row>
    <row r="136" spans="1:6">
      <c r="A136" s="131" t="str">
        <f t="array" ref="A136">IFERROR(INDEX('Deadline Tracker'!$D$3:$D$1600,MATCH(0,COUNTIF($A$1:$A135, 'Deadline Tracker'!$D$3:$D$1600),0)),"")</f>
        <v/>
      </c>
      <c r="B136" s="131" t="str">
        <f t="array" ref="B136">IFERROR(INDEX('Deadline Tracker'!$C$3:$C$1600,MATCH(0,COUNTIF($B$1:$B135, 'Deadline Tracker'!$C$3:$C$1600),0)),"")</f>
        <v/>
      </c>
      <c r="C136" s="131" t="str">
        <f t="array" ref="C136">IFERROR(INDEX('Deadline Tracker'!$B$3:$B$1600,MATCH(0,COUNTIF($C$1:$C135, 'Deadline Tracker'!$B$3:$B$1600),0)),"")</f>
        <v/>
      </c>
      <c r="D136" s="131" t="str">
        <f t="array" ref="D136">IFERROR(INDEX('Deadline Tracker'!$D$3:$D$1600,MATCH(0,COUNTIF($A$1:$A135, 'Deadline Tracker'!$D$3:$D$1600),0)),"")</f>
        <v/>
      </c>
      <c r="E136" s="131" t="str">
        <f t="array" ref="E136">IFERROR(INDEX('Deadline Tracker'!$C$3:$C$1600,MATCH(0,COUNTIF($B$1:$B135, 'Deadline Tracker'!$C$3:$C$1600),0)),"")</f>
        <v/>
      </c>
      <c r="F136" s="131" t="str">
        <f t="array" ref="F136">IFERROR(INDEX('Deadline Tracker'!$B$3:$B$1600,MATCH(0,COUNTIF($C$1:$C135, 'Deadline Tracker'!$B$3:$B$1600),0)),"")</f>
        <v/>
      </c>
    </row>
    <row r="137" spans="1:6">
      <c r="A137" s="131" t="str">
        <f t="array" ref="A137">IFERROR(INDEX('Deadline Tracker'!$D$3:$D$1600,MATCH(0,COUNTIF($A$1:$A136, 'Deadline Tracker'!$D$3:$D$1600),0)),"")</f>
        <v/>
      </c>
      <c r="B137" s="131" t="str">
        <f t="array" ref="B137">IFERROR(INDEX('Deadline Tracker'!$C$3:$C$1600,MATCH(0,COUNTIF($B$1:$B136, 'Deadline Tracker'!$C$3:$C$1600),0)),"")</f>
        <v/>
      </c>
      <c r="C137" s="131" t="str">
        <f t="array" ref="C137">IFERROR(INDEX('Deadline Tracker'!$B$3:$B$1600,MATCH(0,COUNTIF($C$1:$C136, 'Deadline Tracker'!$B$3:$B$1600),0)),"")</f>
        <v/>
      </c>
      <c r="D137" s="131" t="str">
        <f t="array" ref="D137">IFERROR(INDEX('Deadline Tracker'!$D$3:$D$1600,MATCH(0,COUNTIF($A$1:$A136, 'Deadline Tracker'!$D$3:$D$1600),0)),"")</f>
        <v/>
      </c>
      <c r="E137" s="131" t="str">
        <f t="array" ref="E137">IFERROR(INDEX('Deadline Tracker'!$C$3:$C$1600,MATCH(0,COUNTIF($B$1:$B136, 'Deadline Tracker'!$C$3:$C$1600),0)),"")</f>
        <v/>
      </c>
      <c r="F137" s="131" t="str">
        <f t="array" ref="F137">IFERROR(INDEX('Deadline Tracker'!$B$3:$B$1600,MATCH(0,COUNTIF($C$1:$C136, 'Deadline Tracker'!$B$3:$B$1600),0)),"")</f>
        <v/>
      </c>
    </row>
    <row r="138" spans="1:6">
      <c r="A138" s="131" t="str">
        <f t="array" ref="A138">IFERROR(INDEX('Deadline Tracker'!$D$3:$D$1600,MATCH(0,COUNTIF($A$1:$A137, 'Deadline Tracker'!$D$3:$D$1600),0)),"")</f>
        <v/>
      </c>
      <c r="B138" s="131" t="str">
        <f t="array" ref="B138">IFERROR(INDEX('Deadline Tracker'!$C$3:$C$1600,MATCH(0,COUNTIF($B$1:$B137, 'Deadline Tracker'!$C$3:$C$1600),0)),"")</f>
        <v/>
      </c>
      <c r="C138" s="131" t="str">
        <f t="array" ref="C138">IFERROR(INDEX('Deadline Tracker'!$B$3:$B$1600,MATCH(0,COUNTIF($C$1:$C137, 'Deadline Tracker'!$B$3:$B$1600),0)),"")</f>
        <v/>
      </c>
      <c r="D138" s="131" t="str">
        <f t="array" ref="D138">IFERROR(INDEX('Deadline Tracker'!$D$3:$D$1600,MATCH(0,COUNTIF($A$1:$A137, 'Deadline Tracker'!$D$3:$D$1600),0)),"")</f>
        <v/>
      </c>
      <c r="E138" s="131" t="str">
        <f t="array" ref="E138">IFERROR(INDEX('Deadline Tracker'!$C$3:$C$1600,MATCH(0,COUNTIF($B$1:$B137, 'Deadline Tracker'!$C$3:$C$1600),0)),"")</f>
        <v/>
      </c>
      <c r="F138" s="131" t="str">
        <f t="array" ref="F138">IFERROR(INDEX('Deadline Tracker'!$B$3:$B$1600,MATCH(0,COUNTIF($C$1:$C137, 'Deadline Tracker'!$B$3:$B$1600),0)),"")</f>
        <v/>
      </c>
    </row>
    <row r="139" spans="1:6">
      <c r="A139" s="131" t="str">
        <f t="array" ref="A139">IFERROR(INDEX('Deadline Tracker'!$D$3:$D$1600,MATCH(0,COUNTIF($A$1:$A138, 'Deadline Tracker'!$D$3:$D$1600),0)),"")</f>
        <v/>
      </c>
      <c r="B139" s="131" t="str">
        <f t="array" ref="B139">IFERROR(INDEX('Deadline Tracker'!$C$3:$C$1600,MATCH(0,COUNTIF($B$1:$B138, 'Deadline Tracker'!$C$3:$C$1600),0)),"")</f>
        <v/>
      </c>
      <c r="C139" s="131" t="str">
        <f t="array" ref="C139">IFERROR(INDEX('Deadline Tracker'!$B$3:$B$1600,MATCH(0,COUNTIF($C$1:$C138, 'Deadline Tracker'!$B$3:$B$1600),0)),"")</f>
        <v/>
      </c>
      <c r="D139" s="131" t="str">
        <f t="array" ref="D139">IFERROR(INDEX('Deadline Tracker'!$D$3:$D$1600,MATCH(0,COUNTIF($A$1:$A138, 'Deadline Tracker'!$D$3:$D$1600),0)),"")</f>
        <v/>
      </c>
      <c r="E139" s="131" t="str">
        <f t="array" ref="E139">IFERROR(INDEX('Deadline Tracker'!$C$3:$C$1600,MATCH(0,COUNTIF($B$1:$B138, 'Deadline Tracker'!$C$3:$C$1600),0)),"")</f>
        <v/>
      </c>
      <c r="F139" s="131" t="str">
        <f t="array" ref="F139">IFERROR(INDEX('Deadline Tracker'!$B$3:$B$1600,MATCH(0,COUNTIF($C$1:$C138, 'Deadline Tracker'!$B$3:$B$1600),0)),"")</f>
        <v/>
      </c>
    </row>
    <row r="140" spans="1:6">
      <c r="A140" s="131" t="str">
        <f t="array" ref="A140">IFERROR(INDEX('Deadline Tracker'!$D$3:$D$1600,MATCH(0,COUNTIF($A$1:$A139, 'Deadline Tracker'!$D$3:$D$1600),0)),"")</f>
        <v/>
      </c>
      <c r="B140" s="131" t="str">
        <f t="array" ref="B140">IFERROR(INDEX('Deadline Tracker'!$C$3:$C$1600,MATCH(0,COUNTIF($B$1:$B139, 'Deadline Tracker'!$C$3:$C$1600),0)),"")</f>
        <v/>
      </c>
      <c r="C140" s="131" t="str">
        <f t="array" ref="C140">IFERROR(INDEX('Deadline Tracker'!$B$3:$B$1600,MATCH(0,COUNTIF($C$1:$C139, 'Deadline Tracker'!$B$3:$B$1600),0)),"")</f>
        <v/>
      </c>
      <c r="D140" s="131" t="str">
        <f t="array" ref="D140">IFERROR(INDEX('Deadline Tracker'!$D$3:$D$1600,MATCH(0,COUNTIF($A$1:$A139, 'Deadline Tracker'!$D$3:$D$1600),0)),"")</f>
        <v/>
      </c>
      <c r="E140" s="131" t="str">
        <f t="array" ref="E140">IFERROR(INDEX('Deadline Tracker'!$C$3:$C$1600,MATCH(0,COUNTIF($B$1:$B139, 'Deadline Tracker'!$C$3:$C$1600),0)),"")</f>
        <v/>
      </c>
      <c r="F140" s="131" t="str">
        <f t="array" ref="F140">IFERROR(INDEX('Deadline Tracker'!$B$3:$B$1600,MATCH(0,COUNTIF($C$1:$C139, 'Deadline Tracker'!$B$3:$B$1600),0)),"")</f>
        <v/>
      </c>
    </row>
    <row r="141" spans="1:6">
      <c r="A141" s="131" t="str">
        <f t="array" ref="A141">IFERROR(INDEX('Deadline Tracker'!$D$3:$D$1600,MATCH(0,COUNTIF($A$1:$A140, 'Deadline Tracker'!$D$3:$D$1600),0)),"")</f>
        <v/>
      </c>
      <c r="B141" s="131" t="str">
        <f t="array" ref="B141">IFERROR(INDEX('Deadline Tracker'!$C$3:$C$1600,MATCH(0,COUNTIF($B$1:$B140, 'Deadline Tracker'!$C$3:$C$1600),0)),"")</f>
        <v/>
      </c>
      <c r="C141" s="131" t="str">
        <f t="array" ref="C141">IFERROR(INDEX('Deadline Tracker'!$B$3:$B$1600,MATCH(0,COUNTIF($C$1:$C140, 'Deadline Tracker'!$B$3:$B$1600),0)),"")</f>
        <v/>
      </c>
      <c r="D141" s="131" t="str">
        <f t="array" ref="D141">IFERROR(INDEX('Deadline Tracker'!$D$3:$D$1600,MATCH(0,COUNTIF($A$1:$A140, 'Deadline Tracker'!$D$3:$D$1600),0)),"")</f>
        <v/>
      </c>
      <c r="E141" s="131" t="str">
        <f t="array" ref="E141">IFERROR(INDEX('Deadline Tracker'!$C$3:$C$1600,MATCH(0,COUNTIF($B$1:$B140, 'Deadline Tracker'!$C$3:$C$1600),0)),"")</f>
        <v/>
      </c>
      <c r="F141" s="131" t="str">
        <f t="array" ref="F141">IFERROR(INDEX('Deadline Tracker'!$B$3:$B$1600,MATCH(0,COUNTIF($C$1:$C140, 'Deadline Tracker'!$B$3:$B$1600),0)),"")</f>
        <v/>
      </c>
    </row>
    <row r="142" spans="1:6">
      <c r="A142" s="131" t="str">
        <f t="array" ref="A142">IFERROR(INDEX('Deadline Tracker'!$D$3:$D$1600,MATCH(0,COUNTIF($A$1:$A141, 'Deadline Tracker'!$D$3:$D$1600),0)),"")</f>
        <v/>
      </c>
      <c r="B142" s="131" t="str">
        <f t="array" ref="B142">IFERROR(INDEX('Deadline Tracker'!$C$3:$C$1600,MATCH(0,COUNTIF($B$1:$B141, 'Deadline Tracker'!$C$3:$C$1600),0)),"")</f>
        <v/>
      </c>
      <c r="C142" s="131" t="str">
        <f t="array" ref="C142">IFERROR(INDEX('Deadline Tracker'!$B$3:$B$1600,MATCH(0,COUNTIF($C$1:$C141, 'Deadline Tracker'!$B$3:$B$1600),0)),"")</f>
        <v/>
      </c>
      <c r="D142" s="131" t="str">
        <f t="array" ref="D142">IFERROR(INDEX('Deadline Tracker'!$D$3:$D$1600,MATCH(0,COUNTIF($A$1:$A141, 'Deadline Tracker'!$D$3:$D$1600),0)),"")</f>
        <v/>
      </c>
      <c r="E142" s="131" t="str">
        <f t="array" ref="E142">IFERROR(INDEX('Deadline Tracker'!$C$3:$C$1600,MATCH(0,COUNTIF($B$1:$B141, 'Deadline Tracker'!$C$3:$C$1600),0)),"")</f>
        <v/>
      </c>
      <c r="F142" s="131" t="str">
        <f t="array" ref="F142">IFERROR(INDEX('Deadline Tracker'!$B$3:$B$1600,MATCH(0,COUNTIF($C$1:$C141, 'Deadline Tracker'!$B$3:$B$1600),0)),"")</f>
        <v/>
      </c>
    </row>
    <row r="143" spans="1:6">
      <c r="A143" s="131" t="str">
        <f t="array" ref="A143">IFERROR(INDEX('Deadline Tracker'!$D$3:$D$1600,MATCH(0,COUNTIF($A$1:$A142, 'Deadline Tracker'!$D$3:$D$1600),0)),"")</f>
        <v/>
      </c>
      <c r="B143" s="131" t="str">
        <f t="array" ref="B143">IFERROR(INDEX('Deadline Tracker'!$C$3:$C$1600,MATCH(0,COUNTIF($B$1:$B142, 'Deadline Tracker'!$C$3:$C$1600),0)),"")</f>
        <v/>
      </c>
      <c r="C143" s="131" t="str">
        <f t="array" ref="C143">IFERROR(INDEX('Deadline Tracker'!$B$3:$B$1600,MATCH(0,COUNTIF($C$1:$C142, 'Deadline Tracker'!$B$3:$B$1600),0)),"")</f>
        <v/>
      </c>
      <c r="D143" s="131" t="str">
        <f t="array" ref="D143">IFERROR(INDEX('Deadline Tracker'!$D$3:$D$1600,MATCH(0,COUNTIF($A$1:$A142, 'Deadline Tracker'!$D$3:$D$1600),0)),"")</f>
        <v/>
      </c>
      <c r="E143" s="131" t="str">
        <f t="array" ref="E143">IFERROR(INDEX('Deadline Tracker'!$C$3:$C$1600,MATCH(0,COUNTIF($B$1:$B142, 'Deadline Tracker'!$C$3:$C$1600),0)),"")</f>
        <v/>
      </c>
      <c r="F143" s="131" t="str">
        <f t="array" ref="F143">IFERROR(INDEX('Deadline Tracker'!$B$3:$B$1600,MATCH(0,COUNTIF($C$1:$C142, 'Deadline Tracker'!$B$3:$B$1600),0)),"")</f>
        <v/>
      </c>
    </row>
    <row r="144" spans="1:6">
      <c r="A144" s="131" t="str">
        <f t="array" ref="A144">IFERROR(INDEX('Deadline Tracker'!$D$3:$D$1600,MATCH(0,COUNTIF($A$1:$A143, 'Deadline Tracker'!$D$3:$D$1600),0)),"")</f>
        <v/>
      </c>
      <c r="B144" s="131" t="str">
        <f t="array" ref="B144">IFERROR(INDEX('Deadline Tracker'!$C$3:$C$1600,MATCH(0,COUNTIF($B$1:$B143, 'Deadline Tracker'!$C$3:$C$1600),0)),"")</f>
        <v/>
      </c>
      <c r="C144" s="131" t="str">
        <f t="array" ref="C144">IFERROR(INDEX('Deadline Tracker'!$B$3:$B$1600,MATCH(0,COUNTIF($C$1:$C143, 'Deadline Tracker'!$B$3:$B$1600),0)),"")</f>
        <v/>
      </c>
      <c r="D144" s="131" t="str">
        <f t="array" ref="D144">IFERROR(INDEX('Deadline Tracker'!$D$3:$D$1600,MATCH(0,COUNTIF($A$1:$A143, 'Deadline Tracker'!$D$3:$D$1600),0)),"")</f>
        <v/>
      </c>
      <c r="E144" s="131" t="str">
        <f t="array" ref="E144">IFERROR(INDEX('Deadline Tracker'!$C$3:$C$1600,MATCH(0,COUNTIF($B$1:$B143, 'Deadline Tracker'!$C$3:$C$1600),0)),"")</f>
        <v/>
      </c>
      <c r="F144" s="131" t="str">
        <f t="array" ref="F144">IFERROR(INDEX('Deadline Tracker'!$B$3:$B$1600,MATCH(0,COUNTIF($C$1:$C143, 'Deadline Tracker'!$B$3:$B$1600),0)),"")</f>
        <v/>
      </c>
    </row>
    <row r="145" spans="1:6">
      <c r="A145" s="131" t="str">
        <f t="array" ref="A145">IFERROR(INDEX('Deadline Tracker'!$D$3:$D$1600,MATCH(0,COUNTIF($A$1:$A144, 'Deadline Tracker'!$D$3:$D$1600),0)),"")</f>
        <v/>
      </c>
      <c r="B145" s="131" t="str">
        <f t="array" ref="B145">IFERROR(INDEX('Deadline Tracker'!$C$3:$C$1600,MATCH(0,COUNTIF($B$1:$B144, 'Deadline Tracker'!$C$3:$C$1600),0)),"")</f>
        <v/>
      </c>
      <c r="C145" s="131" t="str">
        <f t="array" ref="C145">IFERROR(INDEX('Deadline Tracker'!$B$3:$B$1600,MATCH(0,COUNTIF($C$1:$C144, 'Deadline Tracker'!$B$3:$B$1600),0)),"")</f>
        <v/>
      </c>
      <c r="D145" s="131" t="str">
        <f t="array" ref="D145">IFERROR(INDEX('Deadline Tracker'!$D$3:$D$1600,MATCH(0,COUNTIF($A$1:$A144, 'Deadline Tracker'!$D$3:$D$1600),0)),"")</f>
        <v/>
      </c>
      <c r="E145" s="131" t="str">
        <f t="array" ref="E145">IFERROR(INDEX('Deadline Tracker'!$C$3:$C$1600,MATCH(0,COUNTIF($B$1:$B144, 'Deadline Tracker'!$C$3:$C$1600),0)),"")</f>
        <v/>
      </c>
      <c r="F145" s="131" t="str">
        <f t="array" ref="F145">IFERROR(INDEX('Deadline Tracker'!$B$3:$B$1600,MATCH(0,COUNTIF($C$1:$C144, 'Deadline Tracker'!$B$3:$B$1600),0)),"")</f>
        <v/>
      </c>
    </row>
    <row r="146" spans="1:6">
      <c r="A146" s="131" t="str">
        <f t="array" ref="A146">IFERROR(INDEX('Deadline Tracker'!$D$3:$D$1600,MATCH(0,COUNTIF($A$1:$A145, 'Deadline Tracker'!$D$3:$D$1600),0)),"")</f>
        <v/>
      </c>
      <c r="B146" s="131" t="str">
        <f t="array" ref="B146">IFERROR(INDEX('Deadline Tracker'!$C$3:$C$1600,MATCH(0,COUNTIF($B$1:$B145, 'Deadline Tracker'!$C$3:$C$1600),0)),"")</f>
        <v/>
      </c>
      <c r="C146" s="131" t="str">
        <f t="array" ref="C146">IFERROR(INDEX('Deadline Tracker'!$B$3:$B$1600,MATCH(0,COUNTIF($C$1:$C145, 'Deadline Tracker'!$B$3:$B$1600),0)),"")</f>
        <v/>
      </c>
      <c r="D146" s="131" t="str">
        <f t="array" ref="D146">IFERROR(INDEX('Deadline Tracker'!$D$3:$D$1600,MATCH(0,COUNTIF($A$1:$A145, 'Deadline Tracker'!$D$3:$D$1600),0)),"")</f>
        <v/>
      </c>
      <c r="E146" s="131" t="str">
        <f t="array" ref="E146">IFERROR(INDEX('Deadline Tracker'!$C$3:$C$1600,MATCH(0,COUNTIF($B$1:$B145, 'Deadline Tracker'!$C$3:$C$1600),0)),"")</f>
        <v/>
      </c>
      <c r="F146" s="131" t="str">
        <f t="array" ref="F146">IFERROR(INDEX('Deadline Tracker'!$B$3:$B$1600,MATCH(0,COUNTIF($C$1:$C145, 'Deadline Tracker'!$B$3:$B$1600),0)),"")</f>
        <v/>
      </c>
    </row>
    <row r="147" spans="1:6">
      <c r="A147" s="131" t="str">
        <f t="array" ref="A147">IFERROR(INDEX('Deadline Tracker'!$D$3:$D$1600,MATCH(0,COUNTIF($A$1:$A146, 'Deadline Tracker'!$D$3:$D$1600),0)),"")</f>
        <v/>
      </c>
      <c r="B147" s="131" t="str">
        <f t="array" ref="B147">IFERROR(INDEX('Deadline Tracker'!$C$3:$C$1600,MATCH(0,COUNTIF($B$1:$B146, 'Deadline Tracker'!$C$3:$C$1600),0)),"")</f>
        <v/>
      </c>
      <c r="C147" s="131" t="str">
        <f t="array" ref="C147">IFERROR(INDEX('Deadline Tracker'!$B$3:$B$1600,MATCH(0,COUNTIF($C$1:$C146, 'Deadline Tracker'!$B$3:$B$1600),0)),"")</f>
        <v/>
      </c>
      <c r="D147" s="131" t="str">
        <f t="array" ref="D147">IFERROR(INDEX('Deadline Tracker'!$D$3:$D$1600,MATCH(0,COUNTIF($A$1:$A146, 'Deadline Tracker'!$D$3:$D$1600),0)),"")</f>
        <v/>
      </c>
      <c r="E147" s="131" t="str">
        <f t="array" ref="E147">IFERROR(INDEX('Deadline Tracker'!$C$3:$C$1600,MATCH(0,COUNTIF($B$1:$B146, 'Deadline Tracker'!$C$3:$C$1600),0)),"")</f>
        <v/>
      </c>
      <c r="F147" s="131" t="str">
        <f t="array" ref="F147">IFERROR(INDEX('Deadline Tracker'!$B$3:$B$1600,MATCH(0,COUNTIF($C$1:$C146, 'Deadline Tracker'!$B$3:$B$1600),0)),"")</f>
        <v/>
      </c>
    </row>
    <row r="148" spans="1:6">
      <c r="A148" s="131" t="str">
        <f t="array" ref="A148">IFERROR(INDEX('Deadline Tracker'!$D$3:$D$1600,MATCH(0,COUNTIF($A$1:$A147, 'Deadline Tracker'!$D$3:$D$1600),0)),"")</f>
        <v/>
      </c>
      <c r="B148" s="131" t="str">
        <f t="array" ref="B148">IFERROR(INDEX('Deadline Tracker'!$C$3:$C$1600,MATCH(0,COUNTIF($B$1:$B147, 'Deadline Tracker'!$C$3:$C$1600),0)),"")</f>
        <v/>
      </c>
      <c r="C148" s="131" t="str">
        <f t="array" ref="C148">IFERROR(INDEX('Deadline Tracker'!$B$3:$B$1600,MATCH(0,COUNTIF($C$1:$C147, 'Deadline Tracker'!$B$3:$B$1600),0)),"")</f>
        <v/>
      </c>
      <c r="D148" s="131" t="str">
        <f t="array" ref="D148">IFERROR(INDEX('Deadline Tracker'!$D$3:$D$1600,MATCH(0,COUNTIF($A$1:$A147, 'Deadline Tracker'!$D$3:$D$1600),0)),"")</f>
        <v/>
      </c>
      <c r="E148" s="131" t="str">
        <f t="array" ref="E148">IFERROR(INDEX('Deadline Tracker'!$C$3:$C$1600,MATCH(0,COUNTIF($B$1:$B147, 'Deadline Tracker'!$C$3:$C$1600),0)),"")</f>
        <v/>
      </c>
      <c r="F148" s="131" t="str">
        <f t="array" ref="F148">IFERROR(INDEX('Deadline Tracker'!$B$3:$B$1600,MATCH(0,COUNTIF($C$1:$C147, 'Deadline Tracker'!$B$3:$B$1600),0)),"")</f>
        <v/>
      </c>
    </row>
    <row r="149" spans="1:6">
      <c r="A149" s="131" t="str">
        <f t="array" ref="A149">IFERROR(INDEX('Deadline Tracker'!$D$3:$D$1600,MATCH(0,COUNTIF($A$1:$A148, 'Deadline Tracker'!$D$3:$D$1600),0)),"")</f>
        <v/>
      </c>
      <c r="B149" s="131" t="str">
        <f t="array" ref="B149">IFERROR(INDEX('Deadline Tracker'!$C$3:$C$1600,MATCH(0,COUNTIF($B$1:$B148, 'Deadline Tracker'!$C$3:$C$1600),0)),"")</f>
        <v/>
      </c>
      <c r="C149" s="131" t="str">
        <f t="array" ref="C149">IFERROR(INDEX('Deadline Tracker'!$B$3:$B$1600,MATCH(0,COUNTIF($C$1:$C148, 'Deadline Tracker'!$B$3:$B$1600),0)),"")</f>
        <v/>
      </c>
      <c r="D149" s="131" t="str">
        <f t="array" ref="D149">IFERROR(INDEX('Deadline Tracker'!$D$3:$D$1600,MATCH(0,COUNTIF($A$1:$A148, 'Deadline Tracker'!$D$3:$D$1600),0)),"")</f>
        <v/>
      </c>
      <c r="E149" s="131" t="str">
        <f t="array" ref="E149">IFERROR(INDEX('Deadline Tracker'!$C$3:$C$1600,MATCH(0,COUNTIF($B$1:$B148, 'Deadline Tracker'!$C$3:$C$1600),0)),"")</f>
        <v/>
      </c>
      <c r="F149" s="131" t="str">
        <f t="array" ref="F149">IFERROR(INDEX('Deadline Tracker'!$B$3:$B$1600,MATCH(0,COUNTIF($C$1:$C148, 'Deadline Tracker'!$B$3:$B$1600),0)),"")</f>
        <v/>
      </c>
    </row>
    <row r="150" spans="1:6">
      <c r="A150" s="131" t="str">
        <f t="array" ref="A150">IFERROR(INDEX('Deadline Tracker'!$D$3:$D$1600,MATCH(0,COUNTIF($A$1:$A149, 'Deadline Tracker'!$D$3:$D$1600),0)),"")</f>
        <v/>
      </c>
      <c r="B150" s="131" t="str">
        <f t="array" ref="B150">IFERROR(INDEX('Deadline Tracker'!$C$3:$C$1600,MATCH(0,COUNTIF($B$1:$B149, 'Deadline Tracker'!$C$3:$C$1600),0)),"")</f>
        <v/>
      </c>
      <c r="C150" s="131" t="str">
        <f t="array" ref="C150">IFERROR(INDEX('Deadline Tracker'!$B$3:$B$1600,MATCH(0,COUNTIF($C$1:$C149, 'Deadline Tracker'!$B$3:$B$1600),0)),"")</f>
        <v/>
      </c>
      <c r="D150" s="131" t="str">
        <f t="array" ref="D150">IFERROR(INDEX('Deadline Tracker'!$D$3:$D$1600,MATCH(0,COUNTIF($A$1:$A149, 'Deadline Tracker'!$D$3:$D$1600),0)),"")</f>
        <v/>
      </c>
      <c r="E150" s="131" t="str">
        <f t="array" ref="E150">IFERROR(INDEX('Deadline Tracker'!$C$3:$C$1600,MATCH(0,COUNTIF($B$1:$B149, 'Deadline Tracker'!$C$3:$C$1600),0)),"")</f>
        <v/>
      </c>
      <c r="F150" s="131" t="str">
        <f t="array" ref="F150">IFERROR(INDEX('Deadline Tracker'!$B$3:$B$1600,MATCH(0,COUNTIF($C$1:$C149, 'Deadline Tracker'!$B$3:$B$1600),0)),"")</f>
        <v/>
      </c>
    </row>
    <row r="151" spans="1:6">
      <c r="A151" s="131" t="str">
        <f t="array" ref="A151">IFERROR(INDEX('Deadline Tracker'!$D$3:$D$1600,MATCH(0,COUNTIF($A$1:$A150, 'Deadline Tracker'!$D$3:$D$1600),0)),"")</f>
        <v/>
      </c>
      <c r="B151" s="131" t="str">
        <f t="array" ref="B151">IFERROR(INDEX('Deadline Tracker'!$C$3:$C$1600,MATCH(0,COUNTIF($B$1:$B150, 'Deadline Tracker'!$C$3:$C$1600),0)),"")</f>
        <v/>
      </c>
      <c r="C151" s="131" t="str">
        <f t="array" ref="C151">IFERROR(INDEX('Deadline Tracker'!$B$3:$B$1600,MATCH(0,COUNTIF($C$1:$C150, 'Deadline Tracker'!$B$3:$B$1600),0)),"")</f>
        <v/>
      </c>
      <c r="D151" s="131" t="str">
        <f t="array" ref="D151">IFERROR(INDEX('Deadline Tracker'!$D$3:$D$1600,MATCH(0,COUNTIF($A$1:$A150, 'Deadline Tracker'!$D$3:$D$1600),0)),"")</f>
        <v/>
      </c>
      <c r="E151" s="131" t="str">
        <f t="array" ref="E151">IFERROR(INDEX('Deadline Tracker'!$C$3:$C$1600,MATCH(0,COUNTIF($B$1:$B150, 'Deadline Tracker'!$C$3:$C$1600),0)),"")</f>
        <v/>
      </c>
      <c r="F151" s="131" t="str">
        <f t="array" ref="F151">IFERROR(INDEX('Deadline Tracker'!$B$3:$B$1600,MATCH(0,COUNTIF($C$1:$C150, 'Deadline Tracker'!$B$3:$B$1600),0)),"")</f>
        <v/>
      </c>
    </row>
    <row r="152" spans="1:6">
      <c r="A152" s="131" t="str">
        <f t="array" ref="A152">IFERROR(INDEX('Deadline Tracker'!$D$3:$D$1600,MATCH(0,COUNTIF($A$1:$A151, 'Deadline Tracker'!$D$3:$D$1600),0)),"")</f>
        <v/>
      </c>
      <c r="B152" s="131" t="str">
        <f t="array" ref="B152">IFERROR(INDEX('Deadline Tracker'!$C$3:$C$1600,MATCH(0,COUNTIF($B$1:$B151, 'Deadline Tracker'!$C$3:$C$1600),0)),"")</f>
        <v/>
      </c>
      <c r="C152" s="131" t="str">
        <f t="array" ref="C152">IFERROR(INDEX('Deadline Tracker'!$B$3:$B$1600,MATCH(0,COUNTIF($C$1:$C151, 'Deadline Tracker'!$B$3:$B$1600),0)),"")</f>
        <v/>
      </c>
      <c r="D152" s="131" t="str">
        <f t="array" ref="D152">IFERROR(INDEX('Deadline Tracker'!$D$3:$D$1600,MATCH(0,COUNTIF($A$1:$A151, 'Deadline Tracker'!$D$3:$D$1600),0)),"")</f>
        <v/>
      </c>
      <c r="E152" s="131" t="str">
        <f t="array" ref="E152">IFERROR(INDEX('Deadline Tracker'!$C$3:$C$1600,MATCH(0,COUNTIF($B$1:$B151, 'Deadline Tracker'!$C$3:$C$1600),0)),"")</f>
        <v/>
      </c>
      <c r="F152" s="131" t="str">
        <f t="array" ref="F152">IFERROR(INDEX('Deadline Tracker'!$B$3:$B$1600,MATCH(0,COUNTIF($C$1:$C151, 'Deadline Tracker'!$B$3:$B$1600),0)),"")</f>
        <v/>
      </c>
    </row>
    <row r="153" spans="1:6">
      <c r="A153" s="131" t="str">
        <f t="array" ref="A153">IFERROR(INDEX('Deadline Tracker'!$D$3:$D$1600,MATCH(0,COUNTIF($A$1:$A152, 'Deadline Tracker'!$D$3:$D$1600),0)),"")</f>
        <v/>
      </c>
      <c r="B153" s="131" t="str">
        <f t="array" ref="B153">IFERROR(INDEX('Deadline Tracker'!$C$3:$C$1600,MATCH(0,COUNTIF($B$1:$B152, 'Deadline Tracker'!$C$3:$C$1600),0)),"")</f>
        <v/>
      </c>
      <c r="C153" s="131" t="str">
        <f t="array" ref="C153">IFERROR(INDEX('Deadline Tracker'!$B$3:$B$1600,MATCH(0,COUNTIF($C$1:$C152, 'Deadline Tracker'!$B$3:$B$1600),0)),"")</f>
        <v/>
      </c>
      <c r="D153" s="131" t="str">
        <f t="array" ref="D153">IFERROR(INDEX('Deadline Tracker'!$D$3:$D$1600,MATCH(0,COUNTIF($A$1:$A152, 'Deadline Tracker'!$D$3:$D$1600),0)),"")</f>
        <v/>
      </c>
      <c r="E153" s="131" t="str">
        <f t="array" ref="E153">IFERROR(INDEX('Deadline Tracker'!$C$3:$C$1600,MATCH(0,COUNTIF($B$1:$B152, 'Deadline Tracker'!$C$3:$C$1600),0)),"")</f>
        <v/>
      </c>
      <c r="F153" s="131" t="str">
        <f t="array" ref="F153">IFERROR(INDEX('Deadline Tracker'!$B$3:$B$1600,MATCH(0,COUNTIF($C$1:$C152, 'Deadline Tracker'!$B$3:$B$1600),0)),"")</f>
        <v/>
      </c>
    </row>
    <row r="154" spans="1:6">
      <c r="A154" s="131" t="str">
        <f t="array" ref="A154">IFERROR(INDEX('Deadline Tracker'!$D$3:$D$1600,MATCH(0,COUNTIF($A$1:$A153, 'Deadline Tracker'!$D$3:$D$1600),0)),"")</f>
        <v/>
      </c>
      <c r="B154" s="131" t="str">
        <f t="array" ref="B154">IFERROR(INDEX('Deadline Tracker'!$C$3:$C$1600,MATCH(0,COUNTIF($B$1:$B153, 'Deadline Tracker'!$C$3:$C$1600),0)),"")</f>
        <v/>
      </c>
      <c r="C154" s="131" t="str">
        <f t="array" ref="C154">IFERROR(INDEX('Deadline Tracker'!$B$3:$B$1600,MATCH(0,COUNTIF($C$1:$C153, 'Deadline Tracker'!$B$3:$B$1600),0)),"")</f>
        <v/>
      </c>
      <c r="D154" s="131" t="str">
        <f t="array" ref="D154">IFERROR(INDEX('Deadline Tracker'!$D$3:$D$1600,MATCH(0,COUNTIF($A$1:$A153, 'Deadline Tracker'!$D$3:$D$1600),0)),"")</f>
        <v/>
      </c>
      <c r="E154" s="131" t="str">
        <f t="array" ref="E154">IFERROR(INDEX('Deadline Tracker'!$C$3:$C$1600,MATCH(0,COUNTIF($B$1:$B153, 'Deadline Tracker'!$C$3:$C$1600),0)),"")</f>
        <v/>
      </c>
      <c r="F154" s="131" t="str">
        <f t="array" ref="F154">IFERROR(INDEX('Deadline Tracker'!$B$3:$B$1600,MATCH(0,COUNTIF($C$1:$C153, 'Deadline Tracker'!$B$3:$B$1600),0)),"")</f>
        <v/>
      </c>
    </row>
    <row r="155" spans="1:6">
      <c r="A155" s="131" t="str">
        <f t="array" ref="A155">IFERROR(INDEX('Deadline Tracker'!$D$3:$D$1600,MATCH(0,COUNTIF($A$1:$A154, 'Deadline Tracker'!$D$3:$D$1600),0)),"")</f>
        <v/>
      </c>
      <c r="B155" s="131" t="str">
        <f t="array" ref="B155">IFERROR(INDEX('Deadline Tracker'!$C$3:$C$1600,MATCH(0,COUNTIF($B$1:$B154, 'Deadline Tracker'!$C$3:$C$1600),0)),"")</f>
        <v/>
      </c>
      <c r="C155" s="131" t="str">
        <f t="array" ref="C155">IFERROR(INDEX('Deadline Tracker'!$B$3:$B$1600,MATCH(0,COUNTIF($C$1:$C154, 'Deadline Tracker'!$B$3:$B$1600),0)),"")</f>
        <v/>
      </c>
      <c r="D155" s="131" t="str">
        <f t="array" ref="D155">IFERROR(INDEX('Deadline Tracker'!$D$3:$D$1600,MATCH(0,COUNTIF($A$1:$A154, 'Deadline Tracker'!$D$3:$D$1600),0)),"")</f>
        <v/>
      </c>
      <c r="E155" s="131" t="str">
        <f t="array" ref="E155">IFERROR(INDEX('Deadline Tracker'!$C$3:$C$1600,MATCH(0,COUNTIF($B$1:$B154, 'Deadline Tracker'!$C$3:$C$1600),0)),"")</f>
        <v/>
      </c>
      <c r="F155" s="131" t="str">
        <f t="array" ref="F155">IFERROR(INDEX('Deadline Tracker'!$B$3:$B$1600,MATCH(0,COUNTIF($C$1:$C154, 'Deadline Tracker'!$B$3:$B$1600),0)),"")</f>
        <v/>
      </c>
    </row>
    <row r="156" spans="1:6">
      <c r="A156" s="131" t="str">
        <f t="array" ref="A156">IFERROR(INDEX('Deadline Tracker'!$D$3:$D$1600,MATCH(0,COUNTIF($A$1:$A155, 'Deadline Tracker'!$D$3:$D$1600),0)),"")</f>
        <v/>
      </c>
      <c r="B156" s="131" t="str">
        <f t="array" ref="B156">IFERROR(INDEX('Deadline Tracker'!$C$3:$C$1600,MATCH(0,COUNTIF($B$1:$B155, 'Deadline Tracker'!$C$3:$C$1600),0)),"")</f>
        <v/>
      </c>
      <c r="C156" s="131" t="str">
        <f t="array" ref="C156">IFERROR(INDEX('Deadline Tracker'!$B$3:$B$1600,MATCH(0,COUNTIF($C$1:$C155, 'Deadline Tracker'!$B$3:$B$1600),0)),"")</f>
        <v/>
      </c>
      <c r="D156" s="131" t="str">
        <f t="array" ref="D156">IFERROR(INDEX('Deadline Tracker'!$D$3:$D$1600,MATCH(0,COUNTIF($A$1:$A155, 'Deadline Tracker'!$D$3:$D$1600),0)),"")</f>
        <v/>
      </c>
      <c r="E156" s="131" t="str">
        <f t="array" ref="E156">IFERROR(INDEX('Deadline Tracker'!$C$3:$C$1600,MATCH(0,COUNTIF($B$1:$B155, 'Deadline Tracker'!$C$3:$C$1600),0)),"")</f>
        <v/>
      </c>
      <c r="F156" s="131" t="str">
        <f t="array" ref="F156">IFERROR(INDEX('Deadline Tracker'!$B$3:$B$1600,MATCH(0,COUNTIF($C$1:$C155, 'Deadline Tracker'!$B$3:$B$1600),0)),"")</f>
        <v/>
      </c>
    </row>
    <row r="157" spans="1:6">
      <c r="A157" s="131" t="str">
        <f t="array" ref="A157">IFERROR(INDEX('Deadline Tracker'!$D$3:$D$1600,MATCH(0,COUNTIF($A$1:$A156, 'Deadline Tracker'!$D$3:$D$1600),0)),"")</f>
        <v/>
      </c>
      <c r="B157" s="131" t="str">
        <f t="array" ref="B157">IFERROR(INDEX('Deadline Tracker'!$C$3:$C$1600,MATCH(0,COUNTIF($B$1:$B156, 'Deadline Tracker'!$C$3:$C$1600),0)),"")</f>
        <v/>
      </c>
      <c r="C157" s="131" t="str">
        <f t="array" ref="C157">IFERROR(INDEX('Deadline Tracker'!$B$3:$B$1600,MATCH(0,COUNTIF($C$1:$C156, 'Deadline Tracker'!$B$3:$B$1600),0)),"")</f>
        <v/>
      </c>
      <c r="D157" s="131" t="str">
        <f t="array" ref="D157">IFERROR(INDEX('Deadline Tracker'!$D$3:$D$1600,MATCH(0,COUNTIF($A$1:$A156, 'Deadline Tracker'!$D$3:$D$1600),0)),"")</f>
        <v/>
      </c>
      <c r="E157" s="131" t="str">
        <f t="array" ref="E157">IFERROR(INDEX('Deadline Tracker'!$C$3:$C$1600,MATCH(0,COUNTIF($B$1:$B156, 'Deadline Tracker'!$C$3:$C$1600),0)),"")</f>
        <v/>
      </c>
      <c r="F157" s="131" t="str">
        <f t="array" ref="F157">IFERROR(INDEX('Deadline Tracker'!$B$3:$B$1600,MATCH(0,COUNTIF($C$1:$C156, 'Deadline Tracker'!$B$3:$B$1600),0)),"")</f>
        <v/>
      </c>
    </row>
    <row r="158" spans="1:6">
      <c r="A158" s="131" t="str">
        <f t="array" ref="A158">IFERROR(INDEX('Deadline Tracker'!$D$3:$D$1600,MATCH(0,COUNTIF($A$1:$A157, 'Deadline Tracker'!$D$3:$D$1600),0)),"")</f>
        <v/>
      </c>
      <c r="B158" s="131" t="str">
        <f t="array" ref="B158">IFERROR(INDEX('Deadline Tracker'!$C$3:$C$1600,MATCH(0,COUNTIF($B$1:$B157, 'Deadline Tracker'!$C$3:$C$1600),0)),"")</f>
        <v/>
      </c>
      <c r="C158" s="131" t="str">
        <f t="array" ref="C158">IFERROR(INDEX('Deadline Tracker'!$B$3:$B$1600,MATCH(0,COUNTIF($C$1:$C157, 'Deadline Tracker'!$B$3:$B$1600),0)),"")</f>
        <v/>
      </c>
      <c r="D158" s="131" t="str">
        <f t="array" ref="D158">IFERROR(INDEX('Deadline Tracker'!$D$3:$D$1600,MATCH(0,COUNTIF($A$1:$A157, 'Deadline Tracker'!$D$3:$D$1600),0)),"")</f>
        <v/>
      </c>
      <c r="E158" s="131" t="str">
        <f t="array" ref="E158">IFERROR(INDEX('Deadline Tracker'!$C$3:$C$1600,MATCH(0,COUNTIF($B$1:$B157, 'Deadline Tracker'!$C$3:$C$1600),0)),"")</f>
        <v/>
      </c>
      <c r="F158" s="131" t="str">
        <f t="array" ref="F158">IFERROR(INDEX('Deadline Tracker'!$B$3:$B$1600,MATCH(0,COUNTIF($C$1:$C157, 'Deadline Tracker'!$B$3:$B$1600),0)),"")</f>
        <v/>
      </c>
    </row>
    <row r="159" spans="1:6">
      <c r="A159" s="131" t="str">
        <f t="array" ref="A159">IFERROR(INDEX('Deadline Tracker'!$D$3:$D$1600,MATCH(0,COUNTIF($A$1:$A158, 'Deadline Tracker'!$D$3:$D$1600),0)),"")</f>
        <v/>
      </c>
      <c r="B159" s="131" t="str">
        <f t="array" ref="B159">IFERROR(INDEX('Deadline Tracker'!$C$3:$C$1600,MATCH(0,COUNTIF($B$1:$B158, 'Deadline Tracker'!$C$3:$C$1600),0)),"")</f>
        <v/>
      </c>
      <c r="C159" s="131" t="str">
        <f t="array" ref="C159">IFERROR(INDEX('Deadline Tracker'!$B$3:$B$1600,MATCH(0,COUNTIF($C$1:$C158, 'Deadline Tracker'!$B$3:$B$1600),0)),"")</f>
        <v/>
      </c>
      <c r="D159" s="131" t="str">
        <f t="array" ref="D159">IFERROR(INDEX('Deadline Tracker'!$D$3:$D$1600,MATCH(0,COUNTIF($A$1:$A158, 'Deadline Tracker'!$D$3:$D$1600),0)),"")</f>
        <v/>
      </c>
      <c r="E159" s="131" t="str">
        <f t="array" ref="E159">IFERROR(INDEX('Deadline Tracker'!$C$3:$C$1600,MATCH(0,COUNTIF($B$1:$B158, 'Deadline Tracker'!$C$3:$C$1600),0)),"")</f>
        <v/>
      </c>
      <c r="F159" s="131" t="str">
        <f t="array" ref="F159">IFERROR(INDEX('Deadline Tracker'!$B$3:$B$1600,MATCH(0,COUNTIF($C$1:$C158, 'Deadline Tracker'!$B$3:$B$1600),0)),"")</f>
        <v/>
      </c>
    </row>
    <row r="160" spans="1:6">
      <c r="A160" s="131" t="str">
        <f t="array" ref="A160">IFERROR(INDEX('Deadline Tracker'!$D$3:$D$1600,MATCH(0,COUNTIF($A$1:$A159, 'Deadline Tracker'!$D$3:$D$1600),0)),"")</f>
        <v/>
      </c>
      <c r="B160" s="131" t="str">
        <f t="array" ref="B160">IFERROR(INDEX('Deadline Tracker'!$C$3:$C$1600,MATCH(0,COUNTIF($B$1:$B159, 'Deadline Tracker'!$C$3:$C$1600),0)),"")</f>
        <v/>
      </c>
      <c r="C160" s="131" t="str">
        <f t="array" ref="C160">IFERROR(INDEX('Deadline Tracker'!$B$3:$B$1600,MATCH(0,COUNTIF($C$1:$C159, 'Deadline Tracker'!$B$3:$B$1600),0)),"")</f>
        <v/>
      </c>
      <c r="D160" s="131" t="str">
        <f t="array" ref="D160">IFERROR(INDEX('Deadline Tracker'!$D$3:$D$1600,MATCH(0,COUNTIF($A$1:$A159, 'Deadline Tracker'!$D$3:$D$1600),0)),"")</f>
        <v/>
      </c>
      <c r="E160" s="131" t="str">
        <f t="array" ref="E160">IFERROR(INDEX('Deadline Tracker'!$C$3:$C$1600,MATCH(0,COUNTIF($B$1:$B159, 'Deadline Tracker'!$C$3:$C$1600),0)),"")</f>
        <v/>
      </c>
      <c r="F160" s="131" t="str">
        <f t="array" ref="F160">IFERROR(INDEX('Deadline Tracker'!$B$3:$B$1600,MATCH(0,COUNTIF($C$1:$C159, 'Deadline Tracker'!$B$3:$B$1600),0)),"")</f>
        <v/>
      </c>
    </row>
    <row r="161" spans="1:6">
      <c r="A161" s="131" t="str">
        <f t="array" ref="A161">IFERROR(INDEX('Deadline Tracker'!$D$3:$D$1600,MATCH(0,COUNTIF($A$1:$A160, 'Deadline Tracker'!$D$3:$D$1600),0)),"")</f>
        <v/>
      </c>
      <c r="B161" s="131" t="str">
        <f t="array" ref="B161">IFERROR(INDEX('Deadline Tracker'!$C$3:$C$1600,MATCH(0,COUNTIF($B$1:$B160, 'Deadline Tracker'!$C$3:$C$1600),0)),"")</f>
        <v/>
      </c>
      <c r="C161" s="131" t="str">
        <f t="array" ref="C161">IFERROR(INDEX('Deadline Tracker'!$B$3:$B$1600,MATCH(0,COUNTIF($C$1:$C160, 'Deadline Tracker'!$B$3:$B$1600),0)),"")</f>
        <v/>
      </c>
      <c r="D161" s="131" t="str">
        <f t="array" ref="D161">IFERROR(INDEX('Deadline Tracker'!$D$3:$D$1600,MATCH(0,COUNTIF($A$1:$A160, 'Deadline Tracker'!$D$3:$D$1600),0)),"")</f>
        <v/>
      </c>
      <c r="E161" s="131" t="str">
        <f t="array" ref="E161">IFERROR(INDEX('Deadline Tracker'!$C$3:$C$1600,MATCH(0,COUNTIF($B$1:$B160, 'Deadline Tracker'!$C$3:$C$1600),0)),"")</f>
        <v/>
      </c>
      <c r="F161" s="131" t="str">
        <f t="array" ref="F161">IFERROR(INDEX('Deadline Tracker'!$B$3:$B$1600,MATCH(0,COUNTIF($C$1:$C160, 'Deadline Tracker'!$B$3:$B$1600),0)),"")</f>
        <v/>
      </c>
    </row>
    <row r="162" spans="1:6">
      <c r="A162" s="131" t="str">
        <f t="array" ref="A162">IFERROR(INDEX('Deadline Tracker'!$D$3:$D$1600,MATCH(0,COUNTIF($A$1:$A161, 'Deadline Tracker'!$D$3:$D$1600),0)),"")</f>
        <v/>
      </c>
      <c r="B162" s="131" t="str">
        <f t="array" ref="B162">IFERROR(INDEX('Deadline Tracker'!$C$3:$C$1600,MATCH(0,COUNTIF($B$1:$B161, 'Deadline Tracker'!$C$3:$C$1600),0)),"")</f>
        <v/>
      </c>
      <c r="C162" s="131" t="str">
        <f t="array" ref="C162">IFERROR(INDEX('Deadline Tracker'!$B$3:$B$1600,MATCH(0,COUNTIF($C$1:$C161, 'Deadline Tracker'!$B$3:$B$1600),0)),"")</f>
        <v/>
      </c>
      <c r="D162" s="131" t="str">
        <f t="array" ref="D162">IFERROR(INDEX('Deadline Tracker'!$D$3:$D$1600,MATCH(0,COUNTIF($A$1:$A161, 'Deadline Tracker'!$D$3:$D$1600),0)),"")</f>
        <v/>
      </c>
      <c r="E162" s="131" t="str">
        <f t="array" ref="E162">IFERROR(INDEX('Deadline Tracker'!$C$3:$C$1600,MATCH(0,COUNTIF($B$1:$B161, 'Deadline Tracker'!$C$3:$C$1600),0)),"")</f>
        <v/>
      </c>
      <c r="F162" s="131" t="str">
        <f t="array" ref="F162">IFERROR(INDEX('Deadline Tracker'!$B$3:$B$1600,MATCH(0,COUNTIF($C$1:$C161, 'Deadline Tracker'!$B$3:$B$1600),0)),"")</f>
        <v/>
      </c>
    </row>
    <row r="163" spans="1:6">
      <c r="A163" s="131" t="str">
        <f t="array" ref="A163">IFERROR(INDEX('Deadline Tracker'!$D$3:$D$1600,MATCH(0,COUNTIF($A$1:$A162, 'Deadline Tracker'!$D$3:$D$1600),0)),"")</f>
        <v/>
      </c>
      <c r="B163" s="131" t="str">
        <f t="array" ref="B163">IFERROR(INDEX('Deadline Tracker'!$C$3:$C$1600,MATCH(0,COUNTIF($B$1:$B162, 'Deadline Tracker'!$C$3:$C$1600),0)),"")</f>
        <v/>
      </c>
      <c r="C163" s="131" t="str">
        <f t="array" ref="C163">IFERROR(INDEX('Deadline Tracker'!$B$3:$B$1600,MATCH(0,COUNTIF($C$1:$C162, 'Deadline Tracker'!$B$3:$B$1600),0)),"")</f>
        <v/>
      </c>
      <c r="D163" s="131" t="str">
        <f t="array" ref="D163">IFERROR(INDEX('Deadline Tracker'!$D$3:$D$1600,MATCH(0,COUNTIF($A$1:$A162, 'Deadline Tracker'!$D$3:$D$1600),0)),"")</f>
        <v/>
      </c>
      <c r="E163" s="131" t="str">
        <f t="array" ref="E163">IFERROR(INDEX('Deadline Tracker'!$C$3:$C$1600,MATCH(0,COUNTIF($B$1:$B162, 'Deadline Tracker'!$C$3:$C$1600),0)),"")</f>
        <v/>
      </c>
      <c r="F163" s="131" t="str">
        <f t="array" ref="F163">IFERROR(INDEX('Deadline Tracker'!$B$3:$B$1600,MATCH(0,COUNTIF($C$1:$C162, 'Deadline Tracker'!$B$3:$B$1600),0)),"")</f>
        <v/>
      </c>
    </row>
    <row r="164" spans="1:6">
      <c r="A164" s="131" t="str">
        <f t="array" ref="A164">IFERROR(INDEX('Deadline Tracker'!$D$3:$D$1600,MATCH(0,COUNTIF($A$1:$A163, 'Deadline Tracker'!$D$3:$D$1600),0)),"")</f>
        <v/>
      </c>
      <c r="B164" s="131" t="str">
        <f t="array" ref="B164">IFERROR(INDEX('Deadline Tracker'!$C$3:$C$1600,MATCH(0,COUNTIF($B$1:$B163, 'Deadline Tracker'!$C$3:$C$1600),0)),"")</f>
        <v/>
      </c>
      <c r="C164" s="131" t="str">
        <f t="array" ref="C164">IFERROR(INDEX('Deadline Tracker'!$B$3:$B$1600,MATCH(0,COUNTIF($C$1:$C163, 'Deadline Tracker'!$B$3:$B$1600),0)),"")</f>
        <v/>
      </c>
      <c r="D164" s="131" t="str">
        <f t="array" ref="D164">IFERROR(INDEX('Deadline Tracker'!$D$3:$D$1600,MATCH(0,COUNTIF($A$1:$A163, 'Deadline Tracker'!$D$3:$D$1600),0)),"")</f>
        <v/>
      </c>
      <c r="E164" s="131" t="str">
        <f t="array" ref="E164">IFERROR(INDEX('Deadline Tracker'!$C$3:$C$1600,MATCH(0,COUNTIF($B$1:$B163, 'Deadline Tracker'!$C$3:$C$1600),0)),"")</f>
        <v/>
      </c>
      <c r="F164" s="131" t="str">
        <f t="array" ref="F164">IFERROR(INDEX('Deadline Tracker'!$B$3:$B$1600,MATCH(0,COUNTIF($C$1:$C163, 'Deadline Tracker'!$B$3:$B$1600),0)),"")</f>
        <v/>
      </c>
    </row>
    <row r="165" spans="1:6">
      <c r="A165" s="131" t="str">
        <f t="array" ref="A165">IFERROR(INDEX('Deadline Tracker'!$D$3:$D$1600,MATCH(0,COUNTIF($A$1:$A164, 'Deadline Tracker'!$D$3:$D$1600),0)),"")</f>
        <v/>
      </c>
      <c r="B165" s="131" t="str">
        <f t="array" ref="B165">IFERROR(INDEX('Deadline Tracker'!$C$3:$C$1600,MATCH(0,COUNTIF($B$1:$B164, 'Deadline Tracker'!$C$3:$C$1600),0)),"")</f>
        <v/>
      </c>
      <c r="C165" s="131" t="str">
        <f t="array" ref="C165">IFERROR(INDEX('Deadline Tracker'!$B$3:$B$1600,MATCH(0,COUNTIF($C$1:$C164, 'Deadline Tracker'!$B$3:$B$1600),0)),"")</f>
        <v/>
      </c>
      <c r="D165" s="131" t="str">
        <f t="array" ref="D165">IFERROR(INDEX('Deadline Tracker'!$D$3:$D$1600,MATCH(0,COUNTIF($A$1:$A164, 'Deadline Tracker'!$D$3:$D$1600),0)),"")</f>
        <v/>
      </c>
      <c r="E165" s="131" t="str">
        <f t="array" ref="E165">IFERROR(INDEX('Deadline Tracker'!$C$3:$C$1600,MATCH(0,COUNTIF($B$1:$B164, 'Deadline Tracker'!$C$3:$C$1600),0)),"")</f>
        <v/>
      </c>
      <c r="F165" s="131" t="str">
        <f t="array" ref="F165">IFERROR(INDEX('Deadline Tracker'!$B$3:$B$1600,MATCH(0,COUNTIF($C$1:$C164, 'Deadline Tracker'!$B$3:$B$1600),0)),"")</f>
        <v/>
      </c>
    </row>
    <row r="166" spans="1:6">
      <c r="A166" s="131" t="str">
        <f t="array" ref="A166">IFERROR(INDEX('Deadline Tracker'!$D$3:$D$1600,MATCH(0,COUNTIF($A$1:$A165, 'Deadline Tracker'!$D$3:$D$1600),0)),"")</f>
        <v/>
      </c>
      <c r="B166" s="131" t="str">
        <f t="array" ref="B166">IFERROR(INDEX('Deadline Tracker'!$C$3:$C$1600,MATCH(0,COUNTIF($B$1:$B165, 'Deadline Tracker'!$C$3:$C$1600),0)),"")</f>
        <v/>
      </c>
      <c r="C166" s="131" t="str">
        <f t="array" ref="C166">IFERROR(INDEX('Deadline Tracker'!$B$3:$B$1600,MATCH(0,COUNTIF($C$1:$C165, 'Deadline Tracker'!$B$3:$B$1600),0)),"")</f>
        <v/>
      </c>
      <c r="D166" s="131" t="str">
        <f t="array" ref="D166">IFERROR(INDEX('Deadline Tracker'!$D$3:$D$1600,MATCH(0,COUNTIF($A$1:$A165, 'Deadline Tracker'!$D$3:$D$1600),0)),"")</f>
        <v/>
      </c>
      <c r="E166" s="131" t="str">
        <f t="array" ref="E166">IFERROR(INDEX('Deadline Tracker'!$C$3:$C$1600,MATCH(0,COUNTIF($B$1:$B165, 'Deadline Tracker'!$C$3:$C$1600),0)),"")</f>
        <v/>
      </c>
      <c r="F166" s="131" t="str">
        <f t="array" ref="F166">IFERROR(INDEX('Deadline Tracker'!$B$3:$B$1600,MATCH(0,COUNTIF($C$1:$C165, 'Deadline Tracker'!$B$3:$B$1600),0)),"")</f>
        <v/>
      </c>
    </row>
    <row r="167" spans="1:6">
      <c r="A167" s="131" t="str">
        <f t="array" ref="A167">IFERROR(INDEX('Deadline Tracker'!$D$3:$D$1600,MATCH(0,COUNTIF($A$1:$A166, 'Deadline Tracker'!$D$3:$D$1600),0)),"")</f>
        <v/>
      </c>
      <c r="B167" s="131" t="str">
        <f t="array" ref="B167">IFERROR(INDEX('Deadline Tracker'!$C$3:$C$1600,MATCH(0,COUNTIF($B$1:$B166, 'Deadline Tracker'!$C$3:$C$1600),0)),"")</f>
        <v/>
      </c>
      <c r="C167" s="131" t="str">
        <f t="array" ref="C167">IFERROR(INDEX('Deadline Tracker'!$B$3:$B$1600,MATCH(0,COUNTIF($C$1:$C166, 'Deadline Tracker'!$B$3:$B$1600),0)),"")</f>
        <v/>
      </c>
      <c r="D167" s="131" t="str">
        <f t="array" ref="D167">IFERROR(INDEX('Deadline Tracker'!$D$3:$D$1600,MATCH(0,COUNTIF($A$1:$A166, 'Deadline Tracker'!$D$3:$D$1600),0)),"")</f>
        <v/>
      </c>
      <c r="E167" s="131" t="str">
        <f t="array" ref="E167">IFERROR(INDEX('Deadline Tracker'!$C$3:$C$1600,MATCH(0,COUNTIF($B$1:$B166, 'Deadline Tracker'!$C$3:$C$1600),0)),"")</f>
        <v/>
      </c>
      <c r="F167" s="131" t="str">
        <f t="array" ref="F167">IFERROR(INDEX('Deadline Tracker'!$B$3:$B$1600,MATCH(0,COUNTIF($C$1:$C166, 'Deadline Tracker'!$B$3:$B$1600),0)),"")</f>
        <v/>
      </c>
    </row>
    <row r="168" spans="1:6">
      <c r="A168" s="131" t="str">
        <f t="array" ref="A168">IFERROR(INDEX('Deadline Tracker'!$D$3:$D$1600,MATCH(0,COUNTIF($A$1:$A167, 'Deadline Tracker'!$D$3:$D$1600),0)),"")</f>
        <v/>
      </c>
      <c r="B168" s="131" t="str">
        <f t="array" ref="B168">IFERROR(INDEX('Deadline Tracker'!$C$3:$C$1600,MATCH(0,COUNTIF($B$1:$B167, 'Deadline Tracker'!$C$3:$C$1600),0)),"")</f>
        <v/>
      </c>
      <c r="C168" s="131" t="str">
        <f t="array" ref="C168">IFERROR(INDEX('Deadline Tracker'!$B$3:$B$1600,MATCH(0,COUNTIF($C$1:$C167, 'Deadline Tracker'!$B$3:$B$1600),0)),"")</f>
        <v/>
      </c>
      <c r="D168" s="131" t="str">
        <f t="array" ref="D168">IFERROR(INDEX('Deadline Tracker'!$D$3:$D$1600,MATCH(0,COUNTIF($A$1:$A167, 'Deadline Tracker'!$D$3:$D$1600),0)),"")</f>
        <v/>
      </c>
      <c r="E168" s="131" t="str">
        <f t="array" ref="E168">IFERROR(INDEX('Deadline Tracker'!$C$3:$C$1600,MATCH(0,COUNTIF($B$1:$B167, 'Deadline Tracker'!$C$3:$C$1600),0)),"")</f>
        <v/>
      </c>
      <c r="F168" s="131" t="str">
        <f t="array" ref="F168">IFERROR(INDEX('Deadline Tracker'!$B$3:$B$1600,MATCH(0,COUNTIF($C$1:$C167, 'Deadline Tracker'!$B$3:$B$1600),0)),"")</f>
        <v/>
      </c>
    </row>
    <row r="169" spans="1:6">
      <c r="A169" s="131" t="str">
        <f t="array" ref="A169">IFERROR(INDEX('Deadline Tracker'!$D$3:$D$1600,MATCH(0,COUNTIF($A$1:$A168, 'Deadline Tracker'!$D$3:$D$1600),0)),"")</f>
        <v/>
      </c>
      <c r="B169" s="131" t="str">
        <f t="array" ref="B169">IFERROR(INDEX('Deadline Tracker'!$C$3:$C$1600,MATCH(0,COUNTIF($B$1:$B168, 'Deadline Tracker'!$C$3:$C$1600),0)),"")</f>
        <v/>
      </c>
      <c r="C169" s="131" t="str">
        <f t="array" ref="C169">IFERROR(INDEX('Deadline Tracker'!$B$3:$B$1600,MATCH(0,COUNTIF($C$1:$C168, 'Deadline Tracker'!$B$3:$B$1600),0)),"")</f>
        <v/>
      </c>
      <c r="D169" s="131" t="str">
        <f t="array" ref="D169">IFERROR(INDEX('Deadline Tracker'!$D$3:$D$1600,MATCH(0,COUNTIF($A$1:$A168, 'Deadline Tracker'!$D$3:$D$1600),0)),"")</f>
        <v/>
      </c>
      <c r="E169" s="131" t="str">
        <f t="array" ref="E169">IFERROR(INDEX('Deadline Tracker'!$C$3:$C$1600,MATCH(0,COUNTIF($B$1:$B168, 'Deadline Tracker'!$C$3:$C$1600),0)),"")</f>
        <v/>
      </c>
      <c r="F169" s="131" t="str">
        <f t="array" ref="F169">IFERROR(INDEX('Deadline Tracker'!$B$3:$B$1600,MATCH(0,COUNTIF($C$1:$C168, 'Deadline Tracker'!$B$3:$B$1600),0)),"")</f>
        <v/>
      </c>
    </row>
    <row r="170" spans="1:6">
      <c r="A170" s="131" t="str">
        <f t="array" ref="A170">IFERROR(INDEX('Deadline Tracker'!$D$3:$D$1600,MATCH(0,COUNTIF($A$1:$A169, 'Deadline Tracker'!$D$3:$D$1600),0)),"")</f>
        <v/>
      </c>
      <c r="B170" s="131" t="str">
        <f t="array" ref="B170">IFERROR(INDEX('Deadline Tracker'!$C$3:$C$1600,MATCH(0,COUNTIF($B$1:$B169, 'Deadline Tracker'!$C$3:$C$1600),0)),"")</f>
        <v/>
      </c>
      <c r="C170" s="131" t="str">
        <f t="array" ref="C170">IFERROR(INDEX('Deadline Tracker'!$B$3:$B$1600,MATCH(0,COUNTIF($C$1:$C169, 'Deadline Tracker'!$B$3:$B$1600),0)),"")</f>
        <v/>
      </c>
      <c r="D170" s="131" t="str">
        <f t="array" ref="D170">IFERROR(INDEX('Deadline Tracker'!$D$3:$D$1600,MATCH(0,COUNTIF($A$1:$A169, 'Deadline Tracker'!$D$3:$D$1600),0)),"")</f>
        <v/>
      </c>
      <c r="E170" s="131" t="str">
        <f t="array" ref="E170">IFERROR(INDEX('Deadline Tracker'!$C$3:$C$1600,MATCH(0,COUNTIF($B$1:$B169, 'Deadline Tracker'!$C$3:$C$1600),0)),"")</f>
        <v/>
      </c>
      <c r="F170" s="131" t="str">
        <f t="array" ref="F170">IFERROR(INDEX('Deadline Tracker'!$B$3:$B$1600,MATCH(0,COUNTIF($C$1:$C169, 'Deadline Tracker'!$B$3:$B$1600),0)),"")</f>
        <v/>
      </c>
    </row>
    <row r="171" spans="1:6">
      <c r="A171" s="131" t="str">
        <f t="array" ref="A171">IFERROR(INDEX('Deadline Tracker'!$D$3:$D$1600,MATCH(0,COUNTIF($A$1:$A170, 'Deadline Tracker'!$D$3:$D$1600),0)),"")</f>
        <v/>
      </c>
      <c r="B171" s="131" t="str">
        <f t="array" ref="B171">IFERROR(INDEX('Deadline Tracker'!$C$3:$C$1600,MATCH(0,COUNTIF($B$1:$B170, 'Deadline Tracker'!$C$3:$C$1600),0)),"")</f>
        <v/>
      </c>
      <c r="C171" s="131" t="str">
        <f t="array" ref="C171">IFERROR(INDEX('Deadline Tracker'!$B$3:$B$1600,MATCH(0,COUNTIF($C$1:$C170, 'Deadline Tracker'!$B$3:$B$1600),0)),"")</f>
        <v/>
      </c>
      <c r="D171" s="131" t="str">
        <f t="array" ref="D171">IFERROR(INDEX('Deadline Tracker'!$D$3:$D$1600,MATCH(0,COUNTIF($A$1:$A170, 'Deadline Tracker'!$D$3:$D$1600),0)),"")</f>
        <v/>
      </c>
      <c r="E171" s="131" t="str">
        <f t="array" ref="E171">IFERROR(INDEX('Deadline Tracker'!$C$3:$C$1600,MATCH(0,COUNTIF($B$1:$B170, 'Deadline Tracker'!$C$3:$C$1600),0)),"")</f>
        <v/>
      </c>
      <c r="F171" s="131" t="str">
        <f t="array" ref="F171">IFERROR(INDEX('Deadline Tracker'!$B$3:$B$1600,MATCH(0,COUNTIF($C$1:$C170, 'Deadline Tracker'!$B$3:$B$1600),0)),"")</f>
        <v/>
      </c>
    </row>
    <row r="172" spans="1:6">
      <c r="A172" s="131" t="str">
        <f t="array" ref="A172">IFERROR(INDEX('Deadline Tracker'!$D$3:$D$1600,MATCH(0,COUNTIF($A$1:$A171, 'Deadline Tracker'!$D$3:$D$1600),0)),"")</f>
        <v/>
      </c>
      <c r="B172" s="131" t="str">
        <f t="array" ref="B172">IFERROR(INDEX('Deadline Tracker'!$C$3:$C$1600,MATCH(0,COUNTIF($B$1:$B171, 'Deadline Tracker'!$C$3:$C$1600),0)),"")</f>
        <v/>
      </c>
      <c r="C172" s="131" t="str">
        <f t="array" ref="C172">IFERROR(INDEX('Deadline Tracker'!$B$3:$B$1600,MATCH(0,COUNTIF($C$1:$C171, 'Deadline Tracker'!$B$3:$B$1600),0)),"")</f>
        <v/>
      </c>
      <c r="D172" s="131" t="str">
        <f t="array" ref="D172">IFERROR(INDEX('Deadline Tracker'!$D$3:$D$1600,MATCH(0,COUNTIF($A$1:$A171, 'Deadline Tracker'!$D$3:$D$1600),0)),"")</f>
        <v/>
      </c>
      <c r="E172" s="131" t="str">
        <f t="array" ref="E172">IFERROR(INDEX('Deadline Tracker'!$C$3:$C$1600,MATCH(0,COUNTIF($B$1:$B171, 'Deadline Tracker'!$C$3:$C$1600),0)),"")</f>
        <v/>
      </c>
      <c r="F172" s="131" t="str">
        <f t="array" ref="F172">IFERROR(INDEX('Deadline Tracker'!$B$3:$B$1600,MATCH(0,COUNTIF($C$1:$C171, 'Deadline Tracker'!$B$3:$B$1600),0)),"")</f>
        <v/>
      </c>
    </row>
    <row r="173" spans="1:6">
      <c r="A173" s="131" t="str">
        <f t="array" ref="A173">IFERROR(INDEX('Deadline Tracker'!$D$3:$D$1600,MATCH(0,COUNTIF($A$1:$A172, 'Deadline Tracker'!$D$3:$D$1600),0)),"")</f>
        <v/>
      </c>
      <c r="B173" s="131" t="str">
        <f t="array" ref="B173">IFERROR(INDEX('Deadline Tracker'!$C$3:$C$1600,MATCH(0,COUNTIF($B$1:$B172, 'Deadline Tracker'!$C$3:$C$1600),0)),"")</f>
        <v/>
      </c>
      <c r="C173" s="131" t="str">
        <f t="array" ref="C173">IFERROR(INDEX('Deadline Tracker'!$B$3:$B$1600,MATCH(0,COUNTIF($C$1:$C172, 'Deadline Tracker'!$B$3:$B$1600),0)),"")</f>
        <v/>
      </c>
      <c r="D173" s="131" t="str">
        <f t="array" ref="D173">IFERROR(INDEX('Deadline Tracker'!$D$3:$D$1600,MATCH(0,COUNTIF($A$1:$A172, 'Deadline Tracker'!$D$3:$D$1600),0)),"")</f>
        <v/>
      </c>
      <c r="E173" s="131" t="str">
        <f t="array" ref="E173">IFERROR(INDEX('Deadline Tracker'!$C$3:$C$1600,MATCH(0,COUNTIF($B$1:$B172, 'Deadline Tracker'!$C$3:$C$1600),0)),"")</f>
        <v/>
      </c>
      <c r="F173" s="131" t="str">
        <f t="array" ref="F173">IFERROR(INDEX('Deadline Tracker'!$B$3:$B$1600,MATCH(0,COUNTIF($C$1:$C172, 'Deadline Tracker'!$B$3:$B$1600),0)),"")</f>
        <v/>
      </c>
    </row>
    <row r="174" spans="1:6">
      <c r="A174" s="131" t="str">
        <f t="array" ref="A174">IFERROR(INDEX('Deadline Tracker'!$D$3:$D$1600,MATCH(0,COUNTIF($A$1:$A173, 'Deadline Tracker'!$D$3:$D$1600),0)),"")</f>
        <v/>
      </c>
      <c r="B174" s="131" t="str">
        <f t="array" ref="B174">IFERROR(INDEX('Deadline Tracker'!$C$3:$C$1600,MATCH(0,COUNTIF($B$1:$B173, 'Deadline Tracker'!$C$3:$C$1600),0)),"")</f>
        <v/>
      </c>
      <c r="C174" s="131" t="str">
        <f t="array" ref="C174">IFERROR(INDEX('Deadline Tracker'!$B$3:$B$1600,MATCH(0,COUNTIF($C$1:$C173, 'Deadline Tracker'!$B$3:$B$1600),0)),"")</f>
        <v/>
      </c>
      <c r="D174" s="131" t="str">
        <f t="array" ref="D174">IFERROR(INDEX('Deadline Tracker'!$D$3:$D$1600,MATCH(0,COUNTIF($A$1:$A173, 'Deadline Tracker'!$D$3:$D$1600),0)),"")</f>
        <v/>
      </c>
      <c r="E174" s="131" t="str">
        <f t="array" ref="E174">IFERROR(INDEX('Deadline Tracker'!$C$3:$C$1600,MATCH(0,COUNTIF($B$1:$B173, 'Deadline Tracker'!$C$3:$C$1600),0)),"")</f>
        <v/>
      </c>
      <c r="F174" s="131" t="str">
        <f t="array" ref="F174">IFERROR(INDEX('Deadline Tracker'!$B$3:$B$1600,MATCH(0,COUNTIF($C$1:$C173, 'Deadline Tracker'!$B$3:$B$1600),0)),"")</f>
        <v/>
      </c>
    </row>
    <row r="175" spans="1:6">
      <c r="A175" s="131" t="str">
        <f t="array" ref="A175">IFERROR(INDEX('Deadline Tracker'!$D$3:$D$1600,MATCH(0,COUNTIF($A$1:$A174, 'Deadline Tracker'!$D$3:$D$1600),0)),"")</f>
        <v/>
      </c>
      <c r="B175" s="131" t="str">
        <f t="array" ref="B175">IFERROR(INDEX('Deadline Tracker'!$C$3:$C$1600,MATCH(0,COUNTIF($B$1:$B174, 'Deadline Tracker'!$C$3:$C$1600),0)),"")</f>
        <v/>
      </c>
      <c r="C175" s="131" t="str">
        <f t="array" ref="C175">IFERROR(INDEX('Deadline Tracker'!$B$3:$B$1600,MATCH(0,COUNTIF($C$1:$C174, 'Deadline Tracker'!$B$3:$B$1600),0)),"")</f>
        <v/>
      </c>
      <c r="D175" s="131" t="str">
        <f t="array" ref="D175">IFERROR(INDEX('Deadline Tracker'!$D$3:$D$1600,MATCH(0,COUNTIF($A$1:$A174, 'Deadline Tracker'!$D$3:$D$1600),0)),"")</f>
        <v/>
      </c>
      <c r="E175" s="131" t="str">
        <f t="array" ref="E175">IFERROR(INDEX('Deadline Tracker'!$C$3:$C$1600,MATCH(0,COUNTIF($B$1:$B174, 'Deadline Tracker'!$C$3:$C$1600),0)),"")</f>
        <v/>
      </c>
      <c r="F175" s="131" t="str">
        <f t="array" ref="F175">IFERROR(INDEX('Deadline Tracker'!$B$3:$B$1600,MATCH(0,COUNTIF($C$1:$C174, 'Deadline Tracker'!$B$3:$B$1600),0)),"")</f>
        <v/>
      </c>
    </row>
    <row r="176" spans="1:6">
      <c r="A176" s="131" t="str">
        <f t="array" ref="A176">IFERROR(INDEX('Deadline Tracker'!$D$3:$D$1600,MATCH(0,COUNTIF($A$1:$A175, 'Deadline Tracker'!$D$3:$D$1600),0)),"")</f>
        <v/>
      </c>
      <c r="B176" s="131" t="str">
        <f t="array" ref="B176">IFERROR(INDEX('Deadline Tracker'!$C$3:$C$1600,MATCH(0,COUNTIF($B$1:$B175, 'Deadline Tracker'!$C$3:$C$1600),0)),"")</f>
        <v/>
      </c>
      <c r="C176" s="131" t="str">
        <f t="array" ref="C176">IFERROR(INDEX('Deadline Tracker'!$B$3:$B$1600,MATCH(0,COUNTIF($C$1:$C175, 'Deadline Tracker'!$B$3:$B$1600),0)),"")</f>
        <v/>
      </c>
      <c r="D176" s="131" t="str">
        <f t="array" ref="D176">IFERROR(INDEX('Deadline Tracker'!$D$3:$D$1600,MATCH(0,COUNTIF($A$1:$A175, 'Deadline Tracker'!$D$3:$D$1600),0)),"")</f>
        <v/>
      </c>
      <c r="E176" s="131" t="str">
        <f t="array" ref="E176">IFERROR(INDEX('Deadline Tracker'!$C$3:$C$1600,MATCH(0,COUNTIF($B$1:$B175, 'Deadline Tracker'!$C$3:$C$1600),0)),"")</f>
        <v/>
      </c>
      <c r="F176" s="131" t="str">
        <f t="array" ref="F176">IFERROR(INDEX('Deadline Tracker'!$B$3:$B$1600,MATCH(0,COUNTIF($C$1:$C175, 'Deadline Tracker'!$B$3:$B$1600),0)),"")</f>
        <v/>
      </c>
    </row>
    <row r="177" spans="1:6">
      <c r="A177" s="131" t="str">
        <f t="array" ref="A177">IFERROR(INDEX('Deadline Tracker'!$D$3:$D$1600,MATCH(0,COUNTIF($A$1:$A176, 'Deadline Tracker'!$D$3:$D$1600),0)),"")</f>
        <v/>
      </c>
      <c r="B177" s="131" t="str">
        <f t="array" ref="B177">IFERROR(INDEX('Deadline Tracker'!$C$3:$C$1600,MATCH(0,COUNTIF($B$1:$B176, 'Deadline Tracker'!$C$3:$C$1600),0)),"")</f>
        <v/>
      </c>
      <c r="C177" s="131" t="str">
        <f t="array" ref="C177">IFERROR(INDEX('Deadline Tracker'!$B$3:$B$1600,MATCH(0,COUNTIF($C$1:$C176, 'Deadline Tracker'!$B$3:$B$1600),0)),"")</f>
        <v/>
      </c>
      <c r="D177" s="131" t="str">
        <f t="array" ref="D177">IFERROR(INDEX('Deadline Tracker'!$D$3:$D$1600,MATCH(0,COUNTIF($A$1:$A176, 'Deadline Tracker'!$D$3:$D$1600),0)),"")</f>
        <v/>
      </c>
      <c r="E177" s="131" t="str">
        <f t="array" ref="E177">IFERROR(INDEX('Deadline Tracker'!$C$3:$C$1600,MATCH(0,COUNTIF($B$1:$B176, 'Deadline Tracker'!$C$3:$C$1600),0)),"")</f>
        <v/>
      </c>
      <c r="F177" s="131" t="str">
        <f t="array" ref="F177">IFERROR(INDEX('Deadline Tracker'!$B$3:$B$1600,MATCH(0,COUNTIF($C$1:$C176, 'Deadline Tracker'!$B$3:$B$1600),0)),"")</f>
        <v/>
      </c>
    </row>
    <row r="178" spans="1:6">
      <c r="A178" s="131" t="str">
        <f t="array" ref="A178">IFERROR(INDEX('Deadline Tracker'!$D$3:$D$1600,MATCH(0,COUNTIF($A$1:$A177, 'Deadline Tracker'!$D$3:$D$1600),0)),"")</f>
        <v/>
      </c>
      <c r="B178" s="131" t="str">
        <f t="array" ref="B178">IFERROR(INDEX('Deadline Tracker'!$C$3:$C$1600,MATCH(0,COUNTIF($B$1:$B177, 'Deadline Tracker'!$C$3:$C$1600),0)),"")</f>
        <v/>
      </c>
      <c r="C178" s="131" t="str">
        <f t="array" ref="C178">IFERROR(INDEX('Deadline Tracker'!$B$3:$B$1600,MATCH(0,COUNTIF($C$1:$C177, 'Deadline Tracker'!$B$3:$B$1600),0)),"")</f>
        <v/>
      </c>
      <c r="D178" s="131" t="str">
        <f t="array" ref="D178">IFERROR(INDEX('Deadline Tracker'!$D$3:$D$1600,MATCH(0,COUNTIF($A$1:$A177, 'Deadline Tracker'!$D$3:$D$1600),0)),"")</f>
        <v/>
      </c>
      <c r="E178" s="131" t="str">
        <f t="array" ref="E178">IFERROR(INDEX('Deadline Tracker'!$C$3:$C$1600,MATCH(0,COUNTIF($B$1:$B177, 'Deadline Tracker'!$C$3:$C$1600),0)),"")</f>
        <v/>
      </c>
      <c r="F178" s="131" t="str">
        <f t="array" ref="F178">IFERROR(INDEX('Deadline Tracker'!$B$3:$B$1600,MATCH(0,COUNTIF($C$1:$C177, 'Deadline Tracker'!$B$3:$B$1600),0)),"")</f>
        <v/>
      </c>
    </row>
    <row r="179" spans="1:6">
      <c r="A179" s="131" t="str">
        <f t="array" ref="A179">IFERROR(INDEX('Deadline Tracker'!$D$3:$D$1600,MATCH(0,COUNTIF($A$1:$A178, 'Deadline Tracker'!$D$3:$D$1600),0)),"")</f>
        <v/>
      </c>
      <c r="B179" s="131" t="str">
        <f t="array" ref="B179">IFERROR(INDEX('Deadline Tracker'!$C$3:$C$1600,MATCH(0,COUNTIF($B$1:$B178, 'Deadline Tracker'!$C$3:$C$1600),0)),"")</f>
        <v/>
      </c>
      <c r="C179" s="131" t="str">
        <f t="array" ref="C179">IFERROR(INDEX('Deadline Tracker'!$B$3:$B$1600,MATCH(0,COUNTIF($C$1:$C178, 'Deadline Tracker'!$B$3:$B$1600),0)),"")</f>
        <v/>
      </c>
      <c r="D179" s="131" t="str">
        <f t="array" ref="D179">IFERROR(INDEX('Deadline Tracker'!$D$3:$D$1600,MATCH(0,COUNTIF($A$1:$A178, 'Deadline Tracker'!$D$3:$D$1600),0)),"")</f>
        <v/>
      </c>
      <c r="E179" s="131" t="str">
        <f t="array" ref="E179">IFERROR(INDEX('Deadline Tracker'!$C$3:$C$1600,MATCH(0,COUNTIF($B$1:$B178, 'Deadline Tracker'!$C$3:$C$1600),0)),"")</f>
        <v/>
      </c>
      <c r="F179" s="131" t="str">
        <f t="array" ref="F179">IFERROR(INDEX('Deadline Tracker'!$B$3:$B$1600,MATCH(0,COUNTIF($C$1:$C178, 'Deadline Tracker'!$B$3:$B$1600),0)),"")</f>
        <v/>
      </c>
    </row>
    <row r="180" spans="1:6">
      <c r="A180" s="131" t="str">
        <f t="array" ref="A180">IFERROR(INDEX('Deadline Tracker'!$D$3:$D$1600,MATCH(0,COUNTIF($A$1:$A179, 'Deadline Tracker'!$D$3:$D$1600),0)),"")</f>
        <v/>
      </c>
      <c r="B180" s="131" t="str">
        <f t="array" ref="B180">IFERROR(INDEX('Deadline Tracker'!$C$3:$C$1600,MATCH(0,COUNTIF($B$1:$B179, 'Deadline Tracker'!$C$3:$C$1600),0)),"")</f>
        <v/>
      </c>
      <c r="C180" s="131" t="str">
        <f t="array" ref="C180">IFERROR(INDEX('Deadline Tracker'!$B$3:$B$1600,MATCH(0,COUNTIF($C$1:$C179, 'Deadline Tracker'!$B$3:$B$1600),0)),"")</f>
        <v/>
      </c>
      <c r="D180" s="131" t="str">
        <f t="array" ref="D180">IFERROR(INDEX('Deadline Tracker'!$D$3:$D$1600,MATCH(0,COUNTIF($A$1:$A179, 'Deadline Tracker'!$D$3:$D$1600),0)),"")</f>
        <v/>
      </c>
      <c r="E180" s="131" t="str">
        <f t="array" ref="E180">IFERROR(INDEX('Deadline Tracker'!$C$3:$C$1600,MATCH(0,COUNTIF($B$1:$B179, 'Deadline Tracker'!$C$3:$C$1600),0)),"")</f>
        <v/>
      </c>
      <c r="F180" s="131" t="str">
        <f t="array" ref="F180">IFERROR(INDEX('Deadline Tracker'!$B$3:$B$1600,MATCH(0,COUNTIF($C$1:$C179, 'Deadline Tracker'!$B$3:$B$1600),0)),"")</f>
        <v/>
      </c>
    </row>
    <row r="181" spans="1:6">
      <c r="A181" s="131" t="str">
        <f t="array" ref="A181">IFERROR(INDEX('Deadline Tracker'!$D$3:$D$1600,MATCH(0,COUNTIF($A$1:$A180, 'Deadline Tracker'!$D$3:$D$1600),0)),"")</f>
        <v/>
      </c>
      <c r="B181" s="131" t="str">
        <f t="array" ref="B181">IFERROR(INDEX('Deadline Tracker'!$C$3:$C$1600,MATCH(0,COUNTIF($B$1:$B180, 'Deadline Tracker'!$C$3:$C$1600),0)),"")</f>
        <v/>
      </c>
      <c r="C181" s="131" t="str">
        <f t="array" ref="C181">IFERROR(INDEX('Deadline Tracker'!$B$3:$B$1600,MATCH(0,COUNTIF($C$1:$C180, 'Deadline Tracker'!$B$3:$B$1600),0)),"")</f>
        <v/>
      </c>
      <c r="D181" s="131" t="str">
        <f t="array" ref="D181">IFERROR(INDEX('Deadline Tracker'!$D$3:$D$1600,MATCH(0,COUNTIF($A$1:$A180, 'Deadline Tracker'!$D$3:$D$1600),0)),"")</f>
        <v/>
      </c>
      <c r="E181" s="131" t="str">
        <f t="array" ref="E181">IFERROR(INDEX('Deadline Tracker'!$C$3:$C$1600,MATCH(0,COUNTIF($B$1:$B180, 'Deadline Tracker'!$C$3:$C$1600),0)),"")</f>
        <v/>
      </c>
      <c r="F181" s="131" t="str">
        <f t="array" ref="F181">IFERROR(INDEX('Deadline Tracker'!$B$3:$B$1600,MATCH(0,COUNTIF($C$1:$C180, 'Deadline Tracker'!$B$3:$B$1600),0)),"")</f>
        <v/>
      </c>
    </row>
    <row r="182" spans="1:6">
      <c r="A182" s="131" t="str">
        <f t="array" ref="A182">IFERROR(INDEX('Deadline Tracker'!$D$3:$D$1600,MATCH(0,COUNTIF($A$1:$A181, 'Deadline Tracker'!$D$3:$D$1600),0)),"")</f>
        <v/>
      </c>
      <c r="B182" s="131" t="str">
        <f t="array" ref="B182">IFERROR(INDEX('Deadline Tracker'!$C$3:$C$1600,MATCH(0,COUNTIF($B$1:$B181, 'Deadline Tracker'!$C$3:$C$1600),0)),"")</f>
        <v/>
      </c>
      <c r="C182" s="131" t="str">
        <f t="array" ref="C182">IFERROR(INDEX('Deadline Tracker'!$B$3:$B$1600,MATCH(0,COUNTIF($C$1:$C181, 'Deadline Tracker'!$B$3:$B$1600),0)),"")</f>
        <v/>
      </c>
      <c r="D182" s="131" t="str">
        <f t="array" ref="D182">IFERROR(INDEX('Deadline Tracker'!$D$3:$D$1600,MATCH(0,COUNTIF($A$1:$A181, 'Deadline Tracker'!$D$3:$D$1600),0)),"")</f>
        <v/>
      </c>
      <c r="E182" s="131" t="str">
        <f t="array" ref="E182">IFERROR(INDEX('Deadline Tracker'!$C$3:$C$1600,MATCH(0,COUNTIF($B$1:$B181, 'Deadline Tracker'!$C$3:$C$1600),0)),"")</f>
        <v/>
      </c>
      <c r="F182" s="131" t="str">
        <f t="array" ref="F182">IFERROR(INDEX('Deadline Tracker'!$B$3:$B$1600,MATCH(0,COUNTIF($C$1:$C181, 'Deadline Tracker'!$B$3:$B$1600),0)),"")</f>
        <v/>
      </c>
    </row>
    <row r="183" spans="1:6">
      <c r="A183" s="131" t="str">
        <f t="array" ref="A183">IFERROR(INDEX('Deadline Tracker'!$D$3:$D$1600,MATCH(0,COUNTIF($A$1:$A182, 'Deadline Tracker'!$D$3:$D$1600),0)),"")</f>
        <v/>
      </c>
      <c r="B183" s="131" t="str">
        <f t="array" ref="B183">IFERROR(INDEX('Deadline Tracker'!$C$3:$C$1600,MATCH(0,COUNTIF($B$1:$B182, 'Deadline Tracker'!$C$3:$C$1600),0)),"")</f>
        <v/>
      </c>
      <c r="C183" s="131" t="str">
        <f t="array" ref="C183">IFERROR(INDEX('Deadline Tracker'!$B$3:$B$1600,MATCH(0,COUNTIF($C$1:$C182, 'Deadline Tracker'!$B$3:$B$1600),0)),"")</f>
        <v/>
      </c>
      <c r="D183" s="131" t="str">
        <f t="array" ref="D183">IFERROR(INDEX('Deadline Tracker'!$D$3:$D$1600,MATCH(0,COUNTIF($A$1:$A182, 'Deadline Tracker'!$D$3:$D$1600),0)),"")</f>
        <v/>
      </c>
      <c r="E183" s="131" t="str">
        <f t="array" ref="E183">IFERROR(INDEX('Deadline Tracker'!$C$3:$C$1600,MATCH(0,COUNTIF($B$1:$B182, 'Deadline Tracker'!$C$3:$C$1600),0)),"")</f>
        <v/>
      </c>
      <c r="F183" s="131" t="str">
        <f t="array" ref="F183">IFERROR(INDEX('Deadline Tracker'!$B$3:$B$1600,MATCH(0,COUNTIF($C$1:$C182, 'Deadline Tracker'!$B$3:$B$1600),0)),"")</f>
        <v/>
      </c>
    </row>
    <row r="184" spans="1:6">
      <c r="A184" s="131" t="str">
        <f t="array" ref="A184">IFERROR(INDEX('Deadline Tracker'!$D$3:$D$1600,MATCH(0,COUNTIF($A$1:$A183, 'Deadline Tracker'!$D$3:$D$1600),0)),"")</f>
        <v/>
      </c>
      <c r="B184" s="131" t="str">
        <f t="array" ref="B184">IFERROR(INDEX('Deadline Tracker'!$C$3:$C$1600,MATCH(0,COUNTIF($B$1:$B183, 'Deadline Tracker'!$C$3:$C$1600),0)),"")</f>
        <v/>
      </c>
      <c r="C184" s="131" t="str">
        <f t="array" ref="C184">IFERROR(INDEX('Deadline Tracker'!$B$3:$B$1600,MATCH(0,COUNTIF($C$1:$C183, 'Deadline Tracker'!$B$3:$B$1600),0)),"")</f>
        <v/>
      </c>
      <c r="D184" s="131" t="str">
        <f t="array" ref="D184">IFERROR(INDEX('Deadline Tracker'!$D$3:$D$1600,MATCH(0,COUNTIF($A$1:$A183, 'Deadline Tracker'!$D$3:$D$1600),0)),"")</f>
        <v/>
      </c>
      <c r="E184" s="131" t="str">
        <f t="array" ref="E184">IFERROR(INDEX('Deadline Tracker'!$C$3:$C$1600,MATCH(0,COUNTIF($B$1:$B183, 'Deadline Tracker'!$C$3:$C$1600),0)),"")</f>
        <v/>
      </c>
      <c r="F184" s="131" t="str">
        <f t="array" ref="F184">IFERROR(INDEX('Deadline Tracker'!$B$3:$B$1600,MATCH(0,COUNTIF($C$1:$C183, 'Deadline Tracker'!$B$3:$B$1600),0)),"")</f>
        <v/>
      </c>
    </row>
    <row r="185" spans="1:6">
      <c r="A185" s="131" t="str">
        <f t="array" ref="A185">IFERROR(INDEX('Deadline Tracker'!$D$3:$D$1600,MATCH(0,COUNTIF($A$1:$A184, 'Deadline Tracker'!$D$3:$D$1600),0)),"")</f>
        <v/>
      </c>
      <c r="B185" s="131" t="str">
        <f t="array" ref="B185">IFERROR(INDEX('Deadline Tracker'!$C$3:$C$1600,MATCH(0,COUNTIF($B$1:$B184, 'Deadline Tracker'!$C$3:$C$1600),0)),"")</f>
        <v/>
      </c>
      <c r="C185" s="131" t="str">
        <f t="array" ref="C185">IFERROR(INDEX('Deadline Tracker'!$B$3:$B$1600,MATCH(0,COUNTIF($C$1:$C184, 'Deadline Tracker'!$B$3:$B$1600),0)),"")</f>
        <v/>
      </c>
      <c r="D185" s="131" t="str">
        <f t="array" ref="D185">IFERROR(INDEX('Deadline Tracker'!$D$3:$D$1600,MATCH(0,COUNTIF($A$1:$A184, 'Deadline Tracker'!$D$3:$D$1600),0)),"")</f>
        <v/>
      </c>
      <c r="E185" s="131" t="str">
        <f t="array" ref="E185">IFERROR(INDEX('Deadline Tracker'!$C$3:$C$1600,MATCH(0,COUNTIF($B$1:$B184, 'Deadline Tracker'!$C$3:$C$1600),0)),"")</f>
        <v/>
      </c>
      <c r="F185" s="131" t="str">
        <f t="array" ref="F185">IFERROR(INDEX('Deadline Tracker'!$B$3:$B$1600,MATCH(0,COUNTIF($C$1:$C184, 'Deadline Tracker'!$B$3:$B$1600),0)),"")</f>
        <v/>
      </c>
    </row>
    <row r="186" spans="1:6">
      <c r="A186" s="131" t="str">
        <f t="array" ref="A186">IFERROR(INDEX('Deadline Tracker'!$D$3:$D$1600,MATCH(0,COUNTIF($A$1:$A185, 'Deadline Tracker'!$D$3:$D$1600),0)),"")</f>
        <v/>
      </c>
      <c r="B186" s="131" t="str">
        <f t="array" ref="B186">IFERROR(INDEX('Deadline Tracker'!$C$3:$C$1600,MATCH(0,COUNTIF($B$1:$B185, 'Deadline Tracker'!$C$3:$C$1600),0)),"")</f>
        <v/>
      </c>
      <c r="C186" s="131" t="str">
        <f t="array" ref="C186">IFERROR(INDEX('Deadline Tracker'!$B$3:$B$1600,MATCH(0,COUNTIF($C$1:$C185, 'Deadline Tracker'!$B$3:$B$1600),0)),"")</f>
        <v/>
      </c>
      <c r="D186" s="131" t="str">
        <f t="array" ref="D186">IFERROR(INDEX('Deadline Tracker'!$D$3:$D$1600,MATCH(0,COUNTIF($A$1:$A185, 'Deadline Tracker'!$D$3:$D$1600),0)),"")</f>
        <v/>
      </c>
      <c r="E186" s="131" t="str">
        <f t="array" ref="E186">IFERROR(INDEX('Deadline Tracker'!$C$3:$C$1600,MATCH(0,COUNTIF($B$1:$B185, 'Deadline Tracker'!$C$3:$C$1600),0)),"")</f>
        <v/>
      </c>
      <c r="F186" s="131" t="str">
        <f t="array" ref="F186">IFERROR(INDEX('Deadline Tracker'!$B$3:$B$1600,MATCH(0,COUNTIF($C$1:$C185, 'Deadline Tracker'!$B$3:$B$1600),0)),"")</f>
        <v/>
      </c>
    </row>
    <row r="187" spans="1:6">
      <c r="A187" s="131" t="str">
        <f t="array" ref="A187">IFERROR(INDEX('Deadline Tracker'!$D$3:$D$1600,MATCH(0,COUNTIF($A$1:$A186, 'Deadline Tracker'!$D$3:$D$1600),0)),"")</f>
        <v/>
      </c>
      <c r="B187" s="131" t="str">
        <f t="array" ref="B187">IFERROR(INDEX('Deadline Tracker'!$C$3:$C$1600,MATCH(0,COUNTIF($B$1:$B186, 'Deadline Tracker'!$C$3:$C$1600),0)),"")</f>
        <v/>
      </c>
      <c r="C187" s="131" t="str">
        <f t="array" ref="C187">IFERROR(INDEX('Deadline Tracker'!$B$3:$B$1600,MATCH(0,COUNTIF($C$1:$C186, 'Deadline Tracker'!$B$3:$B$1600),0)),"")</f>
        <v/>
      </c>
      <c r="D187" s="131" t="str">
        <f t="array" ref="D187">IFERROR(INDEX('Deadline Tracker'!$D$3:$D$1600,MATCH(0,COUNTIF($A$1:$A186, 'Deadline Tracker'!$D$3:$D$1600),0)),"")</f>
        <v/>
      </c>
      <c r="E187" s="131" t="str">
        <f t="array" ref="E187">IFERROR(INDEX('Deadline Tracker'!$C$3:$C$1600,MATCH(0,COUNTIF($B$1:$B186, 'Deadline Tracker'!$C$3:$C$1600),0)),"")</f>
        <v/>
      </c>
      <c r="F187" s="131" t="str">
        <f t="array" ref="F187">IFERROR(INDEX('Deadline Tracker'!$B$3:$B$1600,MATCH(0,COUNTIF($C$1:$C186, 'Deadline Tracker'!$B$3:$B$1600),0)),"")</f>
        <v/>
      </c>
    </row>
    <row r="188" spans="1:6">
      <c r="A188" s="131" t="str">
        <f t="array" ref="A188">IFERROR(INDEX('Deadline Tracker'!$D$3:$D$1600,MATCH(0,COUNTIF($A$1:$A187, 'Deadline Tracker'!$D$3:$D$1600),0)),"")</f>
        <v/>
      </c>
      <c r="B188" s="131" t="str">
        <f t="array" ref="B188">IFERROR(INDEX('Deadline Tracker'!$C$3:$C$1600,MATCH(0,COUNTIF($B$1:$B187, 'Deadline Tracker'!$C$3:$C$1600),0)),"")</f>
        <v/>
      </c>
      <c r="C188" s="131" t="str">
        <f t="array" ref="C188">IFERROR(INDEX('Deadline Tracker'!$B$3:$B$1600,MATCH(0,COUNTIF($C$1:$C187, 'Deadline Tracker'!$B$3:$B$1600),0)),"")</f>
        <v/>
      </c>
      <c r="D188" s="131" t="str">
        <f t="array" ref="D188">IFERROR(INDEX('Deadline Tracker'!$D$3:$D$1600,MATCH(0,COUNTIF($A$1:$A187, 'Deadline Tracker'!$D$3:$D$1600),0)),"")</f>
        <v/>
      </c>
      <c r="E188" s="131" t="str">
        <f t="array" ref="E188">IFERROR(INDEX('Deadline Tracker'!$C$3:$C$1600,MATCH(0,COUNTIF($B$1:$B187, 'Deadline Tracker'!$C$3:$C$1600),0)),"")</f>
        <v/>
      </c>
      <c r="F188" s="131" t="str">
        <f t="array" ref="F188">IFERROR(INDEX('Deadline Tracker'!$B$3:$B$1600,MATCH(0,COUNTIF($C$1:$C187, 'Deadline Tracker'!$B$3:$B$1600),0)),"")</f>
        <v/>
      </c>
    </row>
    <row r="189" spans="1:6">
      <c r="A189" s="131" t="str">
        <f t="array" ref="A189">IFERROR(INDEX('Deadline Tracker'!$D$3:$D$1600,MATCH(0,COUNTIF($A$1:$A188, 'Deadline Tracker'!$D$3:$D$1600),0)),"")</f>
        <v/>
      </c>
      <c r="B189" s="131" t="str">
        <f t="array" ref="B189">IFERROR(INDEX('Deadline Tracker'!$C$3:$C$1600,MATCH(0,COUNTIF($B$1:$B188, 'Deadline Tracker'!$C$3:$C$1600),0)),"")</f>
        <v/>
      </c>
      <c r="C189" s="131" t="str">
        <f t="array" ref="C189">IFERROR(INDEX('Deadline Tracker'!$B$3:$B$1600,MATCH(0,COUNTIF($C$1:$C188, 'Deadline Tracker'!$B$3:$B$1600),0)),"")</f>
        <v/>
      </c>
      <c r="D189" s="131" t="str">
        <f t="array" ref="D189">IFERROR(INDEX('Deadline Tracker'!$D$3:$D$1600,MATCH(0,COUNTIF($A$1:$A188, 'Deadline Tracker'!$D$3:$D$1600),0)),"")</f>
        <v/>
      </c>
      <c r="E189" s="131" t="str">
        <f t="array" ref="E189">IFERROR(INDEX('Deadline Tracker'!$C$3:$C$1600,MATCH(0,COUNTIF($B$1:$B188, 'Deadline Tracker'!$C$3:$C$1600),0)),"")</f>
        <v/>
      </c>
      <c r="F189" s="131" t="str">
        <f t="array" ref="F189">IFERROR(INDEX('Deadline Tracker'!$B$3:$B$1600,MATCH(0,COUNTIF($C$1:$C188, 'Deadline Tracker'!$B$3:$B$1600),0)),"")</f>
        <v/>
      </c>
    </row>
    <row r="190" spans="1:6">
      <c r="A190" s="131" t="str">
        <f t="array" ref="A190">IFERROR(INDEX('Deadline Tracker'!$D$3:$D$1600,MATCH(0,COUNTIF($A$1:$A189, 'Deadline Tracker'!$D$3:$D$1600),0)),"")</f>
        <v/>
      </c>
      <c r="B190" s="131" t="str">
        <f t="array" ref="B190">IFERROR(INDEX('Deadline Tracker'!$C$3:$C$1600,MATCH(0,COUNTIF($B$1:$B189, 'Deadline Tracker'!$C$3:$C$1600),0)),"")</f>
        <v/>
      </c>
      <c r="C190" s="131" t="str">
        <f t="array" ref="C190">IFERROR(INDEX('Deadline Tracker'!$B$3:$B$1600,MATCH(0,COUNTIF($C$1:$C189, 'Deadline Tracker'!$B$3:$B$1600),0)),"")</f>
        <v/>
      </c>
      <c r="D190" s="131" t="str">
        <f t="array" ref="D190">IFERROR(INDEX('Deadline Tracker'!$D$3:$D$1600,MATCH(0,COUNTIF($A$1:$A189, 'Deadline Tracker'!$D$3:$D$1600),0)),"")</f>
        <v/>
      </c>
      <c r="E190" s="131" t="str">
        <f t="array" ref="E190">IFERROR(INDEX('Deadline Tracker'!$C$3:$C$1600,MATCH(0,COUNTIF($B$1:$B189, 'Deadline Tracker'!$C$3:$C$1600),0)),"")</f>
        <v/>
      </c>
      <c r="F190" s="131" t="str">
        <f t="array" ref="F190">IFERROR(INDEX('Deadline Tracker'!$B$3:$B$1600,MATCH(0,COUNTIF($C$1:$C189, 'Deadline Tracker'!$B$3:$B$1600),0)),"")</f>
        <v/>
      </c>
    </row>
    <row r="191" spans="1:6">
      <c r="A191" s="131" t="str">
        <f t="array" ref="A191">IFERROR(INDEX('Deadline Tracker'!$D$3:$D$1600,MATCH(0,COUNTIF($A$1:$A190, 'Deadline Tracker'!$D$3:$D$1600),0)),"")</f>
        <v/>
      </c>
      <c r="B191" s="131" t="str">
        <f t="array" ref="B191">IFERROR(INDEX('Deadline Tracker'!$C$3:$C$1600,MATCH(0,COUNTIF($B$1:$B190, 'Deadline Tracker'!$C$3:$C$1600),0)),"")</f>
        <v/>
      </c>
      <c r="C191" s="131" t="str">
        <f t="array" ref="C191">IFERROR(INDEX('Deadline Tracker'!$B$3:$B$1600,MATCH(0,COUNTIF($C$1:$C190, 'Deadline Tracker'!$B$3:$B$1600),0)),"")</f>
        <v/>
      </c>
      <c r="D191" s="131" t="str">
        <f t="array" ref="D191">IFERROR(INDEX('Deadline Tracker'!$D$3:$D$1600,MATCH(0,COUNTIF($A$1:$A190, 'Deadline Tracker'!$D$3:$D$1600),0)),"")</f>
        <v/>
      </c>
      <c r="E191" s="131" t="str">
        <f t="array" ref="E191">IFERROR(INDEX('Deadline Tracker'!$C$3:$C$1600,MATCH(0,COUNTIF($B$1:$B190, 'Deadline Tracker'!$C$3:$C$1600),0)),"")</f>
        <v/>
      </c>
      <c r="F191" s="131" t="str">
        <f t="array" ref="F191">IFERROR(INDEX('Deadline Tracker'!$B$3:$B$1600,MATCH(0,COUNTIF($C$1:$C190, 'Deadline Tracker'!$B$3:$B$1600),0)),"")</f>
        <v/>
      </c>
    </row>
    <row r="192" spans="1:6">
      <c r="A192" s="131" t="str">
        <f t="array" ref="A192">IFERROR(INDEX('Deadline Tracker'!$D$3:$D$1600,MATCH(0,COUNTIF($A$1:$A191, 'Deadline Tracker'!$D$3:$D$1600),0)),"")</f>
        <v/>
      </c>
      <c r="B192" s="131" t="str">
        <f t="array" ref="B192">IFERROR(INDEX('Deadline Tracker'!$C$3:$C$1600,MATCH(0,COUNTIF($B$1:$B191, 'Deadline Tracker'!$C$3:$C$1600),0)),"")</f>
        <v/>
      </c>
      <c r="C192" s="131" t="str">
        <f t="array" ref="C192">IFERROR(INDEX('Deadline Tracker'!$B$3:$B$1600,MATCH(0,COUNTIF($C$1:$C191, 'Deadline Tracker'!$B$3:$B$1600),0)),"")</f>
        <v/>
      </c>
      <c r="D192" s="131" t="str">
        <f t="array" ref="D192">IFERROR(INDEX('Deadline Tracker'!$D$3:$D$1600,MATCH(0,COUNTIF($A$1:$A191, 'Deadline Tracker'!$D$3:$D$1600),0)),"")</f>
        <v/>
      </c>
      <c r="E192" s="131" t="str">
        <f t="array" ref="E192">IFERROR(INDEX('Deadline Tracker'!$C$3:$C$1600,MATCH(0,COUNTIF($B$1:$B191, 'Deadline Tracker'!$C$3:$C$1600),0)),"")</f>
        <v/>
      </c>
      <c r="F192" s="131" t="str">
        <f t="array" ref="F192">IFERROR(INDEX('Deadline Tracker'!$B$3:$B$1600,MATCH(0,COUNTIF($C$1:$C191, 'Deadline Tracker'!$B$3:$B$1600),0)),"")</f>
        <v/>
      </c>
    </row>
    <row r="193" spans="1:6">
      <c r="A193" s="131" t="str">
        <f t="array" ref="A193">IFERROR(INDEX('Deadline Tracker'!$D$3:$D$1600,MATCH(0,COUNTIF($A$1:$A192, 'Deadline Tracker'!$D$3:$D$1600),0)),"")</f>
        <v/>
      </c>
      <c r="B193" s="131" t="str">
        <f t="array" ref="B193">IFERROR(INDEX('Deadline Tracker'!$C$3:$C$1600,MATCH(0,COUNTIF($B$1:$B192, 'Deadline Tracker'!$C$3:$C$1600),0)),"")</f>
        <v/>
      </c>
      <c r="C193" s="131" t="str">
        <f t="array" ref="C193">IFERROR(INDEX('Deadline Tracker'!$B$3:$B$1600,MATCH(0,COUNTIF($C$1:$C192, 'Deadline Tracker'!$B$3:$B$1600),0)),"")</f>
        <v/>
      </c>
      <c r="D193" s="131" t="str">
        <f t="array" ref="D193">IFERROR(INDEX('Deadline Tracker'!$D$3:$D$1600,MATCH(0,COUNTIF($A$1:$A192, 'Deadline Tracker'!$D$3:$D$1600),0)),"")</f>
        <v/>
      </c>
      <c r="E193" s="131" t="str">
        <f t="array" ref="E193">IFERROR(INDEX('Deadline Tracker'!$C$3:$C$1600,MATCH(0,COUNTIF($B$1:$B192, 'Deadline Tracker'!$C$3:$C$1600),0)),"")</f>
        <v/>
      </c>
      <c r="F193" s="131" t="str">
        <f t="array" ref="F193">IFERROR(INDEX('Deadline Tracker'!$B$3:$B$1600,MATCH(0,COUNTIF($C$1:$C192, 'Deadline Tracker'!$B$3:$B$1600),0)),"")</f>
        <v/>
      </c>
    </row>
    <row r="194" spans="1:6">
      <c r="A194" s="131" t="str">
        <f t="array" ref="A194">IFERROR(INDEX('Deadline Tracker'!$D$3:$D$1600,MATCH(0,COUNTIF($A$1:$A193, 'Deadline Tracker'!$D$3:$D$1600),0)),"")</f>
        <v/>
      </c>
      <c r="B194" s="131" t="str">
        <f t="array" ref="B194">IFERROR(INDEX('Deadline Tracker'!$C$3:$C$1600,MATCH(0,COUNTIF($B$1:$B193, 'Deadline Tracker'!$C$3:$C$1600),0)),"")</f>
        <v/>
      </c>
      <c r="C194" s="131" t="str">
        <f t="array" ref="C194">IFERROR(INDEX('Deadline Tracker'!$B$3:$B$1600,MATCH(0,COUNTIF($C$1:$C193, 'Deadline Tracker'!$B$3:$B$1600),0)),"")</f>
        <v/>
      </c>
      <c r="D194" s="131" t="str">
        <f t="array" ref="D194">IFERROR(INDEX('Deadline Tracker'!$D$3:$D$1600,MATCH(0,COUNTIF($A$1:$A193, 'Deadline Tracker'!$D$3:$D$1600),0)),"")</f>
        <v/>
      </c>
      <c r="E194" s="131" t="str">
        <f t="array" ref="E194">IFERROR(INDEX('Deadline Tracker'!$C$3:$C$1600,MATCH(0,COUNTIF($B$1:$B193, 'Deadline Tracker'!$C$3:$C$1600),0)),"")</f>
        <v/>
      </c>
      <c r="F194" s="131" t="str">
        <f t="array" ref="F194">IFERROR(INDEX('Deadline Tracker'!$B$3:$B$1600,MATCH(0,COUNTIF($C$1:$C193, 'Deadline Tracker'!$B$3:$B$1600),0)),"")</f>
        <v/>
      </c>
    </row>
    <row r="195" spans="1:6">
      <c r="A195" s="131" t="str">
        <f t="array" ref="A195">IFERROR(INDEX('Deadline Tracker'!$D$3:$D$1600,MATCH(0,COUNTIF($A$1:$A194, 'Deadline Tracker'!$D$3:$D$1600),0)),"")</f>
        <v/>
      </c>
      <c r="B195" s="131" t="str">
        <f t="array" ref="B195">IFERROR(INDEX('Deadline Tracker'!$C$3:$C$1600,MATCH(0,COUNTIF($B$1:$B194, 'Deadline Tracker'!$C$3:$C$1600),0)),"")</f>
        <v/>
      </c>
      <c r="C195" s="131" t="str">
        <f t="array" ref="C195">IFERROR(INDEX('Deadline Tracker'!$B$3:$B$1600,MATCH(0,COUNTIF($C$1:$C194, 'Deadline Tracker'!$B$3:$B$1600),0)),"")</f>
        <v/>
      </c>
      <c r="D195" s="131" t="str">
        <f t="array" ref="D195">IFERROR(INDEX('Deadline Tracker'!$D$3:$D$1600,MATCH(0,COUNTIF($A$1:$A194, 'Deadline Tracker'!$D$3:$D$1600),0)),"")</f>
        <v/>
      </c>
      <c r="E195" s="131" t="str">
        <f t="array" ref="E195">IFERROR(INDEX('Deadline Tracker'!$C$3:$C$1600,MATCH(0,COUNTIF($B$1:$B194, 'Deadline Tracker'!$C$3:$C$1600),0)),"")</f>
        <v/>
      </c>
      <c r="F195" s="131" t="str">
        <f t="array" ref="F195">IFERROR(INDEX('Deadline Tracker'!$B$3:$B$1600,MATCH(0,COUNTIF($C$1:$C194, 'Deadline Tracker'!$B$3:$B$1600),0)),"")</f>
        <v/>
      </c>
    </row>
    <row r="196" spans="1:6">
      <c r="A196" s="131" t="str">
        <f t="array" ref="A196">IFERROR(INDEX('Deadline Tracker'!$D$3:$D$1600,MATCH(0,COUNTIF($A$1:$A195, 'Deadline Tracker'!$D$3:$D$1600),0)),"")</f>
        <v/>
      </c>
      <c r="B196" s="131" t="str">
        <f t="array" ref="B196">IFERROR(INDEX('Deadline Tracker'!$C$3:$C$1600,MATCH(0,COUNTIF($B$1:$B195, 'Deadline Tracker'!$C$3:$C$1600),0)),"")</f>
        <v/>
      </c>
      <c r="C196" s="131" t="str">
        <f t="array" ref="C196">IFERROR(INDEX('Deadline Tracker'!$B$3:$B$1600,MATCH(0,COUNTIF($C$1:$C195, 'Deadline Tracker'!$B$3:$B$1600),0)),"")</f>
        <v/>
      </c>
      <c r="D196" s="131" t="str">
        <f t="array" ref="D196">IFERROR(INDEX('Deadline Tracker'!$D$3:$D$1600,MATCH(0,COUNTIF($A$1:$A195, 'Deadline Tracker'!$D$3:$D$1600),0)),"")</f>
        <v/>
      </c>
      <c r="E196" s="131" t="str">
        <f t="array" ref="E196">IFERROR(INDEX('Deadline Tracker'!$C$3:$C$1600,MATCH(0,COUNTIF($B$1:$B195, 'Deadline Tracker'!$C$3:$C$1600),0)),"")</f>
        <v/>
      </c>
      <c r="F196" s="131" t="str">
        <f t="array" ref="F196">IFERROR(INDEX('Deadline Tracker'!$B$3:$B$1600,MATCH(0,COUNTIF($C$1:$C195, 'Deadline Tracker'!$B$3:$B$1600),0)),"")</f>
        <v/>
      </c>
    </row>
    <row r="197" spans="1:6">
      <c r="A197" s="131" t="str">
        <f t="array" ref="A197">IFERROR(INDEX('Deadline Tracker'!$D$3:$D$1600,MATCH(0,COUNTIF($A$1:$A196, 'Deadline Tracker'!$D$3:$D$1600),0)),"")</f>
        <v/>
      </c>
      <c r="B197" s="131" t="str">
        <f t="array" ref="B197">IFERROR(INDEX('Deadline Tracker'!$C$3:$C$1600,MATCH(0,COUNTIF($B$1:$B196, 'Deadline Tracker'!$C$3:$C$1600),0)),"")</f>
        <v/>
      </c>
      <c r="C197" s="131" t="str">
        <f t="array" ref="C197">IFERROR(INDEX('Deadline Tracker'!$B$3:$B$1600,MATCH(0,COUNTIF($C$1:$C196, 'Deadline Tracker'!$B$3:$B$1600),0)),"")</f>
        <v/>
      </c>
      <c r="D197" s="131" t="str">
        <f t="array" ref="D197">IFERROR(INDEX('Deadline Tracker'!$D$3:$D$1600,MATCH(0,COUNTIF($A$1:$A196, 'Deadline Tracker'!$D$3:$D$1600),0)),"")</f>
        <v/>
      </c>
      <c r="E197" s="131" t="str">
        <f t="array" ref="E197">IFERROR(INDEX('Deadline Tracker'!$C$3:$C$1600,MATCH(0,COUNTIF($B$1:$B196, 'Deadline Tracker'!$C$3:$C$1600),0)),"")</f>
        <v/>
      </c>
      <c r="F197" s="131" t="str">
        <f t="array" ref="F197">IFERROR(INDEX('Deadline Tracker'!$B$3:$B$1600,MATCH(0,COUNTIF($C$1:$C196, 'Deadline Tracker'!$B$3:$B$1600),0)),"")</f>
        <v/>
      </c>
    </row>
    <row r="198" spans="1:6">
      <c r="A198" s="131" t="str">
        <f t="array" ref="A198">IFERROR(INDEX('Deadline Tracker'!$D$3:$D$1600,MATCH(0,COUNTIF($A$1:$A197, 'Deadline Tracker'!$D$3:$D$1600),0)),"")</f>
        <v/>
      </c>
      <c r="B198" s="131" t="str">
        <f t="array" ref="B198">IFERROR(INDEX('Deadline Tracker'!$C$3:$C$1600,MATCH(0,COUNTIF($B$1:$B197, 'Deadline Tracker'!$C$3:$C$1600),0)),"")</f>
        <v/>
      </c>
      <c r="C198" s="131" t="str">
        <f t="array" ref="C198">IFERROR(INDEX('Deadline Tracker'!$B$3:$B$1600,MATCH(0,COUNTIF($C$1:$C197, 'Deadline Tracker'!$B$3:$B$1600),0)),"")</f>
        <v/>
      </c>
      <c r="D198" s="131" t="str">
        <f t="array" ref="D198">IFERROR(INDEX('Deadline Tracker'!$D$3:$D$1600,MATCH(0,COUNTIF($A$1:$A197, 'Deadline Tracker'!$D$3:$D$1600),0)),"")</f>
        <v/>
      </c>
      <c r="E198" s="131" t="str">
        <f t="array" ref="E198">IFERROR(INDEX('Deadline Tracker'!$C$3:$C$1600,MATCH(0,COUNTIF($B$1:$B197, 'Deadline Tracker'!$C$3:$C$1600),0)),"")</f>
        <v/>
      </c>
      <c r="F198" s="131" t="str">
        <f t="array" ref="F198">IFERROR(INDEX('Deadline Tracker'!$B$3:$B$1600,MATCH(0,COUNTIF($C$1:$C197, 'Deadline Tracker'!$B$3:$B$1600),0)),"")</f>
        <v/>
      </c>
    </row>
    <row r="199" spans="1:6">
      <c r="A199" s="131" t="str">
        <f t="array" ref="A199">IFERROR(INDEX('Deadline Tracker'!$D$3:$D$1600,MATCH(0,COUNTIF($A$1:$A198, 'Deadline Tracker'!$D$3:$D$1600),0)),"")</f>
        <v/>
      </c>
      <c r="B199" s="131" t="str">
        <f t="array" ref="B199">IFERROR(INDEX('Deadline Tracker'!$C$3:$C$1600,MATCH(0,COUNTIF($B$1:$B198, 'Deadline Tracker'!$C$3:$C$1600),0)),"")</f>
        <v/>
      </c>
      <c r="C199" s="131" t="str">
        <f t="array" ref="C199">IFERROR(INDEX('Deadline Tracker'!$B$3:$B$1600,MATCH(0,COUNTIF($C$1:$C198, 'Deadline Tracker'!$B$3:$B$1600),0)),"")</f>
        <v/>
      </c>
      <c r="D199" s="131" t="str">
        <f t="array" ref="D199">IFERROR(INDEX('Deadline Tracker'!$D$3:$D$1600,MATCH(0,COUNTIF($A$1:$A198, 'Deadline Tracker'!$D$3:$D$1600),0)),"")</f>
        <v/>
      </c>
      <c r="E199" s="131" t="str">
        <f t="array" ref="E199">IFERROR(INDEX('Deadline Tracker'!$C$3:$C$1600,MATCH(0,COUNTIF($B$1:$B198, 'Deadline Tracker'!$C$3:$C$1600),0)),"")</f>
        <v/>
      </c>
      <c r="F199" s="131" t="str">
        <f t="array" ref="F199">IFERROR(INDEX('Deadline Tracker'!$B$3:$B$1600,MATCH(0,COUNTIF($C$1:$C198, 'Deadline Tracker'!$B$3:$B$1600),0)),"")</f>
        <v/>
      </c>
    </row>
    <row r="200" spans="1:6">
      <c r="A200" s="131" t="str">
        <f t="array" ref="A200">IFERROR(INDEX('Deadline Tracker'!$D$3:$D$1600,MATCH(0,COUNTIF($A$1:$A199, 'Deadline Tracker'!$D$3:$D$1600),0)),"")</f>
        <v/>
      </c>
      <c r="B200" s="131" t="str">
        <f t="array" ref="B200">IFERROR(INDEX('Deadline Tracker'!$C$3:$C$1600,MATCH(0,COUNTIF($B$1:$B199, 'Deadline Tracker'!$C$3:$C$1600),0)),"")</f>
        <v/>
      </c>
      <c r="C200" s="131" t="str">
        <f t="array" ref="C200">IFERROR(INDEX('Deadline Tracker'!$B$3:$B$1600,MATCH(0,COUNTIF($C$1:$C199, 'Deadline Tracker'!$B$3:$B$1600),0)),"")</f>
        <v/>
      </c>
      <c r="D200" s="131" t="str">
        <f t="array" ref="D200">IFERROR(INDEX('Deadline Tracker'!$D$3:$D$1600,MATCH(0,COUNTIF($A$1:$A199, 'Deadline Tracker'!$D$3:$D$1600),0)),"")</f>
        <v/>
      </c>
      <c r="E200" s="131" t="str">
        <f t="array" ref="E200">IFERROR(INDEX('Deadline Tracker'!$C$3:$C$1600,MATCH(0,COUNTIF($B$1:$B199, 'Deadline Tracker'!$C$3:$C$1600),0)),"")</f>
        <v/>
      </c>
      <c r="F200" s="131" t="str">
        <f t="array" ref="F200">IFERROR(INDEX('Deadline Tracker'!$B$3:$B$1600,MATCH(0,COUNTIF($C$1:$C199, 'Deadline Tracker'!$B$3:$B$1600),0)),"")</f>
        <v/>
      </c>
    </row>
    <row r="201" spans="1:6">
      <c r="A201" s="131" t="str">
        <f t="array" ref="A201">IFERROR(INDEX('Deadline Tracker'!$D$3:$D$1600,MATCH(0,COUNTIF($A$1:$A200, 'Deadline Tracker'!$D$3:$D$1600),0)),"")</f>
        <v/>
      </c>
      <c r="B201" s="131" t="str">
        <f t="array" ref="B201">IFERROR(INDEX('Deadline Tracker'!$C$3:$C$1600,MATCH(0,COUNTIF($B$1:$B200, 'Deadline Tracker'!$C$3:$C$1600),0)),"")</f>
        <v/>
      </c>
      <c r="C201" s="131" t="str">
        <f t="array" ref="C201">IFERROR(INDEX('Deadline Tracker'!$B$3:$B$1600,MATCH(0,COUNTIF($C$1:$C200, 'Deadline Tracker'!$B$3:$B$1600),0)),"")</f>
        <v/>
      </c>
      <c r="D201" s="131" t="str">
        <f t="array" ref="D201">IFERROR(INDEX('Deadline Tracker'!$D$3:$D$1600,MATCH(0,COUNTIF($A$1:$A200, 'Deadline Tracker'!$D$3:$D$1600),0)),"")</f>
        <v/>
      </c>
      <c r="E201" s="131" t="str">
        <f t="array" ref="E201">IFERROR(INDEX('Deadline Tracker'!$C$3:$C$1600,MATCH(0,COUNTIF($B$1:$B200, 'Deadline Tracker'!$C$3:$C$1600),0)),"")</f>
        <v/>
      </c>
      <c r="F201" s="131" t="str">
        <f t="array" ref="F201">IFERROR(INDEX('Deadline Tracker'!$B$3:$B$1600,MATCH(0,COUNTIF($C$1:$C200, 'Deadline Tracker'!$B$3:$B$1600),0)),"")</f>
        <v/>
      </c>
    </row>
    <row r="202" spans="1:6">
      <c r="A202" s="131" t="str">
        <f t="array" ref="A202">IFERROR(INDEX('Deadline Tracker'!$D$3:$D$1600,MATCH(0,COUNTIF($A$1:$A201, 'Deadline Tracker'!$D$3:$D$1600),0)),"")</f>
        <v/>
      </c>
      <c r="B202" s="131" t="str">
        <f t="array" ref="B202">IFERROR(INDEX('Deadline Tracker'!$C$3:$C$1600,MATCH(0,COUNTIF($B$1:$B201, 'Deadline Tracker'!$C$3:$C$1600),0)),"")</f>
        <v/>
      </c>
      <c r="C202" s="131" t="str">
        <f t="array" ref="C202">IFERROR(INDEX('Deadline Tracker'!$B$3:$B$1600,MATCH(0,COUNTIF($C$1:$C201, 'Deadline Tracker'!$B$3:$B$1600),0)),"")</f>
        <v/>
      </c>
      <c r="D202" s="131" t="str">
        <f t="array" ref="D202">IFERROR(INDEX('Deadline Tracker'!$D$3:$D$1600,MATCH(0,COUNTIF($A$1:$A201, 'Deadline Tracker'!$D$3:$D$1600),0)),"")</f>
        <v/>
      </c>
      <c r="E202" s="131" t="str">
        <f t="array" ref="E202">IFERROR(INDEX('Deadline Tracker'!$C$3:$C$1600,MATCH(0,COUNTIF($B$1:$B201, 'Deadline Tracker'!$C$3:$C$1600),0)),"")</f>
        <v/>
      </c>
      <c r="F202" s="131" t="str">
        <f t="array" ref="F202">IFERROR(INDEX('Deadline Tracker'!$B$3:$B$1600,MATCH(0,COUNTIF($C$1:$C201, 'Deadline Tracker'!$B$3:$B$1600),0)),"")</f>
        <v/>
      </c>
    </row>
    <row r="203" spans="1:6">
      <c r="A203" s="131" t="str">
        <f t="array" ref="A203">IFERROR(INDEX('Deadline Tracker'!$D$3:$D$1600,MATCH(0,COUNTIF($A$1:$A202, 'Deadline Tracker'!$D$3:$D$1600),0)),"")</f>
        <v/>
      </c>
      <c r="B203" s="131" t="str">
        <f t="array" ref="B203">IFERROR(INDEX('Deadline Tracker'!$C$3:$C$1600,MATCH(0,COUNTIF($B$1:$B202, 'Deadline Tracker'!$C$3:$C$1600),0)),"")</f>
        <v/>
      </c>
      <c r="C203" s="131" t="str">
        <f t="array" ref="C203">IFERROR(INDEX('Deadline Tracker'!$B$3:$B$1600,MATCH(0,COUNTIF($C$1:$C202, 'Deadline Tracker'!$B$3:$B$1600),0)),"")</f>
        <v/>
      </c>
      <c r="D203" s="131" t="str">
        <f t="array" ref="D203">IFERROR(INDEX('Deadline Tracker'!$D$3:$D$1600,MATCH(0,COUNTIF($A$1:$A202, 'Deadline Tracker'!$D$3:$D$1600),0)),"")</f>
        <v/>
      </c>
      <c r="E203" s="131" t="str">
        <f t="array" ref="E203">IFERROR(INDEX('Deadline Tracker'!$C$3:$C$1600,MATCH(0,COUNTIF($B$1:$B202, 'Deadline Tracker'!$C$3:$C$1600),0)),"")</f>
        <v/>
      </c>
      <c r="F203" s="131" t="str">
        <f t="array" ref="F203">IFERROR(INDEX('Deadline Tracker'!$B$3:$B$1600,MATCH(0,COUNTIF($C$1:$C202, 'Deadline Tracker'!$B$3:$B$1600),0)),"")</f>
        <v/>
      </c>
    </row>
    <row r="204" spans="1:6">
      <c r="A204" s="131" t="str">
        <f t="array" ref="A204">IFERROR(INDEX('Deadline Tracker'!$D$3:$D$1600,MATCH(0,COUNTIF($A$1:$A203, 'Deadline Tracker'!$D$3:$D$1600),0)),"")</f>
        <v/>
      </c>
      <c r="B204" s="131" t="str">
        <f t="array" ref="B204">IFERROR(INDEX('Deadline Tracker'!$C$3:$C$1600,MATCH(0,COUNTIF($B$1:$B203, 'Deadline Tracker'!$C$3:$C$1600),0)),"")</f>
        <v/>
      </c>
      <c r="C204" s="131" t="str">
        <f t="array" ref="C204">IFERROR(INDEX('Deadline Tracker'!$B$3:$B$1600,MATCH(0,COUNTIF($C$1:$C203, 'Deadline Tracker'!$B$3:$B$1600),0)),"")</f>
        <v/>
      </c>
      <c r="D204" s="131" t="str">
        <f t="array" ref="D204">IFERROR(INDEX('Deadline Tracker'!$D$3:$D$1600,MATCH(0,COUNTIF($A$1:$A203, 'Deadline Tracker'!$D$3:$D$1600),0)),"")</f>
        <v/>
      </c>
      <c r="E204" s="131" t="str">
        <f t="array" ref="E204">IFERROR(INDEX('Deadline Tracker'!$C$3:$C$1600,MATCH(0,COUNTIF($B$1:$B203, 'Deadline Tracker'!$C$3:$C$1600),0)),"")</f>
        <v/>
      </c>
      <c r="F204" s="131" t="str">
        <f t="array" ref="F204">IFERROR(INDEX('Deadline Tracker'!$B$3:$B$1600,MATCH(0,COUNTIF($C$1:$C203, 'Deadline Tracker'!$B$3:$B$1600),0)),"")</f>
        <v/>
      </c>
    </row>
    <row r="205" spans="1:6">
      <c r="A205" s="131" t="str">
        <f t="array" ref="A205">IFERROR(INDEX('Deadline Tracker'!$D$3:$D$1600,MATCH(0,COUNTIF($A$1:$A204, 'Deadline Tracker'!$D$3:$D$1600),0)),"")</f>
        <v/>
      </c>
      <c r="B205" s="131" t="str">
        <f t="array" ref="B205">IFERROR(INDEX('Deadline Tracker'!$C$3:$C$1600,MATCH(0,COUNTIF($B$1:$B204, 'Deadline Tracker'!$C$3:$C$1600),0)),"")</f>
        <v/>
      </c>
      <c r="C205" s="131" t="str">
        <f t="array" ref="C205">IFERROR(INDEX('Deadline Tracker'!$B$3:$B$1600,MATCH(0,COUNTIF($C$1:$C204, 'Deadline Tracker'!$B$3:$B$1600),0)),"")</f>
        <v/>
      </c>
      <c r="D205" s="131" t="str">
        <f t="array" ref="D205">IFERROR(INDEX('Deadline Tracker'!$D$3:$D$1600,MATCH(0,COUNTIF($A$1:$A204, 'Deadline Tracker'!$D$3:$D$1600),0)),"")</f>
        <v/>
      </c>
      <c r="E205" s="131" t="str">
        <f t="array" ref="E205">IFERROR(INDEX('Deadline Tracker'!$C$3:$C$1600,MATCH(0,COUNTIF($B$1:$B204, 'Deadline Tracker'!$C$3:$C$1600),0)),"")</f>
        <v/>
      </c>
      <c r="F205" s="131" t="str">
        <f t="array" ref="F205">IFERROR(INDEX('Deadline Tracker'!$B$3:$B$1600,MATCH(0,COUNTIF($C$1:$C204, 'Deadline Tracker'!$B$3:$B$1600),0)),"")</f>
        <v/>
      </c>
    </row>
    <row r="206" spans="1:6">
      <c r="A206" s="131" t="str">
        <f t="array" ref="A206">IFERROR(INDEX('Deadline Tracker'!$D$3:$D$1600,MATCH(0,COUNTIF($A$1:$A205, 'Deadline Tracker'!$D$3:$D$1600),0)),"")</f>
        <v/>
      </c>
      <c r="B206" s="131" t="str">
        <f t="array" ref="B206">IFERROR(INDEX('Deadline Tracker'!$C$3:$C$1600,MATCH(0,COUNTIF($B$1:$B205, 'Deadline Tracker'!$C$3:$C$1600),0)),"")</f>
        <v/>
      </c>
      <c r="C206" s="131" t="str">
        <f t="array" ref="C206">IFERROR(INDEX('Deadline Tracker'!$B$3:$B$1600,MATCH(0,COUNTIF($C$1:$C205, 'Deadline Tracker'!$B$3:$B$1600),0)),"")</f>
        <v/>
      </c>
      <c r="D206" s="131" t="str">
        <f t="array" ref="D206">IFERROR(INDEX('Deadline Tracker'!$D$3:$D$1600,MATCH(0,COUNTIF($A$1:$A205, 'Deadline Tracker'!$D$3:$D$1600),0)),"")</f>
        <v/>
      </c>
      <c r="E206" s="131" t="str">
        <f t="array" ref="E206">IFERROR(INDEX('Deadline Tracker'!$C$3:$C$1600,MATCH(0,COUNTIF($B$1:$B205, 'Deadline Tracker'!$C$3:$C$1600),0)),"")</f>
        <v/>
      </c>
      <c r="F206" s="131" t="str">
        <f t="array" ref="F206">IFERROR(INDEX('Deadline Tracker'!$B$3:$B$1600,MATCH(0,COUNTIF($C$1:$C205, 'Deadline Tracker'!$B$3:$B$1600),0)),"")</f>
        <v/>
      </c>
    </row>
    <row r="207" spans="1:6">
      <c r="A207" s="131" t="str">
        <f t="array" ref="A207">IFERROR(INDEX('Deadline Tracker'!$D$3:$D$1600,MATCH(0,COUNTIF($A$1:$A206, 'Deadline Tracker'!$D$3:$D$1600),0)),"")</f>
        <v/>
      </c>
      <c r="B207" s="131" t="str">
        <f t="array" ref="B207">IFERROR(INDEX('Deadline Tracker'!$C$3:$C$1600,MATCH(0,COUNTIF($B$1:$B206, 'Deadline Tracker'!$C$3:$C$1600),0)),"")</f>
        <v/>
      </c>
      <c r="C207" s="131" t="str">
        <f t="array" ref="C207">IFERROR(INDEX('Deadline Tracker'!$B$3:$B$1600,MATCH(0,COUNTIF($C$1:$C206, 'Deadline Tracker'!$B$3:$B$1600),0)),"")</f>
        <v/>
      </c>
      <c r="D207" s="131" t="str">
        <f t="array" ref="D207">IFERROR(INDEX('Deadline Tracker'!$D$3:$D$1600,MATCH(0,COUNTIF($A$1:$A206, 'Deadline Tracker'!$D$3:$D$1600),0)),"")</f>
        <v/>
      </c>
      <c r="E207" s="131" t="str">
        <f t="array" ref="E207">IFERROR(INDEX('Deadline Tracker'!$C$3:$C$1600,MATCH(0,COUNTIF($B$1:$B206, 'Deadline Tracker'!$C$3:$C$1600),0)),"")</f>
        <v/>
      </c>
      <c r="F207" s="131" t="str">
        <f t="array" ref="F207">IFERROR(INDEX('Deadline Tracker'!$B$3:$B$1600,MATCH(0,COUNTIF($C$1:$C206, 'Deadline Tracker'!$B$3:$B$1600),0)),"")</f>
        <v/>
      </c>
    </row>
    <row r="208" spans="1:6">
      <c r="A208" s="131" t="str">
        <f t="array" ref="A208">IFERROR(INDEX('Deadline Tracker'!$D$3:$D$1600,MATCH(0,COUNTIF($A$1:$A207, 'Deadline Tracker'!$D$3:$D$1600),0)),"")</f>
        <v/>
      </c>
      <c r="B208" s="131" t="str">
        <f t="array" ref="B208">IFERROR(INDEX('Deadline Tracker'!$C$3:$C$1600,MATCH(0,COUNTIF($B$1:$B207, 'Deadline Tracker'!$C$3:$C$1600),0)),"")</f>
        <v/>
      </c>
      <c r="C208" s="131" t="str">
        <f t="array" ref="C208">IFERROR(INDEX('Deadline Tracker'!$B$3:$B$1600,MATCH(0,COUNTIF($C$1:$C207, 'Deadline Tracker'!$B$3:$B$1600),0)),"")</f>
        <v/>
      </c>
      <c r="D208" s="131" t="str">
        <f t="array" ref="D208">IFERROR(INDEX('Deadline Tracker'!$D$3:$D$1600,MATCH(0,COUNTIF($A$1:$A207, 'Deadline Tracker'!$D$3:$D$1600),0)),"")</f>
        <v/>
      </c>
      <c r="E208" s="131" t="str">
        <f t="array" ref="E208">IFERROR(INDEX('Deadline Tracker'!$C$3:$C$1600,MATCH(0,COUNTIF($B$1:$B207, 'Deadline Tracker'!$C$3:$C$1600),0)),"")</f>
        <v/>
      </c>
      <c r="F208" s="131" t="str">
        <f t="array" ref="F208">IFERROR(INDEX('Deadline Tracker'!$B$3:$B$1600,MATCH(0,COUNTIF($C$1:$C207, 'Deadline Tracker'!$B$3:$B$1600),0)),"")</f>
        <v/>
      </c>
    </row>
    <row r="209" spans="1:6">
      <c r="A209" s="131" t="str">
        <f t="array" ref="A209">IFERROR(INDEX('Deadline Tracker'!$D$3:$D$1600,MATCH(0,COUNTIF($A$1:$A208, 'Deadline Tracker'!$D$3:$D$1600),0)),"")</f>
        <v/>
      </c>
      <c r="B209" s="131" t="str">
        <f t="array" ref="B209">IFERROR(INDEX('Deadline Tracker'!$C$3:$C$1600,MATCH(0,COUNTIF($B$1:$B208, 'Deadline Tracker'!$C$3:$C$1600),0)),"")</f>
        <v/>
      </c>
      <c r="C209" s="131" t="str">
        <f t="array" ref="C209">IFERROR(INDEX('Deadline Tracker'!$B$3:$B$1600,MATCH(0,COUNTIF($C$1:$C208, 'Deadline Tracker'!$B$3:$B$1600),0)),"")</f>
        <v/>
      </c>
      <c r="D209" s="131" t="str">
        <f t="array" ref="D209">IFERROR(INDEX('Deadline Tracker'!$D$3:$D$1600,MATCH(0,COUNTIF($A$1:$A208, 'Deadline Tracker'!$D$3:$D$1600),0)),"")</f>
        <v/>
      </c>
      <c r="E209" s="131" t="str">
        <f t="array" ref="E209">IFERROR(INDEX('Deadline Tracker'!$C$3:$C$1600,MATCH(0,COUNTIF($B$1:$B208, 'Deadline Tracker'!$C$3:$C$1600),0)),"")</f>
        <v/>
      </c>
      <c r="F209" s="131" t="str">
        <f t="array" ref="F209">IFERROR(INDEX('Deadline Tracker'!$B$3:$B$1600,MATCH(0,COUNTIF($C$1:$C208, 'Deadline Tracker'!$B$3:$B$1600),0)),"")</f>
        <v/>
      </c>
    </row>
    <row r="210" spans="1:6">
      <c r="A210" s="131" t="str">
        <f t="array" ref="A210">IFERROR(INDEX('Deadline Tracker'!$D$3:$D$1600,MATCH(0,COUNTIF($A$1:$A209, 'Deadline Tracker'!$D$3:$D$1600),0)),"")</f>
        <v/>
      </c>
      <c r="B210" s="131" t="str">
        <f t="array" ref="B210">IFERROR(INDEX('Deadline Tracker'!$C$3:$C$1600,MATCH(0,COUNTIF($B$1:$B209, 'Deadline Tracker'!$C$3:$C$1600),0)),"")</f>
        <v/>
      </c>
      <c r="C210" s="131" t="str">
        <f t="array" ref="C210">IFERROR(INDEX('Deadline Tracker'!$B$3:$B$1600,MATCH(0,COUNTIF($C$1:$C209, 'Deadline Tracker'!$B$3:$B$1600),0)),"")</f>
        <v/>
      </c>
      <c r="D210" s="131" t="str">
        <f t="array" ref="D210">IFERROR(INDEX('Deadline Tracker'!$D$3:$D$1600,MATCH(0,COUNTIF($A$1:$A209, 'Deadline Tracker'!$D$3:$D$1600),0)),"")</f>
        <v/>
      </c>
      <c r="E210" s="131" t="str">
        <f t="array" ref="E210">IFERROR(INDEX('Deadline Tracker'!$C$3:$C$1600,MATCH(0,COUNTIF($B$1:$B209, 'Deadline Tracker'!$C$3:$C$1600),0)),"")</f>
        <v/>
      </c>
      <c r="F210" s="131" t="str">
        <f t="array" ref="F210">IFERROR(INDEX('Deadline Tracker'!$B$3:$B$1600,MATCH(0,COUNTIF($C$1:$C209, 'Deadline Tracker'!$B$3:$B$1600),0)),"")</f>
        <v/>
      </c>
    </row>
    <row r="211" spans="1:6">
      <c r="A211" s="131" t="str">
        <f t="array" ref="A211">IFERROR(INDEX('Deadline Tracker'!$D$3:$D$1600,MATCH(0,COUNTIF($A$1:$A210, 'Deadline Tracker'!$D$3:$D$1600),0)),"")</f>
        <v/>
      </c>
      <c r="B211" s="131" t="str">
        <f t="array" ref="B211">IFERROR(INDEX('Deadline Tracker'!$C$3:$C$1600,MATCH(0,COUNTIF($B$1:$B210, 'Deadline Tracker'!$C$3:$C$1600),0)),"")</f>
        <v/>
      </c>
      <c r="C211" s="131" t="str">
        <f t="array" ref="C211">IFERROR(INDEX('Deadline Tracker'!$B$3:$B$1600,MATCH(0,COUNTIF($C$1:$C210, 'Deadline Tracker'!$B$3:$B$1600),0)),"")</f>
        <v/>
      </c>
      <c r="D211" s="131" t="str">
        <f t="array" ref="D211">IFERROR(INDEX('Deadline Tracker'!$D$3:$D$1600,MATCH(0,COUNTIF($A$1:$A210, 'Deadline Tracker'!$D$3:$D$1600),0)),"")</f>
        <v/>
      </c>
      <c r="E211" s="131" t="str">
        <f t="array" ref="E211">IFERROR(INDEX('Deadline Tracker'!$C$3:$C$1600,MATCH(0,COUNTIF($B$1:$B210, 'Deadline Tracker'!$C$3:$C$1600),0)),"")</f>
        <v/>
      </c>
      <c r="F211" s="131" t="str">
        <f t="array" ref="F211">IFERROR(INDEX('Deadline Tracker'!$B$3:$B$1600,MATCH(0,COUNTIF($C$1:$C210, 'Deadline Tracker'!$B$3:$B$1600),0)),"")</f>
        <v/>
      </c>
    </row>
    <row r="212" spans="1:6">
      <c r="A212" s="131" t="str">
        <f t="array" ref="A212">IFERROR(INDEX('Deadline Tracker'!$D$3:$D$1600,MATCH(0,COUNTIF($A$1:$A211, 'Deadline Tracker'!$D$3:$D$1600),0)),"")</f>
        <v/>
      </c>
      <c r="B212" s="131" t="str">
        <f t="array" ref="B212">IFERROR(INDEX('Deadline Tracker'!$C$3:$C$1600,MATCH(0,COUNTIF($B$1:$B211, 'Deadline Tracker'!$C$3:$C$1600),0)),"")</f>
        <v/>
      </c>
      <c r="C212" s="131" t="str">
        <f t="array" ref="C212">IFERROR(INDEX('Deadline Tracker'!$B$3:$B$1600,MATCH(0,COUNTIF($C$1:$C211, 'Deadline Tracker'!$B$3:$B$1600),0)),"")</f>
        <v/>
      </c>
      <c r="D212" s="131" t="str">
        <f t="array" ref="D212">IFERROR(INDEX('Deadline Tracker'!$D$3:$D$1600,MATCH(0,COUNTIF($A$1:$A211, 'Deadline Tracker'!$D$3:$D$1600),0)),"")</f>
        <v/>
      </c>
      <c r="E212" s="131" t="str">
        <f t="array" ref="E212">IFERROR(INDEX('Deadline Tracker'!$C$3:$C$1600,MATCH(0,COUNTIF($B$1:$B211, 'Deadline Tracker'!$C$3:$C$1600),0)),"")</f>
        <v/>
      </c>
      <c r="F212" s="131" t="str">
        <f t="array" ref="F212">IFERROR(INDEX('Deadline Tracker'!$B$3:$B$1600,MATCH(0,COUNTIF($C$1:$C211, 'Deadline Tracker'!$B$3:$B$1600),0)),"")</f>
        <v/>
      </c>
    </row>
    <row r="213" spans="1:6">
      <c r="A213" s="131" t="str">
        <f t="array" ref="A213">IFERROR(INDEX('Deadline Tracker'!$D$3:$D$1600,MATCH(0,COUNTIF($A$1:$A212, 'Deadline Tracker'!$D$3:$D$1600),0)),"")</f>
        <v/>
      </c>
      <c r="B213" s="131" t="str">
        <f t="array" ref="B213">IFERROR(INDEX('Deadline Tracker'!$C$3:$C$1600,MATCH(0,COUNTIF($B$1:$B212, 'Deadline Tracker'!$C$3:$C$1600),0)),"")</f>
        <v/>
      </c>
      <c r="C213" s="131" t="str">
        <f t="array" ref="C213">IFERROR(INDEX('Deadline Tracker'!$B$3:$B$1600,MATCH(0,COUNTIF($C$1:$C212, 'Deadline Tracker'!$B$3:$B$1600),0)),"")</f>
        <v/>
      </c>
      <c r="D213" s="131" t="str">
        <f t="array" ref="D213">IFERROR(INDEX('Deadline Tracker'!$D$3:$D$1600,MATCH(0,COUNTIF($A$1:$A212, 'Deadline Tracker'!$D$3:$D$1600),0)),"")</f>
        <v/>
      </c>
      <c r="E213" s="131" t="str">
        <f t="array" ref="E213">IFERROR(INDEX('Deadline Tracker'!$C$3:$C$1600,MATCH(0,COUNTIF($B$1:$B212, 'Deadline Tracker'!$C$3:$C$1600),0)),"")</f>
        <v/>
      </c>
      <c r="F213" s="131" t="str">
        <f t="array" ref="F213">IFERROR(INDEX('Deadline Tracker'!$B$3:$B$1600,MATCH(0,COUNTIF($C$1:$C212, 'Deadline Tracker'!$B$3:$B$1600),0)),"")</f>
        <v/>
      </c>
    </row>
    <row r="214" spans="1:6">
      <c r="A214" s="131" t="str">
        <f t="array" ref="A214">IFERROR(INDEX('Deadline Tracker'!$D$3:$D$1600,MATCH(0,COUNTIF($A$1:$A213, 'Deadline Tracker'!$D$3:$D$1600),0)),"")</f>
        <v/>
      </c>
      <c r="B214" s="131" t="str">
        <f t="array" ref="B214">IFERROR(INDEX('Deadline Tracker'!$C$3:$C$1600,MATCH(0,COUNTIF($B$1:$B213, 'Deadline Tracker'!$C$3:$C$1600),0)),"")</f>
        <v/>
      </c>
      <c r="C214" s="131" t="str">
        <f t="array" ref="C214">IFERROR(INDEX('Deadline Tracker'!$B$3:$B$1600,MATCH(0,COUNTIF($C$1:$C213, 'Deadline Tracker'!$B$3:$B$1600),0)),"")</f>
        <v/>
      </c>
      <c r="D214" s="131" t="str">
        <f t="array" ref="D214">IFERROR(INDEX('Deadline Tracker'!$D$3:$D$1600,MATCH(0,COUNTIF($A$1:$A213, 'Deadline Tracker'!$D$3:$D$1600),0)),"")</f>
        <v/>
      </c>
      <c r="E214" s="131" t="str">
        <f t="array" ref="E214">IFERROR(INDEX('Deadline Tracker'!$C$3:$C$1600,MATCH(0,COUNTIF($B$1:$B213, 'Deadline Tracker'!$C$3:$C$1600),0)),"")</f>
        <v/>
      </c>
      <c r="F214" s="131" t="str">
        <f t="array" ref="F214">IFERROR(INDEX('Deadline Tracker'!$B$3:$B$1600,MATCH(0,COUNTIF($C$1:$C213, 'Deadline Tracker'!$B$3:$B$1600),0)),"")</f>
        <v/>
      </c>
    </row>
    <row r="215" spans="1:6">
      <c r="A215" s="131" t="str">
        <f t="array" ref="A215">IFERROR(INDEX('Deadline Tracker'!$D$3:$D$1600,MATCH(0,COUNTIF($A$1:$A214, 'Deadline Tracker'!$D$3:$D$1600),0)),"")</f>
        <v/>
      </c>
      <c r="B215" s="131" t="str">
        <f t="array" ref="B215">IFERROR(INDEX('Deadline Tracker'!$C$3:$C$1600,MATCH(0,COUNTIF($B$1:$B214, 'Deadline Tracker'!$C$3:$C$1600),0)),"")</f>
        <v/>
      </c>
      <c r="C215" s="131" t="str">
        <f t="array" ref="C215">IFERROR(INDEX('Deadline Tracker'!$B$3:$B$1600,MATCH(0,COUNTIF($C$1:$C214, 'Deadline Tracker'!$B$3:$B$1600),0)),"")</f>
        <v/>
      </c>
      <c r="D215" s="131" t="str">
        <f t="array" ref="D215">IFERROR(INDEX('Deadline Tracker'!$D$3:$D$1600,MATCH(0,COUNTIF($A$1:$A214, 'Deadline Tracker'!$D$3:$D$1600),0)),"")</f>
        <v/>
      </c>
      <c r="E215" s="131" t="str">
        <f t="array" ref="E215">IFERROR(INDEX('Deadline Tracker'!$C$3:$C$1600,MATCH(0,COUNTIF($B$1:$B214, 'Deadline Tracker'!$C$3:$C$1600),0)),"")</f>
        <v/>
      </c>
      <c r="F215" s="131" t="str">
        <f t="array" ref="F215">IFERROR(INDEX('Deadline Tracker'!$B$3:$B$1600,MATCH(0,COUNTIF($C$1:$C214, 'Deadline Tracker'!$B$3:$B$1600),0)),"")</f>
        <v/>
      </c>
    </row>
    <row r="216" spans="1:6">
      <c r="A216" s="131" t="str">
        <f t="array" ref="A216">IFERROR(INDEX('Deadline Tracker'!$D$3:$D$1600,MATCH(0,COUNTIF($A$1:$A215, 'Deadline Tracker'!$D$3:$D$1600),0)),"")</f>
        <v/>
      </c>
      <c r="B216" s="131" t="str">
        <f t="array" ref="B216">IFERROR(INDEX('Deadline Tracker'!$C$3:$C$1600,MATCH(0,COUNTIF($B$1:$B215, 'Deadline Tracker'!$C$3:$C$1600),0)),"")</f>
        <v/>
      </c>
      <c r="C216" s="131" t="str">
        <f t="array" ref="C216">IFERROR(INDEX('Deadline Tracker'!$B$3:$B$1600,MATCH(0,COUNTIF($C$1:$C215, 'Deadline Tracker'!$B$3:$B$1600),0)),"")</f>
        <v/>
      </c>
      <c r="D216" s="131" t="str">
        <f t="array" ref="D216">IFERROR(INDEX('Deadline Tracker'!$D$3:$D$1600,MATCH(0,COUNTIF($A$1:$A215, 'Deadline Tracker'!$D$3:$D$1600),0)),"")</f>
        <v/>
      </c>
      <c r="E216" s="131" t="str">
        <f t="array" ref="E216">IFERROR(INDEX('Deadline Tracker'!$C$3:$C$1600,MATCH(0,COUNTIF($B$1:$B215, 'Deadline Tracker'!$C$3:$C$1600),0)),"")</f>
        <v/>
      </c>
      <c r="F216" s="131" t="str">
        <f t="array" ref="F216">IFERROR(INDEX('Deadline Tracker'!$B$3:$B$1600,MATCH(0,COUNTIF($C$1:$C215, 'Deadline Tracker'!$B$3:$B$1600),0)),"")</f>
        <v/>
      </c>
    </row>
    <row r="217" spans="1:6">
      <c r="A217" s="131" t="str">
        <f t="array" ref="A217">IFERROR(INDEX('Deadline Tracker'!$D$3:$D$1600,MATCH(0,COUNTIF($A$1:$A216, 'Deadline Tracker'!$D$3:$D$1600),0)),"")</f>
        <v/>
      </c>
      <c r="B217" s="131" t="str">
        <f t="array" ref="B217">IFERROR(INDEX('Deadline Tracker'!$C$3:$C$1600,MATCH(0,COUNTIF($B$1:$B216, 'Deadline Tracker'!$C$3:$C$1600),0)),"")</f>
        <v/>
      </c>
      <c r="C217" s="131" t="str">
        <f t="array" ref="C217">IFERROR(INDEX('Deadline Tracker'!$B$3:$B$1600,MATCH(0,COUNTIF($C$1:$C216, 'Deadline Tracker'!$B$3:$B$1600),0)),"")</f>
        <v/>
      </c>
      <c r="D217" s="131" t="str">
        <f t="array" ref="D217">IFERROR(INDEX('Deadline Tracker'!$D$3:$D$1600,MATCH(0,COUNTIF($A$1:$A216, 'Deadline Tracker'!$D$3:$D$1600),0)),"")</f>
        <v/>
      </c>
      <c r="E217" s="131" t="str">
        <f t="array" ref="E217">IFERROR(INDEX('Deadline Tracker'!$C$3:$C$1600,MATCH(0,COUNTIF($B$1:$B216, 'Deadline Tracker'!$C$3:$C$1600),0)),"")</f>
        <v/>
      </c>
      <c r="F217" s="131" t="str">
        <f t="array" ref="F217">IFERROR(INDEX('Deadline Tracker'!$B$3:$B$1600,MATCH(0,COUNTIF($C$1:$C216, 'Deadline Tracker'!$B$3:$B$1600),0)),"")</f>
        <v/>
      </c>
    </row>
    <row r="218" spans="1:6">
      <c r="A218" s="131" t="str">
        <f t="array" ref="A218">IFERROR(INDEX('Deadline Tracker'!$D$3:$D$1600,MATCH(0,COUNTIF($A$1:$A217, 'Deadline Tracker'!$D$3:$D$1600),0)),"")</f>
        <v/>
      </c>
      <c r="B218" s="131" t="str">
        <f t="array" ref="B218">IFERROR(INDEX('Deadline Tracker'!$C$3:$C$1600,MATCH(0,COUNTIF($B$1:$B217, 'Deadline Tracker'!$C$3:$C$1600),0)),"")</f>
        <v/>
      </c>
      <c r="C218" s="131" t="str">
        <f t="array" ref="C218">IFERROR(INDEX('Deadline Tracker'!$B$3:$B$1600,MATCH(0,COUNTIF($C$1:$C217, 'Deadline Tracker'!$B$3:$B$1600),0)),"")</f>
        <v/>
      </c>
      <c r="D218" s="131" t="str">
        <f t="array" ref="D218">IFERROR(INDEX('Deadline Tracker'!$D$3:$D$1600,MATCH(0,COUNTIF($A$1:$A217, 'Deadline Tracker'!$D$3:$D$1600),0)),"")</f>
        <v/>
      </c>
      <c r="E218" s="131" t="str">
        <f t="array" ref="E218">IFERROR(INDEX('Deadline Tracker'!$C$3:$C$1600,MATCH(0,COUNTIF($B$1:$B217, 'Deadline Tracker'!$C$3:$C$1600),0)),"")</f>
        <v/>
      </c>
      <c r="F218" s="131" t="str">
        <f t="array" ref="F218">IFERROR(INDEX('Deadline Tracker'!$B$3:$B$1600,MATCH(0,COUNTIF($C$1:$C217, 'Deadline Tracker'!$B$3:$B$1600),0)),"")</f>
        <v/>
      </c>
    </row>
    <row r="219" spans="1:6">
      <c r="A219" s="131" t="str">
        <f t="array" ref="A219">IFERROR(INDEX('Deadline Tracker'!$D$3:$D$1600,MATCH(0,COUNTIF($A$1:$A218, 'Deadline Tracker'!$D$3:$D$1600),0)),"")</f>
        <v/>
      </c>
      <c r="B219" s="131" t="str">
        <f t="array" ref="B219">IFERROR(INDEX('Deadline Tracker'!$C$3:$C$1600,MATCH(0,COUNTIF($B$1:$B218, 'Deadline Tracker'!$C$3:$C$1600),0)),"")</f>
        <v/>
      </c>
      <c r="C219" s="131" t="str">
        <f t="array" ref="C219">IFERROR(INDEX('Deadline Tracker'!$B$3:$B$1600,MATCH(0,COUNTIF($C$1:$C218, 'Deadline Tracker'!$B$3:$B$1600),0)),"")</f>
        <v/>
      </c>
      <c r="D219" s="131" t="str">
        <f t="array" ref="D219">IFERROR(INDEX('Deadline Tracker'!$D$3:$D$1600,MATCH(0,COUNTIF($A$1:$A218, 'Deadline Tracker'!$D$3:$D$1600),0)),"")</f>
        <v/>
      </c>
      <c r="E219" s="131" t="str">
        <f t="array" ref="E219">IFERROR(INDEX('Deadline Tracker'!$C$3:$C$1600,MATCH(0,COUNTIF($B$1:$B218, 'Deadline Tracker'!$C$3:$C$1600),0)),"")</f>
        <v/>
      </c>
      <c r="F219" s="131" t="str">
        <f t="array" ref="F219">IFERROR(INDEX('Deadline Tracker'!$B$3:$B$1600,MATCH(0,COUNTIF($C$1:$C218, 'Deadline Tracker'!$B$3:$B$1600),0)),"")</f>
        <v/>
      </c>
    </row>
    <row r="220" spans="1:6">
      <c r="A220" s="131" t="str">
        <f t="array" ref="A220">IFERROR(INDEX('Deadline Tracker'!$D$3:$D$1600,MATCH(0,COUNTIF($A$1:$A219, 'Deadline Tracker'!$D$3:$D$1600),0)),"")</f>
        <v/>
      </c>
      <c r="B220" s="131" t="str">
        <f t="array" ref="B220">IFERROR(INDEX('Deadline Tracker'!$C$3:$C$1600,MATCH(0,COUNTIF($B$1:$B219, 'Deadline Tracker'!$C$3:$C$1600),0)),"")</f>
        <v/>
      </c>
      <c r="C220" s="131" t="str">
        <f t="array" ref="C220">IFERROR(INDEX('Deadline Tracker'!$B$3:$B$1600,MATCH(0,COUNTIF($C$1:$C219, 'Deadline Tracker'!$B$3:$B$1600),0)),"")</f>
        <v/>
      </c>
      <c r="D220" s="131" t="str">
        <f t="array" ref="D220">IFERROR(INDEX('Deadline Tracker'!$D$3:$D$1600,MATCH(0,COUNTIF($A$1:$A219, 'Deadline Tracker'!$D$3:$D$1600),0)),"")</f>
        <v/>
      </c>
      <c r="E220" s="131" t="str">
        <f t="array" ref="E220">IFERROR(INDEX('Deadline Tracker'!$C$3:$C$1600,MATCH(0,COUNTIF($B$1:$B219, 'Deadline Tracker'!$C$3:$C$1600),0)),"")</f>
        <v/>
      </c>
      <c r="F220" s="131" t="str">
        <f t="array" ref="F220">IFERROR(INDEX('Deadline Tracker'!$B$3:$B$1600,MATCH(0,COUNTIF($C$1:$C219, 'Deadline Tracker'!$B$3:$B$1600),0)),"")</f>
        <v/>
      </c>
    </row>
    <row r="221" spans="1:6">
      <c r="A221" s="131" t="str">
        <f t="array" ref="A221">IFERROR(INDEX('Deadline Tracker'!$D$3:$D$1600,MATCH(0,COUNTIF($A$1:$A220, 'Deadline Tracker'!$D$3:$D$1600),0)),"")</f>
        <v/>
      </c>
      <c r="B221" s="131" t="str">
        <f t="array" ref="B221">IFERROR(INDEX('Deadline Tracker'!$C$3:$C$1600,MATCH(0,COUNTIF($B$1:$B220, 'Deadline Tracker'!$C$3:$C$1600),0)),"")</f>
        <v/>
      </c>
      <c r="C221" s="131" t="str">
        <f t="array" ref="C221">IFERROR(INDEX('Deadline Tracker'!$B$3:$B$1600,MATCH(0,COUNTIF($C$1:$C220, 'Deadline Tracker'!$B$3:$B$1600),0)),"")</f>
        <v/>
      </c>
      <c r="D221" s="131" t="str">
        <f t="array" ref="D221">IFERROR(INDEX('Deadline Tracker'!$D$3:$D$1600,MATCH(0,COUNTIF($A$1:$A220, 'Deadline Tracker'!$D$3:$D$1600),0)),"")</f>
        <v/>
      </c>
      <c r="E221" s="131" t="str">
        <f t="array" ref="E221">IFERROR(INDEX('Deadline Tracker'!$C$3:$C$1600,MATCH(0,COUNTIF($B$1:$B220, 'Deadline Tracker'!$C$3:$C$1600),0)),"")</f>
        <v/>
      </c>
      <c r="F221" s="131" t="str">
        <f t="array" ref="F221">IFERROR(INDEX('Deadline Tracker'!$B$3:$B$1600,MATCH(0,COUNTIF($C$1:$C220, 'Deadline Tracker'!$B$3:$B$1600),0)),"")</f>
        <v/>
      </c>
    </row>
    <row r="222" spans="1:6">
      <c r="A222" s="131" t="str">
        <f t="array" ref="A222">IFERROR(INDEX('Deadline Tracker'!$D$3:$D$1600,MATCH(0,COUNTIF($A$1:$A221, 'Deadline Tracker'!$D$3:$D$1600),0)),"")</f>
        <v/>
      </c>
      <c r="B222" s="131" t="str">
        <f t="array" ref="B222">IFERROR(INDEX('Deadline Tracker'!$C$3:$C$1600,MATCH(0,COUNTIF($B$1:$B221, 'Deadline Tracker'!$C$3:$C$1600),0)),"")</f>
        <v/>
      </c>
      <c r="C222" s="131" t="str">
        <f t="array" ref="C222">IFERROR(INDEX('Deadline Tracker'!$B$3:$B$1600,MATCH(0,COUNTIF($C$1:$C221, 'Deadline Tracker'!$B$3:$B$1600),0)),"")</f>
        <v/>
      </c>
      <c r="D222" s="131" t="str">
        <f t="array" ref="D222">IFERROR(INDEX('Deadline Tracker'!$D$3:$D$1600,MATCH(0,COUNTIF($A$1:$A221, 'Deadline Tracker'!$D$3:$D$1600),0)),"")</f>
        <v/>
      </c>
      <c r="E222" s="131" t="str">
        <f t="array" ref="E222">IFERROR(INDEX('Deadline Tracker'!$C$3:$C$1600,MATCH(0,COUNTIF($B$1:$B221, 'Deadline Tracker'!$C$3:$C$1600),0)),"")</f>
        <v/>
      </c>
      <c r="F222" s="131" t="str">
        <f t="array" ref="F222">IFERROR(INDEX('Deadline Tracker'!$B$3:$B$1600,MATCH(0,COUNTIF($C$1:$C221, 'Deadline Tracker'!$B$3:$B$1600),0)),"")</f>
        <v/>
      </c>
    </row>
    <row r="223" spans="1:6">
      <c r="A223" s="131" t="str">
        <f t="array" ref="A223">IFERROR(INDEX('Deadline Tracker'!$D$3:$D$1600,MATCH(0,COUNTIF($A$1:$A222, 'Deadline Tracker'!$D$3:$D$1600),0)),"")</f>
        <v/>
      </c>
      <c r="B223" s="131" t="str">
        <f t="array" ref="B223">IFERROR(INDEX('Deadline Tracker'!$C$3:$C$1600,MATCH(0,COUNTIF($B$1:$B222, 'Deadline Tracker'!$C$3:$C$1600),0)),"")</f>
        <v/>
      </c>
      <c r="C223" s="131" t="str">
        <f t="array" ref="C223">IFERROR(INDEX('Deadline Tracker'!$B$3:$B$1600,MATCH(0,COUNTIF($C$1:$C222, 'Deadline Tracker'!$B$3:$B$1600),0)),"")</f>
        <v/>
      </c>
      <c r="D223" s="131" t="str">
        <f t="array" ref="D223">IFERROR(INDEX('Deadline Tracker'!$D$3:$D$1600,MATCH(0,COUNTIF($A$1:$A222, 'Deadline Tracker'!$D$3:$D$1600),0)),"")</f>
        <v/>
      </c>
      <c r="E223" s="131" t="str">
        <f t="array" ref="E223">IFERROR(INDEX('Deadline Tracker'!$C$3:$C$1600,MATCH(0,COUNTIF($B$1:$B222, 'Deadline Tracker'!$C$3:$C$1600),0)),"")</f>
        <v/>
      </c>
      <c r="F223" s="131" t="str">
        <f t="array" ref="F223">IFERROR(INDEX('Deadline Tracker'!$B$3:$B$1600,MATCH(0,COUNTIF($C$1:$C222, 'Deadline Tracker'!$B$3:$B$1600),0)),"")</f>
        <v/>
      </c>
    </row>
    <row r="224" spans="1:6">
      <c r="A224" s="131" t="str">
        <f t="array" ref="A224">IFERROR(INDEX('Deadline Tracker'!$D$3:$D$1600,MATCH(0,COUNTIF($A$1:$A223, 'Deadline Tracker'!$D$3:$D$1600),0)),"")</f>
        <v/>
      </c>
      <c r="B224" s="131" t="str">
        <f t="array" ref="B224">IFERROR(INDEX('Deadline Tracker'!$C$3:$C$1600,MATCH(0,COUNTIF($B$1:$B223, 'Deadline Tracker'!$C$3:$C$1600),0)),"")</f>
        <v/>
      </c>
      <c r="C224" s="131" t="str">
        <f t="array" ref="C224">IFERROR(INDEX('Deadline Tracker'!$B$3:$B$1600,MATCH(0,COUNTIF($C$1:$C223, 'Deadline Tracker'!$B$3:$B$1600),0)),"")</f>
        <v/>
      </c>
      <c r="D224" s="131" t="str">
        <f t="array" ref="D224">IFERROR(INDEX('Deadline Tracker'!$D$3:$D$1600,MATCH(0,COUNTIF($A$1:$A223, 'Deadline Tracker'!$D$3:$D$1600),0)),"")</f>
        <v/>
      </c>
      <c r="E224" s="131" t="str">
        <f t="array" ref="E224">IFERROR(INDEX('Deadline Tracker'!$C$3:$C$1600,MATCH(0,COUNTIF($B$1:$B223, 'Deadline Tracker'!$C$3:$C$1600),0)),"")</f>
        <v/>
      </c>
      <c r="F224" s="131" t="str">
        <f t="array" ref="F224">IFERROR(INDEX('Deadline Tracker'!$B$3:$B$1600,MATCH(0,COUNTIF($C$1:$C223, 'Deadline Tracker'!$B$3:$B$1600),0)),"")</f>
        <v/>
      </c>
    </row>
    <row r="225" spans="1:6">
      <c r="A225" s="131" t="str">
        <f t="array" ref="A225">IFERROR(INDEX('Deadline Tracker'!$D$3:$D$1600,MATCH(0,COUNTIF($A$1:$A224, 'Deadline Tracker'!$D$3:$D$1600),0)),"")</f>
        <v/>
      </c>
      <c r="B225" s="131" t="str">
        <f t="array" ref="B225">IFERROR(INDEX('Deadline Tracker'!$C$3:$C$1600,MATCH(0,COUNTIF($B$1:$B224, 'Deadline Tracker'!$C$3:$C$1600),0)),"")</f>
        <v/>
      </c>
      <c r="C225" s="131" t="str">
        <f t="array" ref="C225">IFERROR(INDEX('Deadline Tracker'!$B$3:$B$1600,MATCH(0,COUNTIF($C$1:$C224, 'Deadline Tracker'!$B$3:$B$1600),0)),"")</f>
        <v/>
      </c>
      <c r="D225" s="131" t="str">
        <f t="array" ref="D225">IFERROR(INDEX('Deadline Tracker'!$D$3:$D$1600,MATCH(0,COUNTIF($A$1:$A224, 'Deadline Tracker'!$D$3:$D$1600),0)),"")</f>
        <v/>
      </c>
      <c r="E225" s="131" t="str">
        <f t="array" ref="E225">IFERROR(INDEX('Deadline Tracker'!$C$3:$C$1600,MATCH(0,COUNTIF($B$1:$B224, 'Deadline Tracker'!$C$3:$C$1600),0)),"")</f>
        <v/>
      </c>
      <c r="F225" s="131" t="str">
        <f t="array" ref="F225">IFERROR(INDEX('Deadline Tracker'!$B$3:$B$1600,MATCH(0,COUNTIF($C$1:$C224, 'Deadline Tracker'!$B$3:$B$1600),0)),"")</f>
        <v/>
      </c>
    </row>
    <row r="226" spans="1:6">
      <c r="A226" s="131" t="str">
        <f t="array" ref="A226">IFERROR(INDEX('Deadline Tracker'!$D$3:$D$1600,MATCH(0,COUNTIF($A$1:$A225, 'Deadline Tracker'!$D$3:$D$1600),0)),"")</f>
        <v/>
      </c>
      <c r="B226" s="131" t="str">
        <f t="array" ref="B226">IFERROR(INDEX('Deadline Tracker'!$C$3:$C$1600,MATCH(0,COUNTIF($B$1:$B225, 'Deadline Tracker'!$C$3:$C$1600),0)),"")</f>
        <v/>
      </c>
      <c r="C226" s="131" t="str">
        <f t="array" ref="C226">IFERROR(INDEX('Deadline Tracker'!$B$3:$B$1600,MATCH(0,COUNTIF($C$1:$C225, 'Deadline Tracker'!$B$3:$B$1600),0)),"")</f>
        <v/>
      </c>
      <c r="D226" s="131" t="str">
        <f t="array" ref="D226">IFERROR(INDEX('Deadline Tracker'!$D$3:$D$1600,MATCH(0,COUNTIF($A$1:$A225, 'Deadline Tracker'!$D$3:$D$1600),0)),"")</f>
        <v/>
      </c>
      <c r="E226" s="131" t="str">
        <f t="array" ref="E226">IFERROR(INDEX('Deadline Tracker'!$C$3:$C$1600,MATCH(0,COUNTIF($B$1:$B225, 'Deadline Tracker'!$C$3:$C$1600),0)),"")</f>
        <v/>
      </c>
      <c r="F226" s="131" t="str">
        <f t="array" ref="F226">IFERROR(INDEX('Deadline Tracker'!$B$3:$B$1600,MATCH(0,COUNTIF($C$1:$C225, 'Deadline Tracker'!$B$3:$B$1600),0)),"")</f>
        <v/>
      </c>
    </row>
    <row r="227" spans="1:6">
      <c r="A227" s="131" t="str">
        <f t="array" ref="A227">IFERROR(INDEX('Deadline Tracker'!$D$3:$D$1600,MATCH(0,COUNTIF($A$1:$A226, 'Deadline Tracker'!$D$3:$D$1600),0)),"")</f>
        <v/>
      </c>
      <c r="B227" s="131" t="str">
        <f t="array" ref="B227">IFERROR(INDEX('Deadline Tracker'!$C$3:$C$1600,MATCH(0,COUNTIF($B$1:$B226, 'Deadline Tracker'!$C$3:$C$1600),0)),"")</f>
        <v/>
      </c>
      <c r="C227" s="131" t="str">
        <f t="array" ref="C227">IFERROR(INDEX('Deadline Tracker'!$B$3:$B$1600,MATCH(0,COUNTIF($C$1:$C226, 'Deadline Tracker'!$B$3:$B$1600),0)),"")</f>
        <v/>
      </c>
      <c r="D227" s="131" t="str">
        <f t="array" ref="D227">IFERROR(INDEX('Deadline Tracker'!$D$3:$D$1600,MATCH(0,COUNTIF($A$1:$A226, 'Deadline Tracker'!$D$3:$D$1600),0)),"")</f>
        <v/>
      </c>
      <c r="E227" s="131" t="str">
        <f t="array" ref="E227">IFERROR(INDEX('Deadline Tracker'!$C$3:$C$1600,MATCH(0,COUNTIF($B$1:$B226, 'Deadline Tracker'!$C$3:$C$1600),0)),"")</f>
        <v/>
      </c>
      <c r="F227" s="131" t="str">
        <f t="array" ref="F227">IFERROR(INDEX('Deadline Tracker'!$B$3:$B$1600,MATCH(0,COUNTIF($C$1:$C226, 'Deadline Tracker'!$B$3:$B$1600),0)),"")</f>
        <v/>
      </c>
    </row>
    <row r="228" spans="1:6">
      <c r="A228" s="131" t="str">
        <f t="array" ref="A228">IFERROR(INDEX('Deadline Tracker'!$D$3:$D$1600,MATCH(0,COUNTIF($A$1:$A227, 'Deadline Tracker'!$D$3:$D$1600),0)),"")</f>
        <v/>
      </c>
      <c r="B228" s="131" t="str">
        <f t="array" ref="B228">IFERROR(INDEX('Deadline Tracker'!$C$3:$C$1600,MATCH(0,COUNTIF($B$1:$B227, 'Deadline Tracker'!$C$3:$C$1600),0)),"")</f>
        <v/>
      </c>
      <c r="C228" s="131" t="str">
        <f t="array" ref="C228">IFERROR(INDEX('Deadline Tracker'!$B$3:$B$1600,MATCH(0,COUNTIF($C$1:$C227, 'Deadline Tracker'!$B$3:$B$1600),0)),"")</f>
        <v/>
      </c>
      <c r="D228" s="131" t="str">
        <f t="array" ref="D228">IFERROR(INDEX('Deadline Tracker'!$D$3:$D$1600,MATCH(0,COUNTIF($A$1:$A227, 'Deadline Tracker'!$D$3:$D$1600),0)),"")</f>
        <v/>
      </c>
      <c r="E228" s="131" t="str">
        <f t="array" ref="E228">IFERROR(INDEX('Deadline Tracker'!$C$3:$C$1600,MATCH(0,COUNTIF($B$1:$B227, 'Deadline Tracker'!$C$3:$C$1600),0)),"")</f>
        <v/>
      </c>
      <c r="F228" s="131" t="str">
        <f t="array" ref="F228">IFERROR(INDEX('Deadline Tracker'!$B$3:$B$1600,MATCH(0,COUNTIF($C$1:$C227, 'Deadline Tracker'!$B$3:$B$1600),0)),"")</f>
        <v/>
      </c>
    </row>
    <row r="229" spans="1:6">
      <c r="A229" s="131" t="str">
        <f t="array" ref="A229">IFERROR(INDEX('Deadline Tracker'!$D$3:$D$1600,MATCH(0,COUNTIF($A$1:$A228, 'Deadline Tracker'!$D$3:$D$1600),0)),"")</f>
        <v/>
      </c>
      <c r="B229" s="131" t="str">
        <f t="array" ref="B229">IFERROR(INDEX('Deadline Tracker'!$C$3:$C$1600,MATCH(0,COUNTIF($B$1:$B228, 'Deadline Tracker'!$C$3:$C$1600),0)),"")</f>
        <v/>
      </c>
      <c r="C229" s="131" t="str">
        <f t="array" ref="C229">IFERROR(INDEX('Deadline Tracker'!$B$3:$B$1600,MATCH(0,COUNTIF($C$1:$C228, 'Deadline Tracker'!$B$3:$B$1600),0)),"")</f>
        <v/>
      </c>
      <c r="D229" s="131" t="str">
        <f t="array" ref="D229">IFERROR(INDEX('Deadline Tracker'!$D$3:$D$1600,MATCH(0,COUNTIF($A$1:$A228, 'Deadline Tracker'!$D$3:$D$1600),0)),"")</f>
        <v/>
      </c>
      <c r="E229" s="131" t="str">
        <f t="array" ref="E229">IFERROR(INDEX('Deadline Tracker'!$C$3:$C$1600,MATCH(0,COUNTIF($B$1:$B228, 'Deadline Tracker'!$C$3:$C$1600),0)),"")</f>
        <v/>
      </c>
      <c r="F229" s="131" t="str">
        <f t="array" ref="F229">IFERROR(INDEX('Deadline Tracker'!$B$3:$B$1600,MATCH(0,COUNTIF($C$1:$C228, 'Deadline Tracker'!$B$3:$B$1600),0)),"")</f>
        <v/>
      </c>
    </row>
    <row r="230" spans="1:6">
      <c r="A230" s="131" t="str">
        <f t="array" ref="A230">IFERROR(INDEX('Deadline Tracker'!$D$3:$D$1600,MATCH(0,COUNTIF($A$1:$A229, 'Deadline Tracker'!$D$3:$D$1600),0)),"")</f>
        <v/>
      </c>
      <c r="B230" s="131" t="str">
        <f t="array" ref="B230">IFERROR(INDEX('Deadline Tracker'!$C$3:$C$1600,MATCH(0,COUNTIF($B$1:$B229, 'Deadline Tracker'!$C$3:$C$1600),0)),"")</f>
        <v/>
      </c>
      <c r="C230" s="131" t="str">
        <f t="array" ref="C230">IFERROR(INDEX('Deadline Tracker'!$B$3:$B$1600,MATCH(0,COUNTIF($C$1:$C229, 'Deadline Tracker'!$B$3:$B$1600),0)),"")</f>
        <v/>
      </c>
      <c r="D230" s="131" t="str">
        <f t="array" ref="D230">IFERROR(INDEX('Deadline Tracker'!$D$3:$D$1600,MATCH(0,COUNTIF($A$1:$A229, 'Deadline Tracker'!$D$3:$D$1600),0)),"")</f>
        <v/>
      </c>
      <c r="E230" s="131" t="str">
        <f t="array" ref="E230">IFERROR(INDEX('Deadline Tracker'!$C$3:$C$1600,MATCH(0,COUNTIF($B$1:$B229, 'Deadline Tracker'!$C$3:$C$1600),0)),"")</f>
        <v/>
      </c>
      <c r="F230" s="131" t="str">
        <f t="array" ref="F230">IFERROR(INDEX('Deadline Tracker'!$B$3:$B$1600,MATCH(0,COUNTIF($C$1:$C229, 'Deadline Tracker'!$B$3:$B$1600),0)),"")</f>
        <v/>
      </c>
    </row>
    <row r="231" spans="1:6">
      <c r="A231" s="131" t="str">
        <f t="array" ref="A231">IFERROR(INDEX('Deadline Tracker'!$D$3:$D$1600,MATCH(0,COUNTIF($A$1:$A230, 'Deadline Tracker'!$D$3:$D$1600),0)),"")</f>
        <v/>
      </c>
      <c r="B231" s="131" t="str">
        <f t="array" ref="B231">IFERROR(INDEX('Deadline Tracker'!$C$3:$C$1600,MATCH(0,COUNTIF($B$1:$B230, 'Deadline Tracker'!$C$3:$C$1600),0)),"")</f>
        <v/>
      </c>
      <c r="C231" s="131" t="str">
        <f t="array" ref="C231">IFERROR(INDEX('Deadline Tracker'!$B$3:$B$1600,MATCH(0,COUNTIF($C$1:$C230, 'Deadline Tracker'!$B$3:$B$1600),0)),"")</f>
        <v/>
      </c>
      <c r="D231" s="131" t="str">
        <f t="array" ref="D231">IFERROR(INDEX('Deadline Tracker'!$D$3:$D$1600,MATCH(0,COUNTIF($A$1:$A230, 'Deadline Tracker'!$D$3:$D$1600),0)),"")</f>
        <v/>
      </c>
      <c r="E231" s="131" t="str">
        <f t="array" ref="E231">IFERROR(INDEX('Deadline Tracker'!$C$3:$C$1600,MATCH(0,COUNTIF($B$1:$B230, 'Deadline Tracker'!$C$3:$C$1600),0)),"")</f>
        <v/>
      </c>
      <c r="F231" s="131" t="str">
        <f t="array" ref="F231">IFERROR(INDEX('Deadline Tracker'!$B$3:$B$1600,MATCH(0,COUNTIF($C$1:$C230, 'Deadline Tracker'!$B$3:$B$1600),0)),"")</f>
        <v/>
      </c>
    </row>
    <row r="232" spans="1:6">
      <c r="A232" s="131" t="str">
        <f t="array" ref="A232">IFERROR(INDEX('Deadline Tracker'!$D$3:$D$1600,MATCH(0,COUNTIF($A$1:$A231, 'Deadline Tracker'!$D$3:$D$1600),0)),"")</f>
        <v/>
      </c>
      <c r="B232" s="131" t="str">
        <f t="array" ref="B232">IFERROR(INDEX('Deadline Tracker'!$C$3:$C$1600,MATCH(0,COUNTIF($B$1:$B231, 'Deadline Tracker'!$C$3:$C$1600),0)),"")</f>
        <v/>
      </c>
      <c r="C232" s="131" t="str">
        <f t="array" ref="C232">IFERROR(INDEX('Deadline Tracker'!$B$3:$B$1600,MATCH(0,COUNTIF($C$1:$C231, 'Deadline Tracker'!$B$3:$B$1600),0)),"")</f>
        <v/>
      </c>
      <c r="D232" s="131" t="str">
        <f t="array" ref="D232">IFERROR(INDEX('Deadline Tracker'!$D$3:$D$1600,MATCH(0,COUNTIF($A$1:$A231, 'Deadline Tracker'!$D$3:$D$1600),0)),"")</f>
        <v/>
      </c>
      <c r="E232" s="131" t="str">
        <f t="array" ref="E232">IFERROR(INDEX('Deadline Tracker'!$C$3:$C$1600,MATCH(0,COUNTIF($B$1:$B231, 'Deadline Tracker'!$C$3:$C$1600),0)),"")</f>
        <v/>
      </c>
      <c r="F232" s="131" t="str">
        <f t="array" ref="F232">IFERROR(INDEX('Deadline Tracker'!$B$3:$B$1600,MATCH(0,COUNTIF($C$1:$C231, 'Deadline Tracker'!$B$3:$B$1600),0)),"")</f>
        <v/>
      </c>
    </row>
    <row r="233" spans="1:6">
      <c r="A233" s="131" t="str">
        <f t="array" ref="A233">IFERROR(INDEX('Deadline Tracker'!$D$3:$D$1600,MATCH(0,COUNTIF($A$1:$A232, 'Deadline Tracker'!$D$3:$D$1600),0)),"")</f>
        <v/>
      </c>
      <c r="B233" s="131" t="str">
        <f t="array" ref="B233">IFERROR(INDEX('Deadline Tracker'!$C$3:$C$1600,MATCH(0,COUNTIF($B$1:$B232, 'Deadline Tracker'!$C$3:$C$1600),0)),"")</f>
        <v/>
      </c>
      <c r="C233" s="131" t="str">
        <f t="array" ref="C233">IFERROR(INDEX('Deadline Tracker'!$B$3:$B$1600,MATCH(0,COUNTIF($C$1:$C232, 'Deadline Tracker'!$B$3:$B$1600),0)),"")</f>
        <v/>
      </c>
      <c r="D233" s="131" t="str">
        <f t="array" ref="D233">IFERROR(INDEX('Deadline Tracker'!$D$3:$D$1600,MATCH(0,COUNTIF($A$1:$A232, 'Deadline Tracker'!$D$3:$D$1600),0)),"")</f>
        <v/>
      </c>
      <c r="E233" s="131" t="str">
        <f t="array" ref="E233">IFERROR(INDEX('Deadline Tracker'!$C$3:$C$1600,MATCH(0,COUNTIF($B$1:$B232, 'Deadline Tracker'!$C$3:$C$1600),0)),"")</f>
        <v/>
      </c>
      <c r="F233" s="131" t="str">
        <f t="array" ref="F233">IFERROR(INDEX('Deadline Tracker'!$B$3:$B$1600,MATCH(0,COUNTIF($C$1:$C232, 'Deadline Tracker'!$B$3:$B$1600),0)),"")</f>
        <v/>
      </c>
    </row>
    <row r="234" spans="1:6">
      <c r="A234" s="131" t="str">
        <f t="array" ref="A234">IFERROR(INDEX('Deadline Tracker'!$D$3:$D$1600,MATCH(0,COUNTIF($A$1:$A233, 'Deadline Tracker'!$D$3:$D$1600),0)),"")</f>
        <v/>
      </c>
      <c r="B234" s="131" t="str">
        <f t="array" ref="B234">IFERROR(INDEX('Deadline Tracker'!$C$3:$C$1600,MATCH(0,COUNTIF($B$1:$B233, 'Deadline Tracker'!$C$3:$C$1600),0)),"")</f>
        <v/>
      </c>
      <c r="C234" s="131" t="str">
        <f t="array" ref="C234">IFERROR(INDEX('Deadline Tracker'!$B$3:$B$1600,MATCH(0,COUNTIF($C$1:$C233, 'Deadline Tracker'!$B$3:$B$1600),0)),"")</f>
        <v/>
      </c>
      <c r="D234" s="131" t="str">
        <f t="array" ref="D234">IFERROR(INDEX('Deadline Tracker'!$D$3:$D$1600,MATCH(0,COUNTIF($A$1:$A233, 'Deadline Tracker'!$D$3:$D$1600),0)),"")</f>
        <v/>
      </c>
      <c r="E234" s="131" t="str">
        <f t="array" ref="E234">IFERROR(INDEX('Deadline Tracker'!$C$3:$C$1600,MATCH(0,COUNTIF($B$1:$B233, 'Deadline Tracker'!$C$3:$C$1600),0)),"")</f>
        <v/>
      </c>
      <c r="F234" s="131" t="str">
        <f t="array" ref="F234">IFERROR(INDEX('Deadline Tracker'!$B$3:$B$1600,MATCH(0,COUNTIF($C$1:$C233, 'Deadline Tracker'!$B$3:$B$1600),0)),"")</f>
        <v/>
      </c>
    </row>
    <row r="235" spans="1:6">
      <c r="A235" s="131" t="str">
        <f t="array" ref="A235">IFERROR(INDEX('Deadline Tracker'!$D$3:$D$1600,MATCH(0,COUNTIF($A$1:$A234, 'Deadline Tracker'!$D$3:$D$1600),0)),"")</f>
        <v/>
      </c>
      <c r="B235" s="131" t="str">
        <f t="array" ref="B235">IFERROR(INDEX('Deadline Tracker'!$C$3:$C$1600,MATCH(0,COUNTIF($B$1:$B234, 'Deadline Tracker'!$C$3:$C$1600),0)),"")</f>
        <v/>
      </c>
      <c r="C235" s="131" t="str">
        <f t="array" ref="C235">IFERROR(INDEX('Deadline Tracker'!$B$3:$B$1600,MATCH(0,COUNTIF($C$1:$C234, 'Deadline Tracker'!$B$3:$B$1600),0)),"")</f>
        <v/>
      </c>
      <c r="D235" s="131" t="str">
        <f t="array" ref="D235">IFERROR(INDEX('Deadline Tracker'!$D$3:$D$1600,MATCH(0,COUNTIF($A$1:$A234, 'Deadline Tracker'!$D$3:$D$1600),0)),"")</f>
        <v/>
      </c>
      <c r="E235" s="131" t="str">
        <f t="array" ref="E235">IFERROR(INDEX('Deadline Tracker'!$C$3:$C$1600,MATCH(0,COUNTIF($B$1:$B234, 'Deadline Tracker'!$C$3:$C$1600),0)),"")</f>
        <v/>
      </c>
      <c r="F235" s="131" t="str">
        <f t="array" ref="F235">IFERROR(INDEX('Deadline Tracker'!$B$3:$B$1600,MATCH(0,COUNTIF($C$1:$C234, 'Deadline Tracker'!$B$3:$B$1600),0)),"")</f>
        <v/>
      </c>
    </row>
    <row r="236" spans="1:6">
      <c r="A236" s="131" t="str">
        <f t="array" ref="A236">IFERROR(INDEX('Deadline Tracker'!$D$3:$D$1600,MATCH(0,COUNTIF($A$1:$A235, 'Deadline Tracker'!$D$3:$D$1600),0)),"")</f>
        <v/>
      </c>
      <c r="B236" s="131" t="str">
        <f t="array" ref="B236">IFERROR(INDEX('Deadline Tracker'!$C$3:$C$1600,MATCH(0,COUNTIF($B$1:$B235, 'Deadline Tracker'!$C$3:$C$1600),0)),"")</f>
        <v/>
      </c>
      <c r="C236" s="131" t="str">
        <f t="array" ref="C236">IFERROR(INDEX('Deadline Tracker'!$B$3:$B$1600,MATCH(0,COUNTIF($C$1:$C235, 'Deadline Tracker'!$B$3:$B$1600),0)),"")</f>
        <v/>
      </c>
      <c r="D236" s="131" t="str">
        <f t="array" ref="D236">IFERROR(INDEX('Deadline Tracker'!$D$3:$D$1600,MATCH(0,COUNTIF($A$1:$A235, 'Deadline Tracker'!$D$3:$D$1600),0)),"")</f>
        <v/>
      </c>
      <c r="E236" s="131" t="str">
        <f t="array" ref="E236">IFERROR(INDEX('Deadline Tracker'!$C$3:$C$1600,MATCH(0,COUNTIF($B$1:$B235, 'Deadline Tracker'!$C$3:$C$1600),0)),"")</f>
        <v/>
      </c>
      <c r="F236" s="131" t="str">
        <f t="array" ref="F236">IFERROR(INDEX('Deadline Tracker'!$B$3:$B$1600,MATCH(0,COUNTIF($C$1:$C235, 'Deadline Tracker'!$B$3:$B$1600),0)),"")</f>
        <v/>
      </c>
    </row>
    <row r="237" spans="1:6">
      <c r="A237" s="131" t="str">
        <f t="array" ref="A237">IFERROR(INDEX('Deadline Tracker'!$D$3:$D$1600,MATCH(0,COUNTIF($A$1:$A236, 'Deadline Tracker'!$D$3:$D$1600),0)),"")</f>
        <v/>
      </c>
      <c r="B237" s="131" t="str">
        <f t="array" ref="B237">IFERROR(INDEX('Deadline Tracker'!$C$3:$C$1600,MATCH(0,COUNTIF($B$1:$B236, 'Deadline Tracker'!$C$3:$C$1600),0)),"")</f>
        <v/>
      </c>
      <c r="C237" s="131" t="str">
        <f t="array" ref="C237">IFERROR(INDEX('Deadline Tracker'!$B$3:$B$1600,MATCH(0,COUNTIF($C$1:$C236, 'Deadline Tracker'!$B$3:$B$1600),0)),"")</f>
        <v/>
      </c>
      <c r="D237" s="131" t="str">
        <f t="array" ref="D237">IFERROR(INDEX('Deadline Tracker'!$D$3:$D$1600,MATCH(0,COUNTIF($A$1:$A236, 'Deadline Tracker'!$D$3:$D$1600),0)),"")</f>
        <v/>
      </c>
      <c r="E237" s="131" t="str">
        <f t="array" ref="E237">IFERROR(INDEX('Deadline Tracker'!$C$3:$C$1600,MATCH(0,COUNTIF($B$1:$B236, 'Deadline Tracker'!$C$3:$C$1600),0)),"")</f>
        <v/>
      </c>
      <c r="F237" s="131" t="str">
        <f t="array" ref="F237">IFERROR(INDEX('Deadline Tracker'!$B$3:$B$1600,MATCH(0,COUNTIF($C$1:$C236, 'Deadline Tracker'!$B$3:$B$1600),0)),"")</f>
        <v/>
      </c>
    </row>
    <row r="238" spans="1:6">
      <c r="A238" s="131" t="str">
        <f t="array" ref="A238">IFERROR(INDEX('Deadline Tracker'!$D$3:$D$1600,MATCH(0,COUNTIF($A$1:$A237, 'Deadline Tracker'!$D$3:$D$1600),0)),"")</f>
        <v/>
      </c>
      <c r="B238" s="131" t="str">
        <f t="array" ref="B238">IFERROR(INDEX('Deadline Tracker'!$C$3:$C$1600,MATCH(0,COUNTIF($B$1:$B237, 'Deadline Tracker'!$C$3:$C$1600),0)),"")</f>
        <v/>
      </c>
      <c r="C238" s="131" t="str">
        <f t="array" ref="C238">IFERROR(INDEX('Deadline Tracker'!$B$3:$B$1600,MATCH(0,COUNTIF($C$1:$C237, 'Deadline Tracker'!$B$3:$B$1600),0)),"")</f>
        <v/>
      </c>
      <c r="D238" s="131" t="str">
        <f t="array" ref="D238">IFERROR(INDEX('Deadline Tracker'!$D$3:$D$1600,MATCH(0,COUNTIF($A$1:$A237, 'Deadline Tracker'!$D$3:$D$1600),0)),"")</f>
        <v/>
      </c>
      <c r="E238" s="131" t="str">
        <f t="array" ref="E238">IFERROR(INDEX('Deadline Tracker'!$C$3:$C$1600,MATCH(0,COUNTIF($B$1:$B237, 'Deadline Tracker'!$C$3:$C$1600),0)),"")</f>
        <v/>
      </c>
      <c r="F238" s="131" t="str">
        <f t="array" ref="F238">IFERROR(INDEX('Deadline Tracker'!$B$3:$B$1600,MATCH(0,COUNTIF($C$1:$C237, 'Deadline Tracker'!$B$3:$B$1600),0)),"")</f>
        <v/>
      </c>
    </row>
    <row r="239" spans="1:6">
      <c r="A239" s="131" t="str">
        <f t="array" ref="A239">IFERROR(INDEX('Deadline Tracker'!$D$3:$D$1600,MATCH(0,COUNTIF($A$1:$A238, 'Deadline Tracker'!$D$3:$D$1600),0)),"")</f>
        <v/>
      </c>
      <c r="B239" s="131" t="str">
        <f t="array" ref="B239">IFERROR(INDEX('Deadline Tracker'!$C$3:$C$1600,MATCH(0,COUNTIF($B$1:$B238, 'Deadline Tracker'!$C$3:$C$1600),0)),"")</f>
        <v/>
      </c>
      <c r="C239" s="131" t="str">
        <f t="array" ref="C239">IFERROR(INDEX('Deadline Tracker'!$B$3:$B$1600,MATCH(0,COUNTIF($C$1:$C238, 'Deadline Tracker'!$B$3:$B$1600),0)),"")</f>
        <v/>
      </c>
      <c r="D239" s="131" t="str">
        <f t="array" ref="D239">IFERROR(INDEX('Deadline Tracker'!$D$3:$D$1600,MATCH(0,COUNTIF($A$1:$A238, 'Deadline Tracker'!$D$3:$D$1600),0)),"")</f>
        <v/>
      </c>
      <c r="E239" s="131" t="str">
        <f t="array" ref="E239">IFERROR(INDEX('Deadline Tracker'!$C$3:$C$1600,MATCH(0,COUNTIF($B$1:$B238, 'Deadline Tracker'!$C$3:$C$1600),0)),"")</f>
        <v/>
      </c>
      <c r="F239" s="131" t="str">
        <f t="array" ref="F239">IFERROR(INDEX('Deadline Tracker'!$B$3:$B$1600,MATCH(0,COUNTIF($C$1:$C238, 'Deadline Tracker'!$B$3:$B$1600),0)),"")</f>
        <v/>
      </c>
    </row>
    <row r="240" spans="1:6">
      <c r="A240" s="131" t="str">
        <f t="array" ref="A240">IFERROR(INDEX('Deadline Tracker'!$D$3:$D$1600,MATCH(0,COUNTIF($A$1:$A239, 'Deadline Tracker'!$D$3:$D$1600),0)),"")</f>
        <v/>
      </c>
      <c r="B240" s="131" t="str">
        <f t="array" ref="B240">IFERROR(INDEX('Deadline Tracker'!$C$3:$C$1600,MATCH(0,COUNTIF($B$1:$B239, 'Deadline Tracker'!$C$3:$C$1600),0)),"")</f>
        <v/>
      </c>
      <c r="C240" s="131" t="str">
        <f t="array" ref="C240">IFERROR(INDEX('Deadline Tracker'!$B$3:$B$1600,MATCH(0,COUNTIF($C$1:$C239, 'Deadline Tracker'!$B$3:$B$1600),0)),"")</f>
        <v/>
      </c>
      <c r="D240" s="131" t="str">
        <f t="array" ref="D240">IFERROR(INDEX('Deadline Tracker'!$D$3:$D$1600,MATCH(0,COUNTIF($A$1:$A239, 'Deadline Tracker'!$D$3:$D$1600),0)),"")</f>
        <v/>
      </c>
      <c r="E240" s="131" t="str">
        <f t="array" ref="E240">IFERROR(INDEX('Deadline Tracker'!$C$3:$C$1600,MATCH(0,COUNTIF($B$1:$B239, 'Deadline Tracker'!$C$3:$C$1600),0)),"")</f>
        <v/>
      </c>
      <c r="F240" s="131" t="str">
        <f t="array" ref="F240">IFERROR(INDEX('Deadline Tracker'!$B$3:$B$1600,MATCH(0,COUNTIF($C$1:$C239, 'Deadline Tracker'!$B$3:$B$1600),0)),"")</f>
        <v/>
      </c>
    </row>
    <row r="241" spans="1:6">
      <c r="A241" s="131" t="str">
        <f t="array" ref="A241">IFERROR(INDEX('Deadline Tracker'!$D$3:$D$1600,MATCH(0,COUNTIF($A$1:$A240, 'Deadline Tracker'!$D$3:$D$1600),0)),"")</f>
        <v/>
      </c>
      <c r="B241" s="131" t="str">
        <f t="array" ref="B241">IFERROR(INDEX('Deadline Tracker'!$C$3:$C$1600,MATCH(0,COUNTIF($B$1:$B240, 'Deadline Tracker'!$C$3:$C$1600),0)),"")</f>
        <v/>
      </c>
      <c r="C241" s="131" t="str">
        <f t="array" ref="C241">IFERROR(INDEX('Deadline Tracker'!$B$3:$B$1600,MATCH(0,COUNTIF($C$1:$C240, 'Deadline Tracker'!$B$3:$B$1600),0)),"")</f>
        <v/>
      </c>
      <c r="D241" s="131" t="str">
        <f t="array" ref="D241">IFERROR(INDEX('Deadline Tracker'!$D$3:$D$1600,MATCH(0,COUNTIF($A$1:$A240, 'Deadline Tracker'!$D$3:$D$1600),0)),"")</f>
        <v/>
      </c>
      <c r="E241" s="131" t="str">
        <f t="array" ref="E241">IFERROR(INDEX('Deadline Tracker'!$C$3:$C$1600,MATCH(0,COUNTIF($B$1:$B240, 'Deadline Tracker'!$C$3:$C$1600),0)),"")</f>
        <v/>
      </c>
      <c r="F241" s="131" t="str">
        <f t="array" ref="F241">IFERROR(INDEX('Deadline Tracker'!$B$3:$B$1600,MATCH(0,COUNTIF($C$1:$C240, 'Deadline Tracker'!$B$3:$B$1600),0)),"")</f>
        <v/>
      </c>
    </row>
    <row r="242" spans="1:6">
      <c r="A242" s="131" t="str">
        <f t="array" ref="A242">IFERROR(INDEX('Deadline Tracker'!$D$3:$D$1600,MATCH(0,COUNTIF($A$1:$A241, 'Deadline Tracker'!$D$3:$D$1600),0)),"")</f>
        <v/>
      </c>
      <c r="B242" s="131" t="str">
        <f t="array" ref="B242">IFERROR(INDEX('Deadline Tracker'!$C$3:$C$1600,MATCH(0,COUNTIF($B$1:$B241, 'Deadline Tracker'!$C$3:$C$1600),0)),"")</f>
        <v/>
      </c>
      <c r="C242" s="131" t="str">
        <f t="array" ref="C242">IFERROR(INDEX('Deadline Tracker'!$B$3:$B$1600,MATCH(0,COUNTIF($C$1:$C241, 'Deadline Tracker'!$B$3:$B$1600),0)),"")</f>
        <v/>
      </c>
      <c r="D242" s="131" t="str">
        <f t="array" ref="D242">IFERROR(INDEX('Deadline Tracker'!$D$3:$D$1600,MATCH(0,COUNTIF($A$1:$A241, 'Deadline Tracker'!$D$3:$D$1600),0)),"")</f>
        <v/>
      </c>
      <c r="E242" s="131" t="str">
        <f t="array" ref="E242">IFERROR(INDEX('Deadline Tracker'!$C$3:$C$1600,MATCH(0,COUNTIF($B$1:$B241, 'Deadline Tracker'!$C$3:$C$1600),0)),"")</f>
        <v/>
      </c>
      <c r="F242" s="131" t="str">
        <f t="array" ref="F242">IFERROR(INDEX('Deadline Tracker'!$B$3:$B$1600,MATCH(0,COUNTIF($C$1:$C241, 'Deadline Tracker'!$B$3:$B$1600),0)),"")</f>
        <v/>
      </c>
    </row>
    <row r="243" spans="1:6">
      <c r="A243" s="131" t="str">
        <f t="array" ref="A243">IFERROR(INDEX('Deadline Tracker'!$D$3:$D$1600,MATCH(0,COUNTIF($A$1:$A242, 'Deadline Tracker'!$D$3:$D$1600),0)),"")</f>
        <v/>
      </c>
      <c r="B243" s="131" t="str">
        <f t="array" ref="B243">IFERROR(INDEX('Deadline Tracker'!$C$3:$C$1600,MATCH(0,COUNTIF($B$1:$B242, 'Deadline Tracker'!$C$3:$C$1600),0)),"")</f>
        <v/>
      </c>
      <c r="C243" s="131" t="str">
        <f t="array" ref="C243">IFERROR(INDEX('Deadline Tracker'!$B$3:$B$1600,MATCH(0,COUNTIF($C$1:$C242, 'Deadline Tracker'!$B$3:$B$1600),0)),"")</f>
        <v/>
      </c>
      <c r="D243" s="131" t="str">
        <f t="array" ref="D243">IFERROR(INDEX('Deadline Tracker'!$D$3:$D$1600,MATCH(0,COUNTIF($A$1:$A242, 'Deadline Tracker'!$D$3:$D$1600),0)),"")</f>
        <v/>
      </c>
      <c r="E243" s="131" t="str">
        <f t="array" ref="E243">IFERROR(INDEX('Deadline Tracker'!$C$3:$C$1600,MATCH(0,COUNTIF($B$1:$B242, 'Deadline Tracker'!$C$3:$C$1600),0)),"")</f>
        <v/>
      </c>
      <c r="F243" s="131" t="str">
        <f t="array" ref="F243">IFERROR(INDEX('Deadline Tracker'!$B$3:$B$1600,MATCH(0,COUNTIF($C$1:$C242, 'Deadline Tracker'!$B$3:$B$1600),0)),"")</f>
        <v/>
      </c>
    </row>
    <row r="244" spans="1:6">
      <c r="A244" s="131" t="str">
        <f t="array" ref="A244">IFERROR(INDEX('Deadline Tracker'!$D$3:$D$1600,MATCH(0,COUNTIF($A$1:$A243, 'Deadline Tracker'!$D$3:$D$1600),0)),"")</f>
        <v/>
      </c>
      <c r="B244" s="131" t="str">
        <f t="array" ref="B244">IFERROR(INDEX('Deadline Tracker'!$C$3:$C$1600,MATCH(0,COUNTIF($B$1:$B243, 'Deadline Tracker'!$C$3:$C$1600),0)),"")</f>
        <v/>
      </c>
      <c r="C244" s="131" t="str">
        <f t="array" ref="C244">IFERROR(INDEX('Deadline Tracker'!$B$3:$B$1600,MATCH(0,COUNTIF($C$1:$C243, 'Deadline Tracker'!$B$3:$B$1600),0)),"")</f>
        <v/>
      </c>
      <c r="D244" s="131" t="str">
        <f t="array" ref="D244">IFERROR(INDEX('Deadline Tracker'!$D$3:$D$1600,MATCH(0,COUNTIF($A$1:$A243, 'Deadline Tracker'!$D$3:$D$1600),0)),"")</f>
        <v/>
      </c>
      <c r="E244" s="131" t="str">
        <f t="array" ref="E244">IFERROR(INDEX('Deadline Tracker'!$C$3:$C$1600,MATCH(0,COUNTIF($B$1:$B243, 'Deadline Tracker'!$C$3:$C$1600),0)),"")</f>
        <v/>
      </c>
      <c r="F244" s="131" t="str">
        <f t="array" ref="F244">IFERROR(INDEX('Deadline Tracker'!$B$3:$B$1600,MATCH(0,COUNTIF($C$1:$C243, 'Deadline Tracker'!$B$3:$B$1600),0)),"")</f>
        <v/>
      </c>
    </row>
    <row r="245" spans="1:6">
      <c r="A245" s="131" t="str">
        <f t="array" ref="A245">IFERROR(INDEX('Deadline Tracker'!$D$3:$D$1600,MATCH(0,COUNTIF($A$1:$A244, 'Deadline Tracker'!$D$3:$D$1600),0)),"")</f>
        <v/>
      </c>
      <c r="B245" s="131" t="str">
        <f t="array" ref="B245">IFERROR(INDEX('Deadline Tracker'!$C$3:$C$1600,MATCH(0,COUNTIF($B$1:$B244, 'Deadline Tracker'!$C$3:$C$1600),0)),"")</f>
        <v/>
      </c>
      <c r="C245" s="131" t="str">
        <f t="array" ref="C245">IFERROR(INDEX('Deadline Tracker'!$B$3:$B$1600,MATCH(0,COUNTIF($C$1:$C244, 'Deadline Tracker'!$B$3:$B$1600),0)),"")</f>
        <v/>
      </c>
      <c r="D245" s="131" t="str">
        <f t="array" ref="D245">IFERROR(INDEX('Deadline Tracker'!$D$3:$D$1600,MATCH(0,COUNTIF($A$1:$A244, 'Deadline Tracker'!$D$3:$D$1600),0)),"")</f>
        <v/>
      </c>
      <c r="E245" s="131" t="str">
        <f t="array" ref="E245">IFERROR(INDEX('Deadline Tracker'!$C$3:$C$1600,MATCH(0,COUNTIF($B$1:$B244, 'Deadline Tracker'!$C$3:$C$1600),0)),"")</f>
        <v/>
      </c>
      <c r="F245" s="131" t="str">
        <f t="array" ref="F245">IFERROR(INDEX('Deadline Tracker'!$B$3:$B$1600,MATCH(0,COUNTIF($C$1:$C244, 'Deadline Tracker'!$B$3:$B$1600),0)),"")</f>
        <v/>
      </c>
    </row>
    <row r="246" spans="1:6">
      <c r="A246" s="131" t="str">
        <f t="array" ref="A246">IFERROR(INDEX('Deadline Tracker'!$D$3:$D$1600,MATCH(0,COUNTIF($A$1:$A245, 'Deadline Tracker'!$D$3:$D$1600),0)),"")</f>
        <v/>
      </c>
      <c r="B246" s="131" t="str">
        <f t="array" ref="B246">IFERROR(INDEX('Deadline Tracker'!$C$3:$C$1600,MATCH(0,COUNTIF($B$1:$B245, 'Deadline Tracker'!$C$3:$C$1600),0)),"")</f>
        <v/>
      </c>
      <c r="C246" s="131" t="str">
        <f t="array" ref="C246">IFERROR(INDEX('Deadline Tracker'!$B$3:$B$1600,MATCH(0,COUNTIF($C$1:$C245, 'Deadline Tracker'!$B$3:$B$1600),0)),"")</f>
        <v/>
      </c>
      <c r="D246" s="131" t="str">
        <f t="array" ref="D246">IFERROR(INDEX('Deadline Tracker'!$D$3:$D$1600,MATCH(0,COUNTIF($A$1:$A245, 'Deadline Tracker'!$D$3:$D$1600),0)),"")</f>
        <v/>
      </c>
      <c r="E246" s="131" t="str">
        <f t="array" ref="E246">IFERROR(INDEX('Deadline Tracker'!$C$3:$C$1600,MATCH(0,COUNTIF($B$1:$B245, 'Deadline Tracker'!$C$3:$C$1600),0)),"")</f>
        <v/>
      </c>
      <c r="F246" s="131" t="str">
        <f t="array" ref="F246">IFERROR(INDEX('Deadline Tracker'!$B$3:$B$1600,MATCH(0,COUNTIF($C$1:$C245, 'Deadline Tracker'!$B$3:$B$1600),0)),"")</f>
        <v/>
      </c>
    </row>
    <row r="247" spans="1:6">
      <c r="A247" s="131" t="str">
        <f t="array" ref="A247">IFERROR(INDEX('Deadline Tracker'!$D$3:$D$1600,MATCH(0,COUNTIF($A$1:$A246, 'Deadline Tracker'!$D$3:$D$1600),0)),"")</f>
        <v/>
      </c>
      <c r="B247" s="131" t="str">
        <f t="array" ref="B247">IFERROR(INDEX('Deadline Tracker'!$C$3:$C$1600,MATCH(0,COUNTIF($B$1:$B246, 'Deadline Tracker'!$C$3:$C$1600),0)),"")</f>
        <v/>
      </c>
      <c r="C247" s="131" t="str">
        <f t="array" ref="C247">IFERROR(INDEX('Deadline Tracker'!$B$3:$B$1600,MATCH(0,COUNTIF($C$1:$C246, 'Deadline Tracker'!$B$3:$B$1600),0)),"")</f>
        <v/>
      </c>
      <c r="D247" s="131" t="str">
        <f t="array" ref="D247">IFERROR(INDEX('Deadline Tracker'!$D$3:$D$1600,MATCH(0,COUNTIF($A$1:$A246, 'Deadline Tracker'!$D$3:$D$1600),0)),"")</f>
        <v/>
      </c>
      <c r="E247" s="131" t="str">
        <f t="array" ref="E247">IFERROR(INDEX('Deadline Tracker'!$C$3:$C$1600,MATCH(0,COUNTIF($B$1:$B246, 'Deadline Tracker'!$C$3:$C$1600),0)),"")</f>
        <v/>
      </c>
      <c r="F247" s="131" t="str">
        <f t="array" ref="F247">IFERROR(INDEX('Deadline Tracker'!$B$3:$B$1600,MATCH(0,COUNTIF($C$1:$C246, 'Deadline Tracker'!$B$3:$B$1600),0)),"")</f>
        <v/>
      </c>
    </row>
    <row r="248" spans="1:6">
      <c r="A248" s="131" t="str">
        <f t="array" ref="A248">IFERROR(INDEX('Deadline Tracker'!$D$3:$D$1600,MATCH(0,COUNTIF($A$1:$A247, 'Deadline Tracker'!$D$3:$D$1600),0)),"")</f>
        <v/>
      </c>
      <c r="B248" s="131" t="str">
        <f t="array" ref="B248">IFERROR(INDEX('Deadline Tracker'!$C$3:$C$1600,MATCH(0,COUNTIF($B$1:$B247, 'Deadline Tracker'!$C$3:$C$1600),0)),"")</f>
        <v/>
      </c>
      <c r="C248" s="131" t="str">
        <f t="array" ref="C248">IFERROR(INDEX('Deadline Tracker'!$B$3:$B$1600,MATCH(0,COUNTIF($C$1:$C247, 'Deadline Tracker'!$B$3:$B$1600),0)),"")</f>
        <v/>
      </c>
      <c r="D248" s="131" t="str">
        <f t="array" ref="D248">IFERROR(INDEX('Deadline Tracker'!$D$3:$D$1600,MATCH(0,COUNTIF($A$1:$A247, 'Deadline Tracker'!$D$3:$D$1600),0)),"")</f>
        <v/>
      </c>
      <c r="E248" s="131" t="str">
        <f t="array" ref="E248">IFERROR(INDEX('Deadline Tracker'!$C$3:$C$1600,MATCH(0,COUNTIF($B$1:$B247, 'Deadline Tracker'!$C$3:$C$1600),0)),"")</f>
        <v/>
      </c>
      <c r="F248" s="131" t="str">
        <f t="array" ref="F248">IFERROR(INDEX('Deadline Tracker'!$B$3:$B$1600,MATCH(0,COUNTIF($C$1:$C247, 'Deadline Tracker'!$B$3:$B$1600),0)),"")</f>
        <v/>
      </c>
    </row>
    <row r="249" spans="1:6">
      <c r="A249" s="131" t="str">
        <f t="array" ref="A249">IFERROR(INDEX('Deadline Tracker'!$D$3:$D$1600,MATCH(0,COUNTIF($A$1:$A248, 'Deadline Tracker'!$D$3:$D$1600),0)),"")</f>
        <v/>
      </c>
      <c r="B249" s="131" t="str">
        <f t="array" ref="B249">IFERROR(INDEX('Deadline Tracker'!$C$3:$C$1600,MATCH(0,COUNTIF($B$1:$B248, 'Deadline Tracker'!$C$3:$C$1600),0)),"")</f>
        <v/>
      </c>
      <c r="C249" s="131" t="str">
        <f t="array" ref="C249">IFERROR(INDEX('Deadline Tracker'!$B$3:$B$1600,MATCH(0,COUNTIF($C$1:$C248, 'Deadline Tracker'!$B$3:$B$1600),0)),"")</f>
        <v/>
      </c>
      <c r="D249" s="131" t="str">
        <f t="array" ref="D249">IFERROR(INDEX('Deadline Tracker'!$D$3:$D$1600,MATCH(0,COUNTIF($A$1:$A248, 'Deadline Tracker'!$D$3:$D$1600),0)),"")</f>
        <v/>
      </c>
      <c r="E249" s="131" t="str">
        <f t="array" ref="E249">IFERROR(INDEX('Deadline Tracker'!$C$3:$C$1600,MATCH(0,COUNTIF($B$1:$B248, 'Deadline Tracker'!$C$3:$C$1600),0)),"")</f>
        <v/>
      </c>
      <c r="F249" s="131" t="str">
        <f t="array" ref="F249">IFERROR(INDEX('Deadline Tracker'!$B$3:$B$1600,MATCH(0,COUNTIF($C$1:$C248, 'Deadline Tracker'!$B$3:$B$1600),0)),"")</f>
        <v/>
      </c>
    </row>
    <row r="250" spans="1:6">
      <c r="A250" s="131" t="str">
        <f t="array" ref="A250">IFERROR(INDEX('Deadline Tracker'!$D$3:$D$1600,MATCH(0,COUNTIF($A$1:$A249, 'Deadline Tracker'!$D$3:$D$1600),0)),"")</f>
        <v/>
      </c>
      <c r="B250" s="131" t="str">
        <f t="array" ref="B250">IFERROR(INDEX('Deadline Tracker'!$C$3:$C$1600,MATCH(0,COUNTIF($B$1:$B249, 'Deadline Tracker'!$C$3:$C$1600),0)),"")</f>
        <v/>
      </c>
      <c r="C250" s="131" t="str">
        <f t="array" ref="C250">IFERROR(INDEX('Deadline Tracker'!$B$3:$B$1600,MATCH(0,COUNTIF($C$1:$C249, 'Deadline Tracker'!$B$3:$B$1600),0)),"")</f>
        <v/>
      </c>
      <c r="D250" s="131" t="str">
        <f t="array" ref="D250">IFERROR(INDEX('Deadline Tracker'!$D$3:$D$1600,MATCH(0,COUNTIF($A$1:$A249, 'Deadline Tracker'!$D$3:$D$1600),0)),"")</f>
        <v/>
      </c>
      <c r="E250" s="131" t="str">
        <f t="array" ref="E250">IFERROR(INDEX('Deadline Tracker'!$C$3:$C$1600,MATCH(0,COUNTIF($B$1:$B249, 'Deadline Tracker'!$C$3:$C$1600),0)),"")</f>
        <v/>
      </c>
      <c r="F250" s="131" t="str">
        <f t="array" ref="F250">IFERROR(INDEX('Deadline Tracker'!$B$3:$B$1600,MATCH(0,COUNTIF($C$1:$C249, 'Deadline Tracker'!$B$3:$B$1600),0)),"")</f>
        <v/>
      </c>
    </row>
    <row r="251" spans="1:6">
      <c r="A251" s="131" t="str">
        <f t="array" ref="A251">IFERROR(INDEX('Deadline Tracker'!$D$3:$D$1600,MATCH(0,COUNTIF($A$1:$A250, 'Deadline Tracker'!$D$3:$D$1600),0)),"")</f>
        <v/>
      </c>
      <c r="B251" s="131" t="str">
        <f t="array" ref="B251">IFERROR(INDEX('Deadline Tracker'!$C$3:$C$1600,MATCH(0,COUNTIF($B$1:$B250, 'Deadline Tracker'!$C$3:$C$1600),0)),"")</f>
        <v/>
      </c>
      <c r="C251" s="131" t="str">
        <f t="array" ref="C251">IFERROR(INDEX('Deadline Tracker'!$B$3:$B$1600,MATCH(0,COUNTIF($C$1:$C250, 'Deadline Tracker'!$B$3:$B$1600),0)),"")</f>
        <v/>
      </c>
      <c r="D251" s="131" t="str">
        <f t="array" ref="D251">IFERROR(INDEX('Deadline Tracker'!$D$3:$D$1600,MATCH(0,COUNTIF($A$1:$A250, 'Deadline Tracker'!$D$3:$D$1600),0)),"")</f>
        <v/>
      </c>
      <c r="E251" s="131" t="str">
        <f t="array" ref="E251">IFERROR(INDEX('Deadline Tracker'!$C$3:$C$1600,MATCH(0,COUNTIF($B$1:$B250, 'Deadline Tracker'!$C$3:$C$1600),0)),"")</f>
        <v/>
      </c>
      <c r="F251" s="131" t="str">
        <f t="array" ref="F251">IFERROR(INDEX('Deadline Tracker'!$B$3:$B$1600,MATCH(0,COUNTIF($C$1:$C250, 'Deadline Tracker'!$B$3:$B$1600),0)),"")</f>
        <v/>
      </c>
    </row>
    <row r="252" spans="1:6">
      <c r="A252" s="131" t="str">
        <f t="array" ref="A252">IFERROR(INDEX('Deadline Tracker'!$D$3:$D$1600,MATCH(0,COUNTIF($A$1:$A251, 'Deadline Tracker'!$D$3:$D$1600),0)),"")</f>
        <v/>
      </c>
      <c r="B252" s="131" t="str">
        <f t="array" ref="B252">IFERROR(INDEX('Deadline Tracker'!$C$3:$C$1600,MATCH(0,COUNTIF($B$1:$B251, 'Deadline Tracker'!$C$3:$C$1600),0)),"")</f>
        <v/>
      </c>
      <c r="C252" s="131" t="str">
        <f t="array" ref="C252">IFERROR(INDEX('Deadline Tracker'!$B$3:$B$1600,MATCH(0,COUNTIF($C$1:$C251, 'Deadline Tracker'!$B$3:$B$1600),0)),"")</f>
        <v/>
      </c>
      <c r="D252" s="131" t="str">
        <f t="array" ref="D252">IFERROR(INDEX('Deadline Tracker'!$D$3:$D$1600,MATCH(0,COUNTIF($A$1:$A251, 'Deadline Tracker'!$D$3:$D$1600),0)),"")</f>
        <v/>
      </c>
      <c r="E252" s="131" t="str">
        <f t="array" ref="E252">IFERROR(INDEX('Deadline Tracker'!$C$3:$C$1600,MATCH(0,COUNTIF($B$1:$B251, 'Deadline Tracker'!$C$3:$C$1600),0)),"")</f>
        <v/>
      </c>
      <c r="F252" s="131" t="str">
        <f t="array" ref="F252">IFERROR(INDEX('Deadline Tracker'!$B$3:$B$1600,MATCH(0,COUNTIF($C$1:$C251, 'Deadline Tracker'!$B$3:$B$1600),0)),"")</f>
        <v/>
      </c>
    </row>
    <row r="253" spans="1:6">
      <c r="A253" s="131" t="str">
        <f t="array" ref="A253">IFERROR(INDEX('Deadline Tracker'!$D$3:$D$1600,MATCH(0,COUNTIF($A$1:$A252, 'Deadline Tracker'!$D$3:$D$1600),0)),"")</f>
        <v/>
      </c>
      <c r="B253" s="131" t="str">
        <f t="array" ref="B253">IFERROR(INDEX('Deadline Tracker'!$C$3:$C$1600,MATCH(0,COUNTIF($B$1:$B252, 'Deadline Tracker'!$C$3:$C$1600),0)),"")</f>
        <v/>
      </c>
      <c r="C253" s="131" t="str">
        <f t="array" ref="C253">IFERROR(INDEX('Deadline Tracker'!$B$3:$B$1600,MATCH(0,COUNTIF($C$1:$C252, 'Deadline Tracker'!$B$3:$B$1600),0)),"")</f>
        <v/>
      </c>
      <c r="D253" s="131" t="str">
        <f t="array" ref="D253">IFERROR(INDEX('Deadline Tracker'!$D$3:$D$1600,MATCH(0,COUNTIF($A$1:$A252, 'Deadline Tracker'!$D$3:$D$1600),0)),"")</f>
        <v/>
      </c>
      <c r="E253" s="131" t="str">
        <f t="array" ref="E253">IFERROR(INDEX('Deadline Tracker'!$C$3:$C$1600,MATCH(0,COUNTIF($B$1:$B252, 'Deadline Tracker'!$C$3:$C$1600),0)),"")</f>
        <v/>
      </c>
      <c r="F253" s="131" t="str">
        <f t="array" ref="F253">IFERROR(INDEX('Deadline Tracker'!$B$3:$B$1600,MATCH(0,COUNTIF($C$1:$C252, 'Deadline Tracker'!$B$3:$B$1600),0)),"")</f>
        <v/>
      </c>
    </row>
    <row r="254" spans="1:6">
      <c r="A254" s="131" t="str">
        <f t="array" ref="A254">IFERROR(INDEX('Deadline Tracker'!$D$3:$D$1600,MATCH(0,COUNTIF($A$1:$A253, 'Deadline Tracker'!$D$3:$D$1600),0)),"")</f>
        <v/>
      </c>
      <c r="B254" s="131" t="str">
        <f t="array" ref="B254">IFERROR(INDEX('Deadline Tracker'!$C$3:$C$1600,MATCH(0,COUNTIF($B$1:$B253, 'Deadline Tracker'!$C$3:$C$1600),0)),"")</f>
        <v/>
      </c>
      <c r="C254" s="131" t="str">
        <f t="array" ref="C254">IFERROR(INDEX('Deadline Tracker'!$B$3:$B$1600,MATCH(0,COUNTIF($C$1:$C253, 'Deadline Tracker'!$B$3:$B$1600),0)),"")</f>
        <v/>
      </c>
      <c r="D254" s="131" t="str">
        <f t="array" ref="D254">IFERROR(INDEX('Deadline Tracker'!$D$3:$D$1600,MATCH(0,COUNTIF($A$1:$A253, 'Deadline Tracker'!$D$3:$D$1600),0)),"")</f>
        <v/>
      </c>
      <c r="E254" s="131" t="str">
        <f t="array" ref="E254">IFERROR(INDEX('Deadline Tracker'!$C$3:$C$1600,MATCH(0,COUNTIF($B$1:$B253, 'Deadline Tracker'!$C$3:$C$1600),0)),"")</f>
        <v/>
      </c>
      <c r="F254" s="131" t="str">
        <f t="array" ref="F254">IFERROR(INDEX('Deadline Tracker'!$B$3:$B$1600,MATCH(0,COUNTIF($C$1:$C253, 'Deadline Tracker'!$B$3:$B$1600),0)),"")</f>
        <v/>
      </c>
    </row>
    <row r="255" spans="1:6">
      <c r="A255" s="131" t="str">
        <f t="array" ref="A255">IFERROR(INDEX('Deadline Tracker'!$D$3:$D$1600,MATCH(0,COUNTIF($A$1:$A254, 'Deadline Tracker'!$D$3:$D$1600),0)),"")</f>
        <v/>
      </c>
      <c r="B255" s="131" t="str">
        <f t="array" ref="B255">IFERROR(INDEX('Deadline Tracker'!$C$3:$C$1600,MATCH(0,COUNTIF($B$1:$B254, 'Deadline Tracker'!$C$3:$C$1600),0)),"")</f>
        <v/>
      </c>
      <c r="C255" s="131" t="str">
        <f t="array" ref="C255">IFERROR(INDEX('Deadline Tracker'!$B$3:$B$1600,MATCH(0,COUNTIF($C$1:$C254, 'Deadline Tracker'!$B$3:$B$1600),0)),"")</f>
        <v/>
      </c>
      <c r="D255" s="131" t="str">
        <f t="array" ref="D255">IFERROR(INDEX('Deadline Tracker'!$D$3:$D$1600,MATCH(0,COUNTIF($A$1:$A254, 'Deadline Tracker'!$D$3:$D$1600),0)),"")</f>
        <v/>
      </c>
      <c r="E255" s="131" t="str">
        <f t="array" ref="E255">IFERROR(INDEX('Deadline Tracker'!$C$3:$C$1600,MATCH(0,COUNTIF($B$1:$B254, 'Deadline Tracker'!$C$3:$C$1600),0)),"")</f>
        <v/>
      </c>
      <c r="F255" s="131" t="str">
        <f t="array" ref="F255">IFERROR(INDEX('Deadline Tracker'!$B$3:$B$1600,MATCH(0,COUNTIF($C$1:$C254, 'Deadline Tracker'!$B$3:$B$1600),0)),"")</f>
        <v/>
      </c>
    </row>
    <row r="256" spans="1:6">
      <c r="A256" s="131" t="str">
        <f t="array" ref="A256">IFERROR(INDEX('Deadline Tracker'!$D$3:$D$1600,MATCH(0,COUNTIF($A$1:$A255, 'Deadline Tracker'!$D$3:$D$1600),0)),"")</f>
        <v/>
      </c>
      <c r="B256" s="131" t="str">
        <f t="array" ref="B256">IFERROR(INDEX('Deadline Tracker'!$C$3:$C$1600,MATCH(0,COUNTIF($B$1:$B255, 'Deadline Tracker'!$C$3:$C$1600),0)),"")</f>
        <v/>
      </c>
      <c r="C256" s="131" t="str">
        <f t="array" ref="C256">IFERROR(INDEX('Deadline Tracker'!$B$3:$B$1600,MATCH(0,COUNTIF($C$1:$C255, 'Deadline Tracker'!$B$3:$B$1600),0)),"")</f>
        <v/>
      </c>
      <c r="D256" s="131" t="str">
        <f t="array" ref="D256">IFERROR(INDEX('Deadline Tracker'!$D$3:$D$1600,MATCH(0,COUNTIF($A$1:$A255, 'Deadline Tracker'!$D$3:$D$1600),0)),"")</f>
        <v/>
      </c>
      <c r="E256" s="131" t="str">
        <f t="array" ref="E256">IFERROR(INDEX('Deadline Tracker'!$C$3:$C$1600,MATCH(0,COUNTIF($B$1:$B255, 'Deadline Tracker'!$C$3:$C$1600),0)),"")</f>
        <v/>
      </c>
      <c r="F256" s="131" t="str">
        <f t="array" ref="F256">IFERROR(INDEX('Deadline Tracker'!$B$3:$B$1600,MATCH(0,COUNTIF($C$1:$C255, 'Deadline Tracker'!$B$3:$B$1600),0)),"")</f>
        <v/>
      </c>
    </row>
    <row r="257" spans="1:6">
      <c r="A257" s="131" t="str">
        <f t="array" ref="A257">IFERROR(INDEX('Deadline Tracker'!$D$3:$D$1600,MATCH(0,COUNTIF($A$1:$A256, 'Deadline Tracker'!$D$3:$D$1600),0)),"")</f>
        <v/>
      </c>
      <c r="B257" s="131" t="str">
        <f t="array" ref="B257">IFERROR(INDEX('Deadline Tracker'!$C$3:$C$1600,MATCH(0,COUNTIF($B$1:$B256, 'Deadline Tracker'!$C$3:$C$1600),0)),"")</f>
        <v/>
      </c>
      <c r="C257" s="131" t="str">
        <f t="array" ref="C257">IFERROR(INDEX('Deadline Tracker'!$B$3:$B$1600,MATCH(0,COUNTIF($C$1:$C256, 'Deadline Tracker'!$B$3:$B$1600),0)),"")</f>
        <v/>
      </c>
      <c r="D257" s="131" t="str">
        <f t="array" ref="D257">IFERROR(INDEX('Deadline Tracker'!$D$3:$D$1600,MATCH(0,COUNTIF($A$1:$A256, 'Deadline Tracker'!$D$3:$D$1600),0)),"")</f>
        <v/>
      </c>
      <c r="E257" s="131" t="str">
        <f t="array" ref="E257">IFERROR(INDEX('Deadline Tracker'!$C$3:$C$1600,MATCH(0,COUNTIF($B$1:$B256, 'Deadline Tracker'!$C$3:$C$1600),0)),"")</f>
        <v/>
      </c>
      <c r="F257" s="131" t="str">
        <f t="array" ref="F257">IFERROR(INDEX('Deadline Tracker'!$B$3:$B$1600,MATCH(0,COUNTIF($C$1:$C256, 'Deadline Tracker'!$B$3:$B$1600),0)),"")</f>
        <v/>
      </c>
    </row>
    <row r="258" spans="1:6">
      <c r="A258" s="131" t="str">
        <f t="array" ref="A258">IFERROR(INDEX('Deadline Tracker'!$D$3:$D$1600,MATCH(0,COUNTIF($A$1:$A257, 'Deadline Tracker'!$D$3:$D$1600),0)),"")</f>
        <v/>
      </c>
      <c r="B258" s="131" t="str">
        <f t="array" ref="B258">IFERROR(INDEX('Deadline Tracker'!$C$3:$C$1600,MATCH(0,COUNTIF($B$1:$B257, 'Deadline Tracker'!$C$3:$C$1600),0)),"")</f>
        <v/>
      </c>
      <c r="C258" s="131" t="str">
        <f t="array" ref="C258">IFERROR(INDEX('Deadline Tracker'!$B$3:$B$1600,MATCH(0,COUNTIF($C$1:$C257, 'Deadline Tracker'!$B$3:$B$1600),0)),"")</f>
        <v/>
      </c>
      <c r="D258" s="131" t="str">
        <f t="array" ref="D258">IFERROR(INDEX('Deadline Tracker'!$D$3:$D$1600,MATCH(0,COUNTIF($A$1:$A257, 'Deadline Tracker'!$D$3:$D$1600),0)),"")</f>
        <v/>
      </c>
      <c r="E258" s="131" t="str">
        <f t="array" ref="E258">IFERROR(INDEX('Deadline Tracker'!$C$3:$C$1600,MATCH(0,COUNTIF($B$1:$B257, 'Deadline Tracker'!$C$3:$C$1600),0)),"")</f>
        <v/>
      </c>
      <c r="F258" s="131" t="str">
        <f t="array" ref="F258">IFERROR(INDEX('Deadline Tracker'!$B$3:$B$1600,MATCH(0,COUNTIF($C$1:$C257, 'Deadline Tracker'!$B$3:$B$1600),0)),"")</f>
        <v/>
      </c>
    </row>
    <row r="259" spans="1:6">
      <c r="A259" s="131" t="str">
        <f t="array" ref="A259">IFERROR(INDEX('Deadline Tracker'!$D$3:$D$1600,MATCH(0,COUNTIF($A$1:$A258, 'Deadline Tracker'!$D$3:$D$1600),0)),"")</f>
        <v/>
      </c>
      <c r="B259" s="131" t="str">
        <f t="array" ref="B259">IFERROR(INDEX('Deadline Tracker'!$C$3:$C$1600,MATCH(0,COUNTIF($B$1:$B258, 'Deadline Tracker'!$C$3:$C$1600),0)),"")</f>
        <v/>
      </c>
      <c r="C259" s="131" t="str">
        <f t="array" ref="C259">IFERROR(INDEX('Deadline Tracker'!$B$3:$B$1600,MATCH(0,COUNTIF($C$1:$C258, 'Deadline Tracker'!$B$3:$B$1600),0)),"")</f>
        <v/>
      </c>
      <c r="D259" s="131" t="str">
        <f t="array" ref="D259">IFERROR(INDEX('Deadline Tracker'!$D$3:$D$1600,MATCH(0,COUNTIF($A$1:$A258, 'Deadline Tracker'!$D$3:$D$1600),0)),"")</f>
        <v/>
      </c>
      <c r="E259" s="131" t="str">
        <f t="array" ref="E259">IFERROR(INDEX('Deadline Tracker'!$C$3:$C$1600,MATCH(0,COUNTIF($B$1:$B258, 'Deadline Tracker'!$C$3:$C$1600),0)),"")</f>
        <v/>
      </c>
      <c r="F259" s="131" t="str">
        <f t="array" ref="F259">IFERROR(INDEX('Deadline Tracker'!$B$3:$B$1600,MATCH(0,COUNTIF($C$1:$C258, 'Deadline Tracker'!$B$3:$B$1600),0)),"")</f>
        <v/>
      </c>
    </row>
    <row r="260" spans="1:6">
      <c r="A260" s="131" t="str">
        <f t="array" ref="A260">IFERROR(INDEX('Deadline Tracker'!$D$3:$D$1600,MATCH(0,COUNTIF($A$1:$A259, 'Deadline Tracker'!$D$3:$D$1600),0)),"")</f>
        <v/>
      </c>
      <c r="B260" s="131" t="str">
        <f t="array" ref="B260">IFERROR(INDEX('Deadline Tracker'!$C$3:$C$1600,MATCH(0,COUNTIF($B$1:$B259, 'Deadline Tracker'!$C$3:$C$1600),0)),"")</f>
        <v/>
      </c>
      <c r="C260" s="131" t="str">
        <f t="array" ref="C260">IFERROR(INDEX('Deadline Tracker'!$B$3:$B$1600,MATCH(0,COUNTIF($C$1:$C259, 'Deadline Tracker'!$B$3:$B$1600),0)),"")</f>
        <v/>
      </c>
      <c r="D260" s="131" t="str">
        <f t="array" ref="D260">IFERROR(INDEX('Deadline Tracker'!$D$3:$D$1600,MATCH(0,COUNTIF($A$1:$A259, 'Deadline Tracker'!$D$3:$D$1600),0)),"")</f>
        <v/>
      </c>
      <c r="E260" s="131" t="str">
        <f t="array" ref="E260">IFERROR(INDEX('Deadline Tracker'!$C$3:$C$1600,MATCH(0,COUNTIF($B$1:$B259, 'Deadline Tracker'!$C$3:$C$1600),0)),"")</f>
        <v/>
      </c>
      <c r="F260" s="131" t="str">
        <f t="array" ref="F260">IFERROR(INDEX('Deadline Tracker'!$B$3:$B$1600,MATCH(0,COUNTIF($C$1:$C259, 'Deadline Tracker'!$B$3:$B$1600),0)),"")</f>
        <v/>
      </c>
    </row>
    <row r="261" spans="1:6">
      <c r="A261" s="131" t="str">
        <f t="array" ref="A261">IFERROR(INDEX('Deadline Tracker'!$D$3:$D$1600,MATCH(0,COUNTIF($A$1:$A260, 'Deadline Tracker'!$D$3:$D$1600),0)),"")</f>
        <v/>
      </c>
      <c r="B261" s="131" t="str">
        <f t="array" ref="B261">IFERROR(INDEX('Deadline Tracker'!$C$3:$C$1600,MATCH(0,COUNTIF($B$1:$B260, 'Deadline Tracker'!$C$3:$C$1600),0)),"")</f>
        <v/>
      </c>
      <c r="C261" s="131" t="str">
        <f t="array" ref="C261">IFERROR(INDEX('Deadline Tracker'!$B$3:$B$1600,MATCH(0,COUNTIF($C$1:$C260, 'Deadline Tracker'!$B$3:$B$1600),0)),"")</f>
        <v/>
      </c>
      <c r="D261" s="131" t="str">
        <f t="array" ref="D261">IFERROR(INDEX('Deadline Tracker'!$D$3:$D$1600,MATCH(0,COUNTIF($A$1:$A260, 'Deadline Tracker'!$D$3:$D$1600),0)),"")</f>
        <v/>
      </c>
      <c r="E261" s="131" t="str">
        <f t="array" ref="E261">IFERROR(INDEX('Deadline Tracker'!$C$3:$C$1600,MATCH(0,COUNTIF($B$1:$B260, 'Deadline Tracker'!$C$3:$C$1600),0)),"")</f>
        <v/>
      </c>
      <c r="F261" s="131" t="str">
        <f t="array" ref="F261">IFERROR(INDEX('Deadline Tracker'!$B$3:$B$1600,MATCH(0,COUNTIF($C$1:$C260, 'Deadline Tracker'!$B$3:$B$1600),0)),"")</f>
        <v/>
      </c>
    </row>
    <row r="262" spans="1:6">
      <c r="A262" s="131" t="str">
        <f t="array" ref="A262">IFERROR(INDEX('Deadline Tracker'!$D$3:$D$1600,MATCH(0,COUNTIF($A$1:$A261, 'Deadline Tracker'!$D$3:$D$1600),0)),"")</f>
        <v/>
      </c>
      <c r="B262" s="131" t="str">
        <f t="array" ref="B262">IFERROR(INDEX('Deadline Tracker'!$C$3:$C$1600,MATCH(0,COUNTIF($B$1:$B261, 'Deadline Tracker'!$C$3:$C$1600),0)),"")</f>
        <v/>
      </c>
      <c r="C262" s="131" t="str">
        <f t="array" ref="C262">IFERROR(INDEX('Deadline Tracker'!$B$3:$B$1600,MATCH(0,COUNTIF($C$1:$C261, 'Deadline Tracker'!$B$3:$B$1600),0)),"")</f>
        <v/>
      </c>
      <c r="D262" s="131" t="str">
        <f t="array" ref="D262">IFERROR(INDEX('Deadline Tracker'!$D$3:$D$1600,MATCH(0,COUNTIF($A$1:$A261, 'Deadline Tracker'!$D$3:$D$1600),0)),"")</f>
        <v/>
      </c>
      <c r="E262" s="131" t="str">
        <f t="array" ref="E262">IFERROR(INDEX('Deadline Tracker'!$C$3:$C$1600,MATCH(0,COUNTIF($B$1:$B261, 'Deadline Tracker'!$C$3:$C$1600),0)),"")</f>
        <v/>
      </c>
      <c r="F262" s="131" t="str">
        <f t="array" ref="F262">IFERROR(INDEX('Deadline Tracker'!$B$3:$B$1600,MATCH(0,COUNTIF($C$1:$C261, 'Deadline Tracker'!$B$3:$B$1600),0)),"")</f>
        <v/>
      </c>
    </row>
    <row r="263" spans="1:6">
      <c r="A263" s="131" t="str">
        <f t="array" ref="A263">IFERROR(INDEX('Deadline Tracker'!$D$3:$D$1600,MATCH(0,COUNTIF($A$1:$A262, 'Deadline Tracker'!$D$3:$D$1600),0)),"")</f>
        <v/>
      </c>
      <c r="B263" s="131" t="str">
        <f t="array" ref="B263">IFERROR(INDEX('Deadline Tracker'!$C$3:$C$1600,MATCH(0,COUNTIF($B$1:$B262, 'Deadline Tracker'!$C$3:$C$1600),0)),"")</f>
        <v/>
      </c>
      <c r="C263" s="131" t="str">
        <f t="array" ref="C263">IFERROR(INDEX('Deadline Tracker'!$B$3:$B$1600,MATCH(0,COUNTIF($C$1:$C262, 'Deadline Tracker'!$B$3:$B$1600),0)),"")</f>
        <v/>
      </c>
      <c r="D263" s="131" t="str">
        <f t="array" ref="D263">IFERROR(INDEX('Deadline Tracker'!$D$3:$D$1600,MATCH(0,COUNTIF($A$1:$A262, 'Deadline Tracker'!$D$3:$D$1600),0)),"")</f>
        <v/>
      </c>
      <c r="E263" s="131" t="str">
        <f t="array" ref="E263">IFERROR(INDEX('Deadline Tracker'!$C$3:$C$1600,MATCH(0,COUNTIF($B$1:$B262, 'Deadline Tracker'!$C$3:$C$1600),0)),"")</f>
        <v/>
      </c>
      <c r="F263" s="131" t="str">
        <f t="array" ref="F263">IFERROR(INDEX('Deadline Tracker'!$B$3:$B$1600,MATCH(0,COUNTIF($C$1:$C262, 'Deadline Tracker'!$B$3:$B$1600),0)),"")</f>
        <v/>
      </c>
    </row>
    <row r="264" spans="1:6">
      <c r="A264" s="131" t="str">
        <f t="array" ref="A264">IFERROR(INDEX('Deadline Tracker'!$D$3:$D$1600,MATCH(0,COUNTIF($A$1:$A263, 'Deadline Tracker'!$D$3:$D$1600),0)),"")</f>
        <v/>
      </c>
      <c r="B264" s="131" t="str">
        <f t="array" ref="B264">IFERROR(INDEX('Deadline Tracker'!$C$3:$C$1600,MATCH(0,COUNTIF($B$1:$B263, 'Deadline Tracker'!$C$3:$C$1600),0)),"")</f>
        <v/>
      </c>
      <c r="C264" s="131" t="str">
        <f t="array" ref="C264">IFERROR(INDEX('Deadline Tracker'!$B$3:$B$1600,MATCH(0,COUNTIF($C$1:$C263, 'Deadline Tracker'!$B$3:$B$1600),0)),"")</f>
        <v/>
      </c>
      <c r="D264" s="131" t="str">
        <f t="array" ref="D264">IFERROR(INDEX('Deadline Tracker'!$D$3:$D$1600,MATCH(0,COUNTIF($A$1:$A263, 'Deadline Tracker'!$D$3:$D$1600),0)),"")</f>
        <v/>
      </c>
      <c r="E264" s="131" t="str">
        <f t="array" ref="E264">IFERROR(INDEX('Deadline Tracker'!$C$3:$C$1600,MATCH(0,COUNTIF($B$1:$B263, 'Deadline Tracker'!$C$3:$C$1600),0)),"")</f>
        <v/>
      </c>
      <c r="F264" s="131" t="str">
        <f t="array" ref="F264">IFERROR(INDEX('Deadline Tracker'!$B$3:$B$1600,MATCH(0,COUNTIF($C$1:$C263, 'Deadline Tracker'!$B$3:$B$1600),0)),"")</f>
        <v/>
      </c>
    </row>
    <row r="265" spans="1:6">
      <c r="A265" s="131" t="str">
        <f t="array" ref="A265">IFERROR(INDEX('Deadline Tracker'!$D$3:$D$1600,MATCH(0,COUNTIF($A$1:$A264, 'Deadline Tracker'!$D$3:$D$1600),0)),"")</f>
        <v/>
      </c>
      <c r="B265" s="131" t="str">
        <f t="array" ref="B265">IFERROR(INDEX('Deadline Tracker'!$C$3:$C$1600,MATCH(0,COUNTIF($B$1:$B264, 'Deadline Tracker'!$C$3:$C$1600),0)),"")</f>
        <v/>
      </c>
      <c r="C265" s="131" t="str">
        <f t="array" ref="C265">IFERROR(INDEX('Deadline Tracker'!$B$3:$B$1600,MATCH(0,COUNTIF($C$1:$C264, 'Deadline Tracker'!$B$3:$B$1600),0)),"")</f>
        <v/>
      </c>
      <c r="D265" s="131" t="str">
        <f t="array" ref="D265">IFERROR(INDEX('Deadline Tracker'!$D$3:$D$1600,MATCH(0,COUNTIF($A$1:$A264, 'Deadline Tracker'!$D$3:$D$1600),0)),"")</f>
        <v/>
      </c>
      <c r="E265" s="131" t="str">
        <f t="array" ref="E265">IFERROR(INDEX('Deadline Tracker'!$C$3:$C$1600,MATCH(0,COUNTIF($B$1:$B264, 'Deadline Tracker'!$C$3:$C$1600),0)),"")</f>
        <v/>
      </c>
      <c r="F265" s="131" t="str">
        <f t="array" ref="F265">IFERROR(INDEX('Deadline Tracker'!$B$3:$B$1600,MATCH(0,COUNTIF($C$1:$C264, 'Deadline Tracker'!$B$3:$B$1600),0)),"")</f>
        <v/>
      </c>
    </row>
    <row r="266" spans="1:6">
      <c r="A266" s="131" t="str">
        <f t="array" ref="A266">IFERROR(INDEX('Deadline Tracker'!$D$3:$D$1600,MATCH(0,COUNTIF($A$1:$A265, 'Deadline Tracker'!$D$3:$D$1600),0)),"")</f>
        <v/>
      </c>
      <c r="B266" s="131" t="str">
        <f t="array" ref="B266">IFERROR(INDEX('Deadline Tracker'!$C$3:$C$1600,MATCH(0,COUNTIF($B$1:$B265, 'Deadline Tracker'!$C$3:$C$1600),0)),"")</f>
        <v/>
      </c>
      <c r="C266" s="131" t="str">
        <f t="array" ref="C266">IFERROR(INDEX('Deadline Tracker'!$B$3:$B$1600,MATCH(0,COUNTIF($C$1:$C265, 'Deadline Tracker'!$B$3:$B$1600),0)),"")</f>
        <v/>
      </c>
      <c r="D266" s="131" t="str">
        <f t="array" ref="D266">IFERROR(INDEX('Deadline Tracker'!$D$3:$D$1600,MATCH(0,COUNTIF($A$1:$A265, 'Deadline Tracker'!$D$3:$D$1600),0)),"")</f>
        <v/>
      </c>
      <c r="E266" s="131" t="str">
        <f t="array" ref="E266">IFERROR(INDEX('Deadline Tracker'!$C$3:$C$1600,MATCH(0,COUNTIF($B$1:$B265, 'Deadline Tracker'!$C$3:$C$1600),0)),"")</f>
        <v/>
      </c>
      <c r="F266" s="131" t="str">
        <f t="array" ref="F266">IFERROR(INDEX('Deadline Tracker'!$B$3:$B$1600,MATCH(0,COUNTIF($C$1:$C265, 'Deadline Tracker'!$B$3:$B$1600),0)),"")</f>
        <v/>
      </c>
    </row>
    <row r="267" spans="1:6">
      <c r="A267" s="131" t="str">
        <f t="array" ref="A267">IFERROR(INDEX('Deadline Tracker'!$D$3:$D$1600,MATCH(0,COUNTIF($A$1:$A266, 'Deadline Tracker'!$D$3:$D$1600),0)),"")</f>
        <v/>
      </c>
      <c r="B267" s="131" t="str">
        <f t="array" ref="B267">IFERROR(INDEX('Deadline Tracker'!$C$3:$C$1600,MATCH(0,COUNTIF($B$1:$B266, 'Deadline Tracker'!$C$3:$C$1600),0)),"")</f>
        <v/>
      </c>
      <c r="C267" s="131" t="str">
        <f t="array" ref="C267">IFERROR(INDEX('Deadline Tracker'!$B$3:$B$1600,MATCH(0,COUNTIF($C$1:$C266, 'Deadline Tracker'!$B$3:$B$1600),0)),"")</f>
        <v/>
      </c>
      <c r="D267" s="131" t="str">
        <f t="array" ref="D267">IFERROR(INDEX('Deadline Tracker'!$D$3:$D$1600,MATCH(0,COUNTIF($A$1:$A266, 'Deadline Tracker'!$D$3:$D$1600),0)),"")</f>
        <v/>
      </c>
      <c r="E267" s="131" t="str">
        <f t="array" ref="E267">IFERROR(INDEX('Deadline Tracker'!$C$3:$C$1600,MATCH(0,COUNTIF($B$1:$B266, 'Deadline Tracker'!$C$3:$C$1600),0)),"")</f>
        <v/>
      </c>
      <c r="F267" s="131" t="str">
        <f t="array" ref="F267">IFERROR(INDEX('Deadline Tracker'!$B$3:$B$1600,MATCH(0,COUNTIF($C$1:$C266, 'Deadline Tracker'!$B$3:$B$1600),0)),"")</f>
        <v/>
      </c>
    </row>
    <row r="268" spans="1:6">
      <c r="A268" s="131" t="str">
        <f t="array" ref="A268">IFERROR(INDEX('Deadline Tracker'!$D$3:$D$1600,MATCH(0,COUNTIF($A$1:$A267, 'Deadline Tracker'!$D$3:$D$1600),0)),"")</f>
        <v/>
      </c>
      <c r="B268" s="131" t="str">
        <f t="array" ref="B268">IFERROR(INDEX('Deadline Tracker'!$C$3:$C$1600,MATCH(0,COUNTIF($B$1:$B267, 'Deadline Tracker'!$C$3:$C$1600),0)),"")</f>
        <v/>
      </c>
      <c r="C268" s="131" t="str">
        <f t="array" ref="C268">IFERROR(INDEX('Deadline Tracker'!$B$3:$B$1600,MATCH(0,COUNTIF($C$1:$C267, 'Deadline Tracker'!$B$3:$B$1600),0)),"")</f>
        <v/>
      </c>
      <c r="D268" s="131" t="str">
        <f t="array" ref="D268">IFERROR(INDEX('Deadline Tracker'!$D$3:$D$1600,MATCH(0,COUNTIF($A$1:$A267, 'Deadline Tracker'!$D$3:$D$1600),0)),"")</f>
        <v/>
      </c>
      <c r="E268" s="131" t="str">
        <f t="array" ref="E268">IFERROR(INDEX('Deadline Tracker'!$C$3:$C$1600,MATCH(0,COUNTIF($B$1:$B267, 'Deadline Tracker'!$C$3:$C$1600),0)),"")</f>
        <v/>
      </c>
      <c r="F268" s="131" t="str">
        <f t="array" ref="F268">IFERROR(INDEX('Deadline Tracker'!$B$3:$B$1600,MATCH(0,COUNTIF($C$1:$C267, 'Deadline Tracker'!$B$3:$B$1600),0)),"")</f>
        <v/>
      </c>
    </row>
    <row r="269" spans="1:6">
      <c r="A269" s="131" t="str">
        <f t="array" ref="A269">IFERROR(INDEX('Deadline Tracker'!$D$3:$D$1600,MATCH(0,COUNTIF($A$1:$A268, 'Deadline Tracker'!$D$3:$D$1600),0)),"")</f>
        <v/>
      </c>
      <c r="B269" s="131" t="str">
        <f t="array" ref="B269">IFERROR(INDEX('Deadline Tracker'!$C$3:$C$1600,MATCH(0,COUNTIF($B$1:$B268, 'Deadline Tracker'!$C$3:$C$1600),0)),"")</f>
        <v/>
      </c>
      <c r="C269" s="131" t="str">
        <f t="array" ref="C269">IFERROR(INDEX('Deadline Tracker'!$B$3:$B$1600,MATCH(0,COUNTIF($C$1:$C268, 'Deadline Tracker'!$B$3:$B$1600),0)),"")</f>
        <v/>
      </c>
      <c r="D269" s="131" t="str">
        <f t="array" ref="D269">IFERROR(INDEX('Deadline Tracker'!$D$3:$D$1600,MATCH(0,COUNTIF($A$1:$A268, 'Deadline Tracker'!$D$3:$D$1600),0)),"")</f>
        <v/>
      </c>
      <c r="E269" s="131" t="str">
        <f t="array" ref="E269">IFERROR(INDEX('Deadline Tracker'!$C$3:$C$1600,MATCH(0,COUNTIF($B$1:$B268, 'Deadline Tracker'!$C$3:$C$1600),0)),"")</f>
        <v/>
      </c>
      <c r="F269" s="131" t="str">
        <f t="array" ref="F269">IFERROR(INDEX('Deadline Tracker'!$B$3:$B$1600,MATCH(0,COUNTIF($C$1:$C268, 'Deadline Tracker'!$B$3:$B$1600),0)),"")</f>
        <v/>
      </c>
    </row>
    <row r="270" spans="1:6">
      <c r="A270" s="131" t="str">
        <f t="array" ref="A270">IFERROR(INDEX('Deadline Tracker'!$D$3:$D$1600,MATCH(0,COUNTIF($A$1:$A269, 'Deadline Tracker'!$D$3:$D$1600),0)),"")</f>
        <v/>
      </c>
      <c r="B270" s="131" t="str">
        <f t="array" ref="B270">IFERROR(INDEX('Deadline Tracker'!$C$3:$C$1600,MATCH(0,COUNTIF($B$1:$B269, 'Deadline Tracker'!$C$3:$C$1600),0)),"")</f>
        <v/>
      </c>
      <c r="C270" s="131" t="str">
        <f t="array" ref="C270">IFERROR(INDEX('Deadline Tracker'!$B$3:$B$1600,MATCH(0,COUNTIF($C$1:$C269, 'Deadline Tracker'!$B$3:$B$1600),0)),"")</f>
        <v/>
      </c>
      <c r="D270" s="131" t="str">
        <f t="array" ref="D270">IFERROR(INDEX('Deadline Tracker'!$D$3:$D$1600,MATCH(0,COUNTIF($A$1:$A269, 'Deadline Tracker'!$D$3:$D$1600),0)),"")</f>
        <v/>
      </c>
      <c r="E270" s="131" t="str">
        <f t="array" ref="E270">IFERROR(INDEX('Deadline Tracker'!$C$3:$C$1600,MATCH(0,COUNTIF($B$1:$B269, 'Deadline Tracker'!$C$3:$C$1600),0)),"")</f>
        <v/>
      </c>
      <c r="F270" s="131" t="str">
        <f t="array" ref="F270">IFERROR(INDEX('Deadline Tracker'!$B$3:$B$1600,MATCH(0,COUNTIF($C$1:$C269, 'Deadline Tracker'!$B$3:$B$1600),0)),"")</f>
        <v/>
      </c>
    </row>
    <row r="271" spans="1:6">
      <c r="A271" s="131" t="str">
        <f t="array" ref="A271">IFERROR(INDEX('Deadline Tracker'!$D$3:$D$1600,MATCH(0,COUNTIF($A$1:$A270, 'Deadline Tracker'!$D$3:$D$1600),0)),"")</f>
        <v/>
      </c>
      <c r="B271" s="131" t="str">
        <f t="array" ref="B271">IFERROR(INDEX('Deadline Tracker'!$C$3:$C$1600,MATCH(0,COUNTIF($B$1:$B270, 'Deadline Tracker'!$C$3:$C$1600),0)),"")</f>
        <v/>
      </c>
      <c r="C271" s="131" t="str">
        <f t="array" ref="C271">IFERROR(INDEX('Deadline Tracker'!$B$3:$B$1600,MATCH(0,COUNTIF($C$1:$C270, 'Deadline Tracker'!$B$3:$B$1600),0)),"")</f>
        <v/>
      </c>
      <c r="D271" s="131" t="str">
        <f t="array" ref="D271">IFERROR(INDEX('Deadline Tracker'!$D$3:$D$1600,MATCH(0,COUNTIF($A$1:$A270, 'Deadline Tracker'!$D$3:$D$1600),0)),"")</f>
        <v/>
      </c>
      <c r="E271" s="131" t="str">
        <f t="array" ref="E271">IFERROR(INDEX('Deadline Tracker'!$C$3:$C$1600,MATCH(0,COUNTIF($B$1:$B270, 'Deadline Tracker'!$C$3:$C$1600),0)),"")</f>
        <v/>
      </c>
      <c r="F271" s="131" t="str">
        <f t="array" ref="F271">IFERROR(INDEX('Deadline Tracker'!$B$3:$B$1600,MATCH(0,COUNTIF($C$1:$C270, 'Deadline Tracker'!$B$3:$B$1600),0)),"")</f>
        <v/>
      </c>
    </row>
    <row r="272" spans="1:6">
      <c r="A272" s="131" t="str">
        <f t="array" ref="A272">IFERROR(INDEX('Deadline Tracker'!$D$3:$D$1600,MATCH(0,COUNTIF($A$1:$A271, 'Deadline Tracker'!$D$3:$D$1600),0)),"")</f>
        <v/>
      </c>
      <c r="B272" s="131" t="str">
        <f t="array" ref="B272">IFERROR(INDEX('Deadline Tracker'!$C$3:$C$1600,MATCH(0,COUNTIF($B$1:$B271, 'Deadline Tracker'!$C$3:$C$1600),0)),"")</f>
        <v/>
      </c>
      <c r="C272" s="131" t="str">
        <f t="array" ref="C272">IFERROR(INDEX('Deadline Tracker'!$B$3:$B$1600,MATCH(0,COUNTIF($C$1:$C271, 'Deadline Tracker'!$B$3:$B$1600),0)),"")</f>
        <v/>
      </c>
      <c r="D272" s="131" t="str">
        <f t="array" ref="D272">IFERROR(INDEX('Deadline Tracker'!$D$3:$D$1600,MATCH(0,COUNTIF($A$1:$A271, 'Deadline Tracker'!$D$3:$D$1600),0)),"")</f>
        <v/>
      </c>
      <c r="E272" s="131" t="str">
        <f t="array" ref="E272">IFERROR(INDEX('Deadline Tracker'!$C$3:$C$1600,MATCH(0,COUNTIF($B$1:$B271, 'Deadline Tracker'!$C$3:$C$1600),0)),"")</f>
        <v/>
      </c>
      <c r="F272" s="131" t="str">
        <f t="array" ref="F272">IFERROR(INDEX('Deadline Tracker'!$B$3:$B$1600,MATCH(0,COUNTIF($C$1:$C271, 'Deadline Tracker'!$B$3:$B$1600),0)),"")</f>
        <v/>
      </c>
    </row>
    <row r="273" spans="1:6">
      <c r="A273" s="131" t="str">
        <f t="array" ref="A273">IFERROR(INDEX('Deadline Tracker'!$D$3:$D$1600,MATCH(0,COUNTIF($A$1:$A272, 'Deadline Tracker'!$D$3:$D$1600),0)),"")</f>
        <v/>
      </c>
      <c r="B273" s="131" t="str">
        <f t="array" ref="B273">IFERROR(INDEX('Deadline Tracker'!$C$3:$C$1600,MATCH(0,COUNTIF($B$1:$B272, 'Deadline Tracker'!$C$3:$C$1600),0)),"")</f>
        <v/>
      </c>
      <c r="C273" s="131" t="str">
        <f t="array" ref="C273">IFERROR(INDEX('Deadline Tracker'!$B$3:$B$1600,MATCH(0,COUNTIF($C$1:$C272, 'Deadline Tracker'!$B$3:$B$1600),0)),"")</f>
        <v/>
      </c>
      <c r="D273" s="131" t="str">
        <f t="array" ref="D273">IFERROR(INDEX('Deadline Tracker'!$D$3:$D$1600,MATCH(0,COUNTIF($A$1:$A272, 'Deadline Tracker'!$D$3:$D$1600),0)),"")</f>
        <v/>
      </c>
      <c r="E273" s="131" t="str">
        <f t="array" ref="E273">IFERROR(INDEX('Deadline Tracker'!$C$3:$C$1600,MATCH(0,COUNTIF($B$1:$B272, 'Deadline Tracker'!$C$3:$C$1600),0)),"")</f>
        <v/>
      </c>
      <c r="F273" s="131" t="str">
        <f t="array" ref="F273">IFERROR(INDEX('Deadline Tracker'!$B$3:$B$1600,MATCH(0,COUNTIF($C$1:$C272, 'Deadline Tracker'!$B$3:$B$1600),0)),"")</f>
        <v/>
      </c>
    </row>
    <row r="274" spans="1:6">
      <c r="A274" s="131" t="str">
        <f t="array" ref="A274">IFERROR(INDEX('Deadline Tracker'!$D$3:$D$1600,MATCH(0,COUNTIF($A$1:$A273, 'Deadline Tracker'!$D$3:$D$1600),0)),"")</f>
        <v/>
      </c>
      <c r="B274" s="131" t="str">
        <f t="array" ref="B274">IFERROR(INDEX('Deadline Tracker'!$C$3:$C$1600,MATCH(0,COUNTIF($B$1:$B273, 'Deadline Tracker'!$C$3:$C$1600),0)),"")</f>
        <v/>
      </c>
      <c r="C274" s="131" t="str">
        <f t="array" ref="C274">IFERROR(INDEX('Deadline Tracker'!$B$3:$B$1600,MATCH(0,COUNTIF($C$1:$C273, 'Deadline Tracker'!$B$3:$B$1600),0)),"")</f>
        <v/>
      </c>
      <c r="D274" s="131" t="str">
        <f t="array" ref="D274">IFERROR(INDEX('Deadline Tracker'!$D$3:$D$1600,MATCH(0,COUNTIF($A$1:$A273, 'Deadline Tracker'!$D$3:$D$1600),0)),"")</f>
        <v/>
      </c>
      <c r="E274" s="131" t="str">
        <f t="array" ref="E274">IFERROR(INDEX('Deadline Tracker'!$C$3:$C$1600,MATCH(0,COUNTIF($B$1:$B273, 'Deadline Tracker'!$C$3:$C$1600),0)),"")</f>
        <v/>
      </c>
      <c r="F274" s="131" t="str">
        <f t="array" ref="F274">IFERROR(INDEX('Deadline Tracker'!$B$3:$B$1600,MATCH(0,COUNTIF($C$1:$C273, 'Deadline Tracker'!$B$3:$B$1600),0)),"")</f>
        <v/>
      </c>
    </row>
    <row r="275" spans="1:6">
      <c r="A275" s="131" t="str">
        <f t="array" ref="A275">IFERROR(INDEX('Deadline Tracker'!$D$3:$D$1600,MATCH(0,COUNTIF($A$1:$A274, 'Deadline Tracker'!$D$3:$D$1600),0)),"")</f>
        <v/>
      </c>
      <c r="B275" s="131" t="str">
        <f t="array" ref="B275">IFERROR(INDEX('Deadline Tracker'!$C$3:$C$1600,MATCH(0,COUNTIF($B$1:$B274, 'Deadline Tracker'!$C$3:$C$1600),0)),"")</f>
        <v/>
      </c>
      <c r="C275" s="131" t="str">
        <f t="array" ref="C275">IFERROR(INDEX('Deadline Tracker'!$B$3:$B$1600,MATCH(0,COUNTIF($C$1:$C274, 'Deadline Tracker'!$B$3:$B$1600),0)),"")</f>
        <v/>
      </c>
      <c r="D275" s="131" t="str">
        <f t="array" ref="D275">IFERROR(INDEX('Deadline Tracker'!$D$3:$D$1600,MATCH(0,COUNTIF($A$1:$A274, 'Deadline Tracker'!$D$3:$D$1600),0)),"")</f>
        <v/>
      </c>
      <c r="E275" s="131" t="str">
        <f t="array" ref="E275">IFERROR(INDEX('Deadline Tracker'!$C$3:$C$1600,MATCH(0,COUNTIF($B$1:$B274, 'Deadline Tracker'!$C$3:$C$1600),0)),"")</f>
        <v/>
      </c>
      <c r="F275" s="131" t="str">
        <f t="array" ref="F275">IFERROR(INDEX('Deadline Tracker'!$B$3:$B$1600,MATCH(0,COUNTIF($C$1:$C274, 'Deadline Tracker'!$B$3:$B$1600),0)),"")</f>
        <v/>
      </c>
    </row>
    <row r="276" spans="1:6">
      <c r="A276" s="131" t="str">
        <f t="array" ref="A276">IFERROR(INDEX('Deadline Tracker'!$D$3:$D$1600,MATCH(0,COUNTIF($A$1:$A275, 'Deadline Tracker'!$D$3:$D$1600),0)),"")</f>
        <v/>
      </c>
      <c r="B276" s="131" t="str">
        <f t="array" ref="B276">IFERROR(INDEX('Deadline Tracker'!$C$3:$C$1600,MATCH(0,COUNTIF($B$1:$B275, 'Deadline Tracker'!$C$3:$C$1600),0)),"")</f>
        <v/>
      </c>
      <c r="C276" s="131" t="str">
        <f t="array" ref="C276">IFERROR(INDEX('Deadline Tracker'!$B$3:$B$1600,MATCH(0,COUNTIF($C$1:$C275, 'Deadline Tracker'!$B$3:$B$1600),0)),"")</f>
        <v/>
      </c>
      <c r="D276" s="131" t="str">
        <f t="array" ref="D276">IFERROR(INDEX('Deadline Tracker'!$D$3:$D$1600,MATCH(0,COUNTIF($A$1:$A275, 'Deadline Tracker'!$D$3:$D$1600),0)),"")</f>
        <v/>
      </c>
      <c r="E276" s="131" t="str">
        <f t="array" ref="E276">IFERROR(INDEX('Deadline Tracker'!$C$3:$C$1600,MATCH(0,COUNTIF($B$1:$B275, 'Deadline Tracker'!$C$3:$C$1600),0)),"")</f>
        <v/>
      </c>
      <c r="F276" s="131" t="str">
        <f t="array" ref="F276">IFERROR(INDEX('Deadline Tracker'!$B$3:$B$1600,MATCH(0,COUNTIF($C$1:$C275, 'Deadline Tracker'!$B$3:$B$1600),0)),"")</f>
        <v/>
      </c>
    </row>
    <row r="277" spans="1:6">
      <c r="A277" s="131" t="str">
        <f t="array" ref="A277">IFERROR(INDEX('Deadline Tracker'!$D$3:$D$1600,MATCH(0,COUNTIF($A$1:$A276, 'Deadline Tracker'!$D$3:$D$1600),0)),"")</f>
        <v/>
      </c>
      <c r="B277" s="131" t="str">
        <f t="array" ref="B277">IFERROR(INDEX('Deadline Tracker'!$C$3:$C$1600,MATCH(0,COUNTIF($B$1:$B276, 'Deadline Tracker'!$C$3:$C$1600),0)),"")</f>
        <v/>
      </c>
      <c r="C277" s="131" t="str">
        <f t="array" ref="C277">IFERROR(INDEX('Deadline Tracker'!$B$3:$B$1600,MATCH(0,COUNTIF($C$1:$C276, 'Deadline Tracker'!$B$3:$B$1600),0)),"")</f>
        <v/>
      </c>
      <c r="D277" s="131" t="str">
        <f t="array" ref="D277">IFERROR(INDEX('Deadline Tracker'!$D$3:$D$1600,MATCH(0,COUNTIF($A$1:$A276, 'Deadline Tracker'!$D$3:$D$1600),0)),"")</f>
        <v/>
      </c>
      <c r="E277" s="131" t="str">
        <f t="array" ref="E277">IFERROR(INDEX('Deadline Tracker'!$C$3:$C$1600,MATCH(0,COUNTIF($B$1:$B276, 'Deadline Tracker'!$C$3:$C$1600),0)),"")</f>
        <v/>
      </c>
      <c r="F277" s="131" t="str">
        <f t="array" ref="F277">IFERROR(INDEX('Deadline Tracker'!$B$3:$B$1600,MATCH(0,COUNTIF($C$1:$C276, 'Deadline Tracker'!$B$3:$B$1600),0)),"")</f>
        <v/>
      </c>
    </row>
    <row r="278" spans="1:6">
      <c r="A278" s="131" t="str">
        <f t="array" ref="A278">IFERROR(INDEX('Deadline Tracker'!$D$3:$D$1600,MATCH(0,COUNTIF($A$1:$A277, 'Deadline Tracker'!$D$3:$D$1600),0)),"")</f>
        <v/>
      </c>
      <c r="B278" s="131" t="str">
        <f t="array" ref="B278">IFERROR(INDEX('Deadline Tracker'!$C$3:$C$1600,MATCH(0,COUNTIF($B$1:$B277, 'Deadline Tracker'!$C$3:$C$1600),0)),"")</f>
        <v/>
      </c>
      <c r="C278" s="131" t="str">
        <f t="array" ref="C278">IFERROR(INDEX('Deadline Tracker'!$B$3:$B$1600,MATCH(0,COUNTIF($C$1:$C277, 'Deadline Tracker'!$B$3:$B$1600),0)),"")</f>
        <v/>
      </c>
      <c r="D278" s="131" t="str">
        <f t="array" ref="D278">IFERROR(INDEX('Deadline Tracker'!$D$3:$D$1600,MATCH(0,COUNTIF($A$1:$A277, 'Deadline Tracker'!$D$3:$D$1600),0)),"")</f>
        <v/>
      </c>
      <c r="E278" s="131" t="str">
        <f t="array" ref="E278">IFERROR(INDEX('Deadline Tracker'!$C$3:$C$1600,MATCH(0,COUNTIF($B$1:$B277, 'Deadline Tracker'!$C$3:$C$1600),0)),"")</f>
        <v/>
      </c>
      <c r="F278" s="131" t="str">
        <f t="array" ref="F278">IFERROR(INDEX('Deadline Tracker'!$B$3:$B$1600,MATCH(0,COUNTIF($C$1:$C277, 'Deadline Tracker'!$B$3:$B$1600),0)),"")</f>
        <v/>
      </c>
    </row>
    <row r="279" spans="1:6">
      <c r="A279" s="131" t="str">
        <f t="array" ref="A279">IFERROR(INDEX('Deadline Tracker'!$D$3:$D$1600,MATCH(0,COUNTIF($A$1:$A278, 'Deadline Tracker'!$D$3:$D$1600),0)),"")</f>
        <v/>
      </c>
      <c r="B279" s="131" t="str">
        <f t="array" ref="B279">IFERROR(INDEX('Deadline Tracker'!$C$3:$C$1600,MATCH(0,COUNTIF($B$1:$B278, 'Deadline Tracker'!$C$3:$C$1600),0)),"")</f>
        <v/>
      </c>
      <c r="C279" s="131" t="str">
        <f t="array" ref="C279">IFERROR(INDEX('Deadline Tracker'!$B$3:$B$1600,MATCH(0,COUNTIF($C$1:$C278, 'Deadline Tracker'!$B$3:$B$1600),0)),"")</f>
        <v/>
      </c>
      <c r="D279" s="131" t="str">
        <f t="array" ref="D279">IFERROR(INDEX('Deadline Tracker'!$D$3:$D$1600,MATCH(0,COUNTIF($A$1:$A278, 'Deadline Tracker'!$D$3:$D$1600),0)),"")</f>
        <v/>
      </c>
      <c r="E279" s="131" t="str">
        <f t="array" ref="E279">IFERROR(INDEX('Deadline Tracker'!$C$3:$C$1600,MATCH(0,COUNTIF($B$1:$B278, 'Deadline Tracker'!$C$3:$C$1600),0)),"")</f>
        <v/>
      </c>
      <c r="F279" s="131" t="str">
        <f t="array" ref="F279">IFERROR(INDEX('Deadline Tracker'!$B$3:$B$1600,MATCH(0,COUNTIF($C$1:$C278, 'Deadline Tracker'!$B$3:$B$1600),0)),"")</f>
        <v/>
      </c>
    </row>
    <row r="280" spans="1:6">
      <c r="A280" s="131" t="str">
        <f t="array" ref="A280">IFERROR(INDEX('Deadline Tracker'!$D$3:$D$1600,MATCH(0,COUNTIF($A$1:$A279, 'Deadline Tracker'!$D$3:$D$1600),0)),"")</f>
        <v/>
      </c>
      <c r="B280" s="131" t="str">
        <f t="array" ref="B280">IFERROR(INDEX('Deadline Tracker'!$C$3:$C$1600,MATCH(0,COUNTIF($B$1:$B279, 'Deadline Tracker'!$C$3:$C$1600),0)),"")</f>
        <v/>
      </c>
      <c r="C280" s="131" t="str">
        <f t="array" ref="C280">IFERROR(INDEX('Deadline Tracker'!$B$3:$B$1600,MATCH(0,COUNTIF($C$1:$C279, 'Deadline Tracker'!$B$3:$B$1600),0)),"")</f>
        <v/>
      </c>
      <c r="D280" s="131" t="str">
        <f t="array" ref="D280">IFERROR(INDEX('Deadline Tracker'!$D$3:$D$1600,MATCH(0,COUNTIF($A$1:$A279, 'Deadline Tracker'!$D$3:$D$1600),0)),"")</f>
        <v/>
      </c>
      <c r="E280" s="131" t="str">
        <f t="array" ref="E280">IFERROR(INDEX('Deadline Tracker'!$C$3:$C$1600,MATCH(0,COUNTIF($B$1:$B279, 'Deadline Tracker'!$C$3:$C$1600),0)),"")</f>
        <v/>
      </c>
      <c r="F280" s="131" t="str">
        <f t="array" ref="F280">IFERROR(INDEX('Deadline Tracker'!$B$3:$B$1600,MATCH(0,COUNTIF($C$1:$C279, 'Deadline Tracker'!$B$3:$B$1600),0)),"")</f>
        <v/>
      </c>
    </row>
    <row r="281" spans="1:6">
      <c r="A281" s="131" t="str">
        <f t="array" ref="A281">IFERROR(INDEX('Deadline Tracker'!$D$3:$D$1600,MATCH(0,COUNTIF($A$1:$A280, 'Deadline Tracker'!$D$3:$D$1600),0)),"")</f>
        <v/>
      </c>
      <c r="B281" s="131" t="str">
        <f t="array" ref="B281">IFERROR(INDEX('Deadline Tracker'!$C$3:$C$1600,MATCH(0,COUNTIF($B$1:$B280, 'Deadline Tracker'!$C$3:$C$1600),0)),"")</f>
        <v/>
      </c>
      <c r="C281" s="131" t="str">
        <f t="array" ref="C281">IFERROR(INDEX('Deadline Tracker'!$B$3:$B$1600,MATCH(0,COUNTIF($C$1:$C280, 'Deadline Tracker'!$B$3:$B$1600),0)),"")</f>
        <v/>
      </c>
      <c r="D281" s="131" t="str">
        <f t="array" ref="D281">IFERROR(INDEX('Deadline Tracker'!$D$3:$D$1600,MATCH(0,COUNTIF($A$1:$A280, 'Deadline Tracker'!$D$3:$D$1600),0)),"")</f>
        <v/>
      </c>
      <c r="E281" s="131" t="str">
        <f t="array" ref="E281">IFERROR(INDEX('Deadline Tracker'!$C$3:$C$1600,MATCH(0,COUNTIF($B$1:$B280, 'Deadline Tracker'!$C$3:$C$1600),0)),"")</f>
        <v/>
      </c>
      <c r="F281" s="131" t="str">
        <f t="array" ref="F281">IFERROR(INDEX('Deadline Tracker'!$B$3:$B$1600,MATCH(0,COUNTIF($C$1:$C280, 'Deadline Tracker'!$B$3:$B$1600),0)),"")</f>
        <v/>
      </c>
    </row>
    <row r="282" spans="1:6">
      <c r="A282" s="131" t="str">
        <f t="array" ref="A282">IFERROR(INDEX('Deadline Tracker'!$D$3:$D$1600,MATCH(0,COUNTIF($A$1:$A281, 'Deadline Tracker'!$D$3:$D$1600),0)),"")</f>
        <v/>
      </c>
      <c r="B282" s="131" t="str">
        <f t="array" ref="B282">IFERROR(INDEX('Deadline Tracker'!$C$3:$C$1600,MATCH(0,COUNTIF($B$1:$B281, 'Deadline Tracker'!$C$3:$C$1600),0)),"")</f>
        <v/>
      </c>
      <c r="C282" s="131" t="str">
        <f t="array" ref="C282">IFERROR(INDEX('Deadline Tracker'!$B$3:$B$1600,MATCH(0,COUNTIF($C$1:$C281, 'Deadline Tracker'!$B$3:$B$1600),0)),"")</f>
        <v/>
      </c>
      <c r="D282" s="131" t="str">
        <f t="array" ref="D282">IFERROR(INDEX('Deadline Tracker'!$D$3:$D$1600,MATCH(0,COUNTIF($A$1:$A281, 'Deadline Tracker'!$D$3:$D$1600),0)),"")</f>
        <v/>
      </c>
      <c r="E282" s="131" t="str">
        <f t="array" ref="E282">IFERROR(INDEX('Deadline Tracker'!$C$3:$C$1600,MATCH(0,COUNTIF($B$1:$B281, 'Deadline Tracker'!$C$3:$C$1600),0)),"")</f>
        <v/>
      </c>
      <c r="F282" s="131" t="str">
        <f t="array" ref="F282">IFERROR(INDEX('Deadline Tracker'!$B$3:$B$1600,MATCH(0,COUNTIF($C$1:$C281, 'Deadline Tracker'!$B$3:$B$1600),0)),"")</f>
        <v/>
      </c>
    </row>
    <row r="283" spans="1:6">
      <c r="B283" s="66"/>
      <c r="C283" s="66" t="str">
        <f t="array" ref="C283">IFERROR(INDEX('Deadline Tracker'!$B$3:$B$257,MATCH(0,COUNTIF($C$1:$C282, 'Deadline Tracker'!$B$3:$B$257),0)),"")</f>
        <v/>
      </c>
      <c r="D283" s="66" t="str">
        <f t="array" ref="D283">IFERROR(INDEX('Deadline Tracker'!#REF!,MATCH(0,COUNTIF($D$1:$D282, 'Deadline Tracker'!#REF!),0)),"")</f>
        <v/>
      </c>
    </row>
    <row r="284" spans="1:6">
      <c r="B284" s="66"/>
      <c r="C284" s="66" t="str">
        <f t="array" ref="C284">IFERROR(INDEX('Deadline Tracker'!$B$3:$B$257,MATCH(0,COUNTIF($C$1:$C283, 'Deadline Tracker'!$B$3:$B$257),0)),"")</f>
        <v/>
      </c>
      <c r="D284" s="66" t="str">
        <f t="array" ref="D284">IFERROR(INDEX('Deadline Tracker'!#REF!,MATCH(0,COUNTIF($D$1:$D283, 'Deadline Tracker'!#REF!),0)),"")</f>
        <v/>
      </c>
    </row>
    <row r="285" spans="1:6">
      <c r="B285" s="66"/>
      <c r="C285" s="66" t="str">
        <f t="array" ref="C285">IFERROR(INDEX('Deadline Tracker'!$B$3:$B$257,MATCH(0,COUNTIF($C$1:$C284, 'Deadline Tracker'!$B$3:$B$257),0)),"")</f>
        <v/>
      </c>
      <c r="D285" s="66" t="str">
        <f t="array" ref="D285">IFERROR(INDEX('Deadline Tracker'!#REF!,MATCH(0,COUNTIF($D$1:$D284, 'Deadline Tracker'!#REF!),0)),"")</f>
        <v/>
      </c>
    </row>
    <row r="286" spans="1:6">
      <c r="B286" s="66"/>
      <c r="C286" s="66" t="str">
        <f t="array" ref="C286">IFERROR(INDEX('Deadline Tracker'!$B$3:$B$257,MATCH(0,COUNTIF($C$1:$C285, 'Deadline Tracker'!$B$3:$B$257),0)),"")</f>
        <v/>
      </c>
      <c r="D286" s="66" t="str">
        <f t="array" ref="D286">IFERROR(INDEX('Deadline Tracker'!#REF!,MATCH(0,COUNTIF($D$1:$D285, 'Deadline Tracker'!#REF!),0)),"")</f>
        <v/>
      </c>
    </row>
    <row r="287" spans="1:6">
      <c r="B287" s="66"/>
      <c r="C287" s="66" t="str">
        <f t="array" ref="C287">IFERROR(INDEX('Deadline Tracker'!$B$3:$B$257,MATCH(0,COUNTIF($C$1:$C286, 'Deadline Tracker'!$B$3:$B$257),0)),"")</f>
        <v/>
      </c>
      <c r="D287" s="66" t="str">
        <f t="array" ref="D287">IFERROR(INDEX('Deadline Tracker'!#REF!,MATCH(0,COUNTIF($D$1:$D286, 'Deadline Tracker'!#REF!),0)),"")</f>
        <v/>
      </c>
    </row>
    <row r="288" spans="1:6">
      <c r="B288" s="66"/>
      <c r="C288" s="66" t="str">
        <f t="array" ref="C288">IFERROR(INDEX('Deadline Tracker'!$B$3:$B$257,MATCH(0,COUNTIF($C$1:$C287, 'Deadline Tracker'!$B$3:$B$257),0)),"")</f>
        <v/>
      </c>
      <c r="D288" s="66" t="str">
        <f t="array" ref="D288">IFERROR(INDEX('Deadline Tracker'!#REF!,MATCH(0,COUNTIF($D$1:$D287, 'Deadline Tracker'!#REF!),0)),"")</f>
        <v/>
      </c>
    </row>
    <row r="289" spans="2:4">
      <c r="B289" s="66"/>
      <c r="C289" s="66" t="str">
        <f t="array" ref="C289">IFERROR(INDEX('Deadline Tracker'!$B$3:$B$257,MATCH(0,COUNTIF($C$1:$C288, 'Deadline Tracker'!$B$3:$B$257),0)),"")</f>
        <v/>
      </c>
      <c r="D289" s="66" t="str">
        <f t="array" ref="D289">IFERROR(INDEX('Deadline Tracker'!#REF!,MATCH(0,COUNTIF($D$1:$D288, 'Deadline Tracker'!#REF!),0)),"")</f>
        <v/>
      </c>
    </row>
    <row r="290" spans="2:4">
      <c r="B290" s="66"/>
      <c r="C290" s="66" t="str">
        <f t="array" ref="C290">IFERROR(INDEX('Deadline Tracker'!$B$3:$B$257,MATCH(0,COUNTIF($C$1:$C289, 'Deadline Tracker'!$B$3:$B$257),0)),"")</f>
        <v/>
      </c>
    </row>
    <row r="291" spans="2:4">
      <c r="B291" s="66"/>
    </row>
    <row r="292" spans="2:4">
      <c r="B292" s="66"/>
    </row>
    <row r="293" spans="2:4">
      <c r="B293" s="66" t="str">
        <f t="array" ref="B293">IFERROR(INDEX(#REF!,MATCH(0, COUNTIF($B$1:$B292,#REF!),0)),"")</f>
        <v/>
      </c>
    </row>
    <row r="294" spans="2:4">
      <c r="B294" s="66" t="str">
        <f t="array" ref="B294">IFERROR(INDEX(#REF!,MATCH(0, COUNTIF($B$1:$B293,#REF!),0)),"")</f>
        <v/>
      </c>
    </row>
    <row r="295" spans="2:4">
      <c r="B295" s="66" t="str">
        <f t="array" ref="B295">IFERROR(INDEX(#REF!,MATCH(0, COUNTIF($B$1:$B294,#REF!),0)),"")</f>
        <v/>
      </c>
    </row>
  </sheetData>
  <sheetProtection sort="0" autoFilter="0"/>
  <pageMargins left="0.7" right="0.7" top="0.75" bottom="0.75" header="0.3" footer="0.3"/>
  <pageSetup orientation="portrait" r:id="rId1"/>
  <headerFooter differentOddEven="1">
    <oddFooter>&amp;L&amp;"Arial,Regular"&amp;9Information Classification: General</oddFooter>
    <evenFooter>&amp;L&amp;"Arial,Regular"&amp;9Information Classification: General</even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H617"/>
  <sheetViews>
    <sheetView showGridLines="0" tabSelected="1" topLeftCell="AM1" workbookViewId="0">
      <pane ySplit="1" topLeftCell="A2" activePane="bottomLeft" state="frozen"/>
      <selection activeCell="E7" sqref="E7"/>
      <selection pane="bottomLeft" activeCell="AV2" sqref="AV2"/>
    </sheetView>
  </sheetViews>
  <sheetFormatPr defaultRowHeight="15"/>
  <cols>
    <col min="1" max="1" width="19.140625" style="74" customWidth="1"/>
    <col min="2" max="2" width="21.42578125" style="74" customWidth="1"/>
    <col min="3" max="3" width="27" style="74" bestFit="1" customWidth="1"/>
    <col min="4" max="4" width="15.7109375" style="74" bestFit="1" customWidth="1"/>
    <col min="5" max="5" width="31" style="74" customWidth="1"/>
    <col min="6" max="6" width="24.85546875" style="61" customWidth="1"/>
    <col min="7" max="7" width="29" style="74" customWidth="1"/>
    <col min="8" max="8" width="17" style="74" bestFit="1" customWidth="1"/>
    <col min="9" max="9" width="16" style="74" bestFit="1" customWidth="1"/>
    <col min="10" max="10" width="20.42578125" style="74" bestFit="1" customWidth="1"/>
    <col min="11" max="11" width="14" style="74" bestFit="1" customWidth="1"/>
    <col min="12" max="12" width="35.85546875" style="74" customWidth="1"/>
    <col min="13" max="13" width="75.85546875" style="76" customWidth="1"/>
    <col min="14" max="14" width="68.85546875" style="76" customWidth="1"/>
    <col min="15" max="15" width="25.85546875" style="74" customWidth="1"/>
    <col min="16" max="18" width="31" style="74" customWidth="1"/>
    <col min="19" max="19" width="15" style="74" bestFit="1" customWidth="1"/>
    <col min="20" max="20" width="25.85546875" style="74" customWidth="1"/>
    <col min="21" max="21" width="26.28515625" style="74" hidden="1" customWidth="1"/>
    <col min="22" max="22" width="18.7109375" style="74" hidden="1" customWidth="1"/>
    <col min="23" max="31" width="31" style="74" hidden="1" customWidth="1"/>
    <col min="32" max="37" width="25.85546875" style="74" hidden="1" customWidth="1"/>
    <col min="38" max="38" width="22.28515625" style="74" hidden="1" customWidth="1"/>
    <col min="39" max="43" width="9.140625" style="1"/>
    <col min="44" max="44" width="14.28515625" style="1" customWidth="1"/>
    <col min="45" max="45" width="18" style="1" customWidth="1"/>
    <col min="46" max="46" width="9.140625" style="1"/>
    <col min="47" max="47" width="27.42578125" style="1" customWidth="1"/>
    <col min="48" max="48" width="23.85546875" style="1" customWidth="1"/>
    <col min="49" max="49" width="10.5703125" style="1" bestFit="1" customWidth="1"/>
    <col min="50" max="50" width="9.140625" style="58"/>
    <col min="51" max="51" width="15.85546875" style="58" customWidth="1"/>
    <col min="52" max="56" width="9.140625" style="58" customWidth="1"/>
    <col min="57" max="16384" width="9.140625" style="1"/>
  </cols>
  <sheetData>
    <row r="1" spans="1:242" s="54" customFormat="1" ht="12">
      <c r="A1" s="71" t="s">
        <v>0</v>
      </c>
      <c r="B1" s="202" t="s">
        <v>51</v>
      </c>
      <c r="C1" s="71" t="s">
        <v>50</v>
      </c>
      <c r="D1" s="71" t="s">
        <v>3</v>
      </c>
      <c r="E1" s="71" t="s">
        <v>1</v>
      </c>
      <c r="F1" s="203" t="s">
        <v>4</v>
      </c>
      <c r="G1" s="71" t="s">
        <v>5</v>
      </c>
      <c r="H1" s="71" t="s">
        <v>6</v>
      </c>
      <c r="I1" s="71" t="s">
        <v>7</v>
      </c>
      <c r="J1" s="71" t="s">
        <v>8</v>
      </c>
      <c r="K1" s="71" t="s">
        <v>10</v>
      </c>
      <c r="L1" s="71" t="s">
        <v>11</v>
      </c>
      <c r="M1" s="202" t="s">
        <v>12</v>
      </c>
      <c r="N1" s="202" t="s">
        <v>13</v>
      </c>
      <c r="O1" s="71" t="s">
        <v>52</v>
      </c>
      <c r="P1" s="71" t="s">
        <v>14</v>
      </c>
      <c r="Q1" s="71" t="s">
        <v>15</v>
      </c>
      <c r="R1" s="71" t="s">
        <v>16</v>
      </c>
      <c r="S1" s="71" t="s">
        <v>17</v>
      </c>
      <c r="T1" s="71" t="s">
        <v>34</v>
      </c>
      <c r="U1" s="71" t="s">
        <v>18</v>
      </c>
      <c r="V1" s="71" t="s">
        <v>19</v>
      </c>
      <c r="W1" s="71" t="s">
        <v>20</v>
      </c>
      <c r="X1" s="71" t="s">
        <v>21</v>
      </c>
      <c r="Y1" s="71" t="s">
        <v>22</v>
      </c>
      <c r="Z1" s="71" t="s">
        <v>23</v>
      </c>
      <c r="AA1" s="71" t="s">
        <v>24</v>
      </c>
      <c r="AB1" s="71" t="s">
        <v>25</v>
      </c>
      <c r="AC1" s="71" t="s">
        <v>26</v>
      </c>
      <c r="AD1" s="71" t="s">
        <v>27</v>
      </c>
      <c r="AE1" s="71" t="s">
        <v>28</v>
      </c>
      <c r="AF1" s="72" t="s">
        <v>29</v>
      </c>
      <c r="AG1" s="72" t="s">
        <v>30</v>
      </c>
      <c r="AH1" s="72" t="s">
        <v>31</v>
      </c>
      <c r="AI1" s="72" t="s">
        <v>32</v>
      </c>
      <c r="AJ1" s="72" t="s">
        <v>33</v>
      </c>
      <c r="AK1" s="72" t="s">
        <v>34</v>
      </c>
      <c r="AL1" s="72" t="s">
        <v>9</v>
      </c>
      <c r="AM1" s="53"/>
      <c r="AN1" s="53"/>
      <c r="AO1" s="53"/>
      <c r="AP1" s="53"/>
      <c r="AQ1" s="53"/>
      <c r="AR1" s="53" t="s">
        <v>208</v>
      </c>
      <c r="AS1" s="53" t="s">
        <v>199</v>
      </c>
      <c r="AT1" s="53" t="s">
        <v>200</v>
      </c>
      <c r="AU1" s="53" t="s">
        <v>201</v>
      </c>
      <c r="AV1" s="53"/>
      <c r="AW1" s="53"/>
      <c r="AX1" s="57"/>
      <c r="AY1" s="57"/>
      <c r="AZ1" s="57"/>
      <c r="BA1" s="57"/>
      <c r="BB1" s="57"/>
      <c r="BC1" s="57"/>
      <c r="BD1" s="57"/>
      <c r="BE1" s="53"/>
      <c r="BF1" s="53"/>
      <c r="BG1" s="53"/>
      <c r="BH1" s="53"/>
      <c r="BI1" s="53"/>
      <c r="BJ1" s="53"/>
      <c r="BK1" s="53"/>
      <c r="BL1" s="53"/>
      <c r="BM1" s="53"/>
      <c r="BN1" s="53"/>
      <c r="BO1" s="53"/>
      <c r="BP1" s="53"/>
      <c r="BQ1" s="53"/>
      <c r="BR1" s="53"/>
      <c r="BS1" s="53"/>
      <c r="BT1" s="53"/>
      <c r="BU1" s="53"/>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53"/>
      <c r="DA1" s="53"/>
      <c r="DB1" s="53"/>
      <c r="DC1" s="53"/>
      <c r="DD1" s="53"/>
      <c r="DE1" s="53"/>
      <c r="DF1" s="53"/>
      <c r="DG1" s="53"/>
      <c r="DH1" s="53"/>
      <c r="DI1" s="53"/>
      <c r="DJ1" s="53"/>
      <c r="DK1" s="53"/>
      <c r="DL1" s="53"/>
      <c r="DM1" s="53"/>
      <c r="DN1" s="53"/>
      <c r="DO1" s="53"/>
      <c r="DP1" s="53"/>
      <c r="DQ1" s="53"/>
      <c r="DR1" s="53"/>
      <c r="DS1" s="53"/>
      <c r="DT1" s="53"/>
      <c r="DU1" s="53"/>
      <c r="DV1" s="53"/>
      <c r="DW1" s="53"/>
      <c r="DX1" s="53"/>
      <c r="DY1" s="53"/>
      <c r="DZ1" s="53"/>
      <c r="EA1" s="53"/>
      <c r="EB1" s="53"/>
      <c r="EC1" s="53"/>
      <c r="ED1" s="53"/>
      <c r="EE1" s="53"/>
      <c r="EF1" s="53"/>
      <c r="EG1" s="53"/>
      <c r="EH1" s="53"/>
      <c r="EI1" s="53"/>
      <c r="EJ1" s="53"/>
      <c r="EK1" s="53"/>
      <c r="EL1" s="53"/>
      <c r="EM1" s="53"/>
      <c r="EN1" s="53"/>
      <c r="EO1" s="53"/>
      <c r="EP1" s="53"/>
      <c r="EQ1" s="53"/>
      <c r="ER1" s="53"/>
      <c r="ES1" s="53"/>
      <c r="ET1" s="53"/>
      <c r="EU1" s="53"/>
      <c r="EV1" s="53"/>
      <c r="EW1" s="53"/>
      <c r="EX1" s="53"/>
      <c r="EY1" s="53"/>
      <c r="EZ1" s="53"/>
      <c r="FA1" s="53"/>
      <c r="FB1" s="53"/>
      <c r="FC1" s="53"/>
      <c r="FD1" s="53"/>
      <c r="FE1" s="53"/>
      <c r="FF1" s="53"/>
      <c r="FG1" s="53"/>
      <c r="FH1" s="53"/>
      <c r="FI1" s="53"/>
      <c r="FJ1" s="53"/>
      <c r="FK1" s="53"/>
      <c r="FL1" s="53"/>
      <c r="FM1" s="53"/>
      <c r="FN1" s="53"/>
      <c r="FO1" s="53"/>
      <c r="FP1" s="53"/>
      <c r="FQ1" s="53"/>
      <c r="FR1" s="53"/>
      <c r="FS1" s="53"/>
      <c r="FT1" s="53"/>
      <c r="FU1" s="53"/>
      <c r="FV1" s="53"/>
      <c r="FW1" s="53"/>
      <c r="FX1" s="53"/>
      <c r="FY1" s="53"/>
      <c r="FZ1" s="53"/>
      <c r="GA1" s="53"/>
      <c r="GB1" s="53"/>
      <c r="GC1" s="53"/>
      <c r="GD1" s="53"/>
      <c r="GE1" s="53"/>
      <c r="GF1" s="53"/>
      <c r="GG1" s="53"/>
      <c r="GH1" s="53"/>
      <c r="GI1" s="53"/>
      <c r="GJ1" s="53"/>
      <c r="GK1" s="53"/>
      <c r="GL1" s="53"/>
      <c r="GM1" s="53"/>
      <c r="GN1" s="53"/>
      <c r="GO1" s="53"/>
      <c r="GP1" s="53"/>
      <c r="GQ1" s="53"/>
      <c r="GR1" s="53"/>
      <c r="GS1" s="53"/>
      <c r="GT1" s="53"/>
      <c r="GU1" s="53"/>
      <c r="GV1" s="53"/>
      <c r="GW1" s="53"/>
      <c r="GX1" s="53"/>
      <c r="GY1" s="53"/>
      <c r="GZ1" s="53"/>
      <c r="HA1" s="53"/>
      <c r="HB1" s="53"/>
      <c r="HC1" s="53"/>
      <c r="HD1" s="53"/>
      <c r="HE1" s="53"/>
      <c r="HF1" s="53"/>
      <c r="HG1" s="53"/>
      <c r="HH1" s="53"/>
      <c r="HI1" s="53"/>
      <c r="HJ1" s="53"/>
      <c r="HK1" s="53"/>
      <c r="HL1" s="53"/>
      <c r="HM1" s="53"/>
      <c r="HN1" s="53"/>
      <c r="HO1" s="53"/>
      <c r="HP1" s="53"/>
      <c r="HQ1" s="53"/>
      <c r="HR1" s="53"/>
      <c r="HS1" s="53"/>
      <c r="HT1" s="53"/>
      <c r="HU1" s="53"/>
      <c r="HV1" s="53"/>
      <c r="HW1" s="53"/>
      <c r="HX1" s="53"/>
      <c r="HY1" s="53"/>
      <c r="HZ1" s="53"/>
      <c r="IA1" s="53"/>
      <c r="IB1" s="53"/>
      <c r="IC1" s="53"/>
      <c r="ID1" s="53"/>
      <c r="IE1" s="53"/>
      <c r="IF1" s="53"/>
      <c r="IG1" s="53"/>
      <c r="IH1" s="53"/>
    </row>
    <row r="2" spans="1:242" ht="15.75" thickBot="1">
      <c r="A2" s="38">
        <v>5001803</v>
      </c>
      <c r="B2" s="41" t="s">
        <v>175</v>
      </c>
      <c r="C2" s="48" t="s">
        <v>151</v>
      </c>
      <c r="D2" s="41" t="s">
        <v>176</v>
      </c>
      <c r="E2" s="41" t="s">
        <v>177</v>
      </c>
      <c r="F2" s="59">
        <f ca="1">IF(AND(ISBLANK(J2),ISBLANK(A2)&lt;&gt;"",NOW()-J2)=TRUE,"",NOW()-J2)</f>
        <v>2476.4018814814845</v>
      </c>
      <c r="G2" s="41" t="s">
        <v>178</v>
      </c>
      <c r="H2" s="41" t="s">
        <v>179</v>
      </c>
      <c r="I2" s="45">
        <v>43145</v>
      </c>
      <c r="J2" s="45">
        <v>40970</v>
      </c>
      <c r="K2" s="45">
        <v>32605</v>
      </c>
      <c r="L2" s="51" t="s">
        <v>180</v>
      </c>
      <c r="M2" s="43" t="s">
        <v>188</v>
      </c>
      <c r="N2" s="43" t="s">
        <v>181</v>
      </c>
      <c r="O2" s="41" t="s">
        <v>182</v>
      </c>
      <c r="P2" s="41">
        <v>9096161606</v>
      </c>
      <c r="Q2" s="41">
        <v>9096161606</v>
      </c>
      <c r="R2" s="41">
        <v>9096161606</v>
      </c>
      <c r="S2" s="41" t="s">
        <v>183</v>
      </c>
      <c r="T2" s="41" t="s">
        <v>187</v>
      </c>
      <c r="U2" s="41"/>
      <c r="V2" s="41"/>
      <c r="W2" s="41"/>
      <c r="X2" s="41"/>
      <c r="Y2" s="41"/>
      <c r="Z2" s="41"/>
      <c r="AA2" s="41"/>
      <c r="AB2" s="41"/>
      <c r="AC2" s="41"/>
      <c r="AD2" s="41"/>
      <c r="AE2" s="41"/>
      <c r="AF2" s="41"/>
      <c r="AG2" s="47"/>
      <c r="AH2" s="41"/>
      <c r="AI2" s="41"/>
      <c r="AJ2" s="41"/>
      <c r="AK2" s="41"/>
      <c r="AL2" s="45"/>
      <c r="AR2" s="1" t="str">
        <f>IF(AS2=1,COUNTIF($AS$2:AS2,1),"")</f>
        <v/>
      </c>
      <c r="AS2" s="1">
        <f>IF(ISNUMBER(SEARCH($AR$1,C2)),1,0)</f>
        <v>0</v>
      </c>
      <c r="AT2" s="1" t="str">
        <f>IF(AS2=0,"",COUNTIF($AS$2:AS2,"&gt;0"))</f>
        <v/>
      </c>
      <c r="AU2" s="1" t="str">
        <f>IFERROR(INDEX(C:C,MATCH(ROW(AT1),AT:AT,0)),"")</f>
        <v>Ravi</v>
      </c>
      <c r="AV2" s="1" t="str">
        <f>{"Ravi";"Sivaji";"balaji";"HANUMANJI"}</f>
        <v>Ravi</v>
      </c>
    </row>
    <row r="3" spans="1:242" ht="16.5" thickTop="1" thickBot="1">
      <c r="A3" s="39">
        <v>5465255</v>
      </c>
      <c r="B3" s="42" t="s">
        <v>189</v>
      </c>
      <c r="C3" s="49" t="s">
        <v>154</v>
      </c>
      <c r="D3" s="42"/>
      <c r="E3" s="41"/>
      <c r="F3" s="59">
        <f t="shared" ref="F3:F50" ca="1" si="0">IF(AND(ISBLANK(J3),ISBLANK(A3)&lt;&gt;"",NOW()-J3)=TRUE,"",NOW()-J3)</f>
        <v>2590.4018814814845</v>
      </c>
      <c r="G3" s="42"/>
      <c r="H3" s="41" t="s">
        <v>179</v>
      </c>
      <c r="I3" s="46">
        <v>40856</v>
      </c>
      <c r="J3" s="46">
        <v>40856</v>
      </c>
      <c r="K3" s="46"/>
      <c r="L3" s="51"/>
      <c r="M3" s="44"/>
      <c r="N3" s="44"/>
      <c r="O3" s="42"/>
      <c r="P3" s="41"/>
      <c r="Q3" s="41"/>
      <c r="R3" s="41"/>
      <c r="S3" s="41"/>
      <c r="T3" s="42"/>
      <c r="U3" s="41"/>
      <c r="V3" s="47"/>
      <c r="W3" s="47"/>
      <c r="X3" s="41"/>
      <c r="Y3" s="41"/>
      <c r="Z3" s="41"/>
      <c r="AA3" s="41"/>
      <c r="AB3" s="41"/>
      <c r="AC3" s="41"/>
      <c r="AD3" s="41"/>
      <c r="AE3" s="41"/>
      <c r="AF3" s="42"/>
      <c r="AG3" s="52"/>
      <c r="AH3" s="42"/>
      <c r="AI3" s="42"/>
      <c r="AJ3" s="42"/>
      <c r="AK3" s="42"/>
      <c r="AL3" s="46"/>
      <c r="AR3" s="1" t="str">
        <f>IF(AS3=1,COUNTIF($AS$2:AS3,1),"")</f>
        <v/>
      </c>
      <c r="AS3" s="1">
        <f t="shared" ref="AS3:AS51" si="1">IF(ISNUMBER(SEARCH($AR$1,C3)),1,0)</f>
        <v>0</v>
      </c>
      <c r="AT3" s="1" t="str">
        <f>IF(AS3=0,"",COUNTIF($AS$2:AS3,"&gt;0"))</f>
        <v/>
      </c>
      <c r="AU3" s="1" t="str">
        <f t="shared" ref="AU3:AU51" si="2">IFERROR(INDEX(C:C,MATCH(ROW(AR2),AT:AT,0)),"")</f>
        <v>Sivaji</v>
      </c>
    </row>
    <row r="4" spans="1:242" ht="16.5" thickTop="1" thickBot="1">
      <c r="A4" s="40"/>
      <c r="B4" s="42"/>
      <c r="C4" s="49" t="s">
        <v>153</v>
      </c>
      <c r="D4" s="42"/>
      <c r="E4" s="41"/>
      <c r="F4" s="59" t="str">
        <f t="shared" ca="1" si="0"/>
        <v/>
      </c>
      <c r="G4" s="42"/>
      <c r="H4" s="41"/>
      <c r="I4" s="46"/>
      <c r="J4" s="46"/>
      <c r="K4" s="46"/>
      <c r="L4" s="51"/>
      <c r="M4" s="44"/>
      <c r="N4" s="44"/>
      <c r="O4" s="42"/>
      <c r="P4" s="41"/>
      <c r="Q4" s="41"/>
      <c r="R4" s="41"/>
      <c r="S4" s="41"/>
      <c r="T4" s="42"/>
      <c r="U4" s="41"/>
      <c r="V4" s="41"/>
      <c r="W4" s="41"/>
      <c r="X4" s="41"/>
      <c r="Y4" s="41"/>
      <c r="Z4" s="41"/>
      <c r="AA4" s="41"/>
      <c r="AB4" s="41"/>
      <c r="AC4" s="41"/>
      <c r="AD4" s="41"/>
      <c r="AE4" s="41"/>
      <c r="AF4" s="42"/>
      <c r="AG4" s="42"/>
      <c r="AH4" s="42"/>
      <c r="AI4" s="42"/>
      <c r="AJ4" s="42"/>
      <c r="AK4" s="42"/>
      <c r="AL4" s="46"/>
      <c r="AR4" s="1">
        <f>IF(AS4=1,COUNTIF($AS$2:AS4,1),"")</f>
        <v>1</v>
      </c>
      <c r="AS4" s="1">
        <f t="shared" si="1"/>
        <v>1</v>
      </c>
      <c r="AT4" s="1">
        <f>IF(AS4=0,"",COUNTIF($AS$2:AS4,"&gt;0"))</f>
        <v>1</v>
      </c>
      <c r="AU4" s="1" t="str">
        <f t="shared" si="2"/>
        <v>balaji</v>
      </c>
    </row>
    <row r="5" spans="1:242" ht="16.5" thickTop="1" thickBot="1">
      <c r="A5" s="39"/>
      <c r="B5" s="42"/>
      <c r="C5" s="49" t="s">
        <v>204</v>
      </c>
      <c r="D5" s="42"/>
      <c r="E5" s="41"/>
      <c r="F5" s="59" t="str">
        <f t="shared" ca="1" si="0"/>
        <v/>
      </c>
      <c r="G5" s="42"/>
      <c r="H5" s="41"/>
      <c r="I5" s="46"/>
      <c r="J5" s="46"/>
      <c r="K5" s="46"/>
      <c r="L5" s="51"/>
      <c r="M5" s="44"/>
      <c r="N5" s="44"/>
      <c r="O5" s="42"/>
      <c r="P5" s="41"/>
      <c r="Q5" s="41"/>
      <c r="R5" s="41"/>
      <c r="S5" s="41"/>
      <c r="T5" s="42"/>
      <c r="U5" s="41"/>
      <c r="V5" s="41"/>
      <c r="W5" s="41"/>
      <c r="X5" s="41"/>
      <c r="Y5" s="41"/>
      <c r="Z5" s="41"/>
      <c r="AA5" s="41"/>
      <c r="AB5" s="41"/>
      <c r="AC5" s="41"/>
      <c r="AD5" s="41"/>
      <c r="AE5" s="41"/>
      <c r="AF5" s="42"/>
      <c r="AG5" s="52"/>
      <c r="AH5" s="42"/>
      <c r="AI5" s="42"/>
      <c r="AJ5" s="42"/>
      <c r="AK5" s="42"/>
      <c r="AL5" s="46"/>
      <c r="AR5" s="1">
        <f>IF(AS5=1,COUNTIF($AS$2:AS5,1),"")</f>
        <v>2</v>
      </c>
      <c r="AS5" s="1">
        <f t="shared" si="1"/>
        <v>1</v>
      </c>
      <c r="AT5" s="1">
        <f>IF(AS5=0,"",COUNTIF($AS$2:AS5,"&gt;0"))</f>
        <v>2</v>
      </c>
      <c r="AU5" s="1" t="str">
        <f t="shared" si="2"/>
        <v>HANUMANJI</v>
      </c>
    </row>
    <row r="6" spans="1:242" ht="16.5" thickTop="1" thickBot="1">
      <c r="A6" s="40"/>
      <c r="B6" s="42"/>
      <c r="C6" s="49" t="s">
        <v>205</v>
      </c>
      <c r="D6" s="42"/>
      <c r="E6" s="41"/>
      <c r="F6" s="59" t="str">
        <f t="shared" ca="1" si="0"/>
        <v/>
      </c>
      <c r="G6" s="42"/>
      <c r="H6" s="41"/>
      <c r="I6" s="46"/>
      <c r="J6" s="46"/>
      <c r="K6" s="46"/>
      <c r="L6" s="51"/>
      <c r="M6" s="44"/>
      <c r="N6" s="44"/>
      <c r="O6" s="42"/>
      <c r="P6" s="41"/>
      <c r="Q6" s="41"/>
      <c r="R6" s="41"/>
      <c r="S6" s="41"/>
      <c r="T6" s="42"/>
      <c r="U6" s="41"/>
      <c r="V6" s="41"/>
      <c r="W6" s="41"/>
      <c r="X6" s="41"/>
      <c r="Y6" s="41"/>
      <c r="Z6" s="41"/>
      <c r="AA6" s="41"/>
      <c r="AB6" s="41"/>
      <c r="AC6" s="41"/>
      <c r="AD6" s="41"/>
      <c r="AE6" s="41"/>
      <c r="AF6" s="42"/>
      <c r="AG6" s="42"/>
      <c r="AH6" s="42"/>
      <c r="AI6" s="42"/>
      <c r="AJ6" s="42"/>
      <c r="AK6" s="42"/>
      <c r="AL6" s="46"/>
      <c r="AR6" s="1">
        <f>IF(AS6=1,COUNTIF($AS$2:AS6,1),"")</f>
        <v>3</v>
      </c>
      <c r="AS6" s="1">
        <f t="shared" si="1"/>
        <v>1</v>
      </c>
      <c r="AT6" s="1">
        <f>IF(AS6=0,"",COUNTIF($AS$2:AS6,"&gt;0"))</f>
        <v>3</v>
      </c>
      <c r="AU6" s="1" t="str">
        <f t="shared" si="2"/>
        <v/>
      </c>
      <c r="AW6" s="1" t="s">
        <v>203</v>
      </c>
    </row>
    <row r="7" spans="1:242" ht="16.5" thickTop="1" thickBot="1">
      <c r="A7" s="39"/>
      <c r="B7" s="42"/>
      <c r="C7" s="49" t="s">
        <v>206</v>
      </c>
      <c r="D7" s="42"/>
      <c r="E7" s="41"/>
      <c r="F7" s="59" t="str">
        <f t="shared" ca="1" si="0"/>
        <v/>
      </c>
      <c r="G7" s="42"/>
      <c r="H7" s="41"/>
      <c r="I7" s="46"/>
      <c r="J7" s="46"/>
      <c r="K7" s="46"/>
      <c r="L7" s="51"/>
      <c r="M7" s="44"/>
      <c r="N7" s="44"/>
      <c r="O7" s="42"/>
      <c r="P7" s="41"/>
      <c r="Q7" s="41"/>
      <c r="R7" s="41"/>
      <c r="S7" s="41"/>
      <c r="T7" s="42"/>
      <c r="U7" s="41"/>
      <c r="V7" s="47"/>
      <c r="W7" s="47"/>
      <c r="X7" s="41"/>
      <c r="Y7" s="41"/>
      <c r="Z7" s="41"/>
      <c r="AA7" s="41"/>
      <c r="AB7" s="41"/>
      <c r="AC7" s="41"/>
      <c r="AD7" s="41"/>
      <c r="AE7" s="41"/>
      <c r="AF7" s="42"/>
      <c r="AG7" s="52"/>
      <c r="AH7" s="42"/>
      <c r="AI7" s="42"/>
      <c r="AJ7" s="42"/>
      <c r="AK7" s="42"/>
      <c r="AL7" s="46"/>
      <c r="AR7" s="1">
        <f>IF(AS7=1,COUNTIF($AS$2:AS7,1),"")</f>
        <v>4</v>
      </c>
      <c r="AS7" s="1">
        <f t="shared" si="1"/>
        <v>1</v>
      </c>
      <c r="AT7" s="1">
        <f>IF(AS7=0,"",COUNTIF($AS$2:AS7,"&gt;0"))</f>
        <v>4</v>
      </c>
      <c r="AU7" s="1" t="str">
        <f t="shared" si="2"/>
        <v/>
      </c>
    </row>
    <row r="8" spans="1:242" ht="16.5" thickTop="1" thickBot="1">
      <c r="A8" s="40"/>
      <c r="B8" s="42"/>
      <c r="C8" s="49"/>
      <c r="D8" s="42"/>
      <c r="E8" s="41"/>
      <c r="F8" s="59" t="str">
        <f t="shared" ca="1" si="0"/>
        <v/>
      </c>
      <c r="G8" s="42"/>
      <c r="H8" s="41"/>
      <c r="I8" s="46"/>
      <c r="J8" s="46"/>
      <c r="K8" s="46"/>
      <c r="L8" s="51"/>
      <c r="M8" s="44"/>
      <c r="N8" s="44"/>
      <c r="O8" s="42"/>
      <c r="P8" s="41"/>
      <c r="Q8" s="41"/>
      <c r="R8" s="41"/>
      <c r="S8" s="41"/>
      <c r="T8" s="42"/>
      <c r="U8" s="41"/>
      <c r="V8" s="41"/>
      <c r="W8" s="41"/>
      <c r="X8" s="41"/>
      <c r="Y8" s="41"/>
      <c r="Z8" s="41"/>
      <c r="AA8" s="41"/>
      <c r="AB8" s="41"/>
      <c r="AC8" s="41"/>
      <c r="AD8" s="41"/>
      <c r="AE8" s="41"/>
      <c r="AF8" s="42"/>
      <c r="AG8" s="52"/>
      <c r="AH8" s="42"/>
      <c r="AI8" s="42"/>
      <c r="AJ8" s="42"/>
      <c r="AK8" s="42"/>
      <c r="AL8" s="46"/>
      <c r="AR8" s="1" t="str">
        <f>IF(AS8=1,COUNTIF($AS$2:AS8,1),"")</f>
        <v/>
      </c>
      <c r="AS8" s="1">
        <f t="shared" si="1"/>
        <v>0</v>
      </c>
      <c r="AT8" s="1" t="str">
        <f>IF(AS8=0,"",COUNTIF($AS$2:AS8,"&gt;0"))</f>
        <v/>
      </c>
      <c r="AU8" s="1" t="str">
        <f t="shared" si="2"/>
        <v/>
      </c>
    </row>
    <row r="9" spans="1:242" ht="16.5" thickTop="1" thickBot="1">
      <c r="A9" s="39"/>
      <c r="B9" s="42"/>
      <c r="C9" s="49"/>
      <c r="D9" s="42"/>
      <c r="E9" s="41"/>
      <c r="F9" s="59" t="str">
        <f t="shared" ca="1" si="0"/>
        <v/>
      </c>
      <c r="G9" s="42"/>
      <c r="H9" s="41"/>
      <c r="I9" s="46"/>
      <c r="J9" s="46"/>
      <c r="K9" s="46"/>
      <c r="L9" s="51"/>
      <c r="M9" s="44"/>
      <c r="N9" s="44"/>
      <c r="O9" s="42"/>
      <c r="P9" s="41"/>
      <c r="Q9" s="41"/>
      <c r="R9" s="41"/>
      <c r="S9" s="41"/>
      <c r="T9" s="42"/>
      <c r="U9" s="41"/>
      <c r="V9" s="41"/>
      <c r="W9" s="41"/>
      <c r="X9" s="41"/>
      <c r="Y9" s="41"/>
      <c r="Z9" s="41"/>
      <c r="AA9" s="41"/>
      <c r="AB9" s="41"/>
      <c r="AC9" s="41"/>
      <c r="AD9" s="41"/>
      <c r="AE9" s="41"/>
      <c r="AF9" s="42"/>
      <c r="AG9" s="42"/>
      <c r="AH9" s="42"/>
      <c r="AI9" s="42"/>
      <c r="AJ9" s="42"/>
      <c r="AK9" s="42"/>
      <c r="AL9" s="46"/>
      <c r="AR9" s="1" t="str">
        <f>IF(AS9=1,COUNTIF($AS$2:AS9,1),"")</f>
        <v/>
      </c>
      <c r="AS9" s="1">
        <f t="shared" si="1"/>
        <v>0</v>
      </c>
      <c r="AT9" s="1" t="str">
        <f>IF(AS9=0,"",COUNTIF($AS$2:AS9,"&gt;0"))</f>
        <v/>
      </c>
      <c r="AU9" s="1" t="str">
        <f t="shared" si="2"/>
        <v/>
      </c>
    </row>
    <row r="10" spans="1:242" ht="16.5" thickTop="1" thickBot="1">
      <c r="A10" s="40"/>
      <c r="B10" s="42"/>
      <c r="C10" s="49"/>
      <c r="D10" s="42"/>
      <c r="E10" s="41"/>
      <c r="F10" s="59" t="str">
        <f t="shared" ca="1" si="0"/>
        <v/>
      </c>
      <c r="G10" s="42"/>
      <c r="H10" s="41"/>
      <c r="I10" s="46"/>
      <c r="J10" s="46"/>
      <c r="K10" s="46"/>
      <c r="L10" s="51"/>
      <c r="M10" s="44"/>
      <c r="N10" s="44"/>
      <c r="O10" s="42"/>
      <c r="P10" s="41"/>
      <c r="Q10" s="41"/>
      <c r="R10" s="41"/>
      <c r="S10" s="41"/>
      <c r="T10" s="42"/>
      <c r="U10" s="41"/>
      <c r="V10" s="41"/>
      <c r="W10" s="41"/>
      <c r="X10" s="41"/>
      <c r="Y10" s="41"/>
      <c r="Z10" s="41"/>
      <c r="AA10" s="41"/>
      <c r="AB10" s="41"/>
      <c r="AC10" s="41"/>
      <c r="AD10" s="41"/>
      <c r="AE10" s="41"/>
      <c r="AF10" s="42"/>
      <c r="AG10" s="42"/>
      <c r="AH10" s="42"/>
      <c r="AI10" s="42"/>
      <c r="AJ10" s="52"/>
      <c r="AK10" s="42"/>
      <c r="AL10" s="46"/>
      <c r="AR10" s="1" t="str">
        <f>IF(AS10=1,COUNTIF($AS$2:AS10,1),"")</f>
        <v/>
      </c>
      <c r="AS10" s="1">
        <f t="shared" si="1"/>
        <v>0</v>
      </c>
      <c r="AT10" s="1" t="str">
        <f>IF(AS10=0,"",COUNTIF($AS$2:AS10,"&gt;0"))</f>
        <v/>
      </c>
      <c r="AU10" s="1" t="str">
        <f t="shared" si="2"/>
        <v/>
      </c>
      <c r="AX10" s="58" t="s">
        <v>203</v>
      </c>
    </row>
    <row r="11" spans="1:242" ht="16.5" thickTop="1" thickBot="1">
      <c r="A11" s="39"/>
      <c r="B11" s="42"/>
      <c r="C11" s="49"/>
      <c r="D11" s="42"/>
      <c r="E11" s="41"/>
      <c r="F11" s="59" t="str">
        <f t="shared" ca="1" si="0"/>
        <v/>
      </c>
      <c r="G11" s="42"/>
      <c r="H11" s="41"/>
      <c r="I11" s="46"/>
      <c r="J11" s="46"/>
      <c r="K11" s="46"/>
      <c r="L11" s="51"/>
      <c r="M11" s="44"/>
      <c r="N11" s="44"/>
      <c r="O11" s="42"/>
      <c r="P11" s="41"/>
      <c r="Q11" s="41"/>
      <c r="R11" s="41"/>
      <c r="S11" s="41"/>
      <c r="T11" s="42"/>
      <c r="U11" s="41"/>
      <c r="V11" s="41"/>
      <c r="W11" s="41"/>
      <c r="X11" s="41"/>
      <c r="Y11" s="41"/>
      <c r="Z11" s="41"/>
      <c r="AA11" s="41"/>
      <c r="AB11" s="41"/>
      <c r="AC11" s="41"/>
      <c r="AD11" s="41"/>
      <c r="AE11" s="41"/>
      <c r="AF11" s="42"/>
      <c r="AG11" s="42"/>
      <c r="AH11" s="42"/>
      <c r="AI11" s="42"/>
      <c r="AJ11" s="42"/>
      <c r="AK11" s="42"/>
      <c r="AL11" s="42"/>
      <c r="AR11" s="1" t="str">
        <f>IF(AS11=1,COUNTIF($AS$2:AS11,1),"")</f>
        <v/>
      </c>
      <c r="AS11" s="1">
        <f t="shared" si="1"/>
        <v>0</v>
      </c>
      <c r="AT11" s="1" t="str">
        <f>IF(AS11=0,"",COUNTIF($AS$2:AS11,"&gt;0"))</f>
        <v/>
      </c>
      <c r="AU11" s="1" t="str">
        <f t="shared" si="2"/>
        <v/>
      </c>
    </row>
    <row r="12" spans="1:242" ht="16.5" thickTop="1" thickBot="1">
      <c r="A12" s="40"/>
      <c r="B12" s="42"/>
      <c r="C12" s="49"/>
      <c r="D12" s="42"/>
      <c r="E12" s="41"/>
      <c r="F12" s="59" t="str">
        <f t="shared" ca="1" si="0"/>
        <v/>
      </c>
      <c r="G12" s="42"/>
      <c r="H12" s="41"/>
      <c r="I12" s="46"/>
      <c r="J12" s="46"/>
      <c r="K12" s="46"/>
      <c r="L12" s="51"/>
      <c r="M12" s="44"/>
      <c r="N12" s="44"/>
      <c r="O12" s="42"/>
      <c r="P12" s="41"/>
      <c r="Q12" s="41"/>
      <c r="R12" s="41"/>
      <c r="S12" s="41"/>
      <c r="T12" s="42"/>
      <c r="U12" s="41"/>
      <c r="V12" s="41"/>
      <c r="W12" s="41"/>
      <c r="X12" s="41"/>
      <c r="Y12" s="41"/>
      <c r="Z12" s="41"/>
      <c r="AA12" s="41"/>
      <c r="AB12" s="41"/>
      <c r="AC12" s="41"/>
      <c r="AD12" s="41"/>
      <c r="AE12" s="41"/>
      <c r="AF12" s="42"/>
      <c r="AG12" s="52"/>
      <c r="AH12" s="42"/>
      <c r="AI12" s="42"/>
      <c r="AJ12" s="46"/>
      <c r="AK12" s="42"/>
      <c r="AL12" s="46"/>
      <c r="AR12" s="1" t="str">
        <f>IF(AS12=1,COUNTIF($AS$2:AS12,1),"")</f>
        <v/>
      </c>
      <c r="AS12" s="1">
        <f t="shared" si="1"/>
        <v>0</v>
      </c>
      <c r="AT12" s="1" t="str">
        <f>IF(AS12=0,"",COUNTIF($AS$2:AS12,"&gt;0"))</f>
        <v/>
      </c>
      <c r="AU12" s="1" t="str">
        <f t="shared" si="2"/>
        <v/>
      </c>
    </row>
    <row r="13" spans="1:242" ht="16.5" thickTop="1" thickBot="1">
      <c r="A13" s="39"/>
      <c r="B13" s="42"/>
      <c r="C13" s="49"/>
      <c r="D13" s="42"/>
      <c r="E13" s="41"/>
      <c r="F13" s="59" t="str">
        <f t="shared" ca="1" si="0"/>
        <v/>
      </c>
      <c r="G13" s="42"/>
      <c r="H13" s="41"/>
      <c r="I13" s="46"/>
      <c r="J13" s="46"/>
      <c r="K13" s="46"/>
      <c r="L13" s="51"/>
      <c r="M13" s="44"/>
      <c r="N13" s="44"/>
      <c r="O13" s="42"/>
      <c r="P13" s="41"/>
      <c r="Q13" s="41"/>
      <c r="R13" s="41"/>
      <c r="S13" s="41"/>
      <c r="T13" s="42"/>
      <c r="U13" s="41"/>
      <c r="V13" s="41"/>
      <c r="W13" s="41"/>
      <c r="X13" s="41"/>
      <c r="Y13" s="41"/>
      <c r="Z13" s="41"/>
      <c r="AA13" s="41"/>
      <c r="AB13" s="41"/>
      <c r="AC13" s="41"/>
      <c r="AD13" s="41"/>
      <c r="AE13" s="41"/>
      <c r="AF13" s="42"/>
      <c r="AG13" s="42"/>
      <c r="AH13" s="42"/>
      <c r="AI13" s="42"/>
      <c r="AJ13" s="46"/>
      <c r="AK13" s="42"/>
      <c r="AL13" s="46"/>
      <c r="AR13" s="1" t="str">
        <f>IF(AS13=1,COUNTIF($AS$2:AS13,1),"")</f>
        <v/>
      </c>
      <c r="AS13" s="1">
        <f t="shared" si="1"/>
        <v>0</v>
      </c>
      <c r="AT13" s="1" t="str">
        <f>IF(AS13=0,"",COUNTIF($AS$2:AS13,"&gt;0"))</f>
        <v/>
      </c>
      <c r="AU13" s="1" t="str">
        <f t="shared" si="2"/>
        <v/>
      </c>
    </row>
    <row r="14" spans="1:242" ht="16.5" thickTop="1" thickBot="1">
      <c r="A14" s="40"/>
      <c r="B14" s="42"/>
      <c r="C14" s="49"/>
      <c r="D14" s="42"/>
      <c r="E14" s="41"/>
      <c r="F14" s="59" t="str">
        <f t="shared" ca="1" si="0"/>
        <v/>
      </c>
      <c r="G14" s="42"/>
      <c r="H14" s="41"/>
      <c r="I14" s="46"/>
      <c r="J14" s="46"/>
      <c r="K14" s="46"/>
      <c r="L14" s="51"/>
      <c r="M14" s="44"/>
      <c r="N14" s="44"/>
      <c r="O14" s="42"/>
      <c r="P14" s="41"/>
      <c r="Q14" s="41"/>
      <c r="R14" s="41"/>
      <c r="S14" s="41"/>
      <c r="T14" s="42"/>
      <c r="U14" s="41"/>
      <c r="V14" s="41"/>
      <c r="W14" s="41"/>
      <c r="X14" s="41"/>
      <c r="Y14" s="41"/>
      <c r="Z14" s="41"/>
      <c r="AA14" s="41"/>
      <c r="AB14" s="41"/>
      <c r="AC14" s="41"/>
      <c r="AD14" s="41"/>
      <c r="AE14" s="41"/>
      <c r="AF14" s="42"/>
      <c r="AG14" s="42"/>
      <c r="AH14" s="42"/>
      <c r="AI14" s="42"/>
      <c r="AJ14" s="42"/>
      <c r="AK14" s="42"/>
      <c r="AL14" s="42"/>
      <c r="AR14" s="1" t="str">
        <f>IF(AS14=1,COUNTIF($AS$2:AS14,1),"")</f>
        <v/>
      </c>
      <c r="AS14" s="1">
        <f t="shared" si="1"/>
        <v>0</v>
      </c>
      <c r="AT14" s="1" t="str">
        <f>IF(AS14=0,"",COUNTIF($AS$2:AS14,"&gt;0"))</f>
        <v/>
      </c>
      <c r="AU14" s="1" t="str">
        <f t="shared" si="2"/>
        <v/>
      </c>
    </row>
    <row r="15" spans="1:242" ht="16.5" thickTop="1" thickBot="1">
      <c r="A15" s="39"/>
      <c r="B15" s="42"/>
      <c r="C15" s="49"/>
      <c r="D15" s="42"/>
      <c r="E15" s="41"/>
      <c r="F15" s="59" t="str">
        <f t="shared" ca="1" si="0"/>
        <v/>
      </c>
      <c r="G15" s="42"/>
      <c r="H15" s="41"/>
      <c r="I15" s="46"/>
      <c r="J15" s="46"/>
      <c r="K15" s="46"/>
      <c r="L15" s="51"/>
      <c r="M15" s="44"/>
      <c r="N15" s="44"/>
      <c r="O15" s="42"/>
      <c r="P15" s="41"/>
      <c r="Q15" s="41"/>
      <c r="R15" s="41"/>
      <c r="S15" s="41"/>
      <c r="T15" s="42"/>
      <c r="U15" s="41"/>
      <c r="V15" s="41"/>
      <c r="W15" s="41"/>
      <c r="X15" s="41"/>
      <c r="Y15" s="41"/>
      <c r="Z15" s="41"/>
      <c r="AA15" s="41"/>
      <c r="AB15" s="41"/>
      <c r="AC15" s="41"/>
      <c r="AD15" s="41"/>
      <c r="AE15" s="41"/>
      <c r="AF15" s="42"/>
      <c r="AG15" s="42"/>
      <c r="AH15" s="42"/>
      <c r="AI15" s="42"/>
      <c r="AJ15" s="42"/>
      <c r="AK15" s="42"/>
      <c r="AL15" s="46"/>
      <c r="AR15" s="1" t="str">
        <f>IF(AS15=1,COUNTIF($AS$2:AS15,1),"")</f>
        <v/>
      </c>
      <c r="AS15" s="1">
        <f t="shared" si="1"/>
        <v>0</v>
      </c>
      <c r="AT15" s="1" t="str">
        <f>IF(AS15=0,"",COUNTIF($AS$2:AS15,"&gt;0"))</f>
        <v/>
      </c>
      <c r="AU15" s="1" t="str">
        <f t="shared" si="2"/>
        <v/>
      </c>
    </row>
    <row r="16" spans="1:242" ht="16.5" thickTop="1" thickBot="1">
      <c r="A16" s="40"/>
      <c r="B16" s="42"/>
      <c r="C16" s="49"/>
      <c r="D16" s="42"/>
      <c r="E16" s="41"/>
      <c r="F16" s="59" t="str">
        <f t="shared" ca="1" si="0"/>
        <v/>
      </c>
      <c r="G16" s="42"/>
      <c r="H16" s="41"/>
      <c r="I16" s="46"/>
      <c r="J16" s="46"/>
      <c r="K16" s="46"/>
      <c r="L16" s="51"/>
      <c r="M16" s="44"/>
      <c r="N16" s="44"/>
      <c r="O16" s="42"/>
      <c r="P16" s="41"/>
      <c r="Q16" s="41"/>
      <c r="R16" s="41"/>
      <c r="S16" s="41"/>
      <c r="T16" s="42"/>
      <c r="U16" s="41"/>
      <c r="V16" s="41"/>
      <c r="W16" s="41"/>
      <c r="X16" s="41"/>
      <c r="Y16" s="41"/>
      <c r="Z16" s="41"/>
      <c r="AA16" s="41"/>
      <c r="AB16" s="41"/>
      <c r="AC16" s="41"/>
      <c r="AD16" s="41"/>
      <c r="AE16" s="41"/>
      <c r="AF16" s="42"/>
      <c r="AG16" s="42"/>
      <c r="AH16" s="42"/>
      <c r="AI16" s="42"/>
      <c r="AJ16" s="42"/>
      <c r="AK16" s="42"/>
      <c r="AL16" s="46"/>
      <c r="AR16" s="1" t="str">
        <f>IF(AS16=1,COUNTIF($AS$2:AS16,1),"")</f>
        <v/>
      </c>
      <c r="AS16" s="1">
        <f t="shared" si="1"/>
        <v>0</v>
      </c>
      <c r="AT16" s="1" t="str">
        <f>IF(AS16=0,"",COUNTIF($AS$2:AS16,"&gt;0"))</f>
        <v/>
      </c>
      <c r="AU16" s="1" t="str">
        <f t="shared" si="2"/>
        <v/>
      </c>
    </row>
    <row r="17" spans="1:47" ht="16.5" thickTop="1" thickBot="1">
      <c r="A17" s="39"/>
      <c r="B17" s="42"/>
      <c r="C17" s="49"/>
      <c r="D17" s="42"/>
      <c r="E17" s="41"/>
      <c r="F17" s="59" t="str">
        <f t="shared" ca="1" si="0"/>
        <v/>
      </c>
      <c r="G17" s="42"/>
      <c r="H17" s="41"/>
      <c r="I17" s="46"/>
      <c r="J17" s="46"/>
      <c r="K17" s="46"/>
      <c r="L17" s="51"/>
      <c r="M17" s="44"/>
      <c r="N17" s="44"/>
      <c r="O17" s="42"/>
      <c r="P17" s="41"/>
      <c r="Q17" s="41"/>
      <c r="R17" s="41"/>
      <c r="S17" s="41"/>
      <c r="T17" s="42"/>
      <c r="U17" s="41"/>
      <c r="V17" s="41"/>
      <c r="W17" s="41"/>
      <c r="X17" s="41"/>
      <c r="Y17" s="41"/>
      <c r="Z17" s="41"/>
      <c r="AA17" s="41"/>
      <c r="AB17" s="41"/>
      <c r="AC17" s="41"/>
      <c r="AD17" s="41"/>
      <c r="AE17" s="41"/>
      <c r="AF17" s="42"/>
      <c r="AG17" s="42"/>
      <c r="AH17" s="42"/>
      <c r="AI17" s="42"/>
      <c r="AJ17" s="42"/>
      <c r="AK17" s="42"/>
      <c r="AL17" s="46"/>
      <c r="AR17" s="1" t="str">
        <f>IF(AS17=1,COUNTIF($AS$2:AS17,1),"")</f>
        <v/>
      </c>
      <c r="AS17" s="1">
        <f t="shared" si="1"/>
        <v>0</v>
      </c>
      <c r="AT17" s="1" t="str">
        <f>IF(AS17=0,"",COUNTIF($AS$2:AS17,"&gt;0"))</f>
        <v/>
      </c>
      <c r="AU17" s="1" t="str">
        <f t="shared" si="2"/>
        <v/>
      </c>
    </row>
    <row r="18" spans="1:47" ht="16.5" thickTop="1" thickBot="1">
      <c r="A18" s="40"/>
      <c r="B18" s="42"/>
      <c r="C18" s="49"/>
      <c r="D18" s="42"/>
      <c r="E18" s="41"/>
      <c r="F18" s="59" t="str">
        <f t="shared" ca="1" si="0"/>
        <v/>
      </c>
      <c r="G18" s="42"/>
      <c r="H18" s="41"/>
      <c r="I18" s="46"/>
      <c r="J18" s="46"/>
      <c r="K18" s="46"/>
      <c r="L18" s="51"/>
      <c r="M18" s="44"/>
      <c r="N18" s="44"/>
      <c r="O18" s="42"/>
      <c r="P18" s="41"/>
      <c r="Q18" s="41"/>
      <c r="R18" s="41"/>
      <c r="S18" s="41"/>
      <c r="T18" s="42"/>
      <c r="U18" s="41"/>
      <c r="V18" s="41"/>
      <c r="W18" s="41"/>
      <c r="X18" s="41"/>
      <c r="Y18" s="41"/>
      <c r="Z18" s="41"/>
      <c r="AA18" s="41"/>
      <c r="AB18" s="41"/>
      <c r="AC18" s="41"/>
      <c r="AD18" s="41"/>
      <c r="AE18" s="41"/>
      <c r="AF18" s="42"/>
      <c r="AG18" s="42"/>
      <c r="AH18" s="42"/>
      <c r="AI18" s="42"/>
      <c r="AJ18" s="42"/>
      <c r="AK18" s="42"/>
      <c r="AL18" s="42"/>
      <c r="AR18" s="1" t="str">
        <f>IF(AS18=1,COUNTIF($AS$2:AS18,1),"")</f>
        <v/>
      </c>
      <c r="AS18" s="1">
        <f t="shared" si="1"/>
        <v>0</v>
      </c>
      <c r="AT18" s="1" t="str">
        <f>IF(AS18=0,"",COUNTIF($AS$2:AS18,"&gt;0"))</f>
        <v/>
      </c>
      <c r="AU18" s="1" t="str">
        <f t="shared" si="2"/>
        <v/>
      </c>
    </row>
    <row r="19" spans="1:47" ht="16.5" thickTop="1" thickBot="1">
      <c r="A19" s="39"/>
      <c r="B19" s="42"/>
      <c r="C19" s="49"/>
      <c r="D19" s="42"/>
      <c r="E19" s="41"/>
      <c r="F19" s="59" t="str">
        <f t="shared" ca="1" si="0"/>
        <v/>
      </c>
      <c r="G19" s="42"/>
      <c r="H19" s="41"/>
      <c r="I19" s="46"/>
      <c r="J19" s="46"/>
      <c r="K19" s="46"/>
      <c r="L19" s="51"/>
      <c r="M19" s="44"/>
      <c r="N19" s="44"/>
      <c r="O19" s="42"/>
      <c r="P19" s="41"/>
      <c r="Q19" s="41"/>
      <c r="R19" s="41"/>
      <c r="S19" s="41"/>
      <c r="T19" s="42"/>
      <c r="U19" s="41"/>
      <c r="V19" s="41"/>
      <c r="W19" s="41"/>
      <c r="X19" s="41"/>
      <c r="Y19" s="41"/>
      <c r="Z19" s="41"/>
      <c r="AA19" s="41"/>
      <c r="AB19" s="41"/>
      <c r="AC19" s="41"/>
      <c r="AD19" s="41"/>
      <c r="AE19" s="41"/>
      <c r="AF19" s="42"/>
      <c r="AG19" s="52"/>
      <c r="AH19" s="42"/>
      <c r="AI19" s="42"/>
      <c r="AJ19" s="42"/>
      <c r="AK19" s="42"/>
      <c r="AL19" s="46"/>
      <c r="AR19" s="1" t="str">
        <f>IF(AS19=1,COUNTIF($AS$2:AS19,1),"")</f>
        <v/>
      </c>
      <c r="AS19" s="1">
        <f t="shared" si="1"/>
        <v>0</v>
      </c>
      <c r="AT19" s="1" t="str">
        <f>IF(AS19=0,"",COUNTIF($AS$2:AS19,"&gt;0"))</f>
        <v/>
      </c>
      <c r="AU19" s="1" t="str">
        <f t="shared" si="2"/>
        <v/>
      </c>
    </row>
    <row r="20" spans="1:47" ht="16.5" thickTop="1" thickBot="1">
      <c r="A20" s="40"/>
      <c r="B20" s="42"/>
      <c r="C20" s="49"/>
      <c r="D20" s="42"/>
      <c r="E20" s="41"/>
      <c r="F20" s="59" t="str">
        <f t="shared" ca="1" si="0"/>
        <v/>
      </c>
      <c r="G20" s="42"/>
      <c r="H20" s="41"/>
      <c r="I20" s="46"/>
      <c r="J20" s="46"/>
      <c r="K20" s="46"/>
      <c r="L20" s="51"/>
      <c r="M20" s="44"/>
      <c r="N20" s="44"/>
      <c r="O20" s="42"/>
      <c r="P20" s="41"/>
      <c r="Q20" s="41"/>
      <c r="R20" s="41"/>
      <c r="S20" s="41"/>
      <c r="T20" s="42"/>
      <c r="U20" s="41"/>
      <c r="V20" s="41"/>
      <c r="W20" s="41"/>
      <c r="X20" s="41"/>
      <c r="Y20" s="41"/>
      <c r="Z20" s="41"/>
      <c r="AA20" s="41"/>
      <c r="AB20" s="41"/>
      <c r="AC20" s="41"/>
      <c r="AD20" s="41"/>
      <c r="AE20" s="41"/>
      <c r="AF20" s="42"/>
      <c r="AG20" s="42"/>
      <c r="AH20" s="42"/>
      <c r="AI20" s="42"/>
      <c r="AJ20" s="42"/>
      <c r="AK20" s="42"/>
      <c r="AL20" s="46"/>
      <c r="AR20" s="1" t="str">
        <f>IF(AS20=1,COUNTIF($AS$2:AS20,1),"")</f>
        <v/>
      </c>
      <c r="AS20" s="1">
        <f t="shared" si="1"/>
        <v>0</v>
      </c>
      <c r="AT20" s="1" t="str">
        <f>IF(AS20=0,"",COUNTIF($AS$2:AS20,"&gt;0"))</f>
        <v/>
      </c>
      <c r="AU20" s="1" t="str">
        <f t="shared" si="2"/>
        <v/>
      </c>
    </row>
    <row r="21" spans="1:47" ht="16.5" thickTop="1" thickBot="1">
      <c r="A21" s="39"/>
      <c r="B21" s="42"/>
      <c r="C21" s="49"/>
      <c r="D21" s="42"/>
      <c r="E21" s="41"/>
      <c r="F21" s="59" t="str">
        <f t="shared" ca="1" si="0"/>
        <v/>
      </c>
      <c r="G21" s="42"/>
      <c r="H21" s="41"/>
      <c r="I21" s="46"/>
      <c r="J21" s="46"/>
      <c r="K21" s="46"/>
      <c r="L21" s="51"/>
      <c r="M21" s="44"/>
      <c r="N21" s="44"/>
      <c r="O21" s="42"/>
      <c r="P21" s="41"/>
      <c r="Q21" s="41"/>
      <c r="R21" s="41"/>
      <c r="S21" s="41"/>
      <c r="T21" s="42"/>
      <c r="U21" s="41"/>
      <c r="V21" s="41"/>
      <c r="W21" s="41"/>
      <c r="X21" s="41"/>
      <c r="Y21" s="41"/>
      <c r="Z21" s="41"/>
      <c r="AA21" s="41"/>
      <c r="AB21" s="41"/>
      <c r="AC21" s="41"/>
      <c r="AD21" s="41"/>
      <c r="AE21" s="41"/>
      <c r="AF21" s="42"/>
      <c r="AG21" s="42"/>
      <c r="AH21" s="42"/>
      <c r="AI21" s="42"/>
      <c r="AJ21" s="42"/>
      <c r="AK21" s="42"/>
      <c r="AL21" s="42"/>
      <c r="AR21" s="1" t="str">
        <f>IF(AS21=1,COUNTIF($AS$2:AS21,1),"")</f>
        <v/>
      </c>
      <c r="AS21" s="1">
        <f t="shared" si="1"/>
        <v>0</v>
      </c>
      <c r="AT21" s="1" t="str">
        <f>IF(AS21=0,"",COUNTIF($AS$2:AS21,"&gt;0"))</f>
        <v/>
      </c>
      <c r="AU21" s="1" t="str">
        <f t="shared" si="2"/>
        <v/>
      </c>
    </row>
    <row r="22" spans="1:47" ht="16.5" thickTop="1" thickBot="1">
      <c r="A22" s="40"/>
      <c r="B22" s="42"/>
      <c r="C22" s="49"/>
      <c r="D22" s="42"/>
      <c r="E22" s="41"/>
      <c r="F22" s="59" t="str">
        <f t="shared" ca="1" si="0"/>
        <v/>
      </c>
      <c r="G22" s="42"/>
      <c r="H22" s="41"/>
      <c r="I22" s="46"/>
      <c r="J22" s="46"/>
      <c r="K22" s="46"/>
      <c r="L22" s="51"/>
      <c r="M22" s="44"/>
      <c r="N22" s="44"/>
      <c r="O22" s="42"/>
      <c r="P22" s="41"/>
      <c r="Q22" s="41"/>
      <c r="R22" s="41"/>
      <c r="S22" s="41"/>
      <c r="T22" s="42"/>
      <c r="U22" s="41"/>
      <c r="V22" s="41"/>
      <c r="W22" s="41"/>
      <c r="X22" s="41"/>
      <c r="Y22" s="41"/>
      <c r="Z22" s="41"/>
      <c r="AA22" s="41"/>
      <c r="AB22" s="41"/>
      <c r="AC22" s="41"/>
      <c r="AD22" s="41"/>
      <c r="AE22" s="41"/>
      <c r="AF22" s="42"/>
      <c r="AG22" s="42"/>
      <c r="AH22" s="42"/>
      <c r="AI22" s="42"/>
      <c r="AJ22" s="42"/>
      <c r="AK22" s="42"/>
      <c r="AL22" s="46"/>
      <c r="AR22" s="1" t="str">
        <f>IF(AS22=1,COUNTIF($AS$2:AS22,1),"")</f>
        <v/>
      </c>
      <c r="AS22" s="1">
        <f t="shared" si="1"/>
        <v>0</v>
      </c>
      <c r="AT22" s="1" t="str">
        <f>IF(AS22=0,"",COUNTIF($AS$2:AS22,"&gt;0"))</f>
        <v/>
      </c>
      <c r="AU22" s="1" t="str">
        <f t="shared" si="2"/>
        <v/>
      </c>
    </row>
    <row r="23" spans="1:47" ht="16.5" thickTop="1" thickBot="1">
      <c r="A23" s="39"/>
      <c r="B23" s="42"/>
      <c r="C23" s="49"/>
      <c r="D23" s="42"/>
      <c r="E23" s="41"/>
      <c r="F23" s="59" t="str">
        <f t="shared" ca="1" si="0"/>
        <v/>
      </c>
      <c r="G23" s="42"/>
      <c r="H23" s="41"/>
      <c r="I23" s="46"/>
      <c r="J23" s="46"/>
      <c r="K23" s="46"/>
      <c r="L23" s="50"/>
      <c r="M23" s="44"/>
      <c r="N23" s="44"/>
      <c r="O23" s="42"/>
      <c r="P23" s="41"/>
      <c r="Q23" s="41"/>
      <c r="R23" s="41"/>
      <c r="S23" s="41"/>
      <c r="T23" s="42"/>
      <c r="U23" s="41"/>
      <c r="V23" s="41"/>
      <c r="W23" s="41"/>
      <c r="X23" s="41"/>
      <c r="Y23" s="41"/>
      <c r="Z23" s="41"/>
      <c r="AA23" s="41"/>
      <c r="AB23" s="41"/>
      <c r="AC23" s="41"/>
      <c r="AD23" s="41"/>
      <c r="AE23" s="41"/>
      <c r="AF23" s="42"/>
      <c r="AG23" s="42"/>
      <c r="AH23" s="42"/>
      <c r="AI23" s="42"/>
      <c r="AJ23" s="42"/>
      <c r="AK23" s="42"/>
      <c r="AL23" s="46"/>
      <c r="AR23" s="1" t="str">
        <f>IF(AS23=1,COUNTIF($AS$2:AS23,1),"")</f>
        <v/>
      </c>
      <c r="AS23" s="1">
        <f t="shared" si="1"/>
        <v>0</v>
      </c>
      <c r="AT23" s="1" t="str">
        <f>IF(AS23=0,"",COUNTIF($AS$2:AS23,"&gt;0"))</f>
        <v/>
      </c>
      <c r="AU23" s="1" t="str">
        <f t="shared" si="2"/>
        <v/>
      </c>
    </row>
    <row r="24" spans="1:47" ht="16.5" thickTop="1" thickBot="1">
      <c r="A24" s="40"/>
      <c r="B24" s="42"/>
      <c r="C24" s="49"/>
      <c r="D24" s="42"/>
      <c r="E24" s="41"/>
      <c r="F24" s="59" t="str">
        <f t="shared" ca="1" si="0"/>
        <v/>
      </c>
      <c r="G24" s="42"/>
      <c r="H24" s="41"/>
      <c r="I24" s="46"/>
      <c r="J24" s="46"/>
      <c r="K24" s="46"/>
      <c r="L24" s="51"/>
      <c r="M24" s="44"/>
      <c r="N24" s="44"/>
      <c r="O24" s="42"/>
      <c r="P24" s="41"/>
      <c r="Q24" s="41"/>
      <c r="R24" s="41"/>
      <c r="S24" s="41"/>
      <c r="T24" s="42"/>
      <c r="U24" s="41"/>
      <c r="V24" s="41"/>
      <c r="W24" s="41"/>
      <c r="X24" s="41"/>
      <c r="Y24" s="41"/>
      <c r="Z24" s="41"/>
      <c r="AA24" s="41"/>
      <c r="AB24" s="41"/>
      <c r="AC24" s="41"/>
      <c r="AD24" s="41"/>
      <c r="AE24" s="41"/>
      <c r="AF24" s="42"/>
      <c r="AG24" s="42"/>
      <c r="AH24" s="42"/>
      <c r="AI24" s="42"/>
      <c r="AJ24" s="42"/>
      <c r="AK24" s="42"/>
      <c r="AL24" s="42"/>
      <c r="AR24" s="1" t="str">
        <f>IF(AS24=1,COUNTIF($AS$2:AS24,1),"")</f>
        <v/>
      </c>
      <c r="AS24" s="1">
        <f t="shared" si="1"/>
        <v>0</v>
      </c>
      <c r="AT24" s="1" t="str">
        <f>IF(AS24=0,"",COUNTIF($AS$2:AS24,"&gt;0"))</f>
        <v/>
      </c>
      <c r="AU24" s="1" t="str">
        <f t="shared" si="2"/>
        <v/>
      </c>
    </row>
    <row r="25" spans="1:47" ht="16.5" thickTop="1" thickBot="1">
      <c r="A25" s="39"/>
      <c r="B25" s="42"/>
      <c r="C25" s="49"/>
      <c r="D25" s="42"/>
      <c r="E25" s="41"/>
      <c r="F25" s="59" t="str">
        <f t="shared" ca="1" si="0"/>
        <v/>
      </c>
      <c r="G25" s="42"/>
      <c r="H25" s="41"/>
      <c r="I25" s="46"/>
      <c r="J25" s="46"/>
      <c r="K25" s="46"/>
      <c r="L25" s="51"/>
      <c r="M25" s="44"/>
      <c r="N25" s="44"/>
      <c r="O25" s="42"/>
      <c r="P25" s="41"/>
      <c r="Q25" s="41"/>
      <c r="R25" s="41"/>
      <c r="S25" s="41"/>
      <c r="T25" s="42"/>
      <c r="U25" s="41"/>
      <c r="V25" s="41"/>
      <c r="W25" s="41"/>
      <c r="X25" s="41"/>
      <c r="Y25" s="41"/>
      <c r="Z25" s="41"/>
      <c r="AA25" s="41"/>
      <c r="AB25" s="41"/>
      <c r="AC25" s="41"/>
      <c r="AD25" s="41"/>
      <c r="AE25" s="41"/>
      <c r="AF25" s="42"/>
      <c r="AG25" s="42"/>
      <c r="AH25" s="42"/>
      <c r="AI25" s="42"/>
      <c r="AJ25" s="42"/>
      <c r="AK25" s="42"/>
      <c r="AL25" s="46"/>
      <c r="AR25" s="1" t="str">
        <f>IF(AS25=1,COUNTIF($AS$2:AS25,1),"")</f>
        <v/>
      </c>
      <c r="AS25" s="1">
        <f t="shared" si="1"/>
        <v>0</v>
      </c>
      <c r="AT25" s="1" t="str">
        <f>IF(AS25=0,"",COUNTIF($AS$2:AS25,"&gt;0"))</f>
        <v/>
      </c>
      <c r="AU25" s="1" t="str">
        <f t="shared" si="2"/>
        <v/>
      </c>
    </row>
    <row r="26" spans="1:47" ht="16.5" thickTop="1" thickBot="1">
      <c r="A26" s="40"/>
      <c r="B26" s="42"/>
      <c r="C26" s="49"/>
      <c r="D26" s="42"/>
      <c r="E26" s="41"/>
      <c r="F26" s="59" t="str">
        <f t="shared" ca="1" si="0"/>
        <v/>
      </c>
      <c r="G26" s="42"/>
      <c r="H26" s="41"/>
      <c r="I26" s="46"/>
      <c r="J26" s="46"/>
      <c r="K26" s="46"/>
      <c r="L26" s="51"/>
      <c r="M26" s="44"/>
      <c r="N26" s="44"/>
      <c r="O26" s="42"/>
      <c r="P26" s="41"/>
      <c r="Q26" s="41"/>
      <c r="R26" s="41"/>
      <c r="S26" s="41"/>
      <c r="T26" s="42"/>
      <c r="U26" s="41"/>
      <c r="V26" s="41"/>
      <c r="W26" s="41"/>
      <c r="X26" s="41"/>
      <c r="Y26" s="41"/>
      <c r="Z26" s="41"/>
      <c r="AA26" s="41"/>
      <c r="AB26" s="41"/>
      <c r="AC26" s="41"/>
      <c r="AD26" s="41"/>
      <c r="AE26" s="41"/>
      <c r="AF26" s="42"/>
      <c r="AG26" s="52"/>
      <c r="AH26" s="42"/>
      <c r="AI26" s="42"/>
      <c r="AJ26" s="42"/>
      <c r="AK26" s="42"/>
      <c r="AL26" s="46"/>
      <c r="AR26" s="1" t="str">
        <f>IF(AS26=1,COUNTIF($AS$2:AS26,1),"")</f>
        <v/>
      </c>
      <c r="AS26" s="1">
        <f t="shared" si="1"/>
        <v>0</v>
      </c>
      <c r="AT26" s="1" t="str">
        <f>IF(AS26=0,"",COUNTIF($AS$2:AS26,"&gt;0"))</f>
        <v/>
      </c>
      <c r="AU26" s="1" t="str">
        <f t="shared" si="2"/>
        <v/>
      </c>
    </row>
    <row r="27" spans="1:47" ht="16.5" thickTop="1" thickBot="1">
      <c r="A27" s="39"/>
      <c r="B27" s="42"/>
      <c r="C27" s="49"/>
      <c r="D27" s="42"/>
      <c r="E27" s="41"/>
      <c r="F27" s="59" t="str">
        <f t="shared" ca="1" si="0"/>
        <v/>
      </c>
      <c r="G27" s="42"/>
      <c r="H27" s="41"/>
      <c r="I27" s="46"/>
      <c r="J27" s="46"/>
      <c r="K27" s="46"/>
      <c r="L27" s="51"/>
      <c r="M27" s="44"/>
      <c r="N27" s="44"/>
      <c r="O27" s="42"/>
      <c r="P27" s="41"/>
      <c r="Q27" s="41"/>
      <c r="R27" s="41"/>
      <c r="S27" s="41"/>
      <c r="T27" s="42"/>
      <c r="U27" s="41"/>
      <c r="V27" s="41"/>
      <c r="W27" s="41"/>
      <c r="X27" s="41"/>
      <c r="Y27" s="41"/>
      <c r="Z27" s="41"/>
      <c r="AA27" s="41"/>
      <c r="AB27" s="41"/>
      <c r="AC27" s="41"/>
      <c r="AD27" s="41"/>
      <c r="AE27" s="41"/>
      <c r="AF27" s="42"/>
      <c r="AG27" s="52"/>
      <c r="AH27" s="42"/>
      <c r="AI27" s="42"/>
      <c r="AJ27" s="42"/>
      <c r="AK27" s="42"/>
      <c r="AL27" s="46"/>
      <c r="AR27" s="1" t="str">
        <f>IF(AS27=1,COUNTIF($AS$2:AS27,1),"")</f>
        <v/>
      </c>
      <c r="AS27" s="1">
        <f t="shared" si="1"/>
        <v>0</v>
      </c>
      <c r="AT27" s="1" t="str">
        <f>IF(AS27=0,"",COUNTIF($AS$2:AS27,"&gt;0"))</f>
        <v/>
      </c>
      <c r="AU27" s="1" t="str">
        <f t="shared" si="2"/>
        <v/>
      </c>
    </row>
    <row r="28" spans="1:47" ht="16.5" thickTop="1" thickBot="1">
      <c r="A28" s="40"/>
      <c r="B28" s="42"/>
      <c r="C28" s="42"/>
      <c r="D28" s="42"/>
      <c r="E28" s="41"/>
      <c r="F28" s="59" t="str">
        <f t="shared" ca="1" si="0"/>
        <v/>
      </c>
      <c r="G28" s="42"/>
      <c r="H28" s="41"/>
      <c r="I28" s="42"/>
      <c r="J28" s="42"/>
      <c r="K28" s="42"/>
      <c r="L28" s="42"/>
      <c r="M28" s="44"/>
      <c r="N28" s="44"/>
      <c r="O28" s="42"/>
      <c r="P28" s="41"/>
      <c r="Q28" s="41"/>
      <c r="R28" s="41"/>
      <c r="S28" s="41"/>
      <c r="T28" s="42"/>
      <c r="U28" s="41"/>
      <c r="V28" s="41"/>
      <c r="W28" s="41"/>
      <c r="X28" s="41"/>
      <c r="Y28" s="41"/>
      <c r="Z28" s="41"/>
      <c r="AA28" s="41"/>
      <c r="AB28" s="41"/>
      <c r="AC28" s="41"/>
      <c r="AD28" s="41"/>
      <c r="AE28" s="41"/>
      <c r="AF28" s="42"/>
      <c r="AG28" s="42"/>
      <c r="AH28" s="42"/>
      <c r="AI28" s="42"/>
      <c r="AJ28" s="42"/>
      <c r="AK28" s="42"/>
      <c r="AL28" s="42"/>
      <c r="AR28" s="1" t="str">
        <f>IF(AS28=1,COUNTIF($AS$2:AS28,1),"")</f>
        <v/>
      </c>
      <c r="AS28" s="1">
        <f t="shared" si="1"/>
        <v>0</v>
      </c>
      <c r="AT28" s="1" t="str">
        <f>IF(AS28=0,"",COUNTIF($AS$2:AS28,"&gt;0"))</f>
        <v/>
      </c>
      <c r="AU28" s="1" t="str">
        <f t="shared" si="2"/>
        <v/>
      </c>
    </row>
    <row r="29" spans="1:47" ht="16.5" thickTop="1" thickBot="1">
      <c r="A29" s="39"/>
      <c r="B29" s="42"/>
      <c r="C29" s="42"/>
      <c r="D29" s="42"/>
      <c r="E29" s="41"/>
      <c r="F29" s="59" t="str">
        <f t="shared" ca="1" si="0"/>
        <v/>
      </c>
      <c r="G29" s="42"/>
      <c r="H29" s="41"/>
      <c r="I29" s="42"/>
      <c r="J29" s="42"/>
      <c r="K29" s="42"/>
      <c r="L29" s="42"/>
      <c r="M29" s="44"/>
      <c r="N29" s="44"/>
      <c r="O29" s="42"/>
      <c r="P29" s="41"/>
      <c r="Q29" s="41"/>
      <c r="R29" s="41"/>
      <c r="S29" s="41"/>
      <c r="T29" s="42"/>
      <c r="U29" s="41"/>
      <c r="V29" s="41"/>
      <c r="W29" s="41"/>
      <c r="X29" s="41"/>
      <c r="Y29" s="41"/>
      <c r="Z29" s="41"/>
      <c r="AA29" s="41"/>
      <c r="AB29" s="41"/>
      <c r="AC29" s="41"/>
      <c r="AD29" s="41"/>
      <c r="AE29" s="41"/>
      <c r="AF29" s="42"/>
      <c r="AG29" s="42"/>
      <c r="AH29" s="42"/>
      <c r="AI29" s="42"/>
      <c r="AJ29" s="42"/>
      <c r="AK29" s="42"/>
      <c r="AL29" s="42"/>
      <c r="AR29" s="1" t="str">
        <f>IF(AS29=1,COUNTIF($AS$2:AS29,1),"")</f>
        <v/>
      </c>
      <c r="AS29" s="1">
        <f t="shared" si="1"/>
        <v>0</v>
      </c>
      <c r="AT29" s="1" t="str">
        <f>IF(AS29=0,"",COUNTIF($AS$2:AS29,"&gt;0"))</f>
        <v/>
      </c>
      <c r="AU29" s="1" t="str">
        <f t="shared" si="2"/>
        <v/>
      </c>
    </row>
    <row r="30" spans="1:47" ht="16.5" thickTop="1" thickBot="1">
      <c r="A30" s="40"/>
      <c r="B30" s="42"/>
      <c r="C30" s="42"/>
      <c r="D30" s="42"/>
      <c r="E30" s="41"/>
      <c r="F30" s="59" t="str">
        <f t="shared" ca="1" si="0"/>
        <v/>
      </c>
      <c r="G30" s="42"/>
      <c r="H30" s="41"/>
      <c r="I30" s="42"/>
      <c r="J30" s="42"/>
      <c r="K30" s="42"/>
      <c r="L30" s="42"/>
      <c r="M30" s="44"/>
      <c r="N30" s="44"/>
      <c r="O30" s="42"/>
      <c r="P30" s="41"/>
      <c r="Q30" s="41"/>
      <c r="R30" s="41"/>
      <c r="S30" s="41"/>
      <c r="T30" s="42"/>
      <c r="U30" s="41"/>
      <c r="V30" s="41"/>
      <c r="W30" s="41"/>
      <c r="X30" s="41"/>
      <c r="Y30" s="41"/>
      <c r="Z30" s="41"/>
      <c r="AA30" s="41"/>
      <c r="AB30" s="41"/>
      <c r="AC30" s="41"/>
      <c r="AD30" s="41"/>
      <c r="AE30" s="41"/>
      <c r="AF30" s="42"/>
      <c r="AG30" s="42"/>
      <c r="AH30" s="42"/>
      <c r="AI30" s="42"/>
      <c r="AJ30" s="42"/>
      <c r="AK30" s="42"/>
      <c r="AL30" s="42"/>
      <c r="AR30" s="1" t="str">
        <f>IF(AS30=1,COUNTIF($AS$2:AS30,1),"")</f>
        <v/>
      </c>
      <c r="AS30" s="1">
        <f t="shared" si="1"/>
        <v>0</v>
      </c>
      <c r="AT30" s="1" t="str">
        <f>IF(AS30=0,"",COUNTIF($AS$2:AS30,"&gt;0"))</f>
        <v/>
      </c>
      <c r="AU30" s="1" t="str">
        <f t="shared" si="2"/>
        <v/>
      </c>
    </row>
    <row r="31" spans="1:47" ht="16.5" thickTop="1" thickBot="1">
      <c r="A31" s="39"/>
      <c r="B31" s="42"/>
      <c r="C31" s="42"/>
      <c r="D31" s="42"/>
      <c r="E31" s="41"/>
      <c r="F31" s="59" t="str">
        <f t="shared" ca="1" si="0"/>
        <v/>
      </c>
      <c r="G31" s="42"/>
      <c r="H31" s="41"/>
      <c r="I31" s="42"/>
      <c r="J31" s="42"/>
      <c r="K31" s="42"/>
      <c r="L31" s="42"/>
      <c r="M31" s="44"/>
      <c r="N31" s="44"/>
      <c r="O31" s="42"/>
      <c r="P31" s="41"/>
      <c r="Q31" s="41"/>
      <c r="R31" s="41"/>
      <c r="S31" s="41"/>
      <c r="T31" s="42"/>
      <c r="U31" s="41"/>
      <c r="V31" s="41"/>
      <c r="W31" s="41"/>
      <c r="X31" s="41"/>
      <c r="Y31" s="41"/>
      <c r="Z31" s="41"/>
      <c r="AA31" s="41"/>
      <c r="AB31" s="41"/>
      <c r="AC31" s="41"/>
      <c r="AD31" s="41"/>
      <c r="AE31" s="41"/>
      <c r="AF31" s="42"/>
      <c r="AG31" s="42"/>
      <c r="AH31" s="42"/>
      <c r="AI31" s="42"/>
      <c r="AJ31" s="42"/>
      <c r="AK31" s="42"/>
      <c r="AL31" s="42"/>
      <c r="AR31" s="1" t="str">
        <f>IF(AS31=1,COUNTIF($AS$2:AS31,1),"")</f>
        <v/>
      </c>
      <c r="AS31" s="1">
        <f t="shared" si="1"/>
        <v>0</v>
      </c>
      <c r="AT31" s="1" t="str">
        <f>IF(AS31=0,"",COUNTIF($AS$2:AS31,"&gt;0"))</f>
        <v/>
      </c>
      <c r="AU31" s="1" t="str">
        <f t="shared" si="2"/>
        <v/>
      </c>
    </row>
    <row r="32" spans="1:47" ht="16.5" thickTop="1" thickBot="1">
      <c r="A32" s="40"/>
      <c r="B32" s="42"/>
      <c r="C32" s="42"/>
      <c r="D32" s="42"/>
      <c r="E32" s="41"/>
      <c r="F32" s="59" t="str">
        <f t="shared" ca="1" si="0"/>
        <v/>
      </c>
      <c r="G32" s="42"/>
      <c r="H32" s="41"/>
      <c r="I32" s="42"/>
      <c r="J32" s="42"/>
      <c r="K32" s="42"/>
      <c r="L32" s="42"/>
      <c r="M32" s="44"/>
      <c r="N32" s="44"/>
      <c r="O32" s="42"/>
      <c r="P32" s="41"/>
      <c r="Q32" s="41"/>
      <c r="R32" s="41"/>
      <c r="S32" s="41"/>
      <c r="T32" s="42"/>
      <c r="U32" s="41"/>
      <c r="V32" s="41"/>
      <c r="W32" s="41"/>
      <c r="X32" s="41"/>
      <c r="Y32" s="41"/>
      <c r="Z32" s="41"/>
      <c r="AA32" s="41"/>
      <c r="AB32" s="41"/>
      <c r="AC32" s="41"/>
      <c r="AD32" s="41"/>
      <c r="AE32" s="41"/>
      <c r="AF32" s="42"/>
      <c r="AG32" s="42"/>
      <c r="AH32" s="42"/>
      <c r="AI32" s="42"/>
      <c r="AJ32" s="42"/>
      <c r="AK32" s="42"/>
      <c r="AL32" s="42"/>
      <c r="AR32" s="1" t="str">
        <f>IF(AS32=1,COUNTIF($AS$2:AS32,1),"")</f>
        <v/>
      </c>
      <c r="AS32" s="1">
        <f t="shared" si="1"/>
        <v>0</v>
      </c>
      <c r="AT32" s="1" t="str">
        <f>IF(AS32=0,"",COUNTIF($AS$2:AS32,"&gt;0"))</f>
        <v/>
      </c>
      <c r="AU32" s="1" t="str">
        <f t="shared" si="2"/>
        <v/>
      </c>
    </row>
    <row r="33" spans="1:47" ht="16.5" thickTop="1" thickBot="1">
      <c r="A33" s="39"/>
      <c r="B33" s="42"/>
      <c r="C33" s="42"/>
      <c r="D33" s="42"/>
      <c r="E33" s="41"/>
      <c r="F33" s="59" t="str">
        <f t="shared" ca="1" si="0"/>
        <v/>
      </c>
      <c r="G33" s="42"/>
      <c r="H33" s="41"/>
      <c r="I33" s="42"/>
      <c r="J33" s="42"/>
      <c r="K33" s="42"/>
      <c r="L33" s="42"/>
      <c r="M33" s="44"/>
      <c r="N33" s="44"/>
      <c r="O33" s="42"/>
      <c r="P33" s="41"/>
      <c r="Q33" s="41"/>
      <c r="R33" s="41"/>
      <c r="S33" s="41"/>
      <c r="T33" s="42"/>
      <c r="U33" s="41"/>
      <c r="V33" s="41"/>
      <c r="W33" s="41"/>
      <c r="X33" s="41"/>
      <c r="Y33" s="41"/>
      <c r="Z33" s="41"/>
      <c r="AA33" s="41"/>
      <c r="AB33" s="41"/>
      <c r="AC33" s="41"/>
      <c r="AD33" s="41"/>
      <c r="AE33" s="41"/>
      <c r="AF33" s="42"/>
      <c r="AG33" s="42"/>
      <c r="AH33" s="42"/>
      <c r="AI33" s="42"/>
      <c r="AJ33" s="42"/>
      <c r="AK33" s="42"/>
      <c r="AL33" s="42"/>
      <c r="AR33" s="1" t="str">
        <f>IF(AS33=1,COUNTIF($AS$2:AS33,1),"")</f>
        <v/>
      </c>
      <c r="AS33" s="1">
        <f t="shared" si="1"/>
        <v>0</v>
      </c>
      <c r="AT33" s="1" t="str">
        <f>IF(AS33=0,"",COUNTIF($AS$2:AS33,"&gt;0"))</f>
        <v/>
      </c>
      <c r="AU33" s="1" t="str">
        <f t="shared" si="2"/>
        <v/>
      </c>
    </row>
    <row r="34" spans="1:47" ht="16.5" thickTop="1" thickBot="1">
      <c r="A34" s="40"/>
      <c r="B34" s="42"/>
      <c r="C34" s="42"/>
      <c r="D34" s="42"/>
      <c r="E34" s="41"/>
      <c r="F34" s="59" t="str">
        <f t="shared" ca="1" si="0"/>
        <v/>
      </c>
      <c r="G34" s="42"/>
      <c r="H34" s="41"/>
      <c r="I34" s="42"/>
      <c r="J34" s="42"/>
      <c r="K34" s="42"/>
      <c r="L34" s="42"/>
      <c r="M34" s="44"/>
      <c r="N34" s="44"/>
      <c r="O34" s="42"/>
      <c r="P34" s="41"/>
      <c r="Q34" s="41"/>
      <c r="R34" s="41"/>
      <c r="S34" s="41"/>
      <c r="T34" s="42"/>
      <c r="U34" s="41"/>
      <c r="V34" s="41"/>
      <c r="W34" s="41"/>
      <c r="X34" s="41"/>
      <c r="Y34" s="41"/>
      <c r="Z34" s="41"/>
      <c r="AA34" s="41"/>
      <c r="AB34" s="41"/>
      <c r="AC34" s="41"/>
      <c r="AD34" s="41"/>
      <c r="AE34" s="41"/>
      <c r="AF34" s="42"/>
      <c r="AG34" s="42"/>
      <c r="AH34" s="42"/>
      <c r="AI34" s="42"/>
      <c r="AJ34" s="42"/>
      <c r="AK34" s="42"/>
      <c r="AL34" s="42"/>
      <c r="AR34" s="1" t="str">
        <f>IF(AS34=1,COUNTIF($AS$2:AS34,1),"")</f>
        <v/>
      </c>
      <c r="AS34" s="1">
        <f t="shared" si="1"/>
        <v>0</v>
      </c>
      <c r="AT34" s="1" t="str">
        <f>IF(AS34=0,"",COUNTIF($AS$2:AS34,"&gt;0"))</f>
        <v/>
      </c>
      <c r="AU34" s="1" t="str">
        <f t="shared" si="2"/>
        <v/>
      </c>
    </row>
    <row r="35" spans="1:47" ht="16.5" thickTop="1" thickBot="1">
      <c r="A35" s="39"/>
      <c r="B35" s="42"/>
      <c r="C35" s="42"/>
      <c r="D35" s="42"/>
      <c r="E35" s="41"/>
      <c r="F35" s="59" t="str">
        <f t="shared" ca="1" si="0"/>
        <v/>
      </c>
      <c r="G35" s="42"/>
      <c r="H35" s="41"/>
      <c r="I35" s="42"/>
      <c r="J35" s="42"/>
      <c r="K35" s="42"/>
      <c r="L35" s="42"/>
      <c r="M35" s="44"/>
      <c r="N35" s="44"/>
      <c r="O35" s="42"/>
      <c r="P35" s="41"/>
      <c r="Q35" s="41"/>
      <c r="R35" s="41"/>
      <c r="S35" s="41"/>
      <c r="T35" s="42"/>
      <c r="U35" s="41"/>
      <c r="V35" s="41"/>
      <c r="W35" s="41"/>
      <c r="X35" s="41"/>
      <c r="Y35" s="41"/>
      <c r="Z35" s="41"/>
      <c r="AA35" s="41"/>
      <c r="AB35" s="41"/>
      <c r="AC35" s="41"/>
      <c r="AD35" s="41"/>
      <c r="AE35" s="41"/>
      <c r="AF35" s="42"/>
      <c r="AG35" s="42"/>
      <c r="AH35" s="42"/>
      <c r="AI35" s="42"/>
      <c r="AJ35" s="42"/>
      <c r="AK35" s="42"/>
      <c r="AL35" s="42"/>
      <c r="AR35" s="1" t="str">
        <f>IF(AS35=1,COUNTIF($AS$2:AS35,1),"")</f>
        <v/>
      </c>
      <c r="AS35" s="1">
        <f t="shared" si="1"/>
        <v>0</v>
      </c>
      <c r="AT35" s="1" t="str">
        <f>IF(AS35=0,"",COUNTIF($AS$2:AS35,"&gt;0"))</f>
        <v/>
      </c>
      <c r="AU35" s="1" t="str">
        <f t="shared" si="2"/>
        <v/>
      </c>
    </row>
    <row r="36" spans="1:47" ht="16.5" thickTop="1" thickBot="1">
      <c r="A36" s="40"/>
      <c r="B36" s="42"/>
      <c r="C36" s="42"/>
      <c r="D36" s="42"/>
      <c r="E36" s="41"/>
      <c r="F36" s="59" t="str">
        <f t="shared" ca="1" si="0"/>
        <v/>
      </c>
      <c r="G36" s="42"/>
      <c r="H36" s="41"/>
      <c r="I36" s="42"/>
      <c r="J36" s="42"/>
      <c r="K36" s="42"/>
      <c r="L36" s="42"/>
      <c r="M36" s="44"/>
      <c r="N36" s="44"/>
      <c r="O36" s="42"/>
      <c r="P36" s="41"/>
      <c r="Q36" s="41"/>
      <c r="R36" s="41"/>
      <c r="S36" s="41"/>
      <c r="T36" s="42"/>
      <c r="U36" s="41"/>
      <c r="V36" s="41"/>
      <c r="W36" s="41"/>
      <c r="X36" s="41"/>
      <c r="Y36" s="41"/>
      <c r="Z36" s="41"/>
      <c r="AA36" s="41"/>
      <c r="AB36" s="41"/>
      <c r="AC36" s="41"/>
      <c r="AD36" s="41"/>
      <c r="AE36" s="41"/>
      <c r="AF36" s="42"/>
      <c r="AG36" s="42"/>
      <c r="AH36" s="42"/>
      <c r="AI36" s="42"/>
      <c r="AJ36" s="42"/>
      <c r="AK36" s="42"/>
      <c r="AL36" s="42"/>
      <c r="AR36" s="1" t="str">
        <f>IF(AS36=1,COUNTIF($AS$2:AS36,1),"")</f>
        <v/>
      </c>
      <c r="AS36" s="1">
        <f t="shared" si="1"/>
        <v>0</v>
      </c>
      <c r="AT36" s="1" t="str">
        <f>IF(AS36=0,"",COUNTIF($AS$2:AS36,"&gt;0"))</f>
        <v/>
      </c>
      <c r="AU36" s="1" t="str">
        <f t="shared" si="2"/>
        <v/>
      </c>
    </row>
    <row r="37" spans="1:47" ht="16.5" thickTop="1" thickBot="1">
      <c r="A37" s="39"/>
      <c r="B37" s="42"/>
      <c r="C37" s="42"/>
      <c r="D37" s="42"/>
      <c r="E37" s="41"/>
      <c r="F37" s="59" t="str">
        <f t="shared" ca="1" si="0"/>
        <v/>
      </c>
      <c r="G37" s="42"/>
      <c r="H37" s="41"/>
      <c r="I37" s="42"/>
      <c r="J37" s="42"/>
      <c r="K37" s="42"/>
      <c r="L37" s="42"/>
      <c r="M37" s="44"/>
      <c r="N37" s="44"/>
      <c r="O37" s="42"/>
      <c r="P37" s="41"/>
      <c r="Q37" s="41"/>
      <c r="R37" s="41"/>
      <c r="S37" s="41"/>
      <c r="T37" s="42"/>
      <c r="U37" s="41"/>
      <c r="V37" s="41"/>
      <c r="W37" s="41"/>
      <c r="X37" s="41"/>
      <c r="Y37" s="41"/>
      <c r="Z37" s="41"/>
      <c r="AA37" s="41"/>
      <c r="AB37" s="41"/>
      <c r="AC37" s="41"/>
      <c r="AD37" s="41"/>
      <c r="AE37" s="41"/>
      <c r="AF37" s="42"/>
      <c r="AG37" s="42"/>
      <c r="AH37" s="42"/>
      <c r="AI37" s="42"/>
      <c r="AJ37" s="42"/>
      <c r="AK37" s="42"/>
      <c r="AL37" s="42"/>
      <c r="AR37" s="1" t="str">
        <f>IF(AS37=1,COUNTIF($AS$2:AS37,1),"")</f>
        <v/>
      </c>
      <c r="AS37" s="1">
        <f t="shared" si="1"/>
        <v>0</v>
      </c>
      <c r="AT37" s="1" t="str">
        <f>IF(AS37=0,"",COUNTIF($AS$2:AS37,"&gt;0"))</f>
        <v/>
      </c>
      <c r="AU37" s="1" t="str">
        <f t="shared" si="2"/>
        <v/>
      </c>
    </row>
    <row r="38" spans="1:47" ht="16.5" thickTop="1" thickBot="1">
      <c r="A38" s="40"/>
      <c r="B38" s="42"/>
      <c r="C38" s="42"/>
      <c r="D38" s="42"/>
      <c r="E38" s="41"/>
      <c r="F38" s="59" t="str">
        <f t="shared" ca="1" si="0"/>
        <v/>
      </c>
      <c r="G38" s="42"/>
      <c r="H38" s="41"/>
      <c r="I38" s="42"/>
      <c r="J38" s="42"/>
      <c r="K38" s="42"/>
      <c r="L38" s="42"/>
      <c r="M38" s="44"/>
      <c r="N38" s="44"/>
      <c r="O38" s="42"/>
      <c r="P38" s="41"/>
      <c r="Q38" s="41"/>
      <c r="R38" s="41"/>
      <c r="S38" s="41"/>
      <c r="T38" s="42"/>
      <c r="U38" s="41"/>
      <c r="V38" s="41"/>
      <c r="W38" s="41"/>
      <c r="X38" s="41"/>
      <c r="Y38" s="41"/>
      <c r="Z38" s="41"/>
      <c r="AA38" s="41"/>
      <c r="AB38" s="41"/>
      <c r="AC38" s="41"/>
      <c r="AD38" s="41"/>
      <c r="AE38" s="41"/>
      <c r="AF38" s="42"/>
      <c r="AG38" s="42"/>
      <c r="AH38" s="42"/>
      <c r="AI38" s="42"/>
      <c r="AJ38" s="42"/>
      <c r="AK38" s="42"/>
      <c r="AL38" s="42"/>
      <c r="AR38" s="1" t="str">
        <f>IF(AS38=1,COUNTIF($AS$2:AS38,1),"")</f>
        <v/>
      </c>
      <c r="AS38" s="1">
        <f t="shared" si="1"/>
        <v>0</v>
      </c>
      <c r="AT38" s="1" t="str">
        <f>IF(AS38=0,"",COUNTIF($AS$2:AS38,"&gt;0"))</f>
        <v/>
      </c>
      <c r="AU38" s="1" t="str">
        <f t="shared" si="2"/>
        <v/>
      </c>
    </row>
    <row r="39" spans="1:47" ht="16.5" thickTop="1" thickBot="1">
      <c r="A39" s="39"/>
      <c r="B39" s="42"/>
      <c r="C39" s="42"/>
      <c r="D39" s="42"/>
      <c r="E39" s="41"/>
      <c r="F39" s="59" t="str">
        <f t="shared" ca="1" si="0"/>
        <v/>
      </c>
      <c r="G39" s="42"/>
      <c r="H39" s="41"/>
      <c r="I39" s="42"/>
      <c r="J39" s="42"/>
      <c r="K39" s="42"/>
      <c r="L39" s="42"/>
      <c r="M39" s="44"/>
      <c r="N39" s="44"/>
      <c r="O39" s="42"/>
      <c r="P39" s="41"/>
      <c r="Q39" s="41"/>
      <c r="R39" s="41"/>
      <c r="S39" s="41"/>
      <c r="T39" s="42"/>
      <c r="U39" s="41"/>
      <c r="V39" s="41"/>
      <c r="W39" s="41"/>
      <c r="X39" s="41"/>
      <c r="Y39" s="41"/>
      <c r="Z39" s="41"/>
      <c r="AA39" s="41"/>
      <c r="AB39" s="41"/>
      <c r="AC39" s="41"/>
      <c r="AD39" s="41"/>
      <c r="AE39" s="41"/>
      <c r="AF39" s="42"/>
      <c r="AG39" s="42"/>
      <c r="AH39" s="42"/>
      <c r="AI39" s="42"/>
      <c r="AJ39" s="42"/>
      <c r="AK39" s="42"/>
      <c r="AL39" s="42"/>
      <c r="AR39" s="1" t="str">
        <f>IF(AS39=1,COUNTIF($AS$2:AS39,1),"")</f>
        <v/>
      </c>
      <c r="AS39" s="1">
        <f t="shared" si="1"/>
        <v>0</v>
      </c>
      <c r="AT39" s="1" t="str">
        <f>IF(AS39=0,"",COUNTIF($AS$2:AS39,"&gt;0"))</f>
        <v/>
      </c>
      <c r="AU39" s="1" t="str">
        <f t="shared" si="2"/>
        <v/>
      </c>
    </row>
    <row r="40" spans="1:47" ht="16.5" thickTop="1" thickBot="1">
      <c r="A40" s="40"/>
      <c r="B40" s="42"/>
      <c r="C40" s="42"/>
      <c r="D40" s="42"/>
      <c r="E40" s="41"/>
      <c r="F40" s="59" t="str">
        <f t="shared" ca="1" si="0"/>
        <v/>
      </c>
      <c r="G40" s="42"/>
      <c r="H40" s="41"/>
      <c r="I40" s="42"/>
      <c r="J40" s="42"/>
      <c r="K40" s="42"/>
      <c r="L40" s="42"/>
      <c r="M40" s="44"/>
      <c r="N40" s="44"/>
      <c r="O40" s="42"/>
      <c r="P40" s="41"/>
      <c r="Q40" s="41"/>
      <c r="R40" s="41"/>
      <c r="S40" s="41"/>
      <c r="T40" s="42"/>
      <c r="U40" s="41"/>
      <c r="V40" s="41"/>
      <c r="W40" s="41"/>
      <c r="X40" s="41"/>
      <c r="Y40" s="41"/>
      <c r="Z40" s="41"/>
      <c r="AA40" s="41"/>
      <c r="AB40" s="41"/>
      <c r="AC40" s="41"/>
      <c r="AD40" s="41"/>
      <c r="AE40" s="41"/>
      <c r="AF40" s="42"/>
      <c r="AG40" s="42"/>
      <c r="AH40" s="42"/>
      <c r="AI40" s="42"/>
      <c r="AJ40" s="42"/>
      <c r="AK40" s="42"/>
      <c r="AL40" s="42"/>
      <c r="AR40" s="1" t="str">
        <f>IF(AS40=1,COUNTIF($AS$2:AS40,1),"")</f>
        <v/>
      </c>
      <c r="AS40" s="1">
        <f t="shared" si="1"/>
        <v>0</v>
      </c>
      <c r="AT40" s="1" t="str">
        <f>IF(AS40=0,"",COUNTIF($AS$2:AS40,"&gt;0"))</f>
        <v/>
      </c>
      <c r="AU40" s="1" t="str">
        <f t="shared" si="2"/>
        <v/>
      </c>
    </row>
    <row r="41" spans="1:47" ht="16.5" thickTop="1" thickBot="1">
      <c r="A41" s="39"/>
      <c r="B41" s="42"/>
      <c r="C41" s="42"/>
      <c r="D41" s="42"/>
      <c r="E41" s="41"/>
      <c r="F41" s="59" t="str">
        <f t="shared" ca="1" si="0"/>
        <v/>
      </c>
      <c r="G41" s="42"/>
      <c r="H41" s="41"/>
      <c r="I41" s="42"/>
      <c r="J41" s="42"/>
      <c r="K41" s="42"/>
      <c r="L41" s="42"/>
      <c r="M41" s="44"/>
      <c r="N41" s="44"/>
      <c r="O41" s="42"/>
      <c r="P41" s="41"/>
      <c r="Q41" s="41"/>
      <c r="R41" s="41"/>
      <c r="S41" s="41"/>
      <c r="T41" s="42"/>
      <c r="U41" s="41"/>
      <c r="V41" s="41"/>
      <c r="W41" s="41"/>
      <c r="X41" s="41"/>
      <c r="Y41" s="41"/>
      <c r="Z41" s="41"/>
      <c r="AA41" s="41"/>
      <c r="AB41" s="41"/>
      <c r="AC41" s="41"/>
      <c r="AD41" s="41"/>
      <c r="AE41" s="41"/>
      <c r="AF41" s="42"/>
      <c r="AG41" s="42"/>
      <c r="AH41" s="42"/>
      <c r="AI41" s="42"/>
      <c r="AJ41" s="42"/>
      <c r="AK41" s="42"/>
      <c r="AL41" s="42"/>
      <c r="AR41" s="1" t="str">
        <f>IF(AS41=1,COUNTIF($AS$2:AS41,1),"")</f>
        <v/>
      </c>
      <c r="AS41" s="1">
        <f t="shared" si="1"/>
        <v>0</v>
      </c>
      <c r="AT41" s="1" t="str">
        <f>IF(AS41=0,"",COUNTIF($AS$2:AS41,"&gt;0"))</f>
        <v/>
      </c>
      <c r="AU41" s="1" t="str">
        <f t="shared" si="2"/>
        <v/>
      </c>
    </row>
    <row r="42" spans="1:47" ht="16.5" thickTop="1" thickBot="1">
      <c r="A42" s="40"/>
      <c r="B42" s="42"/>
      <c r="C42" s="42"/>
      <c r="D42" s="42"/>
      <c r="E42" s="41"/>
      <c r="F42" s="59" t="str">
        <f t="shared" ca="1" si="0"/>
        <v/>
      </c>
      <c r="G42" s="42"/>
      <c r="H42" s="41"/>
      <c r="I42" s="42"/>
      <c r="J42" s="42"/>
      <c r="K42" s="42"/>
      <c r="L42" s="42"/>
      <c r="M42" s="44"/>
      <c r="N42" s="44"/>
      <c r="O42" s="42"/>
      <c r="P42" s="41"/>
      <c r="Q42" s="41"/>
      <c r="R42" s="41"/>
      <c r="S42" s="41"/>
      <c r="T42" s="42"/>
      <c r="U42" s="41"/>
      <c r="V42" s="41"/>
      <c r="W42" s="41"/>
      <c r="X42" s="41"/>
      <c r="Y42" s="41"/>
      <c r="Z42" s="41"/>
      <c r="AA42" s="41"/>
      <c r="AB42" s="41"/>
      <c r="AC42" s="41"/>
      <c r="AD42" s="41"/>
      <c r="AE42" s="41"/>
      <c r="AF42" s="42"/>
      <c r="AG42" s="42"/>
      <c r="AH42" s="42"/>
      <c r="AI42" s="42"/>
      <c r="AJ42" s="42"/>
      <c r="AK42" s="42"/>
      <c r="AL42" s="42"/>
      <c r="AR42" s="1" t="str">
        <f>IF(AS42=1,COUNTIF($AS$2:AS42,1),"")</f>
        <v/>
      </c>
      <c r="AS42" s="1">
        <f t="shared" si="1"/>
        <v>0</v>
      </c>
      <c r="AT42" s="1" t="str">
        <f>IF(AS42=0,"",COUNTIF($AS$2:AS42,"&gt;0"))</f>
        <v/>
      </c>
      <c r="AU42" s="1" t="str">
        <f t="shared" si="2"/>
        <v/>
      </c>
    </row>
    <row r="43" spans="1:47" ht="16.5" thickTop="1" thickBot="1">
      <c r="A43" s="39"/>
      <c r="B43" s="42"/>
      <c r="C43" s="42"/>
      <c r="D43" s="42"/>
      <c r="E43" s="41"/>
      <c r="F43" s="59" t="str">
        <f t="shared" ca="1" si="0"/>
        <v/>
      </c>
      <c r="G43" s="42"/>
      <c r="H43" s="41"/>
      <c r="I43" s="42"/>
      <c r="J43" s="42"/>
      <c r="K43" s="42"/>
      <c r="L43" s="42"/>
      <c r="M43" s="44"/>
      <c r="N43" s="44"/>
      <c r="O43" s="42"/>
      <c r="P43" s="41"/>
      <c r="Q43" s="41"/>
      <c r="R43" s="41"/>
      <c r="S43" s="41"/>
      <c r="T43" s="42"/>
      <c r="U43" s="41"/>
      <c r="V43" s="41"/>
      <c r="W43" s="41"/>
      <c r="X43" s="41"/>
      <c r="Y43" s="41"/>
      <c r="Z43" s="41"/>
      <c r="AA43" s="41"/>
      <c r="AB43" s="41"/>
      <c r="AC43" s="41"/>
      <c r="AD43" s="41"/>
      <c r="AE43" s="41"/>
      <c r="AF43" s="42"/>
      <c r="AG43" s="42"/>
      <c r="AH43" s="42"/>
      <c r="AI43" s="42"/>
      <c r="AJ43" s="42"/>
      <c r="AK43" s="42"/>
      <c r="AL43" s="42"/>
      <c r="AR43" s="1" t="str">
        <f>IF(AS43=1,COUNTIF($AS$2:AS43,1),"")</f>
        <v/>
      </c>
      <c r="AS43" s="1">
        <f t="shared" si="1"/>
        <v>0</v>
      </c>
      <c r="AT43" s="1" t="str">
        <f>IF(AS43=0,"",COUNTIF($AS$2:AS43,"&gt;0"))</f>
        <v/>
      </c>
      <c r="AU43" s="1" t="str">
        <f t="shared" si="2"/>
        <v/>
      </c>
    </row>
    <row r="44" spans="1:47" ht="16.5" thickTop="1" thickBot="1">
      <c r="A44" s="40"/>
      <c r="B44" s="42"/>
      <c r="C44" s="42"/>
      <c r="D44" s="42"/>
      <c r="E44" s="41"/>
      <c r="F44" s="59" t="str">
        <f t="shared" ca="1" si="0"/>
        <v/>
      </c>
      <c r="G44" s="42"/>
      <c r="H44" s="41"/>
      <c r="I44" s="42"/>
      <c r="J44" s="42"/>
      <c r="K44" s="42"/>
      <c r="L44" s="42"/>
      <c r="M44" s="44"/>
      <c r="N44" s="44"/>
      <c r="O44" s="42"/>
      <c r="P44" s="41"/>
      <c r="Q44" s="41"/>
      <c r="R44" s="41"/>
      <c r="S44" s="41"/>
      <c r="T44" s="42"/>
      <c r="U44" s="41"/>
      <c r="V44" s="41"/>
      <c r="W44" s="41"/>
      <c r="X44" s="41"/>
      <c r="Y44" s="41"/>
      <c r="Z44" s="41"/>
      <c r="AA44" s="41"/>
      <c r="AB44" s="41"/>
      <c r="AC44" s="41"/>
      <c r="AD44" s="41"/>
      <c r="AE44" s="41"/>
      <c r="AF44" s="42"/>
      <c r="AG44" s="42"/>
      <c r="AH44" s="42"/>
      <c r="AI44" s="42"/>
      <c r="AJ44" s="42"/>
      <c r="AK44" s="42"/>
      <c r="AL44" s="42"/>
      <c r="AR44" s="1" t="str">
        <f>IF(AS44=1,COUNTIF($AS$2:AS44,1),"")</f>
        <v/>
      </c>
      <c r="AS44" s="1">
        <f t="shared" si="1"/>
        <v>0</v>
      </c>
      <c r="AT44" s="1" t="str">
        <f>IF(AS44=0,"",COUNTIF($AS$2:AS44,"&gt;0"))</f>
        <v/>
      </c>
      <c r="AU44" s="1" t="str">
        <f t="shared" si="2"/>
        <v/>
      </c>
    </row>
    <row r="45" spans="1:47" ht="16.5" thickTop="1" thickBot="1">
      <c r="A45" s="39"/>
      <c r="B45" s="42"/>
      <c r="C45" s="42"/>
      <c r="D45" s="42"/>
      <c r="E45" s="41"/>
      <c r="F45" s="59" t="str">
        <f t="shared" ca="1" si="0"/>
        <v/>
      </c>
      <c r="G45" s="42"/>
      <c r="H45" s="41"/>
      <c r="I45" s="42"/>
      <c r="J45" s="42"/>
      <c r="K45" s="42"/>
      <c r="L45" s="42"/>
      <c r="M45" s="44"/>
      <c r="N45" s="44"/>
      <c r="O45" s="42"/>
      <c r="P45" s="41"/>
      <c r="Q45" s="41"/>
      <c r="R45" s="41"/>
      <c r="S45" s="41"/>
      <c r="T45" s="42"/>
      <c r="U45" s="41"/>
      <c r="V45" s="41"/>
      <c r="W45" s="41"/>
      <c r="X45" s="41"/>
      <c r="Y45" s="41"/>
      <c r="Z45" s="41"/>
      <c r="AA45" s="41"/>
      <c r="AB45" s="41"/>
      <c r="AC45" s="41"/>
      <c r="AD45" s="41"/>
      <c r="AE45" s="41"/>
      <c r="AF45" s="42"/>
      <c r="AG45" s="42"/>
      <c r="AH45" s="42"/>
      <c r="AI45" s="42"/>
      <c r="AJ45" s="42"/>
      <c r="AK45" s="42"/>
      <c r="AL45" s="42"/>
      <c r="AR45" s="1" t="str">
        <f>IF(AS45=1,COUNTIF($AS$2:AS45,1),"")</f>
        <v/>
      </c>
      <c r="AS45" s="1">
        <f t="shared" si="1"/>
        <v>0</v>
      </c>
      <c r="AT45" s="1" t="str">
        <f>IF(AS45=0,"",COUNTIF($AS$2:AS45,"&gt;0"))</f>
        <v/>
      </c>
      <c r="AU45" s="1" t="str">
        <f t="shared" si="2"/>
        <v/>
      </c>
    </row>
    <row r="46" spans="1:47" ht="16.5" thickTop="1" thickBot="1">
      <c r="A46" s="40"/>
      <c r="B46" s="42"/>
      <c r="C46" s="42"/>
      <c r="D46" s="42"/>
      <c r="E46" s="41"/>
      <c r="F46" s="59" t="str">
        <f t="shared" ca="1" si="0"/>
        <v/>
      </c>
      <c r="G46" s="42"/>
      <c r="H46" s="41"/>
      <c r="I46" s="42"/>
      <c r="J46" s="42"/>
      <c r="K46" s="42"/>
      <c r="L46" s="42"/>
      <c r="M46" s="44"/>
      <c r="N46" s="44"/>
      <c r="O46" s="42"/>
      <c r="P46" s="41"/>
      <c r="Q46" s="41"/>
      <c r="R46" s="41"/>
      <c r="S46" s="41"/>
      <c r="T46" s="42"/>
      <c r="U46" s="41"/>
      <c r="V46" s="41"/>
      <c r="W46" s="41"/>
      <c r="X46" s="41"/>
      <c r="Y46" s="41"/>
      <c r="Z46" s="41"/>
      <c r="AA46" s="41"/>
      <c r="AB46" s="41"/>
      <c r="AC46" s="41"/>
      <c r="AD46" s="41"/>
      <c r="AE46" s="41"/>
      <c r="AF46" s="42"/>
      <c r="AG46" s="42"/>
      <c r="AH46" s="42"/>
      <c r="AI46" s="42"/>
      <c r="AJ46" s="42"/>
      <c r="AK46" s="42"/>
      <c r="AL46" s="42"/>
      <c r="AR46" s="1" t="str">
        <f>IF(AS46=1,COUNTIF($AS$2:AS46,1),"")</f>
        <v/>
      </c>
      <c r="AS46" s="1">
        <f t="shared" si="1"/>
        <v>0</v>
      </c>
      <c r="AT46" s="1" t="str">
        <f>IF(AS46=0,"",COUNTIF($AS$2:AS46,"&gt;0"))</f>
        <v/>
      </c>
      <c r="AU46" s="1" t="str">
        <f t="shared" si="2"/>
        <v/>
      </c>
    </row>
    <row r="47" spans="1:47" ht="16.5" thickTop="1" thickBot="1">
      <c r="A47" s="39"/>
      <c r="B47" s="42"/>
      <c r="C47" s="42"/>
      <c r="D47" s="42"/>
      <c r="E47" s="41"/>
      <c r="F47" s="59" t="str">
        <f t="shared" ca="1" si="0"/>
        <v/>
      </c>
      <c r="G47" s="42"/>
      <c r="H47" s="41"/>
      <c r="I47" s="42"/>
      <c r="J47" s="42"/>
      <c r="K47" s="42"/>
      <c r="L47" s="42"/>
      <c r="M47" s="44"/>
      <c r="N47" s="44"/>
      <c r="O47" s="42"/>
      <c r="P47" s="41"/>
      <c r="Q47" s="41"/>
      <c r="R47" s="41"/>
      <c r="S47" s="41"/>
      <c r="T47" s="42"/>
      <c r="U47" s="41"/>
      <c r="V47" s="41"/>
      <c r="W47" s="41"/>
      <c r="X47" s="41"/>
      <c r="Y47" s="41"/>
      <c r="Z47" s="41"/>
      <c r="AA47" s="41"/>
      <c r="AB47" s="41"/>
      <c r="AC47" s="41"/>
      <c r="AD47" s="41"/>
      <c r="AE47" s="41"/>
      <c r="AF47" s="42"/>
      <c r="AG47" s="42"/>
      <c r="AH47" s="42"/>
      <c r="AI47" s="42"/>
      <c r="AJ47" s="42"/>
      <c r="AK47" s="42"/>
      <c r="AL47" s="42"/>
      <c r="AR47" s="1" t="str">
        <f>IF(AS47=1,COUNTIF($AS$2:AS47,1),"")</f>
        <v/>
      </c>
      <c r="AS47" s="1">
        <f t="shared" si="1"/>
        <v>0</v>
      </c>
      <c r="AT47" s="1" t="str">
        <f>IF(AS47=0,"",COUNTIF($AS$2:AS47,"&gt;0"))</f>
        <v/>
      </c>
      <c r="AU47" s="1" t="str">
        <f t="shared" si="2"/>
        <v/>
      </c>
    </row>
    <row r="48" spans="1:47" ht="16.5" thickTop="1" thickBot="1">
      <c r="A48" s="40"/>
      <c r="B48" s="42"/>
      <c r="C48" s="42"/>
      <c r="D48" s="42"/>
      <c r="E48" s="41"/>
      <c r="F48" s="59" t="str">
        <f t="shared" ca="1" si="0"/>
        <v/>
      </c>
      <c r="G48" s="42"/>
      <c r="H48" s="41"/>
      <c r="I48" s="42"/>
      <c r="J48" s="42"/>
      <c r="K48" s="42"/>
      <c r="L48" s="42"/>
      <c r="M48" s="44"/>
      <c r="N48" s="44"/>
      <c r="O48" s="42"/>
      <c r="P48" s="41"/>
      <c r="Q48" s="41"/>
      <c r="R48" s="41"/>
      <c r="S48" s="41"/>
      <c r="T48" s="42"/>
      <c r="U48" s="41"/>
      <c r="V48" s="41"/>
      <c r="W48" s="41"/>
      <c r="X48" s="41"/>
      <c r="Y48" s="41"/>
      <c r="Z48" s="41"/>
      <c r="AA48" s="41"/>
      <c r="AB48" s="41"/>
      <c r="AC48" s="41"/>
      <c r="AD48" s="41"/>
      <c r="AE48" s="41"/>
      <c r="AF48" s="42"/>
      <c r="AG48" s="42"/>
      <c r="AH48" s="42"/>
      <c r="AI48" s="42"/>
      <c r="AJ48" s="42"/>
      <c r="AK48" s="42"/>
      <c r="AL48" s="42"/>
      <c r="AR48" s="1" t="str">
        <f>IF(AS48=1,COUNTIF($AS$2:AS48,1),"")</f>
        <v/>
      </c>
      <c r="AS48" s="1">
        <f t="shared" si="1"/>
        <v>0</v>
      </c>
      <c r="AT48" s="1" t="str">
        <f>IF(AS48=0,"",COUNTIF($AS$2:AS48,"&gt;0"))</f>
        <v/>
      </c>
      <c r="AU48" s="1" t="str">
        <f t="shared" si="2"/>
        <v/>
      </c>
    </row>
    <row r="49" spans="1:48" ht="16.5" thickTop="1" thickBot="1">
      <c r="A49" s="39"/>
      <c r="B49" s="42"/>
      <c r="C49" s="42"/>
      <c r="D49" s="42"/>
      <c r="E49" s="41"/>
      <c r="F49" s="59" t="str">
        <f t="shared" ca="1" si="0"/>
        <v/>
      </c>
      <c r="G49" s="42"/>
      <c r="H49" s="41"/>
      <c r="I49" s="42"/>
      <c r="J49" s="42"/>
      <c r="K49" s="42"/>
      <c r="L49" s="42"/>
      <c r="M49" s="44"/>
      <c r="N49" s="44"/>
      <c r="O49" s="42"/>
      <c r="P49" s="41"/>
      <c r="Q49" s="41"/>
      <c r="R49" s="41"/>
      <c r="S49" s="41"/>
      <c r="T49" s="42"/>
      <c r="U49" s="41"/>
      <c r="V49" s="41"/>
      <c r="W49" s="41"/>
      <c r="X49" s="41"/>
      <c r="Y49" s="41"/>
      <c r="Z49" s="41"/>
      <c r="AA49" s="41"/>
      <c r="AB49" s="41"/>
      <c r="AC49" s="41"/>
      <c r="AD49" s="41"/>
      <c r="AE49" s="41"/>
      <c r="AF49" s="42"/>
      <c r="AG49" s="42"/>
      <c r="AH49" s="42"/>
      <c r="AI49" s="42"/>
      <c r="AJ49" s="42"/>
      <c r="AK49" s="42"/>
      <c r="AL49" s="42"/>
      <c r="AR49" s="1" t="str">
        <f>IF(AS49=1,COUNTIF($AS$2:AS49,1),"")</f>
        <v/>
      </c>
      <c r="AS49" s="1">
        <f t="shared" si="1"/>
        <v>0</v>
      </c>
      <c r="AT49" s="1" t="str">
        <f>IF(AS49=0,"",COUNTIF($AS$2:AS49,"&gt;0"))</f>
        <v/>
      </c>
      <c r="AU49" s="1" t="str">
        <f t="shared" si="2"/>
        <v/>
      </c>
    </row>
    <row r="50" spans="1:48" ht="16.5" thickTop="1" thickBot="1">
      <c r="A50" s="39"/>
      <c r="B50" s="42"/>
      <c r="C50" s="42"/>
      <c r="D50" s="42"/>
      <c r="E50" s="41"/>
      <c r="F50" s="59" t="str">
        <f t="shared" ca="1" si="0"/>
        <v/>
      </c>
      <c r="G50" s="42"/>
      <c r="H50" s="41"/>
      <c r="I50" s="42"/>
      <c r="J50" s="42"/>
      <c r="K50" s="42"/>
      <c r="L50" s="42"/>
      <c r="M50" s="44"/>
      <c r="N50" s="44"/>
      <c r="O50" s="42"/>
      <c r="P50" s="41"/>
      <c r="Q50" s="41"/>
      <c r="R50" s="41"/>
      <c r="S50" s="41"/>
      <c r="T50" s="42"/>
      <c r="U50" s="41"/>
      <c r="V50" s="41"/>
      <c r="W50" s="41"/>
      <c r="X50" s="41"/>
      <c r="Y50" s="41"/>
      <c r="Z50" s="41"/>
      <c r="AA50" s="41"/>
      <c r="AB50" s="41"/>
      <c r="AC50" s="41"/>
      <c r="AD50" s="41"/>
      <c r="AE50" s="41"/>
      <c r="AF50" s="42"/>
      <c r="AG50" s="42"/>
      <c r="AH50" s="42"/>
      <c r="AI50" s="42"/>
      <c r="AJ50" s="42"/>
      <c r="AK50" s="42"/>
      <c r="AL50" s="42"/>
      <c r="AR50" s="1" t="str">
        <f>IF(AS50=1,COUNTIF($AS$2:AS50,1),"")</f>
        <v/>
      </c>
      <c r="AS50" s="1">
        <f t="shared" si="1"/>
        <v>0</v>
      </c>
      <c r="AT50" s="1" t="str">
        <f>IF(AS50=0,"",COUNTIF($AS$2:AS50,"&gt;0"))</f>
        <v/>
      </c>
      <c r="AU50" s="1" t="str">
        <f t="shared" si="2"/>
        <v/>
      </c>
    </row>
    <row r="51" spans="1:48" ht="15.75" thickTop="1">
      <c r="A51" s="73"/>
      <c r="B51" s="73"/>
      <c r="C51" s="73"/>
      <c r="D51" s="172"/>
      <c r="E51" s="73"/>
      <c r="F51" s="60" t="str">
        <f ca="1">IF(AND(ISBLANK(J51),ISBLANK(A51)&lt;&gt;"",NOW()-J51)=TRUE,"",NOW()-J51)</f>
        <v/>
      </c>
      <c r="G51" s="73"/>
      <c r="H51" s="73"/>
      <c r="I51" s="73"/>
      <c r="J51" s="73"/>
      <c r="K51" s="73"/>
      <c r="L51" s="73"/>
      <c r="M51" s="75"/>
      <c r="N51" s="75"/>
      <c r="O51" s="73"/>
      <c r="P51" s="73"/>
      <c r="Q51" s="73"/>
      <c r="R51" s="73"/>
      <c r="S51" s="73"/>
      <c r="T51" s="73"/>
      <c r="U51" s="73"/>
      <c r="V51" s="73"/>
      <c r="W51" s="73"/>
      <c r="X51" s="73"/>
      <c r="Y51" s="73"/>
      <c r="Z51" s="73"/>
      <c r="AA51" s="73"/>
      <c r="AB51" s="73"/>
      <c r="AC51" s="73"/>
      <c r="AD51" s="73"/>
      <c r="AE51" s="73"/>
      <c r="AF51" s="73"/>
      <c r="AG51" s="73"/>
      <c r="AH51" s="73"/>
      <c r="AI51" s="73"/>
      <c r="AJ51" s="73"/>
      <c r="AK51" s="73"/>
      <c r="AL51" s="73"/>
      <c r="AR51" s="1" t="str">
        <f>IF(AS51=1,COUNTIF($AS$2:AS51,1),"")</f>
        <v/>
      </c>
      <c r="AS51" s="1">
        <f t="shared" si="1"/>
        <v>0</v>
      </c>
      <c r="AT51" s="1" t="str">
        <f>IF(AS51=0,"",COUNTIF($AS$2:AS51,"&gt;0"))</f>
        <v/>
      </c>
      <c r="AU51" s="1" t="str">
        <f t="shared" si="2"/>
        <v/>
      </c>
      <c r="AV51" s="1" t="str">
        <f ca="1">OFFSET('Staff Details'!AU51,,,COUNTIF('Staff Details'!AU:AU,"?*")-1,)</f>
        <v/>
      </c>
    </row>
    <row r="52" spans="1:48">
      <c r="A52" s="73"/>
      <c r="B52" s="73"/>
      <c r="C52" s="73"/>
      <c r="D52" s="172"/>
      <c r="E52" s="73"/>
      <c r="F52" s="60" t="str">
        <f ca="1">IF(AND(ISBLANK(J52),ISBLANK(A52)&lt;&gt;"",NOW()-J52)=TRUE,"",NOW()-J52)</f>
        <v/>
      </c>
      <c r="G52" s="73"/>
      <c r="H52" s="73"/>
      <c r="I52" s="73"/>
      <c r="J52" s="73"/>
      <c r="K52" s="73"/>
      <c r="L52" s="73"/>
      <c r="M52" s="75"/>
      <c r="N52" s="75"/>
      <c r="O52" s="73"/>
      <c r="P52" s="73"/>
      <c r="Q52" s="73"/>
      <c r="R52" s="73"/>
      <c r="S52" s="73"/>
      <c r="T52" s="73"/>
      <c r="U52" s="73"/>
      <c r="V52" s="73"/>
      <c r="W52" s="73"/>
      <c r="X52" s="73"/>
      <c r="Y52" s="73"/>
      <c r="Z52" s="73"/>
      <c r="AA52" s="73"/>
      <c r="AB52" s="73"/>
      <c r="AC52" s="73"/>
      <c r="AD52" s="73"/>
      <c r="AE52" s="73"/>
      <c r="AF52" s="73"/>
      <c r="AG52" s="73"/>
      <c r="AH52" s="73"/>
      <c r="AI52" s="73"/>
      <c r="AJ52" s="73"/>
      <c r="AK52" s="73"/>
      <c r="AL52" s="73"/>
    </row>
    <row r="53" spans="1:48">
      <c r="A53" s="73"/>
      <c r="B53" s="73"/>
      <c r="C53" s="73"/>
      <c r="D53" s="172"/>
      <c r="E53" s="73"/>
      <c r="F53" s="60" t="str">
        <f t="shared" ref="F53:F116" ca="1" si="3">IF(AND(ISBLANK(J53),ISBLANK(A53)&lt;&gt;"",NOW()-J53)=TRUE,"",NOW()-J53)</f>
        <v/>
      </c>
      <c r="G53" s="73"/>
      <c r="H53" s="73"/>
      <c r="I53" s="73"/>
      <c r="J53" s="73"/>
      <c r="K53" s="73"/>
      <c r="L53" s="73"/>
      <c r="M53" s="75"/>
      <c r="N53" s="75"/>
      <c r="O53" s="73"/>
      <c r="P53" s="73"/>
      <c r="Q53" s="73"/>
      <c r="R53" s="73"/>
      <c r="S53" s="73"/>
      <c r="T53" s="73"/>
      <c r="U53" s="73"/>
      <c r="V53" s="73"/>
      <c r="W53" s="73"/>
      <c r="X53" s="73"/>
      <c r="Y53" s="73"/>
      <c r="Z53" s="73"/>
      <c r="AA53" s="73"/>
      <c r="AB53" s="73"/>
      <c r="AC53" s="73"/>
      <c r="AD53" s="73"/>
      <c r="AE53" s="73"/>
      <c r="AF53" s="73"/>
      <c r="AG53" s="73"/>
      <c r="AH53" s="73"/>
      <c r="AI53" s="73"/>
      <c r="AJ53" s="73"/>
      <c r="AK53" s="73"/>
      <c r="AL53" s="73"/>
    </row>
    <row r="54" spans="1:48">
      <c r="A54" s="73"/>
      <c r="B54" s="73"/>
      <c r="C54" s="73"/>
      <c r="D54" s="172"/>
      <c r="E54" s="73"/>
      <c r="F54" s="60" t="str">
        <f t="shared" ca="1" si="3"/>
        <v/>
      </c>
      <c r="G54" s="73"/>
      <c r="H54" s="73"/>
      <c r="I54" s="73"/>
      <c r="J54" s="73"/>
      <c r="K54" s="73"/>
      <c r="L54" s="73"/>
      <c r="M54" s="75"/>
      <c r="N54" s="75"/>
      <c r="O54" s="73"/>
      <c r="P54" s="73"/>
      <c r="Q54" s="73"/>
      <c r="R54" s="73"/>
      <c r="S54" s="73"/>
      <c r="T54" s="73"/>
      <c r="U54" s="73"/>
      <c r="V54" s="73"/>
      <c r="W54" s="73"/>
      <c r="X54" s="73"/>
      <c r="Y54" s="73"/>
      <c r="Z54" s="73"/>
      <c r="AA54" s="73"/>
      <c r="AB54" s="73"/>
      <c r="AC54" s="73"/>
      <c r="AD54" s="73"/>
      <c r="AE54" s="73"/>
      <c r="AF54" s="73"/>
      <c r="AG54" s="73"/>
      <c r="AH54" s="73"/>
      <c r="AI54" s="73"/>
      <c r="AJ54" s="73"/>
      <c r="AK54" s="73"/>
      <c r="AL54" s="73"/>
    </row>
    <row r="55" spans="1:48">
      <c r="A55" s="73"/>
      <c r="B55" s="73"/>
      <c r="C55" s="73"/>
      <c r="D55" s="172"/>
      <c r="E55" s="73"/>
      <c r="F55" s="60" t="str">
        <f t="shared" ca="1" si="3"/>
        <v/>
      </c>
      <c r="G55" s="73"/>
      <c r="H55" s="73"/>
      <c r="I55" s="73"/>
      <c r="J55" s="73"/>
      <c r="K55" s="73"/>
      <c r="L55" s="73"/>
      <c r="M55" s="75"/>
      <c r="N55" s="75"/>
      <c r="O55" s="73"/>
      <c r="P55" s="73"/>
      <c r="Q55" s="73"/>
      <c r="R55" s="73"/>
      <c r="S55" s="73"/>
      <c r="T55" s="73"/>
      <c r="U55" s="73"/>
      <c r="V55" s="73"/>
      <c r="W55" s="73"/>
      <c r="X55" s="73"/>
      <c r="Y55" s="73"/>
      <c r="Z55" s="73"/>
      <c r="AA55" s="73"/>
      <c r="AB55" s="73"/>
      <c r="AC55" s="73"/>
      <c r="AD55" s="73"/>
      <c r="AE55" s="73"/>
      <c r="AF55" s="73"/>
      <c r="AG55" s="73"/>
      <c r="AH55" s="73"/>
      <c r="AI55" s="73"/>
      <c r="AJ55" s="73"/>
      <c r="AK55" s="73"/>
      <c r="AL55" s="73"/>
    </row>
    <row r="56" spans="1:48">
      <c r="A56" s="73"/>
      <c r="B56" s="73"/>
      <c r="C56" s="73"/>
      <c r="D56" s="172"/>
      <c r="E56" s="73"/>
      <c r="F56" s="60" t="str">
        <f t="shared" ca="1" si="3"/>
        <v/>
      </c>
      <c r="G56" s="73"/>
      <c r="H56" s="73"/>
      <c r="I56" s="73"/>
      <c r="J56" s="73"/>
      <c r="K56" s="73"/>
      <c r="L56" s="73"/>
      <c r="M56" s="75"/>
      <c r="N56" s="75"/>
      <c r="O56" s="73"/>
      <c r="P56" s="73"/>
      <c r="Q56" s="73"/>
      <c r="R56" s="73"/>
      <c r="S56" s="73"/>
      <c r="T56" s="73"/>
      <c r="U56" s="73"/>
      <c r="V56" s="73"/>
      <c r="W56" s="73"/>
      <c r="X56" s="73"/>
      <c r="Y56" s="73"/>
      <c r="Z56" s="73"/>
      <c r="AA56" s="73"/>
      <c r="AB56" s="73"/>
      <c r="AC56" s="73"/>
      <c r="AD56" s="73"/>
      <c r="AE56" s="73"/>
      <c r="AF56" s="73"/>
      <c r="AG56" s="73"/>
      <c r="AH56" s="73"/>
      <c r="AI56" s="73"/>
      <c r="AJ56" s="73"/>
      <c r="AK56" s="73"/>
      <c r="AL56" s="73"/>
    </row>
    <row r="57" spans="1:48">
      <c r="A57" s="73"/>
      <c r="B57" s="73"/>
      <c r="C57" s="73"/>
      <c r="D57" s="172"/>
      <c r="E57" s="73"/>
      <c r="F57" s="60" t="str">
        <f t="shared" ca="1" si="3"/>
        <v/>
      </c>
      <c r="G57" s="73"/>
      <c r="H57" s="73"/>
      <c r="I57" s="73"/>
      <c r="J57" s="73"/>
      <c r="K57" s="73"/>
      <c r="L57" s="73"/>
      <c r="M57" s="75"/>
      <c r="N57" s="75"/>
      <c r="O57" s="73"/>
      <c r="P57" s="73"/>
      <c r="Q57" s="73"/>
      <c r="R57" s="73"/>
      <c r="S57" s="73"/>
      <c r="T57" s="73"/>
      <c r="U57" s="73"/>
      <c r="V57" s="73"/>
      <c r="W57" s="73"/>
      <c r="X57" s="73"/>
      <c r="Y57" s="73"/>
      <c r="Z57" s="73"/>
      <c r="AA57" s="73"/>
      <c r="AB57" s="73"/>
      <c r="AC57" s="73"/>
      <c r="AD57" s="73"/>
      <c r="AE57" s="73"/>
      <c r="AF57" s="73"/>
      <c r="AG57" s="73"/>
      <c r="AH57" s="73"/>
      <c r="AI57" s="73"/>
      <c r="AJ57" s="73"/>
      <c r="AK57" s="73"/>
      <c r="AL57" s="73"/>
    </row>
    <row r="58" spans="1:48">
      <c r="A58" s="73"/>
      <c r="B58" s="73"/>
      <c r="C58" s="73"/>
      <c r="D58" s="172"/>
      <c r="E58" s="73"/>
      <c r="F58" s="60" t="str">
        <f t="shared" ca="1" si="3"/>
        <v/>
      </c>
      <c r="G58" s="73"/>
      <c r="H58" s="73"/>
      <c r="I58" s="73"/>
      <c r="J58" s="73"/>
      <c r="K58" s="73"/>
      <c r="L58" s="73"/>
      <c r="M58" s="75"/>
      <c r="N58" s="75"/>
      <c r="O58" s="73"/>
      <c r="P58" s="73"/>
      <c r="Q58" s="73"/>
      <c r="R58" s="73"/>
      <c r="S58" s="73"/>
      <c r="T58" s="73"/>
      <c r="U58" s="73"/>
      <c r="V58" s="73"/>
      <c r="W58" s="73"/>
      <c r="X58" s="73"/>
      <c r="Y58" s="73"/>
      <c r="Z58" s="73"/>
      <c r="AA58" s="73"/>
      <c r="AB58" s="73"/>
      <c r="AC58" s="73"/>
      <c r="AD58" s="73"/>
      <c r="AE58" s="73"/>
      <c r="AF58" s="73"/>
      <c r="AG58" s="73"/>
      <c r="AH58" s="73"/>
      <c r="AI58" s="73"/>
      <c r="AJ58" s="73"/>
      <c r="AK58" s="73"/>
      <c r="AL58" s="73"/>
    </row>
    <row r="59" spans="1:48">
      <c r="A59" s="73"/>
      <c r="B59" s="73"/>
      <c r="C59" s="73"/>
      <c r="D59" s="172"/>
      <c r="E59" s="73"/>
      <c r="F59" s="60" t="str">
        <f t="shared" ca="1" si="3"/>
        <v/>
      </c>
      <c r="G59" s="73"/>
      <c r="H59" s="73"/>
      <c r="I59" s="73"/>
      <c r="J59" s="73"/>
      <c r="K59" s="73"/>
      <c r="L59" s="73"/>
      <c r="M59" s="75"/>
      <c r="N59" s="75"/>
      <c r="O59" s="73"/>
      <c r="P59" s="73"/>
      <c r="Q59" s="73"/>
      <c r="R59" s="73"/>
      <c r="S59" s="73"/>
      <c r="T59" s="73"/>
      <c r="U59" s="73"/>
      <c r="V59" s="73"/>
      <c r="W59" s="73"/>
      <c r="X59" s="73"/>
      <c r="Y59" s="73"/>
      <c r="Z59" s="73"/>
      <c r="AA59" s="73"/>
      <c r="AB59" s="73"/>
      <c r="AC59" s="73"/>
      <c r="AD59" s="73"/>
      <c r="AE59" s="73"/>
      <c r="AF59" s="73"/>
      <c r="AG59" s="73"/>
      <c r="AH59" s="73"/>
      <c r="AI59" s="73"/>
      <c r="AJ59" s="73"/>
      <c r="AK59" s="73"/>
      <c r="AL59" s="73"/>
    </row>
    <row r="60" spans="1:48">
      <c r="A60" s="73"/>
      <c r="B60" s="73"/>
      <c r="C60" s="73"/>
      <c r="D60" s="172"/>
      <c r="E60" s="73"/>
      <c r="F60" s="60" t="str">
        <f t="shared" ca="1" si="3"/>
        <v/>
      </c>
      <c r="G60" s="73"/>
      <c r="H60" s="73"/>
      <c r="I60" s="73"/>
      <c r="J60" s="73"/>
      <c r="K60" s="73"/>
      <c r="L60" s="73"/>
      <c r="M60" s="75"/>
      <c r="N60" s="75"/>
      <c r="O60" s="73"/>
      <c r="P60" s="73"/>
      <c r="Q60" s="73"/>
      <c r="R60" s="73"/>
      <c r="S60" s="73"/>
      <c r="T60" s="73"/>
      <c r="U60" s="73"/>
      <c r="V60" s="73"/>
      <c r="W60" s="73"/>
      <c r="X60" s="73"/>
      <c r="Y60" s="73"/>
      <c r="Z60" s="73"/>
      <c r="AA60" s="73"/>
      <c r="AB60" s="73"/>
      <c r="AC60" s="73"/>
      <c r="AD60" s="73"/>
      <c r="AE60" s="73"/>
      <c r="AF60" s="73"/>
      <c r="AG60" s="73"/>
      <c r="AH60" s="73"/>
      <c r="AI60" s="73"/>
      <c r="AJ60" s="73"/>
      <c r="AK60" s="73"/>
      <c r="AL60" s="73"/>
    </row>
    <row r="61" spans="1:48">
      <c r="A61" s="73"/>
      <c r="B61" s="73"/>
      <c r="C61" s="73"/>
      <c r="D61" s="172"/>
      <c r="E61" s="73"/>
      <c r="F61" s="60" t="str">
        <f t="shared" ca="1" si="3"/>
        <v/>
      </c>
      <c r="G61" s="73"/>
      <c r="H61" s="73"/>
      <c r="I61" s="73"/>
      <c r="J61" s="73"/>
      <c r="K61" s="73"/>
      <c r="L61" s="73"/>
      <c r="M61" s="75"/>
      <c r="N61" s="75"/>
      <c r="O61" s="73"/>
      <c r="P61" s="73"/>
      <c r="Q61" s="73"/>
      <c r="R61" s="73"/>
      <c r="S61" s="73"/>
      <c r="T61" s="73"/>
      <c r="U61" s="73"/>
      <c r="V61" s="73"/>
      <c r="W61" s="73"/>
      <c r="X61" s="73"/>
      <c r="Y61" s="73"/>
      <c r="Z61" s="73"/>
      <c r="AA61" s="73"/>
      <c r="AB61" s="73"/>
      <c r="AC61" s="73"/>
      <c r="AD61" s="73"/>
      <c r="AE61" s="73"/>
      <c r="AF61" s="73"/>
      <c r="AG61" s="73"/>
      <c r="AH61" s="73"/>
      <c r="AI61" s="73"/>
      <c r="AJ61" s="73"/>
      <c r="AK61" s="73"/>
      <c r="AL61" s="73"/>
    </row>
    <row r="62" spans="1:48">
      <c r="A62" s="73"/>
      <c r="B62" s="73"/>
      <c r="C62" s="73"/>
      <c r="D62" s="172"/>
      <c r="E62" s="73"/>
      <c r="F62" s="60" t="str">
        <f t="shared" ca="1" si="3"/>
        <v/>
      </c>
      <c r="G62" s="73"/>
      <c r="H62" s="73"/>
      <c r="I62" s="73"/>
      <c r="J62" s="73"/>
      <c r="K62" s="73"/>
      <c r="L62" s="73"/>
      <c r="M62" s="75"/>
      <c r="N62" s="75"/>
      <c r="O62" s="73"/>
      <c r="P62" s="73"/>
      <c r="Q62" s="73"/>
      <c r="R62" s="73"/>
      <c r="S62" s="73"/>
      <c r="T62" s="73"/>
      <c r="U62" s="73"/>
      <c r="V62" s="73"/>
      <c r="W62" s="73"/>
      <c r="X62" s="73"/>
      <c r="Y62" s="73"/>
      <c r="Z62" s="73"/>
      <c r="AA62" s="73"/>
      <c r="AB62" s="73"/>
      <c r="AC62" s="73"/>
      <c r="AD62" s="73"/>
      <c r="AE62" s="73"/>
      <c r="AF62" s="73"/>
      <c r="AG62" s="73"/>
      <c r="AH62" s="73"/>
      <c r="AI62" s="73"/>
      <c r="AJ62" s="73"/>
      <c r="AK62" s="73"/>
      <c r="AL62" s="73"/>
    </row>
    <row r="63" spans="1:48">
      <c r="A63" s="73"/>
      <c r="B63" s="73"/>
      <c r="C63" s="73"/>
      <c r="D63" s="172"/>
      <c r="E63" s="73"/>
      <c r="F63" s="60" t="str">
        <f t="shared" ca="1" si="3"/>
        <v/>
      </c>
      <c r="G63" s="73"/>
      <c r="H63" s="73"/>
      <c r="I63" s="73"/>
      <c r="J63" s="73"/>
      <c r="K63" s="73"/>
      <c r="L63" s="73"/>
      <c r="M63" s="75"/>
      <c r="N63" s="75"/>
      <c r="O63" s="73"/>
      <c r="P63" s="73"/>
      <c r="Q63" s="73"/>
      <c r="R63" s="73"/>
      <c r="S63" s="73"/>
      <c r="T63" s="73"/>
      <c r="U63" s="73"/>
      <c r="V63" s="73"/>
      <c r="W63" s="73"/>
      <c r="X63" s="73"/>
      <c r="Y63" s="73"/>
      <c r="Z63" s="73"/>
      <c r="AA63" s="73"/>
      <c r="AB63" s="73"/>
      <c r="AC63" s="73"/>
      <c r="AD63" s="73"/>
      <c r="AE63" s="73"/>
      <c r="AF63" s="73"/>
      <c r="AG63" s="73"/>
      <c r="AH63" s="73"/>
      <c r="AI63" s="73"/>
      <c r="AJ63" s="73"/>
      <c r="AK63" s="73"/>
      <c r="AL63" s="73"/>
    </row>
    <row r="64" spans="1:48">
      <c r="A64" s="73"/>
      <c r="B64" s="73"/>
      <c r="C64" s="73"/>
      <c r="D64" s="172"/>
      <c r="E64" s="73"/>
      <c r="F64" s="60" t="str">
        <f t="shared" ca="1" si="3"/>
        <v/>
      </c>
      <c r="G64" s="73"/>
      <c r="H64" s="73"/>
      <c r="I64" s="73"/>
      <c r="J64" s="73"/>
      <c r="K64" s="73"/>
      <c r="L64" s="73"/>
      <c r="M64" s="75"/>
      <c r="N64" s="75"/>
      <c r="O64" s="73"/>
      <c r="P64" s="73"/>
      <c r="Q64" s="73"/>
      <c r="R64" s="73"/>
      <c r="S64" s="73"/>
      <c r="T64" s="73"/>
      <c r="U64" s="73"/>
      <c r="V64" s="73"/>
      <c r="W64" s="73"/>
      <c r="X64" s="73"/>
      <c r="Y64" s="73"/>
      <c r="Z64" s="73"/>
      <c r="AA64" s="73"/>
      <c r="AB64" s="73"/>
      <c r="AC64" s="73"/>
      <c r="AD64" s="73"/>
      <c r="AE64" s="73"/>
      <c r="AF64" s="73"/>
      <c r="AG64" s="73"/>
      <c r="AH64" s="73"/>
      <c r="AI64" s="73"/>
      <c r="AJ64" s="73"/>
      <c r="AK64" s="73"/>
      <c r="AL64" s="73"/>
    </row>
    <row r="65" spans="1:38">
      <c r="A65" s="73"/>
      <c r="B65" s="73"/>
      <c r="C65" s="73"/>
      <c r="D65" s="172"/>
      <c r="E65" s="73"/>
      <c r="F65" s="60" t="str">
        <f t="shared" ca="1" si="3"/>
        <v/>
      </c>
      <c r="G65" s="73"/>
      <c r="H65" s="73"/>
      <c r="I65" s="73"/>
      <c r="J65" s="73"/>
      <c r="K65" s="73"/>
      <c r="L65" s="73"/>
      <c r="M65" s="75"/>
      <c r="N65" s="75"/>
      <c r="O65" s="73"/>
      <c r="P65" s="73"/>
      <c r="Q65" s="73"/>
      <c r="R65" s="73"/>
      <c r="S65" s="73"/>
      <c r="T65" s="73"/>
      <c r="U65" s="73"/>
      <c r="V65" s="73"/>
      <c r="W65" s="73"/>
      <c r="X65" s="73"/>
      <c r="Y65" s="73"/>
      <c r="Z65" s="73"/>
      <c r="AA65" s="73"/>
      <c r="AB65" s="73"/>
      <c r="AC65" s="73"/>
      <c r="AD65" s="73"/>
      <c r="AE65" s="73"/>
      <c r="AF65" s="73"/>
      <c r="AG65" s="73"/>
      <c r="AH65" s="73"/>
      <c r="AI65" s="73"/>
      <c r="AJ65" s="73"/>
      <c r="AK65" s="73"/>
      <c r="AL65" s="73"/>
    </row>
    <row r="66" spans="1:38">
      <c r="A66" s="73"/>
      <c r="B66" s="73"/>
      <c r="C66" s="73"/>
      <c r="D66" s="172"/>
      <c r="E66" s="73"/>
      <c r="F66" s="60" t="str">
        <f t="shared" ca="1" si="3"/>
        <v/>
      </c>
      <c r="G66" s="73"/>
      <c r="H66" s="73"/>
      <c r="I66" s="73"/>
      <c r="J66" s="73"/>
      <c r="K66" s="73"/>
      <c r="L66" s="73"/>
      <c r="M66" s="75"/>
      <c r="N66" s="75"/>
      <c r="O66" s="73"/>
      <c r="P66" s="73"/>
      <c r="Q66" s="73"/>
      <c r="R66" s="73"/>
      <c r="S66" s="73"/>
      <c r="T66" s="73"/>
      <c r="U66" s="73"/>
      <c r="V66" s="73"/>
      <c r="W66" s="73"/>
      <c r="X66" s="73"/>
      <c r="Y66" s="73"/>
      <c r="Z66" s="73"/>
      <c r="AA66" s="73"/>
      <c r="AB66" s="73"/>
      <c r="AC66" s="73"/>
      <c r="AD66" s="73"/>
      <c r="AE66" s="73"/>
      <c r="AF66" s="73"/>
      <c r="AG66" s="73"/>
      <c r="AH66" s="73"/>
      <c r="AI66" s="73"/>
      <c r="AJ66" s="73"/>
      <c r="AK66" s="73"/>
      <c r="AL66" s="73"/>
    </row>
    <row r="67" spans="1:38">
      <c r="A67" s="73"/>
      <c r="B67" s="73"/>
      <c r="C67" s="73"/>
      <c r="D67" s="172"/>
      <c r="E67" s="73"/>
      <c r="F67" s="60" t="str">
        <f t="shared" ca="1" si="3"/>
        <v/>
      </c>
      <c r="G67" s="73"/>
      <c r="H67" s="73"/>
      <c r="I67" s="73"/>
      <c r="J67" s="73"/>
      <c r="K67" s="73"/>
      <c r="L67" s="73"/>
      <c r="M67" s="75"/>
      <c r="N67" s="75"/>
      <c r="O67" s="73"/>
      <c r="P67" s="73"/>
      <c r="Q67" s="73"/>
      <c r="R67" s="73"/>
      <c r="S67" s="73"/>
      <c r="T67" s="73"/>
      <c r="U67" s="73"/>
      <c r="V67" s="73"/>
      <c r="W67" s="73"/>
      <c r="X67" s="73"/>
      <c r="Y67" s="73"/>
      <c r="Z67" s="73"/>
      <c r="AA67" s="73"/>
      <c r="AB67" s="73"/>
      <c r="AC67" s="73"/>
      <c r="AD67" s="73"/>
      <c r="AE67" s="73"/>
      <c r="AF67" s="73"/>
      <c r="AG67" s="73"/>
      <c r="AH67" s="73"/>
      <c r="AI67" s="73"/>
      <c r="AJ67" s="73"/>
      <c r="AK67" s="73"/>
      <c r="AL67" s="73"/>
    </row>
    <row r="68" spans="1:38">
      <c r="A68" s="73"/>
      <c r="B68" s="73"/>
      <c r="C68" s="73"/>
      <c r="D68" s="172"/>
      <c r="E68" s="73"/>
      <c r="F68" s="60" t="str">
        <f t="shared" ca="1" si="3"/>
        <v/>
      </c>
      <c r="G68" s="73"/>
      <c r="H68" s="73"/>
      <c r="I68" s="73"/>
      <c r="J68" s="73"/>
      <c r="K68" s="73"/>
      <c r="L68" s="73"/>
      <c r="M68" s="75"/>
      <c r="N68" s="75"/>
      <c r="O68" s="73"/>
      <c r="P68" s="73"/>
      <c r="Q68" s="73"/>
      <c r="R68" s="73"/>
      <c r="S68" s="73"/>
      <c r="T68" s="73"/>
      <c r="U68" s="73"/>
      <c r="V68" s="73"/>
      <c r="W68" s="73"/>
      <c r="X68" s="73"/>
      <c r="Y68" s="73"/>
      <c r="Z68" s="73"/>
      <c r="AA68" s="73"/>
      <c r="AB68" s="73"/>
      <c r="AC68" s="73"/>
      <c r="AD68" s="73"/>
      <c r="AE68" s="73"/>
      <c r="AF68" s="73"/>
      <c r="AG68" s="73"/>
      <c r="AH68" s="73"/>
      <c r="AI68" s="73"/>
      <c r="AJ68" s="73"/>
      <c r="AK68" s="73"/>
      <c r="AL68" s="73"/>
    </row>
    <row r="69" spans="1:38">
      <c r="A69" s="73"/>
      <c r="B69" s="73"/>
      <c r="C69" s="73"/>
      <c r="D69" s="172"/>
      <c r="E69" s="73"/>
      <c r="F69" s="60" t="str">
        <f t="shared" ca="1" si="3"/>
        <v/>
      </c>
      <c r="G69" s="73"/>
      <c r="H69" s="73"/>
      <c r="I69" s="73"/>
      <c r="J69" s="73"/>
      <c r="K69" s="73"/>
      <c r="L69" s="73"/>
      <c r="M69" s="75"/>
      <c r="N69" s="75"/>
      <c r="O69" s="73"/>
      <c r="P69" s="73"/>
      <c r="Q69" s="73"/>
      <c r="R69" s="73"/>
      <c r="S69" s="73"/>
      <c r="T69" s="73"/>
      <c r="U69" s="73"/>
      <c r="V69" s="73"/>
      <c r="W69" s="73"/>
      <c r="X69" s="73"/>
      <c r="Y69" s="73"/>
      <c r="Z69" s="73"/>
      <c r="AA69" s="73"/>
      <c r="AB69" s="73"/>
      <c r="AC69" s="73"/>
      <c r="AD69" s="73"/>
      <c r="AE69" s="73"/>
      <c r="AF69" s="73"/>
      <c r="AG69" s="73"/>
      <c r="AH69" s="73"/>
      <c r="AI69" s="73"/>
      <c r="AJ69" s="73"/>
      <c r="AK69" s="73"/>
      <c r="AL69" s="73"/>
    </row>
    <row r="70" spans="1:38">
      <c r="A70" s="73"/>
      <c r="B70" s="73"/>
      <c r="C70" s="73"/>
      <c r="D70" s="172"/>
      <c r="E70" s="73"/>
      <c r="F70" s="60" t="str">
        <f t="shared" ca="1" si="3"/>
        <v/>
      </c>
      <c r="G70" s="73"/>
      <c r="H70" s="73"/>
      <c r="I70" s="73"/>
      <c r="J70" s="73"/>
      <c r="K70" s="73"/>
      <c r="L70" s="73"/>
      <c r="M70" s="75"/>
      <c r="N70" s="75"/>
      <c r="O70" s="73"/>
      <c r="P70" s="73"/>
      <c r="Q70" s="73"/>
      <c r="R70" s="73"/>
      <c r="S70" s="73"/>
      <c r="T70" s="73"/>
      <c r="U70" s="73"/>
      <c r="V70" s="73"/>
      <c r="W70" s="73"/>
      <c r="X70" s="73"/>
      <c r="Y70" s="73"/>
      <c r="Z70" s="73"/>
      <c r="AA70" s="73"/>
      <c r="AB70" s="73"/>
      <c r="AC70" s="73"/>
      <c r="AD70" s="73"/>
      <c r="AE70" s="73"/>
      <c r="AF70" s="73"/>
      <c r="AG70" s="73"/>
      <c r="AH70" s="73"/>
      <c r="AI70" s="73"/>
      <c r="AJ70" s="73"/>
      <c r="AK70" s="73"/>
      <c r="AL70" s="73"/>
    </row>
    <row r="71" spans="1:38">
      <c r="A71" s="73"/>
      <c r="B71" s="73"/>
      <c r="C71" s="73"/>
      <c r="D71" s="172"/>
      <c r="E71" s="73"/>
      <c r="F71" s="60" t="str">
        <f t="shared" ca="1" si="3"/>
        <v/>
      </c>
      <c r="G71" s="73"/>
      <c r="H71" s="73"/>
      <c r="I71" s="73"/>
      <c r="J71" s="73"/>
      <c r="K71" s="73"/>
      <c r="L71" s="73"/>
      <c r="M71" s="75"/>
      <c r="N71" s="75"/>
      <c r="O71" s="73"/>
      <c r="P71" s="73"/>
      <c r="Q71" s="73"/>
      <c r="R71" s="73"/>
      <c r="S71" s="73"/>
      <c r="T71" s="73"/>
      <c r="U71" s="73"/>
      <c r="V71" s="73"/>
      <c r="W71" s="73"/>
      <c r="X71" s="73"/>
      <c r="Y71" s="73"/>
      <c r="Z71" s="73"/>
      <c r="AA71" s="73"/>
      <c r="AB71" s="73"/>
      <c r="AC71" s="73"/>
      <c r="AD71" s="73"/>
      <c r="AE71" s="73"/>
      <c r="AF71" s="73"/>
      <c r="AG71" s="73"/>
      <c r="AH71" s="73"/>
      <c r="AI71" s="73"/>
      <c r="AJ71" s="73"/>
      <c r="AK71" s="73"/>
      <c r="AL71" s="73"/>
    </row>
    <row r="72" spans="1:38">
      <c r="A72" s="73"/>
      <c r="B72" s="73"/>
      <c r="C72" s="73"/>
      <c r="D72" s="172"/>
      <c r="E72" s="73"/>
      <c r="F72" s="60" t="str">
        <f t="shared" ca="1" si="3"/>
        <v/>
      </c>
      <c r="G72" s="73"/>
      <c r="H72" s="73"/>
      <c r="I72" s="73"/>
      <c r="J72" s="73"/>
      <c r="K72" s="73"/>
      <c r="L72" s="73"/>
      <c r="M72" s="75"/>
      <c r="N72" s="75"/>
      <c r="O72" s="73"/>
      <c r="P72" s="73"/>
      <c r="Q72" s="73"/>
      <c r="R72" s="73"/>
      <c r="S72" s="73"/>
      <c r="T72" s="73"/>
      <c r="U72" s="73"/>
      <c r="V72" s="73"/>
      <c r="W72" s="73"/>
      <c r="X72" s="73"/>
      <c r="Y72" s="73"/>
      <c r="Z72" s="73"/>
      <c r="AA72" s="73"/>
      <c r="AB72" s="73"/>
      <c r="AC72" s="73"/>
      <c r="AD72" s="73"/>
      <c r="AE72" s="73"/>
      <c r="AF72" s="73"/>
      <c r="AG72" s="73"/>
      <c r="AH72" s="73"/>
      <c r="AI72" s="73"/>
      <c r="AJ72" s="73"/>
      <c r="AK72" s="73"/>
      <c r="AL72" s="73"/>
    </row>
    <row r="73" spans="1:38">
      <c r="A73" s="73"/>
      <c r="B73" s="73"/>
      <c r="C73" s="73"/>
      <c r="D73" s="172"/>
      <c r="E73" s="73"/>
      <c r="F73" s="60" t="str">
        <f t="shared" ca="1" si="3"/>
        <v/>
      </c>
      <c r="G73" s="73"/>
      <c r="H73" s="73"/>
      <c r="I73" s="73"/>
      <c r="J73" s="73"/>
      <c r="K73" s="73"/>
      <c r="L73" s="73"/>
      <c r="M73" s="75"/>
      <c r="N73" s="75"/>
      <c r="O73" s="73"/>
      <c r="P73" s="73"/>
      <c r="Q73" s="73"/>
      <c r="R73" s="73"/>
      <c r="S73" s="73"/>
      <c r="T73" s="73"/>
      <c r="U73" s="73"/>
      <c r="V73" s="73"/>
      <c r="W73" s="73"/>
      <c r="X73" s="73"/>
      <c r="Y73" s="73"/>
      <c r="Z73" s="73"/>
      <c r="AA73" s="73"/>
      <c r="AB73" s="73"/>
      <c r="AC73" s="73"/>
      <c r="AD73" s="73"/>
      <c r="AE73" s="73"/>
      <c r="AF73" s="73"/>
      <c r="AG73" s="73"/>
      <c r="AH73" s="73"/>
      <c r="AI73" s="73"/>
      <c r="AJ73" s="73"/>
      <c r="AK73" s="73"/>
      <c r="AL73" s="73"/>
    </row>
    <row r="74" spans="1:38">
      <c r="A74" s="73"/>
      <c r="B74" s="73"/>
      <c r="C74" s="73"/>
      <c r="D74" s="172"/>
      <c r="E74" s="73"/>
      <c r="F74" s="60" t="str">
        <f t="shared" ca="1" si="3"/>
        <v/>
      </c>
      <c r="G74" s="73"/>
      <c r="H74" s="73"/>
      <c r="I74" s="73"/>
      <c r="J74" s="73"/>
      <c r="K74" s="73"/>
      <c r="L74" s="73"/>
      <c r="M74" s="75"/>
      <c r="N74" s="75"/>
      <c r="O74" s="73"/>
      <c r="P74" s="73"/>
      <c r="Q74" s="73"/>
      <c r="R74" s="73"/>
      <c r="S74" s="73"/>
      <c r="T74" s="73"/>
      <c r="U74" s="73"/>
      <c r="V74" s="73"/>
      <c r="W74" s="73"/>
      <c r="X74" s="73"/>
      <c r="Y74" s="73"/>
      <c r="Z74" s="73"/>
      <c r="AA74" s="73"/>
      <c r="AB74" s="73"/>
      <c r="AC74" s="73"/>
      <c r="AD74" s="73"/>
      <c r="AE74" s="73"/>
      <c r="AF74" s="73"/>
      <c r="AG74" s="73"/>
      <c r="AH74" s="73"/>
      <c r="AI74" s="73"/>
      <c r="AJ74" s="73"/>
      <c r="AK74" s="73"/>
      <c r="AL74" s="73"/>
    </row>
    <row r="75" spans="1:38">
      <c r="A75" s="73"/>
      <c r="B75" s="73"/>
      <c r="C75" s="73"/>
      <c r="D75" s="172"/>
      <c r="E75" s="73"/>
      <c r="F75" s="60" t="str">
        <f t="shared" ca="1" si="3"/>
        <v/>
      </c>
      <c r="G75" s="73"/>
      <c r="H75" s="73"/>
      <c r="I75" s="73"/>
      <c r="J75" s="73"/>
      <c r="K75" s="73"/>
      <c r="L75" s="73"/>
      <c r="M75" s="75"/>
      <c r="N75" s="75"/>
      <c r="O75" s="73"/>
      <c r="P75" s="73"/>
      <c r="Q75" s="73"/>
      <c r="R75" s="73"/>
      <c r="S75" s="73"/>
      <c r="T75" s="73"/>
      <c r="U75" s="73"/>
      <c r="V75" s="73"/>
      <c r="W75" s="73"/>
      <c r="X75" s="73"/>
      <c r="Y75" s="73"/>
      <c r="Z75" s="73"/>
      <c r="AA75" s="73"/>
      <c r="AB75" s="73"/>
      <c r="AC75" s="73"/>
      <c r="AD75" s="73"/>
      <c r="AE75" s="73"/>
      <c r="AF75" s="73"/>
      <c r="AG75" s="73"/>
      <c r="AH75" s="73"/>
      <c r="AI75" s="73"/>
      <c r="AJ75" s="73"/>
      <c r="AK75" s="73"/>
      <c r="AL75" s="73"/>
    </row>
    <row r="76" spans="1:38">
      <c r="A76" s="73"/>
      <c r="B76" s="73"/>
      <c r="C76" s="73"/>
      <c r="D76" s="172"/>
      <c r="E76" s="73"/>
      <c r="F76" s="60" t="str">
        <f t="shared" ca="1" si="3"/>
        <v/>
      </c>
      <c r="G76" s="73"/>
      <c r="H76" s="73"/>
      <c r="I76" s="73"/>
      <c r="J76" s="73"/>
      <c r="K76" s="73"/>
      <c r="L76" s="73"/>
      <c r="M76" s="75"/>
      <c r="N76" s="75"/>
      <c r="O76" s="73"/>
      <c r="P76" s="73"/>
      <c r="Q76" s="73"/>
      <c r="R76" s="73"/>
      <c r="S76" s="73"/>
      <c r="T76" s="73"/>
      <c r="U76" s="73"/>
      <c r="V76" s="73"/>
      <c r="W76" s="73"/>
      <c r="X76" s="73"/>
      <c r="Y76" s="73"/>
      <c r="Z76" s="73"/>
      <c r="AA76" s="73"/>
      <c r="AB76" s="73"/>
      <c r="AC76" s="73"/>
      <c r="AD76" s="73"/>
      <c r="AE76" s="73"/>
      <c r="AF76" s="73"/>
      <c r="AG76" s="73"/>
      <c r="AH76" s="73"/>
      <c r="AI76" s="73"/>
      <c r="AJ76" s="73"/>
      <c r="AK76" s="73"/>
      <c r="AL76" s="73"/>
    </row>
    <row r="77" spans="1:38">
      <c r="A77" s="73"/>
      <c r="B77" s="73"/>
      <c r="C77" s="73"/>
      <c r="D77" s="172"/>
      <c r="E77" s="73"/>
      <c r="F77" s="60" t="str">
        <f t="shared" ca="1" si="3"/>
        <v/>
      </c>
      <c r="G77" s="73"/>
      <c r="H77" s="73"/>
      <c r="I77" s="73"/>
      <c r="J77" s="73"/>
      <c r="K77" s="73"/>
      <c r="L77" s="73"/>
      <c r="M77" s="75"/>
      <c r="N77" s="75"/>
      <c r="O77" s="73"/>
      <c r="P77" s="73"/>
      <c r="Q77" s="73"/>
      <c r="R77" s="73"/>
      <c r="S77" s="73"/>
      <c r="T77" s="73"/>
      <c r="U77" s="73"/>
      <c r="V77" s="73"/>
      <c r="W77" s="73"/>
      <c r="X77" s="73"/>
      <c r="Y77" s="73"/>
      <c r="Z77" s="73"/>
      <c r="AA77" s="73"/>
      <c r="AB77" s="73"/>
      <c r="AC77" s="73"/>
      <c r="AD77" s="73"/>
      <c r="AE77" s="73"/>
      <c r="AF77" s="73"/>
      <c r="AG77" s="73"/>
      <c r="AH77" s="73"/>
      <c r="AI77" s="73"/>
      <c r="AJ77" s="73"/>
      <c r="AK77" s="73"/>
      <c r="AL77" s="73"/>
    </row>
    <row r="78" spans="1:38">
      <c r="A78" s="73"/>
      <c r="B78" s="73"/>
      <c r="C78" s="73"/>
      <c r="D78" s="172"/>
      <c r="E78" s="73"/>
      <c r="F78" s="60" t="str">
        <f t="shared" ca="1" si="3"/>
        <v/>
      </c>
      <c r="G78" s="73"/>
      <c r="H78" s="73"/>
      <c r="I78" s="73"/>
      <c r="J78" s="73"/>
      <c r="K78" s="73"/>
      <c r="L78" s="73"/>
      <c r="M78" s="75"/>
      <c r="N78" s="75"/>
      <c r="O78" s="73"/>
      <c r="P78" s="73"/>
      <c r="Q78" s="73"/>
      <c r="R78" s="73"/>
      <c r="S78" s="73"/>
      <c r="T78" s="73"/>
      <c r="U78" s="73"/>
      <c r="V78" s="73"/>
      <c r="W78" s="73"/>
      <c r="X78" s="73"/>
      <c r="Y78" s="73"/>
      <c r="Z78" s="73"/>
      <c r="AA78" s="73"/>
      <c r="AB78" s="73"/>
      <c r="AC78" s="73"/>
      <c r="AD78" s="73"/>
      <c r="AE78" s="73"/>
      <c r="AF78" s="73"/>
      <c r="AG78" s="73"/>
      <c r="AH78" s="73"/>
      <c r="AI78" s="73"/>
      <c r="AJ78" s="73"/>
      <c r="AK78" s="73"/>
      <c r="AL78" s="73"/>
    </row>
    <row r="79" spans="1:38">
      <c r="A79" s="73"/>
      <c r="B79" s="73"/>
      <c r="C79" s="73"/>
      <c r="D79" s="172"/>
      <c r="E79" s="73"/>
      <c r="F79" s="60" t="str">
        <f t="shared" ca="1" si="3"/>
        <v/>
      </c>
      <c r="G79" s="73"/>
      <c r="H79" s="73"/>
      <c r="I79" s="73"/>
      <c r="J79" s="73"/>
      <c r="K79" s="73"/>
      <c r="L79" s="73"/>
      <c r="M79" s="75"/>
      <c r="N79" s="75"/>
      <c r="O79" s="73"/>
      <c r="P79" s="73"/>
      <c r="Q79" s="73"/>
      <c r="R79" s="73"/>
      <c r="S79" s="73"/>
      <c r="T79" s="73"/>
      <c r="U79" s="73"/>
      <c r="V79" s="73"/>
      <c r="W79" s="73"/>
      <c r="X79" s="73"/>
      <c r="Y79" s="73"/>
      <c r="Z79" s="73"/>
      <c r="AA79" s="73"/>
      <c r="AB79" s="73"/>
      <c r="AC79" s="73"/>
      <c r="AD79" s="73"/>
      <c r="AE79" s="73"/>
      <c r="AF79" s="73"/>
      <c r="AG79" s="73"/>
      <c r="AH79" s="73"/>
      <c r="AI79" s="73"/>
      <c r="AJ79" s="73"/>
      <c r="AK79" s="73"/>
      <c r="AL79" s="73"/>
    </row>
    <row r="80" spans="1:38">
      <c r="A80" s="73"/>
      <c r="B80" s="73"/>
      <c r="C80" s="73"/>
      <c r="D80" s="172"/>
      <c r="E80" s="73"/>
      <c r="F80" s="60" t="str">
        <f t="shared" ca="1" si="3"/>
        <v/>
      </c>
      <c r="G80" s="73"/>
      <c r="H80" s="73"/>
      <c r="I80" s="73"/>
      <c r="J80" s="73"/>
      <c r="K80" s="73"/>
      <c r="L80" s="73"/>
      <c r="M80" s="75"/>
      <c r="N80" s="75"/>
      <c r="O80" s="73"/>
      <c r="P80" s="73"/>
      <c r="Q80" s="73"/>
      <c r="R80" s="73"/>
      <c r="S80" s="73"/>
      <c r="T80" s="73"/>
      <c r="U80" s="73"/>
      <c r="V80" s="73"/>
      <c r="W80" s="73"/>
      <c r="X80" s="73"/>
      <c r="Y80" s="73"/>
      <c r="Z80" s="73"/>
      <c r="AA80" s="73"/>
      <c r="AB80" s="73"/>
      <c r="AC80" s="73"/>
      <c r="AD80" s="73"/>
      <c r="AE80" s="73"/>
      <c r="AF80" s="73"/>
      <c r="AG80" s="73"/>
      <c r="AH80" s="73"/>
      <c r="AI80" s="73"/>
      <c r="AJ80" s="73"/>
      <c r="AK80" s="73"/>
      <c r="AL80" s="73"/>
    </row>
    <row r="81" spans="1:38">
      <c r="A81" s="73"/>
      <c r="B81" s="73"/>
      <c r="C81" s="73"/>
      <c r="D81" s="172"/>
      <c r="E81" s="73"/>
      <c r="F81" s="60" t="str">
        <f t="shared" ca="1" si="3"/>
        <v/>
      </c>
      <c r="G81" s="73"/>
      <c r="H81" s="73"/>
      <c r="I81" s="73"/>
      <c r="J81" s="73"/>
      <c r="K81" s="73"/>
      <c r="L81" s="73"/>
      <c r="M81" s="75"/>
      <c r="N81" s="75"/>
      <c r="O81" s="73"/>
      <c r="P81" s="73"/>
      <c r="Q81" s="73"/>
      <c r="R81" s="73"/>
      <c r="S81" s="73"/>
      <c r="T81" s="73"/>
      <c r="U81" s="73"/>
      <c r="V81" s="73"/>
      <c r="W81" s="73"/>
      <c r="X81" s="73"/>
      <c r="Y81" s="73"/>
      <c r="Z81" s="73"/>
      <c r="AA81" s="73"/>
      <c r="AB81" s="73"/>
      <c r="AC81" s="73"/>
      <c r="AD81" s="73"/>
      <c r="AE81" s="73"/>
      <c r="AF81" s="73"/>
      <c r="AG81" s="73"/>
      <c r="AH81" s="73"/>
      <c r="AI81" s="73"/>
      <c r="AJ81" s="73"/>
      <c r="AK81" s="73"/>
      <c r="AL81" s="73"/>
    </row>
    <row r="82" spans="1:38">
      <c r="A82" s="73"/>
      <c r="B82" s="73"/>
      <c r="C82" s="73"/>
      <c r="D82" s="172"/>
      <c r="E82" s="73"/>
      <c r="F82" s="60" t="str">
        <f t="shared" ca="1" si="3"/>
        <v/>
      </c>
      <c r="G82" s="73"/>
      <c r="H82" s="73"/>
      <c r="I82" s="73"/>
      <c r="J82" s="73"/>
      <c r="K82" s="73"/>
      <c r="L82" s="73"/>
      <c r="M82" s="75"/>
      <c r="N82" s="75"/>
      <c r="O82" s="73"/>
      <c r="P82" s="73"/>
      <c r="Q82" s="73"/>
      <c r="R82" s="73"/>
      <c r="S82" s="73"/>
      <c r="T82" s="73"/>
      <c r="U82" s="73"/>
      <c r="V82" s="73"/>
      <c r="W82" s="73"/>
      <c r="X82" s="73"/>
      <c r="Y82" s="73"/>
      <c r="Z82" s="73"/>
      <c r="AA82" s="73"/>
      <c r="AB82" s="73"/>
      <c r="AC82" s="73"/>
      <c r="AD82" s="73"/>
      <c r="AE82" s="73"/>
      <c r="AF82" s="73"/>
      <c r="AG82" s="73"/>
      <c r="AH82" s="73"/>
      <c r="AI82" s="73"/>
      <c r="AJ82" s="73"/>
      <c r="AK82" s="73"/>
      <c r="AL82" s="73"/>
    </row>
    <row r="83" spans="1:38">
      <c r="A83" s="73"/>
      <c r="B83" s="73"/>
      <c r="C83" s="73"/>
      <c r="D83" s="172"/>
      <c r="E83" s="73"/>
      <c r="F83" s="60" t="str">
        <f t="shared" ca="1" si="3"/>
        <v/>
      </c>
      <c r="G83" s="73"/>
      <c r="H83" s="73"/>
      <c r="I83" s="73"/>
      <c r="J83" s="73"/>
      <c r="K83" s="73"/>
      <c r="L83" s="73"/>
      <c r="M83" s="75"/>
      <c r="N83" s="75"/>
      <c r="O83" s="73"/>
      <c r="P83" s="73"/>
      <c r="Q83" s="73"/>
      <c r="R83" s="73"/>
      <c r="S83" s="73"/>
      <c r="T83" s="73"/>
      <c r="U83" s="73"/>
      <c r="V83" s="73"/>
      <c r="W83" s="73"/>
      <c r="X83" s="73"/>
      <c r="Y83" s="73"/>
      <c r="Z83" s="73"/>
      <c r="AA83" s="73"/>
      <c r="AB83" s="73"/>
      <c r="AC83" s="73"/>
      <c r="AD83" s="73"/>
      <c r="AE83" s="73"/>
      <c r="AF83" s="73"/>
      <c r="AG83" s="73"/>
      <c r="AH83" s="73"/>
      <c r="AI83" s="73"/>
      <c r="AJ83" s="73"/>
      <c r="AK83" s="73"/>
      <c r="AL83" s="73"/>
    </row>
    <row r="84" spans="1:38">
      <c r="A84" s="73"/>
      <c r="B84" s="73"/>
      <c r="C84" s="73"/>
      <c r="D84" s="172"/>
      <c r="E84" s="73"/>
      <c r="F84" s="60" t="str">
        <f t="shared" ca="1" si="3"/>
        <v/>
      </c>
      <c r="G84" s="73"/>
      <c r="H84" s="73"/>
      <c r="I84" s="73"/>
      <c r="J84" s="73"/>
      <c r="K84" s="73"/>
      <c r="L84" s="73"/>
      <c r="M84" s="75"/>
      <c r="N84" s="75"/>
      <c r="O84" s="73"/>
      <c r="P84" s="73"/>
      <c r="Q84" s="73"/>
      <c r="R84" s="73"/>
      <c r="S84" s="73"/>
      <c r="T84" s="73"/>
      <c r="U84" s="73"/>
      <c r="V84" s="73"/>
      <c r="W84" s="73"/>
      <c r="X84" s="73"/>
      <c r="Y84" s="73"/>
      <c r="Z84" s="73"/>
      <c r="AA84" s="73"/>
      <c r="AB84" s="73"/>
      <c r="AC84" s="73"/>
      <c r="AD84" s="73"/>
      <c r="AE84" s="73"/>
      <c r="AF84" s="73"/>
      <c r="AG84" s="73"/>
      <c r="AH84" s="73"/>
      <c r="AI84" s="73"/>
      <c r="AJ84" s="73"/>
      <c r="AK84" s="73"/>
      <c r="AL84" s="73"/>
    </row>
    <row r="85" spans="1:38">
      <c r="A85" s="73"/>
      <c r="B85" s="73"/>
      <c r="C85" s="73"/>
      <c r="D85" s="172"/>
      <c r="E85" s="73"/>
      <c r="F85" s="60" t="str">
        <f t="shared" ca="1" si="3"/>
        <v/>
      </c>
      <c r="G85" s="73"/>
      <c r="H85" s="73"/>
      <c r="I85" s="73"/>
      <c r="J85" s="73"/>
      <c r="K85" s="73"/>
      <c r="L85" s="73"/>
      <c r="M85" s="75"/>
      <c r="N85" s="75"/>
      <c r="O85" s="73"/>
      <c r="P85" s="73"/>
      <c r="Q85" s="73"/>
      <c r="R85" s="73"/>
      <c r="S85" s="73"/>
      <c r="T85" s="73"/>
      <c r="U85" s="73"/>
      <c r="V85" s="73"/>
      <c r="W85" s="73"/>
      <c r="X85" s="73"/>
      <c r="Y85" s="73"/>
      <c r="Z85" s="73"/>
      <c r="AA85" s="73"/>
      <c r="AB85" s="73"/>
      <c r="AC85" s="73"/>
      <c r="AD85" s="73"/>
      <c r="AE85" s="73"/>
      <c r="AF85" s="73"/>
      <c r="AG85" s="73"/>
      <c r="AH85" s="73"/>
      <c r="AI85" s="73"/>
      <c r="AJ85" s="73"/>
      <c r="AK85" s="73"/>
      <c r="AL85" s="73"/>
    </row>
    <row r="86" spans="1:38">
      <c r="A86" s="73"/>
      <c r="B86" s="73"/>
      <c r="C86" s="73"/>
      <c r="D86" s="172"/>
      <c r="E86" s="73"/>
      <c r="F86" s="60" t="str">
        <f t="shared" ca="1" si="3"/>
        <v/>
      </c>
      <c r="G86" s="73"/>
      <c r="H86" s="73"/>
      <c r="I86" s="73"/>
      <c r="J86" s="73"/>
      <c r="K86" s="73"/>
      <c r="L86" s="73"/>
      <c r="M86" s="75"/>
      <c r="N86" s="75"/>
      <c r="O86" s="73"/>
      <c r="P86" s="73"/>
      <c r="Q86" s="73"/>
      <c r="R86" s="73"/>
      <c r="S86" s="73"/>
      <c r="T86" s="73"/>
      <c r="U86" s="73"/>
      <c r="V86" s="73"/>
      <c r="W86" s="73"/>
      <c r="X86" s="73"/>
      <c r="Y86" s="73"/>
      <c r="Z86" s="73"/>
      <c r="AA86" s="73"/>
      <c r="AB86" s="73"/>
      <c r="AC86" s="73"/>
      <c r="AD86" s="73"/>
      <c r="AE86" s="73"/>
      <c r="AF86" s="73"/>
      <c r="AG86" s="73"/>
      <c r="AH86" s="73"/>
      <c r="AI86" s="73"/>
      <c r="AJ86" s="73"/>
      <c r="AK86" s="73"/>
      <c r="AL86" s="73"/>
    </row>
    <row r="87" spans="1:38">
      <c r="A87" s="73"/>
      <c r="B87" s="73"/>
      <c r="C87" s="73"/>
      <c r="D87" s="172"/>
      <c r="E87" s="73"/>
      <c r="F87" s="60" t="str">
        <f t="shared" ca="1" si="3"/>
        <v/>
      </c>
      <c r="G87" s="73"/>
      <c r="H87" s="73"/>
      <c r="I87" s="73"/>
      <c r="J87" s="73"/>
      <c r="K87" s="73"/>
      <c r="L87" s="73"/>
      <c r="M87" s="75"/>
      <c r="N87" s="75"/>
      <c r="O87" s="73"/>
      <c r="P87" s="73"/>
      <c r="Q87" s="73"/>
      <c r="R87" s="73"/>
      <c r="S87" s="73"/>
      <c r="T87" s="73"/>
      <c r="U87" s="73"/>
      <c r="V87" s="73"/>
      <c r="W87" s="73"/>
      <c r="X87" s="73"/>
      <c r="Y87" s="73"/>
      <c r="Z87" s="73"/>
      <c r="AA87" s="73"/>
      <c r="AB87" s="73"/>
      <c r="AC87" s="73"/>
      <c r="AD87" s="73"/>
      <c r="AE87" s="73"/>
      <c r="AF87" s="73"/>
      <c r="AG87" s="73"/>
      <c r="AH87" s="73"/>
      <c r="AI87" s="73"/>
      <c r="AJ87" s="73"/>
      <c r="AK87" s="73"/>
      <c r="AL87" s="73"/>
    </row>
    <row r="88" spans="1:38">
      <c r="A88" s="73"/>
      <c r="B88" s="73"/>
      <c r="C88" s="73"/>
      <c r="D88" s="172"/>
      <c r="E88" s="73"/>
      <c r="F88" s="60" t="str">
        <f t="shared" ca="1" si="3"/>
        <v/>
      </c>
      <c r="G88" s="73"/>
      <c r="H88" s="73"/>
      <c r="I88" s="73"/>
      <c r="J88" s="73"/>
      <c r="K88" s="73"/>
      <c r="L88" s="73"/>
      <c r="M88" s="75"/>
      <c r="N88" s="75"/>
      <c r="O88" s="73"/>
      <c r="P88" s="73"/>
      <c r="Q88" s="73"/>
      <c r="R88" s="73"/>
      <c r="S88" s="73"/>
      <c r="T88" s="73"/>
      <c r="U88" s="73"/>
      <c r="V88" s="73"/>
      <c r="W88" s="73"/>
      <c r="X88" s="73"/>
      <c r="Y88" s="73"/>
      <c r="Z88" s="73"/>
      <c r="AA88" s="73"/>
      <c r="AB88" s="73"/>
      <c r="AC88" s="73"/>
      <c r="AD88" s="73"/>
      <c r="AE88" s="73"/>
      <c r="AF88" s="73"/>
      <c r="AG88" s="73"/>
      <c r="AH88" s="73"/>
      <c r="AI88" s="73"/>
      <c r="AJ88" s="73"/>
      <c r="AK88" s="73"/>
      <c r="AL88" s="73"/>
    </row>
    <row r="89" spans="1:38">
      <c r="A89" s="73"/>
      <c r="B89" s="73"/>
      <c r="C89" s="73"/>
      <c r="D89" s="172"/>
      <c r="E89" s="73"/>
      <c r="F89" s="60" t="str">
        <f t="shared" ca="1" si="3"/>
        <v/>
      </c>
      <c r="G89" s="73"/>
      <c r="H89" s="73"/>
      <c r="I89" s="73"/>
      <c r="J89" s="73"/>
      <c r="K89" s="73"/>
      <c r="L89" s="73"/>
      <c r="M89" s="75"/>
      <c r="N89" s="75"/>
      <c r="O89" s="73"/>
      <c r="P89" s="73"/>
      <c r="Q89" s="73"/>
      <c r="R89" s="73"/>
      <c r="S89" s="73"/>
      <c r="T89" s="73"/>
      <c r="U89" s="73"/>
      <c r="V89" s="73"/>
      <c r="W89" s="73"/>
      <c r="X89" s="73"/>
      <c r="Y89" s="73"/>
      <c r="Z89" s="73"/>
      <c r="AA89" s="73"/>
      <c r="AB89" s="73"/>
      <c r="AC89" s="73"/>
      <c r="AD89" s="73"/>
      <c r="AE89" s="73"/>
      <c r="AF89" s="73"/>
      <c r="AG89" s="73"/>
      <c r="AH89" s="73"/>
      <c r="AI89" s="73"/>
      <c r="AJ89" s="73"/>
      <c r="AK89" s="73"/>
      <c r="AL89" s="73"/>
    </row>
    <row r="90" spans="1:38">
      <c r="A90" s="73"/>
      <c r="B90" s="73"/>
      <c r="C90" s="73"/>
      <c r="D90" s="172"/>
      <c r="E90" s="73"/>
      <c r="F90" s="60" t="str">
        <f t="shared" ca="1" si="3"/>
        <v/>
      </c>
      <c r="G90" s="73"/>
      <c r="H90" s="73"/>
      <c r="I90" s="73"/>
      <c r="J90" s="73"/>
      <c r="K90" s="73"/>
      <c r="L90" s="73"/>
      <c r="M90" s="75"/>
      <c r="N90" s="75"/>
      <c r="O90" s="73"/>
      <c r="P90" s="73"/>
      <c r="Q90" s="73"/>
      <c r="R90" s="73"/>
      <c r="S90" s="73"/>
      <c r="T90" s="73"/>
      <c r="U90" s="73"/>
      <c r="V90" s="73"/>
      <c r="W90" s="73"/>
      <c r="X90" s="73"/>
      <c r="Y90" s="73"/>
      <c r="Z90" s="73"/>
      <c r="AA90" s="73"/>
      <c r="AB90" s="73"/>
      <c r="AC90" s="73"/>
      <c r="AD90" s="73"/>
      <c r="AE90" s="73"/>
      <c r="AF90" s="73"/>
      <c r="AG90" s="73"/>
      <c r="AH90" s="73"/>
      <c r="AI90" s="73"/>
      <c r="AJ90" s="73"/>
      <c r="AK90" s="73"/>
      <c r="AL90" s="73"/>
    </row>
    <row r="91" spans="1:38">
      <c r="A91" s="73"/>
      <c r="B91" s="73"/>
      <c r="C91" s="73"/>
      <c r="D91" s="172"/>
      <c r="E91" s="73"/>
      <c r="F91" s="60" t="str">
        <f t="shared" ca="1" si="3"/>
        <v/>
      </c>
      <c r="G91" s="73"/>
      <c r="H91" s="73"/>
      <c r="I91" s="73"/>
      <c r="J91" s="73"/>
      <c r="K91" s="73"/>
      <c r="L91" s="73"/>
      <c r="M91" s="75"/>
      <c r="N91" s="75"/>
      <c r="O91" s="73"/>
      <c r="P91" s="73"/>
      <c r="Q91" s="73"/>
      <c r="R91" s="73"/>
      <c r="S91" s="73"/>
      <c r="T91" s="73"/>
      <c r="U91" s="73"/>
      <c r="V91" s="73"/>
      <c r="W91" s="73"/>
      <c r="X91" s="73"/>
      <c r="Y91" s="73"/>
      <c r="Z91" s="73"/>
      <c r="AA91" s="73"/>
      <c r="AB91" s="73"/>
      <c r="AC91" s="73"/>
      <c r="AD91" s="73"/>
      <c r="AE91" s="73"/>
      <c r="AF91" s="73"/>
      <c r="AG91" s="73"/>
      <c r="AH91" s="73"/>
      <c r="AI91" s="73"/>
      <c r="AJ91" s="73"/>
      <c r="AK91" s="73"/>
      <c r="AL91" s="73"/>
    </row>
    <row r="92" spans="1:38">
      <c r="A92" s="73"/>
      <c r="B92" s="73"/>
      <c r="C92" s="73"/>
      <c r="D92" s="172"/>
      <c r="E92" s="73"/>
      <c r="F92" s="60" t="str">
        <f t="shared" ca="1" si="3"/>
        <v/>
      </c>
      <c r="G92" s="73"/>
      <c r="H92" s="73"/>
      <c r="I92" s="73"/>
      <c r="J92" s="73"/>
      <c r="K92" s="73"/>
      <c r="L92" s="73"/>
      <c r="M92" s="75"/>
      <c r="N92" s="75"/>
      <c r="O92" s="73"/>
      <c r="P92" s="73"/>
      <c r="Q92" s="73"/>
      <c r="R92" s="73"/>
      <c r="S92" s="73"/>
      <c r="T92" s="73"/>
      <c r="U92" s="73"/>
      <c r="V92" s="73"/>
      <c r="W92" s="73"/>
      <c r="X92" s="73"/>
      <c r="Y92" s="73"/>
      <c r="Z92" s="73"/>
      <c r="AA92" s="73"/>
      <c r="AB92" s="73"/>
      <c r="AC92" s="73"/>
      <c r="AD92" s="73"/>
      <c r="AE92" s="73"/>
      <c r="AF92" s="73"/>
      <c r="AG92" s="73"/>
      <c r="AH92" s="73"/>
      <c r="AI92" s="73"/>
      <c r="AJ92" s="73"/>
      <c r="AK92" s="73"/>
      <c r="AL92" s="73"/>
    </row>
    <row r="93" spans="1:38">
      <c r="A93" s="73"/>
      <c r="B93" s="73"/>
      <c r="C93" s="73"/>
      <c r="D93" s="172"/>
      <c r="E93" s="73"/>
      <c r="F93" s="60" t="str">
        <f t="shared" ca="1" si="3"/>
        <v/>
      </c>
      <c r="G93" s="73"/>
      <c r="H93" s="73"/>
      <c r="I93" s="73"/>
      <c r="J93" s="73"/>
      <c r="K93" s="73"/>
      <c r="L93" s="73"/>
      <c r="M93" s="75"/>
      <c r="N93" s="75"/>
      <c r="O93" s="73"/>
      <c r="P93" s="73"/>
      <c r="Q93" s="73"/>
      <c r="R93" s="73"/>
      <c r="S93" s="73"/>
      <c r="T93" s="73"/>
      <c r="U93" s="73"/>
      <c r="V93" s="73"/>
      <c r="W93" s="73"/>
      <c r="X93" s="73"/>
      <c r="Y93" s="73"/>
      <c r="Z93" s="73"/>
      <c r="AA93" s="73"/>
      <c r="AB93" s="73"/>
      <c r="AC93" s="73"/>
      <c r="AD93" s="73"/>
      <c r="AE93" s="73"/>
      <c r="AF93" s="73"/>
      <c r="AG93" s="73"/>
      <c r="AH93" s="73"/>
      <c r="AI93" s="73"/>
      <c r="AJ93" s="73"/>
      <c r="AK93" s="73"/>
      <c r="AL93" s="73"/>
    </row>
    <row r="94" spans="1:38">
      <c r="A94" s="73"/>
      <c r="B94" s="73"/>
      <c r="C94" s="73"/>
      <c r="D94" s="172"/>
      <c r="E94" s="73"/>
      <c r="F94" s="60" t="str">
        <f t="shared" ca="1" si="3"/>
        <v/>
      </c>
      <c r="G94" s="73"/>
      <c r="H94" s="73"/>
      <c r="I94" s="73"/>
      <c r="J94" s="73"/>
      <c r="K94" s="73"/>
      <c r="L94" s="73"/>
      <c r="M94" s="75"/>
      <c r="N94" s="75"/>
      <c r="O94" s="73"/>
      <c r="P94" s="73"/>
      <c r="Q94" s="73"/>
      <c r="R94" s="73"/>
      <c r="S94" s="73"/>
      <c r="T94" s="73"/>
      <c r="U94" s="73"/>
      <c r="V94" s="73"/>
      <c r="W94" s="73"/>
      <c r="X94" s="73"/>
      <c r="Y94" s="73"/>
      <c r="Z94" s="73"/>
      <c r="AA94" s="73"/>
      <c r="AB94" s="73"/>
      <c r="AC94" s="73"/>
      <c r="AD94" s="73"/>
      <c r="AE94" s="73"/>
      <c r="AF94" s="73"/>
      <c r="AG94" s="73"/>
      <c r="AH94" s="73"/>
      <c r="AI94" s="73"/>
      <c r="AJ94" s="73"/>
      <c r="AK94" s="73"/>
      <c r="AL94" s="73"/>
    </row>
    <row r="95" spans="1:38">
      <c r="F95" s="60" t="str">
        <f t="shared" ca="1" si="3"/>
        <v/>
      </c>
    </row>
    <row r="96" spans="1:38">
      <c r="F96" s="60" t="str">
        <f t="shared" ca="1" si="3"/>
        <v/>
      </c>
    </row>
    <row r="97" spans="1:38">
      <c r="F97" s="60" t="str">
        <f t="shared" ca="1" si="3"/>
        <v/>
      </c>
    </row>
    <row r="98" spans="1:38">
      <c r="F98" s="60" t="str">
        <f t="shared" ca="1" si="3"/>
        <v/>
      </c>
    </row>
    <row r="99" spans="1:38">
      <c r="A99" s="73"/>
      <c r="B99" s="73"/>
      <c r="C99" s="73"/>
      <c r="D99" s="172"/>
      <c r="E99" s="73"/>
      <c r="F99" s="60" t="str">
        <f t="shared" ca="1" si="3"/>
        <v/>
      </c>
      <c r="G99" s="73"/>
      <c r="H99" s="73"/>
      <c r="I99" s="73"/>
      <c r="J99" s="73"/>
      <c r="K99" s="73"/>
      <c r="L99" s="73"/>
      <c r="M99" s="75"/>
      <c r="N99" s="75"/>
      <c r="O99" s="73"/>
      <c r="P99" s="73"/>
      <c r="Q99" s="73"/>
      <c r="R99" s="73"/>
      <c r="S99" s="73"/>
      <c r="T99" s="73"/>
      <c r="U99" s="73"/>
      <c r="V99" s="73"/>
      <c r="W99" s="73"/>
      <c r="X99" s="73"/>
      <c r="Y99" s="73"/>
      <c r="Z99" s="73"/>
      <c r="AA99" s="73"/>
      <c r="AB99" s="73"/>
      <c r="AC99" s="73"/>
      <c r="AD99" s="73"/>
      <c r="AE99" s="73"/>
      <c r="AF99" s="73"/>
      <c r="AG99" s="73"/>
      <c r="AH99" s="73"/>
      <c r="AI99" s="73"/>
      <c r="AJ99" s="73"/>
      <c r="AK99" s="73"/>
      <c r="AL99" s="73"/>
    </row>
    <row r="100" spans="1:38">
      <c r="A100" s="73"/>
      <c r="B100" s="73"/>
      <c r="C100" s="73"/>
      <c r="D100" s="172"/>
      <c r="E100" s="73"/>
      <c r="F100" s="60" t="str">
        <f t="shared" ca="1" si="3"/>
        <v/>
      </c>
      <c r="G100" s="73"/>
      <c r="H100" s="73"/>
      <c r="I100" s="73"/>
      <c r="J100" s="73"/>
      <c r="K100" s="73"/>
      <c r="L100" s="73"/>
      <c r="M100" s="75"/>
      <c r="N100" s="75"/>
      <c r="O100" s="73"/>
      <c r="P100" s="73"/>
      <c r="Q100" s="73"/>
      <c r="R100" s="73"/>
      <c r="S100" s="73"/>
      <c r="T100" s="73"/>
      <c r="U100" s="73"/>
      <c r="V100" s="73"/>
      <c r="W100" s="73"/>
      <c r="X100" s="73"/>
      <c r="Y100" s="73"/>
      <c r="Z100" s="73"/>
      <c r="AA100" s="73"/>
      <c r="AB100" s="73"/>
      <c r="AC100" s="73"/>
      <c r="AD100" s="73"/>
      <c r="AE100" s="73"/>
      <c r="AF100" s="73"/>
      <c r="AG100" s="73"/>
      <c r="AH100" s="73"/>
      <c r="AI100" s="73"/>
      <c r="AJ100" s="73"/>
      <c r="AK100" s="73"/>
      <c r="AL100" s="73"/>
    </row>
    <row r="101" spans="1:38">
      <c r="A101" s="73"/>
      <c r="B101" s="73"/>
      <c r="C101" s="73"/>
      <c r="D101" s="172"/>
      <c r="E101" s="73"/>
      <c r="F101" s="60" t="str">
        <f t="shared" ca="1" si="3"/>
        <v/>
      </c>
      <c r="G101" s="73"/>
      <c r="H101" s="73"/>
      <c r="I101" s="73"/>
      <c r="J101" s="73"/>
      <c r="K101" s="73"/>
      <c r="L101" s="73"/>
      <c r="M101" s="75"/>
      <c r="N101" s="75"/>
      <c r="O101" s="73"/>
      <c r="P101" s="73"/>
      <c r="Q101" s="73"/>
      <c r="R101" s="73"/>
      <c r="S101" s="73"/>
      <c r="T101" s="73"/>
      <c r="U101" s="73"/>
      <c r="V101" s="73"/>
      <c r="W101" s="73"/>
      <c r="X101" s="73"/>
      <c r="Y101" s="73"/>
      <c r="Z101" s="73"/>
      <c r="AA101" s="73"/>
      <c r="AB101" s="73"/>
      <c r="AC101" s="73"/>
      <c r="AD101" s="73"/>
      <c r="AE101" s="73"/>
      <c r="AF101" s="73"/>
      <c r="AG101" s="73"/>
      <c r="AH101" s="73"/>
      <c r="AI101" s="73"/>
      <c r="AJ101" s="73"/>
      <c r="AK101" s="73"/>
      <c r="AL101" s="73"/>
    </row>
    <row r="102" spans="1:38">
      <c r="A102" s="73"/>
      <c r="B102" s="73"/>
      <c r="C102" s="73"/>
      <c r="D102" s="172"/>
      <c r="E102" s="73"/>
      <c r="F102" s="60" t="str">
        <f t="shared" ca="1" si="3"/>
        <v/>
      </c>
      <c r="G102" s="73"/>
      <c r="H102" s="73"/>
      <c r="I102" s="73"/>
      <c r="J102" s="73"/>
      <c r="K102" s="73"/>
      <c r="L102" s="73"/>
      <c r="M102" s="75"/>
      <c r="N102" s="75"/>
      <c r="O102" s="73"/>
      <c r="P102" s="73"/>
      <c r="Q102" s="73"/>
      <c r="R102" s="73"/>
      <c r="S102" s="73"/>
      <c r="T102" s="73"/>
      <c r="U102" s="73"/>
      <c r="V102" s="73"/>
      <c r="W102" s="73"/>
      <c r="X102" s="73"/>
      <c r="Y102" s="73"/>
      <c r="Z102" s="73"/>
      <c r="AA102" s="73"/>
      <c r="AB102" s="73"/>
      <c r="AC102" s="73"/>
      <c r="AD102" s="73"/>
      <c r="AE102" s="73"/>
      <c r="AF102" s="73"/>
      <c r="AG102" s="73"/>
      <c r="AH102" s="73"/>
      <c r="AI102" s="73"/>
      <c r="AJ102" s="73"/>
      <c r="AK102" s="73"/>
      <c r="AL102" s="73"/>
    </row>
    <row r="103" spans="1:38">
      <c r="A103" s="73"/>
      <c r="B103" s="73"/>
      <c r="C103" s="73"/>
      <c r="D103" s="172"/>
      <c r="E103" s="73"/>
      <c r="F103" s="60" t="str">
        <f t="shared" ca="1" si="3"/>
        <v/>
      </c>
      <c r="G103" s="73"/>
      <c r="H103" s="73"/>
      <c r="I103" s="73"/>
      <c r="J103" s="73"/>
      <c r="K103" s="73"/>
      <c r="L103" s="73"/>
      <c r="M103" s="75"/>
      <c r="N103" s="75"/>
      <c r="O103" s="73"/>
      <c r="P103" s="73"/>
      <c r="Q103" s="73"/>
      <c r="R103" s="73"/>
      <c r="S103" s="73"/>
      <c r="T103" s="73"/>
      <c r="U103" s="73"/>
      <c r="V103" s="73"/>
      <c r="W103" s="73"/>
      <c r="X103" s="73"/>
      <c r="Y103" s="73"/>
      <c r="Z103" s="73"/>
      <c r="AA103" s="73"/>
      <c r="AB103" s="73"/>
      <c r="AC103" s="73"/>
      <c r="AD103" s="73"/>
      <c r="AE103" s="73"/>
      <c r="AF103" s="73"/>
      <c r="AG103" s="73"/>
      <c r="AH103" s="73"/>
      <c r="AI103" s="73"/>
      <c r="AJ103" s="73"/>
      <c r="AK103" s="73"/>
      <c r="AL103" s="73"/>
    </row>
    <row r="104" spans="1:38">
      <c r="A104" s="73"/>
      <c r="B104" s="73"/>
      <c r="C104" s="73"/>
      <c r="D104" s="172"/>
      <c r="E104" s="73"/>
      <c r="F104" s="60" t="str">
        <f t="shared" ca="1" si="3"/>
        <v/>
      </c>
      <c r="G104" s="73"/>
      <c r="H104" s="73"/>
      <c r="I104" s="73"/>
      <c r="J104" s="73"/>
      <c r="K104" s="73"/>
      <c r="L104" s="73"/>
      <c r="M104" s="75"/>
      <c r="N104" s="75"/>
      <c r="O104" s="73"/>
      <c r="P104" s="73"/>
      <c r="Q104" s="73"/>
      <c r="R104" s="73"/>
      <c r="S104" s="73"/>
      <c r="T104" s="73"/>
      <c r="U104" s="73"/>
      <c r="V104" s="73"/>
      <c r="W104" s="73"/>
      <c r="X104" s="73"/>
      <c r="Y104" s="73"/>
      <c r="Z104" s="73"/>
      <c r="AA104" s="73"/>
      <c r="AB104" s="73"/>
      <c r="AC104" s="73"/>
      <c r="AD104" s="73"/>
      <c r="AE104" s="73"/>
      <c r="AF104" s="73"/>
      <c r="AG104" s="73"/>
      <c r="AH104" s="73"/>
      <c r="AI104" s="73"/>
      <c r="AJ104" s="73"/>
      <c r="AK104" s="73"/>
      <c r="AL104" s="73"/>
    </row>
    <row r="105" spans="1:38">
      <c r="A105" s="73"/>
      <c r="B105" s="73"/>
      <c r="C105" s="73"/>
      <c r="D105" s="172"/>
      <c r="E105" s="73"/>
      <c r="F105" s="60" t="str">
        <f t="shared" ca="1" si="3"/>
        <v/>
      </c>
      <c r="G105" s="73"/>
      <c r="H105" s="73"/>
      <c r="I105" s="73"/>
      <c r="J105" s="73"/>
      <c r="K105" s="73"/>
      <c r="L105" s="73"/>
      <c r="M105" s="75"/>
      <c r="N105" s="75"/>
      <c r="O105" s="73"/>
      <c r="P105" s="73"/>
      <c r="Q105" s="73"/>
      <c r="R105" s="73"/>
      <c r="S105" s="73"/>
      <c r="T105" s="73"/>
      <c r="U105" s="73"/>
      <c r="V105" s="73"/>
      <c r="W105" s="73"/>
      <c r="X105" s="73"/>
      <c r="Y105" s="73"/>
      <c r="Z105" s="73"/>
      <c r="AA105" s="73"/>
      <c r="AB105" s="73"/>
      <c r="AC105" s="73"/>
      <c r="AD105" s="73"/>
      <c r="AE105" s="73"/>
      <c r="AF105" s="73"/>
      <c r="AG105" s="73"/>
      <c r="AH105" s="73"/>
      <c r="AI105" s="73"/>
      <c r="AJ105" s="73"/>
      <c r="AK105" s="73"/>
      <c r="AL105" s="73"/>
    </row>
    <row r="106" spans="1:38">
      <c r="A106" s="73"/>
      <c r="B106" s="73"/>
      <c r="C106" s="73"/>
      <c r="D106" s="172"/>
      <c r="E106" s="73"/>
      <c r="F106" s="60" t="str">
        <f t="shared" ca="1" si="3"/>
        <v/>
      </c>
      <c r="G106" s="73"/>
      <c r="H106" s="73"/>
      <c r="I106" s="73"/>
      <c r="J106" s="73"/>
      <c r="K106" s="73"/>
      <c r="L106" s="73"/>
      <c r="M106" s="75"/>
      <c r="N106" s="75"/>
      <c r="O106" s="73"/>
      <c r="P106" s="73"/>
      <c r="Q106" s="73"/>
      <c r="R106" s="73"/>
      <c r="S106" s="73"/>
      <c r="T106" s="73"/>
      <c r="U106" s="73"/>
      <c r="V106" s="73"/>
      <c r="W106" s="73"/>
      <c r="X106" s="73"/>
      <c r="Y106" s="73"/>
      <c r="Z106" s="73"/>
      <c r="AA106" s="73"/>
      <c r="AB106" s="73"/>
      <c r="AC106" s="73"/>
      <c r="AD106" s="73"/>
      <c r="AE106" s="73"/>
      <c r="AF106" s="73"/>
      <c r="AG106" s="73"/>
      <c r="AH106" s="73"/>
      <c r="AI106" s="73"/>
      <c r="AJ106" s="73"/>
      <c r="AK106" s="73"/>
      <c r="AL106" s="73"/>
    </row>
    <row r="107" spans="1:38">
      <c r="A107" s="73"/>
      <c r="B107" s="73"/>
      <c r="C107" s="73"/>
      <c r="D107" s="172"/>
      <c r="E107" s="73"/>
      <c r="F107" s="60" t="str">
        <f t="shared" ca="1" si="3"/>
        <v/>
      </c>
      <c r="G107" s="73"/>
      <c r="H107" s="73"/>
      <c r="I107" s="73"/>
      <c r="J107" s="73"/>
      <c r="K107" s="73"/>
      <c r="L107" s="73"/>
      <c r="M107" s="75"/>
      <c r="N107" s="75"/>
      <c r="O107" s="73"/>
      <c r="P107" s="73"/>
      <c r="Q107" s="73"/>
      <c r="R107" s="73"/>
      <c r="S107" s="73"/>
      <c r="T107" s="73"/>
      <c r="U107" s="73"/>
      <c r="V107" s="73"/>
      <c r="W107" s="73"/>
      <c r="X107" s="73"/>
      <c r="Y107" s="73"/>
      <c r="Z107" s="73"/>
      <c r="AA107" s="73"/>
      <c r="AB107" s="73"/>
      <c r="AC107" s="73"/>
      <c r="AD107" s="73"/>
      <c r="AE107" s="73"/>
      <c r="AF107" s="73"/>
      <c r="AG107" s="73"/>
      <c r="AH107" s="73"/>
      <c r="AI107" s="73"/>
      <c r="AJ107" s="73"/>
      <c r="AK107" s="73"/>
      <c r="AL107" s="73"/>
    </row>
    <row r="108" spans="1:38">
      <c r="A108" s="73"/>
      <c r="B108" s="73"/>
      <c r="C108" s="73"/>
      <c r="D108" s="172"/>
      <c r="E108" s="73"/>
      <c r="F108" s="60" t="str">
        <f t="shared" ca="1" si="3"/>
        <v/>
      </c>
      <c r="G108" s="73"/>
      <c r="H108" s="73"/>
      <c r="I108" s="73"/>
      <c r="J108" s="73"/>
      <c r="K108" s="73"/>
      <c r="L108" s="73"/>
      <c r="M108" s="75"/>
      <c r="N108" s="75"/>
      <c r="O108" s="73"/>
      <c r="P108" s="73"/>
      <c r="Q108" s="73"/>
      <c r="R108" s="73"/>
      <c r="S108" s="73"/>
      <c r="T108" s="73"/>
      <c r="U108" s="73"/>
      <c r="V108" s="73"/>
      <c r="W108" s="73"/>
      <c r="X108" s="73"/>
      <c r="Y108" s="73"/>
      <c r="Z108" s="73"/>
      <c r="AA108" s="73"/>
      <c r="AB108" s="73"/>
      <c r="AC108" s="73"/>
      <c r="AD108" s="73"/>
      <c r="AE108" s="73"/>
      <c r="AF108" s="73"/>
      <c r="AG108" s="73"/>
      <c r="AH108" s="73"/>
      <c r="AI108" s="73"/>
      <c r="AJ108" s="73"/>
      <c r="AK108" s="73"/>
      <c r="AL108" s="73"/>
    </row>
    <row r="109" spans="1:38">
      <c r="A109" s="73"/>
      <c r="B109" s="73"/>
      <c r="C109" s="73"/>
      <c r="D109" s="172"/>
      <c r="E109" s="73"/>
      <c r="F109" s="60" t="str">
        <f t="shared" ca="1" si="3"/>
        <v/>
      </c>
      <c r="G109" s="73"/>
      <c r="H109" s="73"/>
      <c r="I109" s="73"/>
      <c r="J109" s="73"/>
      <c r="K109" s="73"/>
      <c r="L109" s="73"/>
      <c r="M109" s="75"/>
      <c r="N109" s="75"/>
      <c r="O109" s="73"/>
      <c r="P109" s="73"/>
      <c r="Q109" s="73"/>
      <c r="R109" s="73"/>
      <c r="S109" s="73"/>
      <c r="T109" s="73"/>
      <c r="U109" s="73"/>
      <c r="V109" s="73"/>
      <c r="W109" s="73"/>
      <c r="X109" s="73"/>
      <c r="Y109" s="73"/>
      <c r="Z109" s="73"/>
      <c r="AA109" s="73"/>
      <c r="AB109" s="73"/>
      <c r="AC109" s="73"/>
      <c r="AD109" s="73"/>
      <c r="AE109" s="73"/>
      <c r="AF109" s="73"/>
      <c r="AG109" s="73"/>
      <c r="AH109" s="73"/>
      <c r="AI109" s="73"/>
      <c r="AJ109" s="73"/>
      <c r="AK109" s="73"/>
      <c r="AL109" s="73"/>
    </row>
    <row r="110" spans="1:38">
      <c r="A110" s="73"/>
      <c r="B110" s="73"/>
      <c r="C110" s="73"/>
      <c r="D110" s="172"/>
      <c r="E110" s="73"/>
      <c r="F110" s="60" t="str">
        <f t="shared" ca="1" si="3"/>
        <v/>
      </c>
      <c r="G110" s="73"/>
      <c r="H110" s="73"/>
      <c r="I110" s="73"/>
      <c r="J110" s="73"/>
      <c r="K110" s="73"/>
      <c r="L110" s="73"/>
      <c r="M110" s="75"/>
      <c r="N110" s="75"/>
      <c r="O110" s="73"/>
      <c r="P110" s="73"/>
      <c r="Q110" s="73"/>
      <c r="R110" s="73"/>
      <c r="S110" s="73"/>
      <c r="T110" s="73"/>
      <c r="U110" s="73"/>
      <c r="V110" s="73"/>
      <c r="W110" s="73"/>
      <c r="X110" s="73"/>
      <c r="Y110" s="73"/>
      <c r="Z110" s="73"/>
      <c r="AA110" s="73"/>
      <c r="AB110" s="73"/>
      <c r="AC110" s="73"/>
      <c r="AD110" s="73"/>
      <c r="AE110" s="73"/>
      <c r="AF110" s="73"/>
      <c r="AG110" s="73"/>
      <c r="AH110" s="73"/>
      <c r="AI110" s="73"/>
      <c r="AJ110" s="73"/>
      <c r="AK110" s="73"/>
      <c r="AL110" s="73"/>
    </row>
    <row r="111" spans="1:38">
      <c r="F111" s="60" t="str">
        <f t="shared" ca="1" si="3"/>
        <v/>
      </c>
    </row>
    <row r="112" spans="1:38">
      <c r="F112" s="60" t="str">
        <f t="shared" ca="1" si="3"/>
        <v/>
      </c>
    </row>
    <row r="113" spans="6:6">
      <c r="F113" s="60" t="str">
        <f t="shared" ca="1" si="3"/>
        <v/>
      </c>
    </row>
    <row r="114" spans="6:6">
      <c r="F114" s="60" t="str">
        <f t="shared" ca="1" si="3"/>
        <v/>
      </c>
    </row>
    <row r="115" spans="6:6">
      <c r="F115" s="60" t="str">
        <f t="shared" ca="1" si="3"/>
        <v/>
      </c>
    </row>
    <row r="116" spans="6:6">
      <c r="F116" s="60" t="str">
        <f t="shared" ca="1" si="3"/>
        <v/>
      </c>
    </row>
    <row r="117" spans="6:6">
      <c r="F117" s="60" t="str">
        <f t="shared" ref="F117:F180" ca="1" si="4">IF(AND(ISBLANK(J117),ISBLANK(A117)&lt;&gt;"",NOW()-J117)=TRUE,"",NOW()-J117)</f>
        <v/>
      </c>
    </row>
    <row r="118" spans="6:6">
      <c r="F118" s="60" t="str">
        <f t="shared" ca="1" si="4"/>
        <v/>
      </c>
    </row>
    <row r="119" spans="6:6">
      <c r="F119" s="60" t="str">
        <f t="shared" ca="1" si="4"/>
        <v/>
      </c>
    </row>
    <row r="120" spans="6:6">
      <c r="F120" s="60" t="str">
        <f t="shared" ca="1" si="4"/>
        <v/>
      </c>
    </row>
    <row r="121" spans="6:6">
      <c r="F121" s="60" t="str">
        <f t="shared" ca="1" si="4"/>
        <v/>
      </c>
    </row>
    <row r="122" spans="6:6">
      <c r="F122" s="60" t="str">
        <f t="shared" ca="1" si="4"/>
        <v/>
      </c>
    </row>
    <row r="123" spans="6:6">
      <c r="F123" s="60" t="str">
        <f t="shared" ca="1" si="4"/>
        <v/>
      </c>
    </row>
    <row r="124" spans="6:6">
      <c r="F124" s="60" t="str">
        <f t="shared" ca="1" si="4"/>
        <v/>
      </c>
    </row>
    <row r="125" spans="6:6">
      <c r="F125" s="60" t="str">
        <f t="shared" ca="1" si="4"/>
        <v/>
      </c>
    </row>
    <row r="126" spans="6:6">
      <c r="F126" s="60" t="str">
        <f t="shared" ca="1" si="4"/>
        <v/>
      </c>
    </row>
    <row r="127" spans="6:6">
      <c r="F127" s="60" t="str">
        <f t="shared" ca="1" si="4"/>
        <v/>
      </c>
    </row>
    <row r="128" spans="6:6">
      <c r="F128" s="60" t="str">
        <f t="shared" ca="1" si="4"/>
        <v/>
      </c>
    </row>
    <row r="129" spans="6:6">
      <c r="F129" s="60" t="str">
        <f t="shared" ca="1" si="4"/>
        <v/>
      </c>
    </row>
    <row r="130" spans="6:6">
      <c r="F130" s="60" t="str">
        <f t="shared" ca="1" si="4"/>
        <v/>
      </c>
    </row>
    <row r="131" spans="6:6">
      <c r="F131" s="60" t="str">
        <f t="shared" ca="1" si="4"/>
        <v/>
      </c>
    </row>
    <row r="132" spans="6:6">
      <c r="F132" s="60" t="str">
        <f t="shared" ca="1" si="4"/>
        <v/>
      </c>
    </row>
    <row r="133" spans="6:6">
      <c r="F133" s="60" t="str">
        <f t="shared" ca="1" si="4"/>
        <v/>
      </c>
    </row>
    <row r="134" spans="6:6">
      <c r="F134" s="60" t="str">
        <f t="shared" ca="1" si="4"/>
        <v/>
      </c>
    </row>
    <row r="135" spans="6:6">
      <c r="F135" s="60" t="str">
        <f t="shared" ca="1" si="4"/>
        <v/>
      </c>
    </row>
    <row r="136" spans="6:6">
      <c r="F136" s="60" t="str">
        <f t="shared" ca="1" si="4"/>
        <v/>
      </c>
    </row>
    <row r="137" spans="6:6">
      <c r="F137" s="60" t="str">
        <f t="shared" ca="1" si="4"/>
        <v/>
      </c>
    </row>
    <row r="138" spans="6:6">
      <c r="F138" s="60" t="str">
        <f t="shared" ca="1" si="4"/>
        <v/>
      </c>
    </row>
    <row r="139" spans="6:6">
      <c r="F139" s="60" t="str">
        <f t="shared" ca="1" si="4"/>
        <v/>
      </c>
    </row>
    <row r="140" spans="6:6">
      <c r="F140" s="60" t="str">
        <f t="shared" ca="1" si="4"/>
        <v/>
      </c>
    </row>
    <row r="141" spans="6:6">
      <c r="F141" s="60" t="str">
        <f t="shared" ca="1" si="4"/>
        <v/>
      </c>
    </row>
    <row r="142" spans="6:6">
      <c r="F142" s="60" t="str">
        <f t="shared" ca="1" si="4"/>
        <v/>
      </c>
    </row>
    <row r="143" spans="6:6">
      <c r="F143" s="60" t="str">
        <f t="shared" ca="1" si="4"/>
        <v/>
      </c>
    </row>
    <row r="144" spans="6:6">
      <c r="F144" s="60" t="str">
        <f t="shared" ca="1" si="4"/>
        <v/>
      </c>
    </row>
    <row r="145" spans="6:6">
      <c r="F145" s="60" t="str">
        <f t="shared" ca="1" si="4"/>
        <v/>
      </c>
    </row>
    <row r="146" spans="6:6">
      <c r="F146" s="60" t="str">
        <f t="shared" ca="1" si="4"/>
        <v/>
      </c>
    </row>
    <row r="147" spans="6:6">
      <c r="F147" s="60" t="str">
        <f t="shared" ca="1" si="4"/>
        <v/>
      </c>
    </row>
    <row r="148" spans="6:6">
      <c r="F148" s="60" t="str">
        <f t="shared" ca="1" si="4"/>
        <v/>
      </c>
    </row>
    <row r="149" spans="6:6">
      <c r="F149" s="60" t="str">
        <f t="shared" ca="1" si="4"/>
        <v/>
      </c>
    </row>
    <row r="150" spans="6:6">
      <c r="F150" s="60" t="str">
        <f t="shared" ca="1" si="4"/>
        <v/>
      </c>
    </row>
    <row r="151" spans="6:6">
      <c r="F151" s="60" t="str">
        <f t="shared" ca="1" si="4"/>
        <v/>
      </c>
    </row>
    <row r="152" spans="6:6">
      <c r="F152" s="60" t="str">
        <f t="shared" ca="1" si="4"/>
        <v/>
      </c>
    </row>
    <row r="153" spans="6:6">
      <c r="F153" s="60" t="str">
        <f t="shared" ca="1" si="4"/>
        <v/>
      </c>
    </row>
    <row r="154" spans="6:6">
      <c r="F154" s="60" t="str">
        <f t="shared" ca="1" si="4"/>
        <v/>
      </c>
    </row>
    <row r="155" spans="6:6">
      <c r="F155" s="60" t="str">
        <f t="shared" ca="1" si="4"/>
        <v/>
      </c>
    </row>
    <row r="156" spans="6:6">
      <c r="F156" s="60" t="str">
        <f t="shared" ca="1" si="4"/>
        <v/>
      </c>
    </row>
    <row r="157" spans="6:6">
      <c r="F157" s="60" t="str">
        <f t="shared" ca="1" si="4"/>
        <v/>
      </c>
    </row>
    <row r="158" spans="6:6">
      <c r="F158" s="60" t="str">
        <f t="shared" ca="1" si="4"/>
        <v/>
      </c>
    </row>
    <row r="159" spans="6:6">
      <c r="F159" s="60" t="str">
        <f t="shared" ca="1" si="4"/>
        <v/>
      </c>
    </row>
    <row r="160" spans="6:6">
      <c r="F160" s="60" t="str">
        <f t="shared" ca="1" si="4"/>
        <v/>
      </c>
    </row>
    <row r="161" spans="6:6">
      <c r="F161" s="60" t="str">
        <f t="shared" ca="1" si="4"/>
        <v/>
      </c>
    </row>
    <row r="162" spans="6:6">
      <c r="F162" s="60" t="str">
        <f t="shared" ca="1" si="4"/>
        <v/>
      </c>
    </row>
    <row r="163" spans="6:6">
      <c r="F163" s="60" t="str">
        <f t="shared" ca="1" si="4"/>
        <v/>
      </c>
    </row>
    <row r="164" spans="6:6">
      <c r="F164" s="60" t="str">
        <f t="shared" ca="1" si="4"/>
        <v/>
      </c>
    </row>
    <row r="165" spans="6:6">
      <c r="F165" s="60" t="str">
        <f t="shared" ca="1" si="4"/>
        <v/>
      </c>
    </row>
    <row r="166" spans="6:6">
      <c r="F166" s="60" t="str">
        <f t="shared" ca="1" si="4"/>
        <v/>
      </c>
    </row>
    <row r="167" spans="6:6">
      <c r="F167" s="60" t="str">
        <f t="shared" ca="1" si="4"/>
        <v/>
      </c>
    </row>
    <row r="168" spans="6:6">
      <c r="F168" s="60" t="str">
        <f t="shared" ca="1" si="4"/>
        <v/>
      </c>
    </row>
    <row r="169" spans="6:6">
      <c r="F169" s="60" t="str">
        <f t="shared" ca="1" si="4"/>
        <v/>
      </c>
    </row>
    <row r="170" spans="6:6">
      <c r="F170" s="60" t="str">
        <f t="shared" ca="1" si="4"/>
        <v/>
      </c>
    </row>
    <row r="171" spans="6:6">
      <c r="F171" s="60" t="str">
        <f t="shared" ca="1" si="4"/>
        <v/>
      </c>
    </row>
    <row r="172" spans="6:6">
      <c r="F172" s="60" t="str">
        <f t="shared" ca="1" si="4"/>
        <v/>
      </c>
    </row>
    <row r="173" spans="6:6">
      <c r="F173" s="60" t="str">
        <f t="shared" ca="1" si="4"/>
        <v/>
      </c>
    </row>
    <row r="174" spans="6:6">
      <c r="F174" s="60" t="str">
        <f t="shared" ca="1" si="4"/>
        <v/>
      </c>
    </row>
    <row r="175" spans="6:6">
      <c r="F175" s="60" t="str">
        <f t="shared" ca="1" si="4"/>
        <v/>
      </c>
    </row>
    <row r="176" spans="6:6">
      <c r="F176" s="60" t="str">
        <f t="shared" ca="1" si="4"/>
        <v/>
      </c>
    </row>
    <row r="177" spans="6:6">
      <c r="F177" s="60" t="str">
        <f t="shared" ca="1" si="4"/>
        <v/>
      </c>
    </row>
    <row r="178" spans="6:6">
      <c r="F178" s="60" t="str">
        <f t="shared" ca="1" si="4"/>
        <v/>
      </c>
    </row>
    <row r="179" spans="6:6">
      <c r="F179" s="60" t="str">
        <f t="shared" ca="1" si="4"/>
        <v/>
      </c>
    </row>
    <row r="180" spans="6:6">
      <c r="F180" s="60" t="str">
        <f t="shared" ca="1" si="4"/>
        <v/>
      </c>
    </row>
    <row r="181" spans="6:6">
      <c r="F181" s="60" t="str">
        <f t="shared" ref="F181:F244" ca="1" si="5">IF(AND(ISBLANK(J181),ISBLANK(A181)&lt;&gt;"",NOW()-J181)=TRUE,"",NOW()-J181)</f>
        <v/>
      </c>
    </row>
    <row r="182" spans="6:6">
      <c r="F182" s="60" t="str">
        <f t="shared" ca="1" si="5"/>
        <v/>
      </c>
    </row>
    <row r="183" spans="6:6">
      <c r="F183" s="60" t="str">
        <f t="shared" ca="1" si="5"/>
        <v/>
      </c>
    </row>
    <row r="184" spans="6:6">
      <c r="F184" s="60" t="str">
        <f t="shared" ca="1" si="5"/>
        <v/>
      </c>
    </row>
    <row r="185" spans="6:6">
      <c r="F185" s="60" t="str">
        <f t="shared" ca="1" si="5"/>
        <v/>
      </c>
    </row>
    <row r="186" spans="6:6">
      <c r="F186" s="60" t="str">
        <f t="shared" ca="1" si="5"/>
        <v/>
      </c>
    </row>
    <row r="187" spans="6:6">
      <c r="F187" s="60" t="str">
        <f t="shared" ca="1" si="5"/>
        <v/>
      </c>
    </row>
    <row r="188" spans="6:6">
      <c r="F188" s="60" t="str">
        <f t="shared" ca="1" si="5"/>
        <v/>
      </c>
    </row>
    <row r="189" spans="6:6">
      <c r="F189" s="60" t="str">
        <f t="shared" ca="1" si="5"/>
        <v/>
      </c>
    </row>
    <row r="190" spans="6:6">
      <c r="F190" s="60" t="str">
        <f t="shared" ca="1" si="5"/>
        <v/>
      </c>
    </row>
    <row r="191" spans="6:6">
      <c r="F191" s="60" t="str">
        <f t="shared" ca="1" si="5"/>
        <v/>
      </c>
    </row>
    <row r="192" spans="6:6">
      <c r="F192" s="60" t="str">
        <f t="shared" ca="1" si="5"/>
        <v/>
      </c>
    </row>
    <row r="193" spans="6:6">
      <c r="F193" s="60" t="str">
        <f t="shared" ca="1" si="5"/>
        <v/>
      </c>
    </row>
    <row r="194" spans="6:6">
      <c r="F194" s="60" t="str">
        <f t="shared" ca="1" si="5"/>
        <v/>
      </c>
    </row>
    <row r="195" spans="6:6">
      <c r="F195" s="60" t="str">
        <f t="shared" ca="1" si="5"/>
        <v/>
      </c>
    </row>
    <row r="196" spans="6:6">
      <c r="F196" s="60" t="str">
        <f t="shared" ca="1" si="5"/>
        <v/>
      </c>
    </row>
    <row r="197" spans="6:6">
      <c r="F197" s="60" t="str">
        <f t="shared" ca="1" si="5"/>
        <v/>
      </c>
    </row>
    <row r="198" spans="6:6">
      <c r="F198" s="60" t="str">
        <f t="shared" ca="1" si="5"/>
        <v/>
      </c>
    </row>
    <row r="199" spans="6:6">
      <c r="F199" s="60" t="str">
        <f t="shared" ca="1" si="5"/>
        <v/>
      </c>
    </row>
    <row r="200" spans="6:6">
      <c r="F200" s="60" t="str">
        <f t="shared" ca="1" si="5"/>
        <v/>
      </c>
    </row>
    <row r="201" spans="6:6">
      <c r="F201" s="60" t="str">
        <f t="shared" ca="1" si="5"/>
        <v/>
      </c>
    </row>
    <row r="202" spans="6:6">
      <c r="F202" s="60" t="str">
        <f t="shared" ca="1" si="5"/>
        <v/>
      </c>
    </row>
    <row r="203" spans="6:6">
      <c r="F203" s="60" t="str">
        <f t="shared" ca="1" si="5"/>
        <v/>
      </c>
    </row>
    <row r="204" spans="6:6">
      <c r="F204" s="60" t="str">
        <f t="shared" ca="1" si="5"/>
        <v/>
      </c>
    </row>
    <row r="205" spans="6:6">
      <c r="F205" s="60" t="str">
        <f t="shared" ca="1" si="5"/>
        <v/>
      </c>
    </row>
    <row r="206" spans="6:6">
      <c r="F206" s="60" t="str">
        <f t="shared" ca="1" si="5"/>
        <v/>
      </c>
    </row>
    <row r="207" spans="6:6">
      <c r="F207" s="60" t="str">
        <f t="shared" ca="1" si="5"/>
        <v/>
      </c>
    </row>
    <row r="208" spans="6:6">
      <c r="F208" s="60" t="str">
        <f t="shared" ca="1" si="5"/>
        <v/>
      </c>
    </row>
    <row r="209" spans="6:6">
      <c r="F209" s="60" t="str">
        <f t="shared" ca="1" si="5"/>
        <v/>
      </c>
    </row>
    <row r="210" spans="6:6">
      <c r="F210" s="60" t="str">
        <f t="shared" ca="1" si="5"/>
        <v/>
      </c>
    </row>
    <row r="211" spans="6:6">
      <c r="F211" s="60" t="str">
        <f t="shared" ca="1" si="5"/>
        <v/>
      </c>
    </row>
    <row r="212" spans="6:6">
      <c r="F212" s="60" t="str">
        <f t="shared" ca="1" si="5"/>
        <v/>
      </c>
    </row>
    <row r="213" spans="6:6">
      <c r="F213" s="60" t="str">
        <f t="shared" ca="1" si="5"/>
        <v/>
      </c>
    </row>
    <row r="214" spans="6:6">
      <c r="F214" s="60" t="str">
        <f t="shared" ca="1" si="5"/>
        <v/>
      </c>
    </row>
    <row r="215" spans="6:6">
      <c r="F215" s="60" t="str">
        <f t="shared" ca="1" si="5"/>
        <v/>
      </c>
    </row>
    <row r="216" spans="6:6">
      <c r="F216" s="60" t="str">
        <f t="shared" ca="1" si="5"/>
        <v/>
      </c>
    </row>
    <row r="217" spans="6:6">
      <c r="F217" s="60" t="str">
        <f t="shared" ca="1" si="5"/>
        <v/>
      </c>
    </row>
    <row r="218" spans="6:6">
      <c r="F218" s="60" t="str">
        <f t="shared" ca="1" si="5"/>
        <v/>
      </c>
    </row>
    <row r="219" spans="6:6">
      <c r="F219" s="60" t="str">
        <f t="shared" ca="1" si="5"/>
        <v/>
      </c>
    </row>
    <row r="220" spans="6:6">
      <c r="F220" s="60" t="str">
        <f t="shared" ca="1" si="5"/>
        <v/>
      </c>
    </row>
    <row r="221" spans="6:6">
      <c r="F221" s="60" t="str">
        <f t="shared" ca="1" si="5"/>
        <v/>
      </c>
    </row>
    <row r="222" spans="6:6">
      <c r="F222" s="60" t="str">
        <f t="shared" ca="1" si="5"/>
        <v/>
      </c>
    </row>
    <row r="223" spans="6:6">
      <c r="F223" s="60" t="str">
        <f t="shared" ca="1" si="5"/>
        <v/>
      </c>
    </row>
    <row r="224" spans="6:6">
      <c r="F224" s="60" t="str">
        <f t="shared" ca="1" si="5"/>
        <v/>
      </c>
    </row>
    <row r="225" spans="6:6">
      <c r="F225" s="60" t="str">
        <f t="shared" ca="1" si="5"/>
        <v/>
      </c>
    </row>
    <row r="226" spans="6:6">
      <c r="F226" s="60" t="str">
        <f t="shared" ca="1" si="5"/>
        <v/>
      </c>
    </row>
    <row r="227" spans="6:6">
      <c r="F227" s="60" t="str">
        <f t="shared" ca="1" si="5"/>
        <v/>
      </c>
    </row>
    <row r="228" spans="6:6">
      <c r="F228" s="60" t="str">
        <f t="shared" ca="1" si="5"/>
        <v/>
      </c>
    </row>
    <row r="229" spans="6:6">
      <c r="F229" s="60" t="str">
        <f t="shared" ca="1" si="5"/>
        <v/>
      </c>
    </row>
    <row r="230" spans="6:6">
      <c r="F230" s="60" t="str">
        <f t="shared" ca="1" si="5"/>
        <v/>
      </c>
    </row>
    <row r="231" spans="6:6">
      <c r="F231" s="60" t="str">
        <f t="shared" ca="1" si="5"/>
        <v/>
      </c>
    </row>
    <row r="232" spans="6:6">
      <c r="F232" s="60" t="str">
        <f t="shared" ca="1" si="5"/>
        <v/>
      </c>
    </row>
    <row r="233" spans="6:6">
      <c r="F233" s="60" t="str">
        <f t="shared" ca="1" si="5"/>
        <v/>
      </c>
    </row>
    <row r="234" spans="6:6">
      <c r="F234" s="60" t="str">
        <f t="shared" ca="1" si="5"/>
        <v/>
      </c>
    </row>
    <row r="235" spans="6:6">
      <c r="F235" s="60" t="str">
        <f t="shared" ca="1" si="5"/>
        <v/>
      </c>
    </row>
    <row r="236" spans="6:6">
      <c r="F236" s="60" t="str">
        <f t="shared" ca="1" si="5"/>
        <v/>
      </c>
    </row>
    <row r="237" spans="6:6">
      <c r="F237" s="60" t="str">
        <f t="shared" ca="1" si="5"/>
        <v/>
      </c>
    </row>
    <row r="238" spans="6:6">
      <c r="F238" s="60" t="str">
        <f t="shared" ca="1" si="5"/>
        <v/>
      </c>
    </row>
    <row r="239" spans="6:6">
      <c r="F239" s="60" t="str">
        <f t="shared" ca="1" si="5"/>
        <v/>
      </c>
    </row>
    <row r="240" spans="6:6">
      <c r="F240" s="60" t="str">
        <f t="shared" ca="1" si="5"/>
        <v/>
      </c>
    </row>
    <row r="241" spans="6:6">
      <c r="F241" s="60" t="str">
        <f t="shared" ca="1" si="5"/>
        <v/>
      </c>
    </row>
    <row r="242" spans="6:6">
      <c r="F242" s="60" t="str">
        <f t="shared" ca="1" si="5"/>
        <v/>
      </c>
    </row>
    <row r="243" spans="6:6">
      <c r="F243" s="60" t="str">
        <f t="shared" ca="1" si="5"/>
        <v/>
      </c>
    </row>
    <row r="244" spans="6:6">
      <c r="F244" s="60" t="str">
        <f t="shared" ca="1" si="5"/>
        <v/>
      </c>
    </row>
    <row r="245" spans="6:6">
      <c r="F245" s="60" t="str">
        <f t="shared" ref="F245:F308" ca="1" si="6">IF(AND(ISBLANK(J245),ISBLANK(A245)&lt;&gt;"",NOW()-J245)=TRUE,"",NOW()-J245)</f>
        <v/>
      </c>
    </row>
    <row r="246" spans="6:6">
      <c r="F246" s="60" t="str">
        <f t="shared" ca="1" si="6"/>
        <v/>
      </c>
    </row>
    <row r="247" spans="6:6">
      <c r="F247" s="60" t="str">
        <f t="shared" ca="1" si="6"/>
        <v/>
      </c>
    </row>
    <row r="248" spans="6:6">
      <c r="F248" s="60" t="str">
        <f t="shared" ca="1" si="6"/>
        <v/>
      </c>
    </row>
    <row r="249" spans="6:6">
      <c r="F249" s="60" t="str">
        <f t="shared" ca="1" si="6"/>
        <v/>
      </c>
    </row>
    <row r="250" spans="6:6">
      <c r="F250" s="60" t="str">
        <f t="shared" ca="1" si="6"/>
        <v/>
      </c>
    </row>
    <row r="251" spans="6:6">
      <c r="F251" s="60" t="str">
        <f t="shared" ca="1" si="6"/>
        <v/>
      </c>
    </row>
    <row r="252" spans="6:6">
      <c r="F252" s="60" t="str">
        <f t="shared" ca="1" si="6"/>
        <v/>
      </c>
    </row>
    <row r="253" spans="6:6">
      <c r="F253" s="60" t="str">
        <f t="shared" ca="1" si="6"/>
        <v/>
      </c>
    </row>
    <row r="254" spans="6:6">
      <c r="F254" s="60" t="str">
        <f t="shared" ca="1" si="6"/>
        <v/>
      </c>
    </row>
    <row r="255" spans="6:6">
      <c r="F255" s="60" t="str">
        <f t="shared" ca="1" si="6"/>
        <v/>
      </c>
    </row>
    <row r="256" spans="6:6">
      <c r="F256" s="60" t="str">
        <f t="shared" ca="1" si="6"/>
        <v/>
      </c>
    </row>
    <row r="257" spans="6:6">
      <c r="F257" s="60" t="str">
        <f t="shared" ca="1" si="6"/>
        <v/>
      </c>
    </row>
    <row r="258" spans="6:6">
      <c r="F258" s="60" t="str">
        <f t="shared" ca="1" si="6"/>
        <v/>
      </c>
    </row>
    <row r="259" spans="6:6">
      <c r="F259" s="60" t="str">
        <f t="shared" ca="1" si="6"/>
        <v/>
      </c>
    </row>
    <row r="260" spans="6:6">
      <c r="F260" s="60" t="str">
        <f t="shared" ca="1" si="6"/>
        <v/>
      </c>
    </row>
    <row r="261" spans="6:6">
      <c r="F261" s="60" t="str">
        <f t="shared" ca="1" si="6"/>
        <v/>
      </c>
    </row>
    <row r="262" spans="6:6">
      <c r="F262" s="60" t="str">
        <f t="shared" ca="1" si="6"/>
        <v/>
      </c>
    </row>
    <row r="263" spans="6:6">
      <c r="F263" s="60" t="str">
        <f t="shared" ca="1" si="6"/>
        <v/>
      </c>
    </row>
    <row r="264" spans="6:6">
      <c r="F264" s="60" t="str">
        <f t="shared" ca="1" si="6"/>
        <v/>
      </c>
    </row>
    <row r="265" spans="6:6">
      <c r="F265" s="60" t="str">
        <f t="shared" ca="1" si="6"/>
        <v/>
      </c>
    </row>
    <row r="266" spans="6:6">
      <c r="F266" s="60" t="str">
        <f t="shared" ca="1" si="6"/>
        <v/>
      </c>
    </row>
    <row r="267" spans="6:6">
      <c r="F267" s="60" t="str">
        <f t="shared" ca="1" si="6"/>
        <v/>
      </c>
    </row>
    <row r="268" spans="6:6">
      <c r="F268" s="60" t="str">
        <f t="shared" ca="1" si="6"/>
        <v/>
      </c>
    </row>
    <row r="269" spans="6:6">
      <c r="F269" s="60" t="str">
        <f t="shared" ca="1" si="6"/>
        <v/>
      </c>
    </row>
    <row r="270" spans="6:6">
      <c r="F270" s="60" t="str">
        <f t="shared" ca="1" si="6"/>
        <v/>
      </c>
    </row>
    <row r="271" spans="6:6">
      <c r="F271" s="60" t="str">
        <f t="shared" ca="1" si="6"/>
        <v/>
      </c>
    </row>
    <row r="272" spans="6:6">
      <c r="F272" s="60" t="str">
        <f t="shared" ca="1" si="6"/>
        <v/>
      </c>
    </row>
    <row r="273" spans="6:6">
      <c r="F273" s="60" t="str">
        <f t="shared" ca="1" si="6"/>
        <v/>
      </c>
    </row>
    <row r="274" spans="6:6">
      <c r="F274" s="60" t="str">
        <f t="shared" ca="1" si="6"/>
        <v/>
      </c>
    </row>
    <row r="275" spans="6:6">
      <c r="F275" s="60" t="str">
        <f t="shared" ca="1" si="6"/>
        <v/>
      </c>
    </row>
    <row r="276" spans="6:6">
      <c r="F276" s="60" t="str">
        <f t="shared" ca="1" si="6"/>
        <v/>
      </c>
    </row>
    <row r="277" spans="6:6">
      <c r="F277" s="60" t="str">
        <f t="shared" ca="1" si="6"/>
        <v/>
      </c>
    </row>
    <row r="278" spans="6:6">
      <c r="F278" s="60" t="str">
        <f t="shared" ca="1" si="6"/>
        <v/>
      </c>
    </row>
    <row r="279" spans="6:6">
      <c r="F279" s="60" t="str">
        <f t="shared" ca="1" si="6"/>
        <v/>
      </c>
    </row>
    <row r="280" spans="6:6">
      <c r="F280" s="60" t="str">
        <f t="shared" ca="1" si="6"/>
        <v/>
      </c>
    </row>
    <row r="281" spans="6:6">
      <c r="F281" s="60" t="str">
        <f t="shared" ca="1" si="6"/>
        <v/>
      </c>
    </row>
    <row r="282" spans="6:6">
      <c r="F282" s="60" t="str">
        <f t="shared" ca="1" si="6"/>
        <v/>
      </c>
    </row>
    <row r="283" spans="6:6">
      <c r="F283" s="60" t="str">
        <f t="shared" ca="1" si="6"/>
        <v/>
      </c>
    </row>
    <row r="284" spans="6:6">
      <c r="F284" s="60" t="str">
        <f t="shared" ca="1" si="6"/>
        <v/>
      </c>
    </row>
    <row r="285" spans="6:6">
      <c r="F285" s="60" t="str">
        <f t="shared" ca="1" si="6"/>
        <v/>
      </c>
    </row>
    <row r="286" spans="6:6">
      <c r="F286" s="60" t="str">
        <f t="shared" ca="1" si="6"/>
        <v/>
      </c>
    </row>
    <row r="287" spans="6:6">
      <c r="F287" s="60" t="str">
        <f t="shared" ca="1" si="6"/>
        <v/>
      </c>
    </row>
    <row r="288" spans="6:6">
      <c r="F288" s="60" t="str">
        <f t="shared" ca="1" si="6"/>
        <v/>
      </c>
    </row>
    <row r="289" spans="6:6">
      <c r="F289" s="60" t="str">
        <f t="shared" ca="1" si="6"/>
        <v/>
      </c>
    </row>
    <row r="290" spans="6:6">
      <c r="F290" s="60" t="str">
        <f t="shared" ca="1" si="6"/>
        <v/>
      </c>
    </row>
    <row r="291" spans="6:6">
      <c r="F291" s="60" t="str">
        <f t="shared" ca="1" si="6"/>
        <v/>
      </c>
    </row>
    <row r="292" spans="6:6">
      <c r="F292" s="60" t="str">
        <f t="shared" ca="1" si="6"/>
        <v/>
      </c>
    </row>
    <row r="293" spans="6:6">
      <c r="F293" s="60" t="str">
        <f t="shared" ca="1" si="6"/>
        <v/>
      </c>
    </row>
    <row r="294" spans="6:6">
      <c r="F294" s="60" t="str">
        <f t="shared" ca="1" si="6"/>
        <v/>
      </c>
    </row>
    <row r="295" spans="6:6">
      <c r="F295" s="60" t="str">
        <f t="shared" ca="1" si="6"/>
        <v/>
      </c>
    </row>
    <row r="296" spans="6:6">
      <c r="F296" s="60" t="str">
        <f t="shared" ca="1" si="6"/>
        <v/>
      </c>
    </row>
    <row r="297" spans="6:6">
      <c r="F297" s="60" t="str">
        <f t="shared" ca="1" si="6"/>
        <v/>
      </c>
    </row>
    <row r="298" spans="6:6">
      <c r="F298" s="60" t="str">
        <f t="shared" ca="1" si="6"/>
        <v/>
      </c>
    </row>
    <row r="299" spans="6:6">
      <c r="F299" s="60" t="str">
        <f t="shared" ca="1" si="6"/>
        <v/>
      </c>
    </row>
    <row r="300" spans="6:6">
      <c r="F300" s="60" t="str">
        <f t="shared" ca="1" si="6"/>
        <v/>
      </c>
    </row>
    <row r="301" spans="6:6">
      <c r="F301" s="60" t="str">
        <f t="shared" ca="1" si="6"/>
        <v/>
      </c>
    </row>
    <row r="302" spans="6:6">
      <c r="F302" s="60" t="str">
        <f t="shared" ca="1" si="6"/>
        <v/>
      </c>
    </row>
    <row r="303" spans="6:6">
      <c r="F303" s="60" t="str">
        <f t="shared" ca="1" si="6"/>
        <v/>
      </c>
    </row>
    <row r="304" spans="6:6">
      <c r="F304" s="60" t="str">
        <f t="shared" ca="1" si="6"/>
        <v/>
      </c>
    </row>
    <row r="305" spans="6:6">
      <c r="F305" s="60" t="str">
        <f t="shared" ca="1" si="6"/>
        <v/>
      </c>
    </row>
    <row r="306" spans="6:6">
      <c r="F306" s="60" t="str">
        <f t="shared" ca="1" si="6"/>
        <v/>
      </c>
    </row>
    <row r="307" spans="6:6">
      <c r="F307" s="60" t="str">
        <f t="shared" ca="1" si="6"/>
        <v/>
      </c>
    </row>
    <row r="308" spans="6:6">
      <c r="F308" s="60" t="str">
        <f t="shared" ca="1" si="6"/>
        <v/>
      </c>
    </row>
    <row r="309" spans="6:6">
      <c r="F309" s="60" t="str">
        <f t="shared" ref="F309:F372" ca="1" si="7">IF(AND(ISBLANK(J309),ISBLANK(A309)&lt;&gt;"",NOW()-J309)=TRUE,"",NOW()-J309)</f>
        <v/>
      </c>
    </row>
    <row r="310" spans="6:6">
      <c r="F310" s="60" t="str">
        <f t="shared" ca="1" si="7"/>
        <v/>
      </c>
    </row>
    <row r="311" spans="6:6">
      <c r="F311" s="60" t="str">
        <f t="shared" ca="1" si="7"/>
        <v/>
      </c>
    </row>
    <row r="312" spans="6:6">
      <c r="F312" s="60" t="str">
        <f t="shared" ca="1" si="7"/>
        <v/>
      </c>
    </row>
    <row r="313" spans="6:6">
      <c r="F313" s="60" t="str">
        <f t="shared" ca="1" si="7"/>
        <v/>
      </c>
    </row>
    <row r="314" spans="6:6">
      <c r="F314" s="60" t="str">
        <f t="shared" ca="1" si="7"/>
        <v/>
      </c>
    </row>
    <row r="315" spans="6:6">
      <c r="F315" s="60" t="str">
        <f t="shared" ca="1" si="7"/>
        <v/>
      </c>
    </row>
    <row r="316" spans="6:6">
      <c r="F316" s="60" t="str">
        <f t="shared" ca="1" si="7"/>
        <v/>
      </c>
    </row>
    <row r="317" spans="6:6">
      <c r="F317" s="60" t="str">
        <f t="shared" ca="1" si="7"/>
        <v/>
      </c>
    </row>
    <row r="318" spans="6:6">
      <c r="F318" s="60" t="str">
        <f t="shared" ca="1" si="7"/>
        <v/>
      </c>
    </row>
    <row r="319" spans="6:6">
      <c r="F319" s="60" t="str">
        <f t="shared" ca="1" si="7"/>
        <v/>
      </c>
    </row>
    <row r="320" spans="6:6">
      <c r="F320" s="60" t="str">
        <f t="shared" ca="1" si="7"/>
        <v/>
      </c>
    </row>
    <row r="321" spans="6:6">
      <c r="F321" s="60" t="str">
        <f t="shared" ca="1" si="7"/>
        <v/>
      </c>
    </row>
    <row r="322" spans="6:6">
      <c r="F322" s="60" t="str">
        <f t="shared" ca="1" si="7"/>
        <v/>
      </c>
    </row>
    <row r="323" spans="6:6">
      <c r="F323" s="60" t="str">
        <f t="shared" ca="1" si="7"/>
        <v/>
      </c>
    </row>
    <row r="324" spans="6:6">
      <c r="F324" s="60" t="str">
        <f t="shared" ca="1" si="7"/>
        <v/>
      </c>
    </row>
    <row r="325" spans="6:6">
      <c r="F325" s="60" t="str">
        <f t="shared" ca="1" si="7"/>
        <v/>
      </c>
    </row>
    <row r="326" spans="6:6">
      <c r="F326" s="60" t="str">
        <f t="shared" ca="1" si="7"/>
        <v/>
      </c>
    </row>
    <row r="327" spans="6:6">
      <c r="F327" s="60" t="str">
        <f t="shared" ca="1" si="7"/>
        <v/>
      </c>
    </row>
    <row r="328" spans="6:6">
      <c r="F328" s="60" t="str">
        <f t="shared" ca="1" si="7"/>
        <v/>
      </c>
    </row>
    <row r="329" spans="6:6">
      <c r="F329" s="60" t="str">
        <f t="shared" ca="1" si="7"/>
        <v/>
      </c>
    </row>
    <row r="330" spans="6:6">
      <c r="F330" s="60" t="str">
        <f t="shared" ca="1" si="7"/>
        <v/>
      </c>
    </row>
    <row r="331" spans="6:6">
      <c r="F331" s="60" t="str">
        <f t="shared" ca="1" si="7"/>
        <v/>
      </c>
    </row>
    <row r="332" spans="6:6">
      <c r="F332" s="60" t="str">
        <f t="shared" ca="1" si="7"/>
        <v/>
      </c>
    </row>
    <row r="333" spans="6:6">
      <c r="F333" s="60" t="str">
        <f t="shared" ca="1" si="7"/>
        <v/>
      </c>
    </row>
    <row r="334" spans="6:6">
      <c r="F334" s="60" t="str">
        <f t="shared" ca="1" si="7"/>
        <v/>
      </c>
    </row>
    <row r="335" spans="6:6">
      <c r="F335" s="60" t="str">
        <f t="shared" ca="1" si="7"/>
        <v/>
      </c>
    </row>
    <row r="336" spans="6:6">
      <c r="F336" s="60" t="str">
        <f t="shared" ca="1" si="7"/>
        <v/>
      </c>
    </row>
    <row r="337" spans="6:6">
      <c r="F337" s="60" t="str">
        <f t="shared" ca="1" si="7"/>
        <v/>
      </c>
    </row>
    <row r="338" spans="6:6">
      <c r="F338" s="60" t="str">
        <f t="shared" ca="1" si="7"/>
        <v/>
      </c>
    </row>
    <row r="339" spans="6:6">
      <c r="F339" s="60" t="str">
        <f t="shared" ca="1" si="7"/>
        <v/>
      </c>
    </row>
    <row r="340" spans="6:6">
      <c r="F340" s="60" t="str">
        <f t="shared" ca="1" si="7"/>
        <v/>
      </c>
    </row>
    <row r="341" spans="6:6">
      <c r="F341" s="60" t="str">
        <f t="shared" ca="1" si="7"/>
        <v/>
      </c>
    </row>
    <row r="342" spans="6:6">
      <c r="F342" s="60" t="str">
        <f t="shared" ca="1" si="7"/>
        <v/>
      </c>
    </row>
    <row r="343" spans="6:6">
      <c r="F343" s="60" t="str">
        <f t="shared" ca="1" si="7"/>
        <v/>
      </c>
    </row>
    <row r="344" spans="6:6">
      <c r="F344" s="60" t="str">
        <f t="shared" ca="1" si="7"/>
        <v/>
      </c>
    </row>
    <row r="345" spans="6:6">
      <c r="F345" s="60" t="str">
        <f t="shared" ca="1" si="7"/>
        <v/>
      </c>
    </row>
    <row r="346" spans="6:6">
      <c r="F346" s="60" t="str">
        <f t="shared" ca="1" si="7"/>
        <v/>
      </c>
    </row>
    <row r="347" spans="6:6">
      <c r="F347" s="60" t="str">
        <f t="shared" ca="1" si="7"/>
        <v/>
      </c>
    </row>
    <row r="348" spans="6:6">
      <c r="F348" s="60" t="str">
        <f t="shared" ca="1" si="7"/>
        <v/>
      </c>
    </row>
    <row r="349" spans="6:6">
      <c r="F349" s="60" t="str">
        <f t="shared" ca="1" si="7"/>
        <v/>
      </c>
    </row>
    <row r="350" spans="6:6">
      <c r="F350" s="60" t="str">
        <f t="shared" ca="1" si="7"/>
        <v/>
      </c>
    </row>
    <row r="351" spans="6:6">
      <c r="F351" s="60" t="str">
        <f t="shared" ca="1" si="7"/>
        <v/>
      </c>
    </row>
    <row r="352" spans="6:6">
      <c r="F352" s="60" t="str">
        <f t="shared" ca="1" si="7"/>
        <v/>
      </c>
    </row>
    <row r="353" spans="6:6">
      <c r="F353" s="60" t="str">
        <f t="shared" ca="1" si="7"/>
        <v/>
      </c>
    </row>
    <row r="354" spans="6:6">
      <c r="F354" s="60" t="str">
        <f t="shared" ca="1" si="7"/>
        <v/>
      </c>
    </row>
    <row r="355" spans="6:6">
      <c r="F355" s="60" t="str">
        <f t="shared" ca="1" si="7"/>
        <v/>
      </c>
    </row>
    <row r="356" spans="6:6">
      <c r="F356" s="60" t="str">
        <f t="shared" ca="1" si="7"/>
        <v/>
      </c>
    </row>
    <row r="357" spans="6:6">
      <c r="F357" s="60" t="str">
        <f t="shared" ca="1" si="7"/>
        <v/>
      </c>
    </row>
    <row r="358" spans="6:6">
      <c r="F358" s="60" t="str">
        <f t="shared" ca="1" si="7"/>
        <v/>
      </c>
    </row>
    <row r="359" spans="6:6">
      <c r="F359" s="60" t="str">
        <f t="shared" ca="1" si="7"/>
        <v/>
      </c>
    </row>
    <row r="360" spans="6:6">
      <c r="F360" s="60" t="str">
        <f t="shared" ca="1" si="7"/>
        <v/>
      </c>
    </row>
    <row r="361" spans="6:6">
      <c r="F361" s="60" t="str">
        <f t="shared" ca="1" si="7"/>
        <v/>
      </c>
    </row>
    <row r="362" spans="6:6">
      <c r="F362" s="60" t="str">
        <f t="shared" ca="1" si="7"/>
        <v/>
      </c>
    </row>
    <row r="363" spans="6:6">
      <c r="F363" s="60" t="str">
        <f t="shared" ca="1" si="7"/>
        <v/>
      </c>
    </row>
    <row r="364" spans="6:6">
      <c r="F364" s="60" t="str">
        <f t="shared" ca="1" si="7"/>
        <v/>
      </c>
    </row>
    <row r="365" spans="6:6">
      <c r="F365" s="60" t="str">
        <f t="shared" ca="1" si="7"/>
        <v/>
      </c>
    </row>
    <row r="366" spans="6:6">
      <c r="F366" s="60" t="str">
        <f t="shared" ca="1" si="7"/>
        <v/>
      </c>
    </row>
    <row r="367" spans="6:6">
      <c r="F367" s="60" t="str">
        <f t="shared" ca="1" si="7"/>
        <v/>
      </c>
    </row>
    <row r="368" spans="6:6">
      <c r="F368" s="60" t="str">
        <f t="shared" ca="1" si="7"/>
        <v/>
      </c>
    </row>
    <row r="369" spans="6:6">
      <c r="F369" s="60" t="str">
        <f t="shared" ca="1" si="7"/>
        <v/>
      </c>
    </row>
    <row r="370" spans="6:6">
      <c r="F370" s="60" t="str">
        <f t="shared" ca="1" si="7"/>
        <v/>
      </c>
    </row>
    <row r="371" spans="6:6">
      <c r="F371" s="60" t="str">
        <f t="shared" ca="1" si="7"/>
        <v/>
      </c>
    </row>
    <row r="372" spans="6:6">
      <c r="F372" s="60" t="str">
        <f t="shared" ca="1" si="7"/>
        <v/>
      </c>
    </row>
    <row r="373" spans="6:6">
      <c r="F373" s="60" t="str">
        <f t="shared" ref="F373:F436" ca="1" si="8">IF(AND(ISBLANK(J373),ISBLANK(A373)&lt;&gt;"",NOW()-J373)=TRUE,"",NOW()-J373)</f>
        <v/>
      </c>
    </row>
    <row r="374" spans="6:6">
      <c r="F374" s="60" t="str">
        <f t="shared" ca="1" si="8"/>
        <v/>
      </c>
    </row>
    <row r="375" spans="6:6">
      <c r="F375" s="60" t="str">
        <f t="shared" ca="1" si="8"/>
        <v/>
      </c>
    </row>
    <row r="376" spans="6:6">
      <c r="F376" s="60" t="str">
        <f t="shared" ca="1" si="8"/>
        <v/>
      </c>
    </row>
    <row r="377" spans="6:6">
      <c r="F377" s="60" t="str">
        <f t="shared" ca="1" si="8"/>
        <v/>
      </c>
    </row>
    <row r="378" spans="6:6">
      <c r="F378" s="60" t="str">
        <f t="shared" ca="1" si="8"/>
        <v/>
      </c>
    </row>
    <row r="379" spans="6:6">
      <c r="F379" s="60" t="str">
        <f t="shared" ca="1" si="8"/>
        <v/>
      </c>
    </row>
    <row r="380" spans="6:6">
      <c r="F380" s="60" t="str">
        <f t="shared" ca="1" si="8"/>
        <v/>
      </c>
    </row>
    <row r="381" spans="6:6">
      <c r="F381" s="60" t="str">
        <f t="shared" ca="1" si="8"/>
        <v/>
      </c>
    </row>
    <row r="382" spans="6:6">
      <c r="F382" s="60" t="str">
        <f t="shared" ca="1" si="8"/>
        <v/>
      </c>
    </row>
    <row r="383" spans="6:6">
      <c r="F383" s="60" t="str">
        <f t="shared" ca="1" si="8"/>
        <v/>
      </c>
    </row>
    <row r="384" spans="6:6">
      <c r="F384" s="60" t="str">
        <f t="shared" ca="1" si="8"/>
        <v/>
      </c>
    </row>
    <row r="385" spans="6:6">
      <c r="F385" s="60" t="str">
        <f t="shared" ca="1" si="8"/>
        <v/>
      </c>
    </row>
    <row r="386" spans="6:6">
      <c r="F386" s="60" t="str">
        <f t="shared" ca="1" si="8"/>
        <v/>
      </c>
    </row>
    <row r="387" spans="6:6">
      <c r="F387" s="60" t="str">
        <f t="shared" ca="1" si="8"/>
        <v/>
      </c>
    </row>
    <row r="388" spans="6:6">
      <c r="F388" s="60" t="str">
        <f t="shared" ca="1" si="8"/>
        <v/>
      </c>
    </row>
    <row r="389" spans="6:6">
      <c r="F389" s="60" t="str">
        <f t="shared" ca="1" si="8"/>
        <v/>
      </c>
    </row>
    <row r="390" spans="6:6">
      <c r="F390" s="60" t="str">
        <f t="shared" ca="1" si="8"/>
        <v/>
      </c>
    </row>
    <row r="391" spans="6:6">
      <c r="F391" s="60" t="str">
        <f t="shared" ca="1" si="8"/>
        <v/>
      </c>
    </row>
    <row r="392" spans="6:6">
      <c r="F392" s="60" t="str">
        <f t="shared" ca="1" si="8"/>
        <v/>
      </c>
    </row>
    <row r="393" spans="6:6">
      <c r="F393" s="60" t="str">
        <f t="shared" ca="1" si="8"/>
        <v/>
      </c>
    </row>
    <row r="394" spans="6:6">
      <c r="F394" s="60" t="str">
        <f t="shared" ca="1" si="8"/>
        <v/>
      </c>
    </row>
    <row r="395" spans="6:6">
      <c r="F395" s="60" t="str">
        <f t="shared" ca="1" si="8"/>
        <v/>
      </c>
    </row>
    <row r="396" spans="6:6">
      <c r="F396" s="60" t="str">
        <f t="shared" ca="1" si="8"/>
        <v/>
      </c>
    </row>
    <row r="397" spans="6:6">
      <c r="F397" s="60" t="str">
        <f t="shared" ca="1" si="8"/>
        <v/>
      </c>
    </row>
    <row r="398" spans="6:6">
      <c r="F398" s="60" t="str">
        <f t="shared" ca="1" si="8"/>
        <v/>
      </c>
    </row>
    <row r="399" spans="6:6">
      <c r="F399" s="60" t="str">
        <f t="shared" ca="1" si="8"/>
        <v/>
      </c>
    </row>
    <row r="400" spans="6:6">
      <c r="F400" s="60" t="str">
        <f t="shared" ca="1" si="8"/>
        <v/>
      </c>
    </row>
    <row r="401" spans="6:6">
      <c r="F401" s="60" t="str">
        <f t="shared" ca="1" si="8"/>
        <v/>
      </c>
    </row>
    <row r="402" spans="6:6">
      <c r="F402" s="60" t="str">
        <f t="shared" ca="1" si="8"/>
        <v/>
      </c>
    </row>
    <row r="403" spans="6:6">
      <c r="F403" s="60" t="str">
        <f t="shared" ca="1" si="8"/>
        <v/>
      </c>
    </row>
    <row r="404" spans="6:6">
      <c r="F404" s="60" t="str">
        <f t="shared" ca="1" si="8"/>
        <v/>
      </c>
    </row>
    <row r="405" spans="6:6">
      <c r="F405" s="60" t="str">
        <f t="shared" ca="1" si="8"/>
        <v/>
      </c>
    </row>
    <row r="406" spans="6:6">
      <c r="F406" s="60" t="str">
        <f t="shared" ca="1" si="8"/>
        <v/>
      </c>
    </row>
    <row r="407" spans="6:6">
      <c r="F407" s="60" t="str">
        <f t="shared" ca="1" si="8"/>
        <v/>
      </c>
    </row>
    <row r="408" spans="6:6">
      <c r="F408" s="60" t="str">
        <f t="shared" ca="1" si="8"/>
        <v/>
      </c>
    </row>
    <row r="409" spans="6:6">
      <c r="F409" s="60" t="str">
        <f t="shared" ca="1" si="8"/>
        <v/>
      </c>
    </row>
    <row r="410" spans="6:6">
      <c r="F410" s="60" t="str">
        <f t="shared" ca="1" si="8"/>
        <v/>
      </c>
    </row>
    <row r="411" spans="6:6">
      <c r="F411" s="60" t="str">
        <f t="shared" ca="1" si="8"/>
        <v/>
      </c>
    </row>
    <row r="412" spans="6:6">
      <c r="F412" s="60" t="str">
        <f t="shared" ca="1" si="8"/>
        <v/>
      </c>
    </row>
    <row r="413" spans="6:6">
      <c r="F413" s="60" t="str">
        <f t="shared" ca="1" si="8"/>
        <v/>
      </c>
    </row>
    <row r="414" spans="6:6">
      <c r="F414" s="60" t="str">
        <f t="shared" ca="1" si="8"/>
        <v/>
      </c>
    </row>
    <row r="415" spans="6:6">
      <c r="F415" s="60" t="str">
        <f t="shared" ca="1" si="8"/>
        <v/>
      </c>
    </row>
    <row r="416" spans="6:6">
      <c r="F416" s="60" t="str">
        <f t="shared" ca="1" si="8"/>
        <v/>
      </c>
    </row>
    <row r="417" spans="6:6">
      <c r="F417" s="60" t="str">
        <f t="shared" ca="1" si="8"/>
        <v/>
      </c>
    </row>
    <row r="418" spans="6:6">
      <c r="F418" s="60" t="str">
        <f t="shared" ca="1" si="8"/>
        <v/>
      </c>
    </row>
    <row r="419" spans="6:6">
      <c r="F419" s="60" t="str">
        <f t="shared" ca="1" si="8"/>
        <v/>
      </c>
    </row>
    <row r="420" spans="6:6">
      <c r="F420" s="60" t="str">
        <f t="shared" ca="1" si="8"/>
        <v/>
      </c>
    </row>
    <row r="421" spans="6:6">
      <c r="F421" s="60" t="str">
        <f t="shared" ca="1" si="8"/>
        <v/>
      </c>
    </row>
    <row r="422" spans="6:6">
      <c r="F422" s="60" t="str">
        <f t="shared" ca="1" si="8"/>
        <v/>
      </c>
    </row>
    <row r="423" spans="6:6">
      <c r="F423" s="60" t="str">
        <f t="shared" ca="1" si="8"/>
        <v/>
      </c>
    </row>
    <row r="424" spans="6:6">
      <c r="F424" s="60" t="str">
        <f t="shared" ca="1" si="8"/>
        <v/>
      </c>
    </row>
    <row r="425" spans="6:6">
      <c r="F425" s="60" t="str">
        <f t="shared" ca="1" si="8"/>
        <v/>
      </c>
    </row>
    <row r="426" spans="6:6">
      <c r="F426" s="60" t="str">
        <f t="shared" ca="1" si="8"/>
        <v/>
      </c>
    </row>
    <row r="427" spans="6:6">
      <c r="F427" s="60" t="str">
        <f t="shared" ca="1" si="8"/>
        <v/>
      </c>
    </row>
    <row r="428" spans="6:6">
      <c r="F428" s="60" t="str">
        <f t="shared" ca="1" si="8"/>
        <v/>
      </c>
    </row>
    <row r="429" spans="6:6">
      <c r="F429" s="60" t="str">
        <f t="shared" ca="1" si="8"/>
        <v/>
      </c>
    </row>
    <row r="430" spans="6:6">
      <c r="F430" s="60" t="str">
        <f t="shared" ca="1" si="8"/>
        <v/>
      </c>
    </row>
    <row r="431" spans="6:6">
      <c r="F431" s="60" t="str">
        <f t="shared" ca="1" si="8"/>
        <v/>
      </c>
    </row>
    <row r="432" spans="6:6">
      <c r="F432" s="60" t="str">
        <f t="shared" ca="1" si="8"/>
        <v/>
      </c>
    </row>
    <row r="433" spans="6:6">
      <c r="F433" s="60" t="str">
        <f t="shared" ca="1" si="8"/>
        <v/>
      </c>
    </row>
    <row r="434" spans="6:6">
      <c r="F434" s="60" t="str">
        <f t="shared" ca="1" si="8"/>
        <v/>
      </c>
    </row>
    <row r="435" spans="6:6">
      <c r="F435" s="60" t="str">
        <f t="shared" ca="1" si="8"/>
        <v/>
      </c>
    </row>
    <row r="436" spans="6:6">
      <c r="F436" s="60" t="str">
        <f t="shared" ca="1" si="8"/>
        <v/>
      </c>
    </row>
    <row r="437" spans="6:6">
      <c r="F437" s="60" t="str">
        <f t="shared" ref="F437:F500" ca="1" si="9">IF(AND(ISBLANK(J437),ISBLANK(A437)&lt;&gt;"",NOW()-J437)=TRUE,"",NOW()-J437)</f>
        <v/>
      </c>
    </row>
    <row r="438" spans="6:6">
      <c r="F438" s="60" t="str">
        <f t="shared" ca="1" si="9"/>
        <v/>
      </c>
    </row>
    <row r="439" spans="6:6">
      <c r="F439" s="60" t="str">
        <f t="shared" ca="1" si="9"/>
        <v/>
      </c>
    </row>
    <row r="440" spans="6:6">
      <c r="F440" s="60" t="str">
        <f t="shared" ca="1" si="9"/>
        <v/>
      </c>
    </row>
    <row r="441" spans="6:6">
      <c r="F441" s="60" t="str">
        <f t="shared" ca="1" si="9"/>
        <v/>
      </c>
    </row>
    <row r="442" spans="6:6">
      <c r="F442" s="60" t="str">
        <f t="shared" ca="1" si="9"/>
        <v/>
      </c>
    </row>
    <row r="443" spans="6:6">
      <c r="F443" s="60" t="str">
        <f t="shared" ca="1" si="9"/>
        <v/>
      </c>
    </row>
    <row r="444" spans="6:6">
      <c r="F444" s="60" t="str">
        <f t="shared" ca="1" si="9"/>
        <v/>
      </c>
    </row>
    <row r="445" spans="6:6">
      <c r="F445" s="60" t="str">
        <f t="shared" ca="1" si="9"/>
        <v/>
      </c>
    </row>
    <row r="446" spans="6:6">
      <c r="F446" s="60" t="str">
        <f t="shared" ca="1" si="9"/>
        <v/>
      </c>
    </row>
    <row r="447" spans="6:6">
      <c r="F447" s="60" t="str">
        <f t="shared" ca="1" si="9"/>
        <v/>
      </c>
    </row>
    <row r="448" spans="6:6">
      <c r="F448" s="60" t="str">
        <f t="shared" ca="1" si="9"/>
        <v/>
      </c>
    </row>
    <row r="449" spans="6:6">
      <c r="F449" s="60" t="str">
        <f t="shared" ca="1" si="9"/>
        <v/>
      </c>
    </row>
    <row r="450" spans="6:6">
      <c r="F450" s="60" t="str">
        <f t="shared" ca="1" si="9"/>
        <v/>
      </c>
    </row>
    <row r="451" spans="6:6">
      <c r="F451" s="60" t="str">
        <f t="shared" ca="1" si="9"/>
        <v/>
      </c>
    </row>
    <row r="452" spans="6:6">
      <c r="F452" s="60" t="str">
        <f t="shared" ca="1" si="9"/>
        <v/>
      </c>
    </row>
    <row r="453" spans="6:6">
      <c r="F453" s="60" t="str">
        <f t="shared" ca="1" si="9"/>
        <v/>
      </c>
    </row>
    <row r="454" spans="6:6">
      <c r="F454" s="60" t="str">
        <f t="shared" ca="1" si="9"/>
        <v/>
      </c>
    </row>
    <row r="455" spans="6:6">
      <c r="F455" s="60" t="str">
        <f t="shared" ca="1" si="9"/>
        <v/>
      </c>
    </row>
    <row r="456" spans="6:6">
      <c r="F456" s="60" t="str">
        <f t="shared" ca="1" si="9"/>
        <v/>
      </c>
    </row>
    <row r="457" spans="6:6">
      <c r="F457" s="60" t="str">
        <f t="shared" ca="1" si="9"/>
        <v/>
      </c>
    </row>
    <row r="458" spans="6:6">
      <c r="F458" s="60" t="str">
        <f t="shared" ca="1" si="9"/>
        <v/>
      </c>
    </row>
    <row r="459" spans="6:6">
      <c r="F459" s="60" t="str">
        <f t="shared" ca="1" si="9"/>
        <v/>
      </c>
    </row>
    <row r="460" spans="6:6">
      <c r="F460" s="60" t="str">
        <f t="shared" ca="1" si="9"/>
        <v/>
      </c>
    </row>
    <row r="461" spans="6:6">
      <c r="F461" s="60" t="str">
        <f t="shared" ca="1" si="9"/>
        <v/>
      </c>
    </row>
    <row r="462" spans="6:6">
      <c r="F462" s="60" t="str">
        <f t="shared" ca="1" si="9"/>
        <v/>
      </c>
    </row>
    <row r="463" spans="6:6">
      <c r="F463" s="60" t="str">
        <f t="shared" ca="1" si="9"/>
        <v/>
      </c>
    </row>
    <row r="464" spans="6:6">
      <c r="F464" s="60" t="str">
        <f t="shared" ca="1" si="9"/>
        <v/>
      </c>
    </row>
    <row r="465" spans="6:6">
      <c r="F465" s="60" t="str">
        <f t="shared" ca="1" si="9"/>
        <v/>
      </c>
    </row>
    <row r="466" spans="6:6">
      <c r="F466" s="60" t="str">
        <f t="shared" ca="1" si="9"/>
        <v/>
      </c>
    </row>
    <row r="467" spans="6:6">
      <c r="F467" s="60" t="str">
        <f t="shared" ca="1" si="9"/>
        <v/>
      </c>
    </row>
    <row r="468" spans="6:6">
      <c r="F468" s="60" t="str">
        <f t="shared" ca="1" si="9"/>
        <v/>
      </c>
    </row>
    <row r="469" spans="6:6">
      <c r="F469" s="60" t="str">
        <f t="shared" ca="1" si="9"/>
        <v/>
      </c>
    </row>
    <row r="470" spans="6:6">
      <c r="F470" s="60" t="str">
        <f t="shared" ca="1" si="9"/>
        <v/>
      </c>
    </row>
    <row r="471" spans="6:6">
      <c r="F471" s="60" t="str">
        <f t="shared" ca="1" si="9"/>
        <v/>
      </c>
    </row>
    <row r="472" spans="6:6">
      <c r="F472" s="60" t="str">
        <f t="shared" ca="1" si="9"/>
        <v/>
      </c>
    </row>
    <row r="473" spans="6:6">
      <c r="F473" s="60" t="str">
        <f t="shared" ca="1" si="9"/>
        <v/>
      </c>
    </row>
    <row r="474" spans="6:6">
      <c r="F474" s="60" t="str">
        <f t="shared" ca="1" si="9"/>
        <v/>
      </c>
    </row>
    <row r="475" spans="6:6">
      <c r="F475" s="60" t="str">
        <f t="shared" ca="1" si="9"/>
        <v/>
      </c>
    </row>
    <row r="476" spans="6:6">
      <c r="F476" s="60" t="str">
        <f t="shared" ca="1" si="9"/>
        <v/>
      </c>
    </row>
    <row r="477" spans="6:6">
      <c r="F477" s="60" t="str">
        <f t="shared" ca="1" si="9"/>
        <v/>
      </c>
    </row>
    <row r="478" spans="6:6">
      <c r="F478" s="60" t="str">
        <f t="shared" ca="1" si="9"/>
        <v/>
      </c>
    </row>
    <row r="479" spans="6:6">
      <c r="F479" s="60" t="str">
        <f t="shared" ca="1" si="9"/>
        <v/>
      </c>
    </row>
    <row r="480" spans="6:6">
      <c r="F480" s="60" t="str">
        <f t="shared" ca="1" si="9"/>
        <v/>
      </c>
    </row>
    <row r="481" spans="6:6">
      <c r="F481" s="60" t="str">
        <f t="shared" ca="1" si="9"/>
        <v/>
      </c>
    </row>
    <row r="482" spans="6:6">
      <c r="F482" s="60" t="str">
        <f t="shared" ca="1" si="9"/>
        <v/>
      </c>
    </row>
    <row r="483" spans="6:6">
      <c r="F483" s="60" t="str">
        <f t="shared" ca="1" si="9"/>
        <v/>
      </c>
    </row>
    <row r="484" spans="6:6">
      <c r="F484" s="60" t="str">
        <f t="shared" ca="1" si="9"/>
        <v/>
      </c>
    </row>
    <row r="485" spans="6:6">
      <c r="F485" s="60" t="str">
        <f t="shared" ca="1" si="9"/>
        <v/>
      </c>
    </row>
    <row r="486" spans="6:6">
      <c r="F486" s="60" t="str">
        <f t="shared" ca="1" si="9"/>
        <v/>
      </c>
    </row>
    <row r="487" spans="6:6">
      <c r="F487" s="60" t="str">
        <f t="shared" ca="1" si="9"/>
        <v/>
      </c>
    </row>
    <row r="488" spans="6:6">
      <c r="F488" s="60" t="str">
        <f t="shared" ca="1" si="9"/>
        <v/>
      </c>
    </row>
    <row r="489" spans="6:6">
      <c r="F489" s="60" t="str">
        <f t="shared" ca="1" si="9"/>
        <v/>
      </c>
    </row>
    <row r="490" spans="6:6">
      <c r="F490" s="60" t="str">
        <f t="shared" ca="1" si="9"/>
        <v/>
      </c>
    </row>
    <row r="491" spans="6:6">
      <c r="F491" s="60" t="str">
        <f t="shared" ca="1" si="9"/>
        <v/>
      </c>
    </row>
    <row r="492" spans="6:6">
      <c r="F492" s="60" t="str">
        <f t="shared" ca="1" si="9"/>
        <v/>
      </c>
    </row>
    <row r="493" spans="6:6">
      <c r="F493" s="60" t="str">
        <f t="shared" ca="1" si="9"/>
        <v/>
      </c>
    </row>
    <row r="494" spans="6:6">
      <c r="F494" s="60" t="str">
        <f t="shared" ca="1" si="9"/>
        <v/>
      </c>
    </row>
    <row r="495" spans="6:6">
      <c r="F495" s="60" t="str">
        <f t="shared" ca="1" si="9"/>
        <v/>
      </c>
    </row>
    <row r="496" spans="6:6">
      <c r="F496" s="60" t="str">
        <f t="shared" ca="1" si="9"/>
        <v/>
      </c>
    </row>
    <row r="497" spans="6:6">
      <c r="F497" s="60" t="str">
        <f t="shared" ca="1" si="9"/>
        <v/>
      </c>
    </row>
    <row r="498" spans="6:6">
      <c r="F498" s="60" t="str">
        <f t="shared" ca="1" si="9"/>
        <v/>
      </c>
    </row>
    <row r="499" spans="6:6">
      <c r="F499" s="60" t="str">
        <f t="shared" ca="1" si="9"/>
        <v/>
      </c>
    </row>
    <row r="500" spans="6:6">
      <c r="F500" s="60" t="str">
        <f t="shared" ca="1" si="9"/>
        <v/>
      </c>
    </row>
    <row r="501" spans="6:6">
      <c r="F501" s="60" t="str">
        <f t="shared" ref="F501:F564" ca="1" si="10">IF(AND(ISBLANK(J501),ISBLANK(A501)&lt;&gt;"",NOW()-J501)=TRUE,"",NOW()-J501)</f>
        <v/>
      </c>
    </row>
    <row r="502" spans="6:6">
      <c r="F502" s="60" t="str">
        <f t="shared" ca="1" si="10"/>
        <v/>
      </c>
    </row>
    <row r="503" spans="6:6">
      <c r="F503" s="60" t="str">
        <f t="shared" ca="1" si="10"/>
        <v/>
      </c>
    </row>
    <row r="504" spans="6:6">
      <c r="F504" s="60" t="str">
        <f t="shared" ca="1" si="10"/>
        <v/>
      </c>
    </row>
    <row r="505" spans="6:6">
      <c r="F505" s="60" t="str">
        <f t="shared" ca="1" si="10"/>
        <v/>
      </c>
    </row>
    <row r="506" spans="6:6">
      <c r="F506" s="60" t="str">
        <f t="shared" ca="1" si="10"/>
        <v/>
      </c>
    </row>
    <row r="507" spans="6:6">
      <c r="F507" s="60" t="str">
        <f t="shared" ca="1" si="10"/>
        <v/>
      </c>
    </row>
    <row r="508" spans="6:6">
      <c r="F508" s="60" t="str">
        <f t="shared" ca="1" si="10"/>
        <v/>
      </c>
    </row>
    <row r="509" spans="6:6">
      <c r="F509" s="60" t="str">
        <f t="shared" ca="1" si="10"/>
        <v/>
      </c>
    </row>
    <row r="510" spans="6:6">
      <c r="F510" s="60" t="str">
        <f t="shared" ca="1" si="10"/>
        <v/>
      </c>
    </row>
    <row r="511" spans="6:6">
      <c r="F511" s="60" t="str">
        <f t="shared" ca="1" si="10"/>
        <v/>
      </c>
    </row>
    <row r="512" spans="6:6">
      <c r="F512" s="60" t="str">
        <f t="shared" ca="1" si="10"/>
        <v/>
      </c>
    </row>
    <row r="513" spans="6:6">
      <c r="F513" s="60" t="str">
        <f t="shared" ca="1" si="10"/>
        <v/>
      </c>
    </row>
    <row r="514" spans="6:6">
      <c r="F514" s="60" t="str">
        <f t="shared" ca="1" si="10"/>
        <v/>
      </c>
    </row>
    <row r="515" spans="6:6">
      <c r="F515" s="60" t="str">
        <f t="shared" ca="1" si="10"/>
        <v/>
      </c>
    </row>
    <row r="516" spans="6:6">
      <c r="F516" s="60" t="str">
        <f t="shared" ca="1" si="10"/>
        <v/>
      </c>
    </row>
    <row r="517" spans="6:6">
      <c r="F517" s="60" t="str">
        <f t="shared" ca="1" si="10"/>
        <v/>
      </c>
    </row>
    <row r="518" spans="6:6">
      <c r="F518" s="60" t="str">
        <f t="shared" ca="1" si="10"/>
        <v/>
      </c>
    </row>
    <row r="519" spans="6:6">
      <c r="F519" s="60" t="str">
        <f t="shared" ca="1" si="10"/>
        <v/>
      </c>
    </row>
    <row r="520" spans="6:6">
      <c r="F520" s="60" t="str">
        <f t="shared" ca="1" si="10"/>
        <v/>
      </c>
    </row>
    <row r="521" spans="6:6">
      <c r="F521" s="60" t="str">
        <f t="shared" ca="1" si="10"/>
        <v/>
      </c>
    </row>
    <row r="522" spans="6:6">
      <c r="F522" s="60" t="str">
        <f t="shared" ca="1" si="10"/>
        <v/>
      </c>
    </row>
    <row r="523" spans="6:6">
      <c r="F523" s="60" t="str">
        <f t="shared" ca="1" si="10"/>
        <v/>
      </c>
    </row>
    <row r="524" spans="6:6">
      <c r="F524" s="60" t="str">
        <f t="shared" ca="1" si="10"/>
        <v/>
      </c>
    </row>
    <row r="525" spans="6:6">
      <c r="F525" s="60" t="str">
        <f t="shared" ca="1" si="10"/>
        <v/>
      </c>
    </row>
    <row r="526" spans="6:6">
      <c r="F526" s="60" t="str">
        <f t="shared" ca="1" si="10"/>
        <v/>
      </c>
    </row>
    <row r="527" spans="6:6">
      <c r="F527" s="60" t="str">
        <f t="shared" ca="1" si="10"/>
        <v/>
      </c>
    </row>
    <row r="528" spans="6:6">
      <c r="F528" s="60" t="str">
        <f t="shared" ca="1" si="10"/>
        <v/>
      </c>
    </row>
    <row r="529" spans="6:6">
      <c r="F529" s="60" t="str">
        <f t="shared" ca="1" si="10"/>
        <v/>
      </c>
    </row>
    <row r="530" spans="6:6">
      <c r="F530" s="60" t="str">
        <f t="shared" ca="1" si="10"/>
        <v/>
      </c>
    </row>
    <row r="531" spans="6:6">
      <c r="F531" s="60" t="str">
        <f t="shared" ca="1" si="10"/>
        <v/>
      </c>
    </row>
    <row r="532" spans="6:6">
      <c r="F532" s="60" t="str">
        <f t="shared" ca="1" si="10"/>
        <v/>
      </c>
    </row>
    <row r="533" spans="6:6">
      <c r="F533" s="60" t="str">
        <f t="shared" ca="1" si="10"/>
        <v/>
      </c>
    </row>
    <row r="534" spans="6:6">
      <c r="F534" s="60" t="str">
        <f t="shared" ca="1" si="10"/>
        <v/>
      </c>
    </row>
    <row r="535" spans="6:6">
      <c r="F535" s="60" t="str">
        <f t="shared" ca="1" si="10"/>
        <v/>
      </c>
    </row>
    <row r="536" spans="6:6">
      <c r="F536" s="60" t="str">
        <f t="shared" ca="1" si="10"/>
        <v/>
      </c>
    </row>
    <row r="537" spans="6:6">
      <c r="F537" s="60" t="str">
        <f t="shared" ca="1" si="10"/>
        <v/>
      </c>
    </row>
    <row r="538" spans="6:6">
      <c r="F538" s="60" t="str">
        <f t="shared" ca="1" si="10"/>
        <v/>
      </c>
    </row>
    <row r="539" spans="6:6">
      <c r="F539" s="60" t="str">
        <f t="shared" ca="1" si="10"/>
        <v/>
      </c>
    </row>
    <row r="540" spans="6:6">
      <c r="F540" s="60" t="str">
        <f t="shared" ca="1" si="10"/>
        <v/>
      </c>
    </row>
    <row r="541" spans="6:6">
      <c r="F541" s="60" t="str">
        <f t="shared" ca="1" si="10"/>
        <v/>
      </c>
    </row>
    <row r="542" spans="6:6">
      <c r="F542" s="60" t="str">
        <f t="shared" ca="1" si="10"/>
        <v/>
      </c>
    </row>
    <row r="543" spans="6:6">
      <c r="F543" s="60" t="str">
        <f t="shared" ca="1" si="10"/>
        <v/>
      </c>
    </row>
    <row r="544" spans="6:6">
      <c r="F544" s="60" t="str">
        <f t="shared" ca="1" si="10"/>
        <v/>
      </c>
    </row>
    <row r="545" spans="6:6">
      <c r="F545" s="60" t="str">
        <f t="shared" ca="1" si="10"/>
        <v/>
      </c>
    </row>
    <row r="546" spans="6:6">
      <c r="F546" s="60" t="str">
        <f t="shared" ca="1" si="10"/>
        <v/>
      </c>
    </row>
    <row r="547" spans="6:6">
      <c r="F547" s="60" t="str">
        <f t="shared" ca="1" si="10"/>
        <v/>
      </c>
    </row>
    <row r="548" spans="6:6">
      <c r="F548" s="60" t="str">
        <f t="shared" ca="1" si="10"/>
        <v/>
      </c>
    </row>
    <row r="549" spans="6:6">
      <c r="F549" s="60" t="str">
        <f t="shared" ca="1" si="10"/>
        <v/>
      </c>
    </row>
    <row r="550" spans="6:6">
      <c r="F550" s="60" t="str">
        <f t="shared" ca="1" si="10"/>
        <v/>
      </c>
    </row>
    <row r="551" spans="6:6">
      <c r="F551" s="60" t="str">
        <f t="shared" ca="1" si="10"/>
        <v/>
      </c>
    </row>
    <row r="552" spans="6:6">
      <c r="F552" s="60" t="str">
        <f t="shared" ca="1" si="10"/>
        <v/>
      </c>
    </row>
    <row r="553" spans="6:6">
      <c r="F553" s="60" t="str">
        <f t="shared" ca="1" si="10"/>
        <v/>
      </c>
    </row>
    <row r="554" spans="6:6">
      <c r="F554" s="60" t="str">
        <f t="shared" ca="1" si="10"/>
        <v/>
      </c>
    </row>
    <row r="555" spans="6:6">
      <c r="F555" s="60" t="str">
        <f t="shared" ca="1" si="10"/>
        <v/>
      </c>
    </row>
    <row r="556" spans="6:6">
      <c r="F556" s="60" t="str">
        <f t="shared" ca="1" si="10"/>
        <v/>
      </c>
    </row>
    <row r="557" spans="6:6">
      <c r="F557" s="60" t="str">
        <f t="shared" ca="1" si="10"/>
        <v/>
      </c>
    </row>
    <row r="558" spans="6:6">
      <c r="F558" s="60" t="str">
        <f t="shared" ca="1" si="10"/>
        <v/>
      </c>
    </row>
    <row r="559" spans="6:6">
      <c r="F559" s="60" t="str">
        <f t="shared" ca="1" si="10"/>
        <v/>
      </c>
    </row>
    <row r="560" spans="6:6">
      <c r="F560" s="60" t="str">
        <f t="shared" ca="1" si="10"/>
        <v/>
      </c>
    </row>
    <row r="561" spans="6:6">
      <c r="F561" s="60" t="str">
        <f t="shared" ca="1" si="10"/>
        <v/>
      </c>
    </row>
    <row r="562" spans="6:6">
      <c r="F562" s="60" t="str">
        <f t="shared" ca="1" si="10"/>
        <v/>
      </c>
    </row>
    <row r="563" spans="6:6">
      <c r="F563" s="60" t="str">
        <f t="shared" ca="1" si="10"/>
        <v/>
      </c>
    </row>
    <row r="564" spans="6:6">
      <c r="F564" s="60" t="str">
        <f t="shared" ca="1" si="10"/>
        <v/>
      </c>
    </row>
    <row r="565" spans="6:6">
      <c r="F565" s="60" t="str">
        <f t="shared" ref="F565:F617" ca="1" si="11">IF(AND(ISBLANK(J565),ISBLANK(A565)&lt;&gt;"",NOW()-J565)=TRUE,"",NOW()-J565)</f>
        <v/>
      </c>
    </row>
    <row r="566" spans="6:6">
      <c r="F566" s="60" t="str">
        <f t="shared" ca="1" si="11"/>
        <v/>
      </c>
    </row>
    <row r="567" spans="6:6">
      <c r="F567" s="60" t="str">
        <f t="shared" ca="1" si="11"/>
        <v/>
      </c>
    </row>
    <row r="568" spans="6:6">
      <c r="F568" s="60" t="str">
        <f t="shared" ca="1" si="11"/>
        <v/>
      </c>
    </row>
    <row r="569" spans="6:6">
      <c r="F569" s="60" t="str">
        <f t="shared" ca="1" si="11"/>
        <v/>
      </c>
    </row>
    <row r="570" spans="6:6">
      <c r="F570" s="60" t="str">
        <f t="shared" ca="1" si="11"/>
        <v/>
      </c>
    </row>
    <row r="571" spans="6:6">
      <c r="F571" s="60" t="str">
        <f t="shared" ca="1" si="11"/>
        <v/>
      </c>
    </row>
    <row r="572" spans="6:6">
      <c r="F572" s="60" t="str">
        <f t="shared" ca="1" si="11"/>
        <v/>
      </c>
    </row>
    <row r="573" spans="6:6">
      <c r="F573" s="60" t="str">
        <f t="shared" ca="1" si="11"/>
        <v/>
      </c>
    </row>
    <row r="574" spans="6:6">
      <c r="F574" s="60" t="str">
        <f t="shared" ca="1" si="11"/>
        <v/>
      </c>
    </row>
    <row r="575" spans="6:6">
      <c r="F575" s="60" t="str">
        <f t="shared" ca="1" si="11"/>
        <v/>
      </c>
    </row>
    <row r="576" spans="6:6">
      <c r="F576" s="60" t="str">
        <f t="shared" ca="1" si="11"/>
        <v/>
      </c>
    </row>
    <row r="577" spans="6:6">
      <c r="F577" s="60" t="str">
        <f t="shared" ca="1" si="11"/>
        <v/>
      </c>
    </row>
    <row r="578" spans="6:6">
      <c r="F578" s="60" t="str">
        <f t="shared" ca="1" si="11"/>
        <v/>
      </c>
    </row>
    <row r="579" spans="6:6">
      <c r="F579" s="60" t="str">
        <f t="shared" ca="1" si="11"/>
        <v/>
      </c>
    </row>
    <row r="580" spans="6:6">
      <c r="F580" s="60" t="str">
        <f t="shared" ca="1" si="11"/>
        <v/>
      </c>
    </row>
    <row r="581" spans="6:6">
      <c r="F581" s="60" t="str">
        <f t="shared" ca="1" si="11"/>
        <v/>
      </c>
    </row>
    <row r="582" spans="6:6">
      <c r="F582" s="60" t="str">
        <f t="shared" ca="1" si="11"/>
        <v/>
      </c>
    </row>
    <row r="583" spans="6:6">
      <c r="F583" s="60" t="str">
        <f t="shared" ca="1" si="11"/>
        <v/>
      </c>
    </row>
    <row r="584" spans="6:6">
      <c r="F584" s="60" t="str">
        <f t="shared" ca="1" si="11"/>
        <v/>
      </c>
    </row>
    <row r="585" spans="6:6">
      <c r="F585" s="60" t="str">
        <f t="shared" ca="1" si="11"/>
        <v/>
      </c>
    </row>
    <row r="586" spans="6:6">
      <c r="F586" s="60" t="str">
        <f t="shared" ca="1" si="11"/>
        <v/>
      </c>
    </row>
    <row r="587" spans="6:6">
      <c r="F587" s="60" t="str">
        <f t="shared" ca="1" si="11"/>
        <v/>
      </c>
    </row>
    <row r="588" spans="6:6">
      <c r="F588" s="60" t="str">
        <f t="shared" ca="1" si="11"/>
        <v/>
      </c>
    </row>
    <row r="589" spans="6:6">
      <c r="F589" s="60" t="str">
        <f t="shared" ca="1" si="11"/>
        <v/>
      </c>
    </row>
    <row r="590" spans="6:6">
      <c r="F590" s="60" t="str">
        <f t="shared" ca="1" si="11"/>
        <v/>
      </c>
    </row>
    <row r="591" spans="6:6">
      <c r="F591" s="60" t="str">
        <f t="shared" ca="1" si="11"/>
        <v/>
      </c>
    </row>
    <row r="592" spans="6:6">
      <c r="F592" s="60" t="str">
        <f t="shared" ca="1" si="11"/>
        <v/>
      </c>
    </row>
    <row r="593" spans="6:6">
      <c r="F593" s="60" t="str">
        <f t="shared" ca="1" si="11"/>
        <v/>
      </c>
    </row>
    <row r="594" spans="6:6">
      <c r="F594" s="60" t="str">
        <f t="shared" ca="1" si="11"/>
        <v/>
      </c>
    </row>
    <row r="595" spans="6:6">
      <c r="F595" s="60" t="str">
        <f t="shared" ca="1" si="11"/>
        <v/>
      </c>
    </row>
    <row r="596" spans="6:6">
      <c r="F596" s="60" t="str">
        <f t="shared" ca="1" si="11"/>
        <v/>
      </c>
    </row>
    <row r="597" spans="6:6">
      <c r="F597" s="60" t="str">
        <f t="shared" ca="1" si="11"/>
        <v/>
      </c>
    </row>
    <row r="598" spans="6:6">
      <c r="F598" s="60" t="str">
        <f t="shared" ca="1" si="11"/>
        <v/>
      </c>
    </row>
    <row r="599" spans="6:6">
      <c r="F599" s="60" t="str">
        <f t="shared" ca="1" si="11"/>
        <v/>
      </c>
    </row>
    <row r="600" spans="6:6">
      <c r="F600" s="60" t="str">
        <f t="shared" ca="1" si="11"/>
        <v/>
      </c>
    </row>
    <row r="601" spans="6:6">
      <c r="F601" s="60" t="str">
        <f t="shared" ca="1" si="11"/>
        <v/>
      </c>
    </row>
    <row r="602" spans="6:6">
      <c r="F602" s="60" t="str">
        <f t="shared" ca="1" si="11"/>
        <v/>
      </c>
    </row>
    <row r="603" spans="6:6">
      <c r="F603" s="60" t="str">
        <f t="shared" ca="1" si="11"/>
        <v/>
      </c>
    </row>
    <row r="604" spans="6:6">
      <c r="F604" s="60" t="str">
        <f t="shared" ca="1" si="11"/>
        <v/>
      </c>
    </row>
    <row r="605" spans="6:6">
      <c r="F605" s="60" t="str">
        <f t="shared" ca="1" si="11"/>
        <v/>
      </c>
    </row>
    <row r="606" spans="6:6">
      <c r="F606" s="60" t="str">
        <f t="shared" ca="1" si="11"/>
        <v/>
      </c>
    </row>
    <row r="607" spans="6:6">
      <c r="F607" s="60" t="str">
        <f t="shared" ca="1" si="11"/>
        <v/>
      </c>
    </row>
    <row r="608" spans="6:6">
      <c r="F608" s="60" t="str">
        <f t="shared" ca="1" si="11"/>
        <v/>
      </c>
    </row>
    <row r="609" spans="6:6">
      <c r="F609" s="60" t="str">
        <f t="shared" ca="1" si="11"/>
        <v/>
      </c>
    </row>
    <row r="610" spans="6:6">
      <c r="F610" s="60" t="str">
        <f t="shared" ca="1" si="11"/>
        <v/>
      </c>
    </row>
    <row r="611" spans="6:6">
      <c r="F611" s="60" t="str">
        <f t="shared" ca="1" si="11"/>
        <v/>
      </c>
    </row>
    <row r="612" spans="6:6">
      <c r="F612" s="60" t="str">
        <f t="shared" ca="1" si="11"/>
        <v/>
      </c>
    </row>
    <row r="613" spans="6:6">
      <c r="F613" s="60" t="str">
        <f t="shared" ca="1" si="11"/>
        <v/>
      </c>
    </row>
    <row r="614" spans="6:6">
      <c r="F614" s="60" t="str">
        <f t="shared" ca="1" si="11"/>
        <v/>
      </c>
    </row>
    <row r="615" spans="6:6">
      <c r="F615" s="60" t="str">
        <f t="shared" ca="1" si="11"/>
        <v/>
      </c>
    </row>
    <row r="616" spans="6:6">
      <c r="F616" s="60" t="str">
        <f t="shared" ca="1" si="11"/>
        <v/>
      </c>
    </row>
    <row r="617" spans="6:6">
      <c r="F617" s="60" t="str">
        <f t="shared" ca="1" si="11"/>
        <v/>
      </c>
    </row>
  </sheetData>
  <sheetProtection sort="0" autoFilter="0"/>
  <sortState ref="A2:AM110">
    <sortCondition ref="C2"/>
  </sortState>
  <customSheetViews>
    <customSheetView guid="{BEDD4E90-181B-46E6-8AE8-2758FB7ECBCE}" showAutoFilter="1" hiddenColumns="1">
      <selection activeCell="E16" sqref="E16"/>
      <pageMargins left="0.7" right="0.7" top="0.75" bottom="0.75" header="0.3" footer="0.3"/>
      <pageSetup orientation="portrait" r:id="rId1"/>
      <headerFooter differentOddEven="1">
        <oddFooter>&amp;L&amp;"Arial,Regular"&amp;9Information Classification: General</oddFooter>
        <evenFooter>&amp;L&amp;"Arial,Regular"&amp;9Information Classification: General</evenFooter>
      </headerFooter>
      <autoFilter ref="A1:N28"/>
    </customSheetView>
  </customSheetViews>
  <dataValidations count="5">
    <dataValidation type="list" allowBlank="1" showInputMessage="1" showErrorMessage="1" sqref="H2:H49">
      <formula1>"Male,Female"</formula1>
    </dataValidation>
    <dataValidation type="list" allowBlank="1" showInputMessage="1" showErrorMessage="1" sqref="D2:D49 AE2:AE49">
      <formula1>"Officer,Associate,Sr-Associate,Executive,Deputy-Manager,Ops-Manager,Sr.Ops Manager,DGM,GM"</formula1>
    </dataValidation>
    <dataValidation type="list" allowBlank="1" showInputMessage="1" showErrorMessage="1" sqref="S2:S49">
      <formula1>"Married,Single"</formula1>
    </dataValidation>
    <dataValidation type="list" allowBlank="1" showInputMessage="1" showErrorMessage="1" sqref="AF2:AF49">
      <formula1>"NA,Officer,Associate,Sr-Associate,Executive,Deputy-Manager,Ops-Manager,Sr.Ops Manager,DGM,GM"</formula1>
    </dataValidation>
    <dataValidation type="list" allowBlank="1" showInputMessage="1" showErrorMessage="1" sqref="AX12:AY14">
      <formula1>Staff_Name</formula1>
    </dataValidation>
  </dataValidations>
  <hyperlinks>
    <hyperlink ref="L2" r:id="rId2"/>
  </hyperlinks>
  <pageMargins left="0.7" right="0.7" top="0.75" bottom="0.75" header="0.3" footer="0.3"/>
  <pageSetup orientation="portrait" r:id="rId3"/>
  <headerFooter differentOddEven="1">
    <oddFooter>&amp;L&amp;"Arial,Regular"&amp;9Information Classification: General</oddFooter>
    <evenFooter>&amp;L&amp;"Arial,Regular"&amp;9Information Classification: General</even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0"/>
  <sheetViews>
    <sheetView topLeftCell="F4" workbookViewId="0">
      <selection activeCell="I20" sqref="I20"/>
    </sheetView>
  </sheetViews>
  <sheetFormatPr defaultColWidth="26.28515625" defaultRowHeight="15"/>
  <cols>
    <col min="1" max="1" width="11.5703125" style="78" bestFit="1" customWidth="1"/>
    <col min="2" max="2" width="26.28515625" style="78"/>
    <col min="12" max="12" width="26.28515625" style="174"/>
  </cols>
  <sheetData>
    <row r="1" spans="1:12" ht="15" customHeight="1">
      <c r="A1" s="78" t="s">
        <v>84</v>
      </c>
      <c r="B1" s="262" t="s">
        <v>107</v>
      </c>
      <c r="C1" s="85" t="s">
        <v>112</v>
      </c>
      <c r="D1" s="87" t="s">
        <v>43</v>
      </c>
      <c r="E1" s="87" t="s">
        <v>42</v>
      </c>
      <c r="F1" s="87" t="s">
        <v>57</v>
      </c>
      <c r="G1" s="87" t="s">
        <v>58</v>
      </c>
      <c r="H1" s="115" t="s">
        <v>95</v>
      </c>
      <c r="I1" s="87" t="s">
        <v>56</v>
      </c>
      <c r="J1" s="86" t="s">
        <v>131</v>
      </c>
      <c r="L1" s="173">
        <v>0</v>
      </c>
    </row>
    <row r="2" spans="1:12" ht="15" customHeight="1">
      <c r="A2" s="79">
        <v>1</v>
      </c>
      <c r="B2" s="262"/>
      <c r="C2" s="86" t="s">
        <v>43</v>
      </c>
      <c r="D2" s="88" t="str">
        <f t="shared" ref="D2:I2" si="0">CONCATENATE(D$1," - ",$C$2)</f>
        <v>CST - CST</v>
      </c>
      <c r="E2" s="89" t="str">
        <f t="shared" si="0"/>
        <v>EST - CST</v>
      </c>
      <c r="F2" s="90" t="str">
        <f t="shared" si="0"/>
        <v>UK - London - CST</v>
      </c>
      <c r="G2" s="91" t="str">
        <f t="shared" si="0"/>
        <v>Sydney - CST</v>
      </c>
      <c r="H2" s="92" t="str">
        <f t="shared" si="0"/>
        <v>IST (D L S) - CST</v>
      </c>
      <c r="I2" s="116" t="str">
        <f t="shared" si="0"/>
        <v>IST - CST</v>
      </c>
      <c r="J2" s="145" t="str">
        <f t="shared" ref="J2:J7" si="1">CONCATENATE(J$1," - ",$C2)</f>
        <v>CET (Paris) - CST</v>
      </c>
      <c r="L2" s="173">
        <v>1.0416666666666666E-2</v>
      </c>
    </row>
    <row r="3" spans="1:12" ht="15" customHeight="1">
      <c r="A3" s="79">
        <v>2</v>
      </c>
      <c r="B3" s="262"/>
      <c r="C3" s="86" t="s">
        <v>42</v>
      </c>
      <c r="D3" s="89" t="str">
        <f t="shared" ref="D3:I3" si="2">CONCATENATE(D$1," - ",$C$3)</f>
        <v>CST - EST</v>
      </c>
      <c r="E3" s="88" t="str">
        <f t="shared" si="2"/>
        <v>EST - EST</v>
      </c>
      <c r="F3" s="93" t="str">
        <f t="shared" si="2"/>
        <v>UK - London - EST</v>
      </c>
      <c r="G3" s="94" t="str">
        <f t="shared" si="2"/>
        <v>Sydney - EST</v>
      </c>
      <c r="H3" s="95" t="str">
        <f t="shared" si="2"/>
        <v>IST (D L S) - EST</v>
      </c>
      <c r="I3" s="124" t="str">
        <f t="shared" si="2"/>
        <v>IST - EST</v>
      </c>
      <c r="J3" s="146" t="str">
        <f t="shared" si="1"/>
        <v>CET (Paris) - EST</v>
      </c>
      <c r="L3" s="173">
        <v>2.0833333333333332E-2</v>
      </c>
    </row>
    <row r="4" spans="1:12" ht="15" customHeight="1">
      <c r="A4" s="79">
        <v>3</v>
      </c>
      <c r="B4" s="262"/>
      <c r="C4" s="86" t="s">
        <v>57</v>
      </c>
      <c r="D4" s="90" t="str">
        <f t="shared" ref="D4:I4" si="3">CONCATENATE(D$1," - ",$C$4)</f>
        <v>CST - UK - London</v>
      </c>
      <c r="E4" s="93" t="str">
        <f t="shared" si="3"/>
        <v>EST - UK - London</v>
      </c>
      <c r="F4" s="88" t="str">
        <f t="shared" si="3"/>
        <v>UK - London - UK - London</v>
      </c>
      <c r="G4" s="96" t="str">
        <f t="shared" si="3"/>
        <v>Sydney - UK - London</v>
      </c>
      <c r="H4" s="97" t="str">
        <f t="shared" si="3"/>
        <v>IST (D L S) - UK - London</v>
      </c>
      <c r="I4" s="126" t="str">
        <f t="shared" si="3"/>
        <v>IST - UK - London</v>
      </c>
      <c r="J4" s="147" t="str">
        <f t="shared" si="1"/>
        <v>CET (Paris) - UK - London</v>
      </c>
      <c r="L4" s="173">
        <v>3.125E-2</v>
      </c>
    </row>
    <row r="5" spans="1:12" ht="15" customHeight="1">
      <c r="A5" s="79">
        <v>4</v>
      </c>
      <c r="B5" s="262"/>
      <c r="C5" s="86" t="s">
        <v>58</v>
      </c>
      <c r="D5" s="91" t="str">
        <f t="shared" ref="D5:I5" si="4">CONCATENATE(D$1," - ",$C$5)</f>
        <v>CST - Sydney</v>
      </c>
      <c r="E5" s="94" t="str">
        <f t="shared" si="4"/>
        <v>EST - Sydney</v>
      </c>
      <c r="F5" s="96" t="str">
        <f t="shared" si="4"/>
        <v>UK - London - Sydney</v>
      </c>
      <c r="G5" s="88" t="str">
        <f t="shared" si="4"/>
        <v>Sydney - Sydney</v>
      </c>
      <c r="H5" s="98" t="str">
        <f t="shared" si="4"/>
        <v>IST (D L S) - Sydney</v>
      </c>
      <c r="I5" s="128" t="str">
        <f t="shared" si="4"/>
        <v>IST - Sydney</v>
      </c>
      <c r="J5" s="148" t="str">
        <f t="shared" si="1"/>
        <v>CET (Paris) - Sydney</v>
      </c>
      <c r="L5" s="173">
        <v>4.1666666666666699E-2</v>
      </c>
    </row>
    <row r="6" spans="1:12" ht="15" customHeight="1">
      <c r="A6" s="79">
        <v>5</v>
      </c>
      <c r="B6" s="262"/>
      <c r="C6" s="115" t="s">
        <v>95</v>
      </c>
      <c r="D6" s="92" t="str">
        <f t="shared" ref="D6:I6" si="5">CONCATENATE(D$1," - ",$C$6)</f>
        <v>CST - IST (D L S)</v>
      </c>
      <c r="E6" s="95" t="str">
        <f t="shared" si="5"/>
        <v>EST - IST (D L S)</v>
      </c>
      <c r="F6" s="97" t="str">
        <f t="shared" si="5"/>
        <v>UK - London - IST (D L S)</v>
      </c>
      <c r="G6" s="98" t="str">
        <f t="shared" si="5"/>
        <v>Sydney - IST (D L S)</v>
      </c>
      <c r="H6" s="88" t="str">
        <f t="shared" si="5"/>
        <v>IST (D L S) - IST (D L S)</v>
      </c>
      <c r="I6" s="129" t="str">
        <f t="shared" si="5"/>
        <v>IST - IST (D L S)</v>
      </c>
      <c r="J6" s="154" t="str">
        <f t="shared" si="1"/>
        <v>CET (Paris) - IST (D L S)</v>
      </c>
      <c r="L6" s="173">
        <v>5.2083333333333301E-2</v>
      </c>
    </row>
    <row r="7" spans="1:12" ht="15" customHeight="1">
      <c r="A7" s="79">
        <v>6</v>
      </c>
      <c r="B7" s="262"/>
      <c r="C7" s="86" t="s">
        <v>56</v>
      </c>
      <c r="D7" s="116" t="str">
        <f t="shared" ref="D7:I7" si="6">CONCATENATE(D$1," - ",$C$7)</f>
        <v>CST - IST</v>
      </c>
      <c r="E7" s="125" t="str">
        <f t="shared" si="6"/>
        <v>EST - IST</v>
      </c>
      <c r="F7" s="123" t="str">
        <f t="shared" si="6"/>
        <v>UK - London - IST</v>
      </c>
      <c r="G7" s="127" t="str">
        <f t="shared" si="6"/>
        <v>Sydney - IST</v>
      </c>
      <c r="H7" s="129" t="str">
        <f t="shared" si="6"/>
        <v>IST (D L S) - IST</v>
      </c>
      <c r="I7" s="88" t="str">
        <f t="shared" si="6"/>
        <v>IST - IST</v>
      </c>
      <c r="J7" s="149" t="str">
        <f t="shared" si="1"/>
        <v>CET (Paris) - IST</v>
      </c>
      <c r="L7" s="173">
        <v>6.25E-2</v>
      </c>
    </row>
    <row r="8" spans="1:12" s="78" customFormat="1" ht="28.5" customHeight="1">
      <c r="A8" s="79">
        <v>7</v>
      </c>
      <c r="B8" s="262"/>
      <c r="C8" s="86" t="s">
        <v>131</v>
      </c>
      <c r="D8" s="150" t="str">
        <f>CONCATENATE(D$1," - ",$C$8)</f>
        <v>CST - CET (Paris)</v>
      </c>
      <c r="E8" s="151" t="str">
        <f t="shared" ref="E8:J8" si="7">CONCATENATE(E$1," - ",$C$8)</f>
        <v>EST - CET (Paris)</v>
      </c>
      <c r="F8" s="152" t="str">
        <f t="shared" si="7"/>
        <v>UK - London - CET (Paris)</v>
      </c>
      <c r="G8" s="153" t="str">
        <f t="shared" si="7"/>
        <v>Sydney - CET (Paris)</v>
      </c>
      <c r="H8" s="154" t="str">
        <f t="shared" si="7"/>
        <v>IST (D L S) - CET (Paris)</v>
      </c>
      <c r="I8" s="151" t="str">
        <f t="shared" si="7"/>
        <v>IST - CET (Paris)</v>
      </c>
      <c r="J8" s="155" t="str">
        <f t="shared" si="7"/>
        <v>CET (Paris) - CET (Paris)</v>
      </c>
      <c r="L8" s="173">
        <v>7.2916666666666699E-2</v>
      </c>
    </row>
    <row r="9" spans="1:12" ht="15.75" thickBot="1">
      <c r="A9" s="79"/>
      <c r="L9" s="173">
        <v>8.3333333333333301E-2</v>
      </c>
    </row>
    <row r="10" spans="1:12">
      <c r="A10" s="79">
        <v>8</v>
      </c>
      <c r="B10" s="258" t="s">
        <v>44</v>
      </c>
      <c r="C10" s="259"/>
      <c r="D10" s="84">
        <v>0.29930555555555555</v>
      </c>
      <c r="E10" s="84">
        <v>0.34097222222222223</v>
      </c>
      <c r="F10" s="84">
        <v>0.5493055555555556</v>
      </c>
      <c r="G10" s="84">
        <v>7.6388888888888886E-3</v>
      </c>
      <c r="H10" s="84">
        <v>0.77847222222222223</v>
      </c>
      <c r="I10" s="84">
        <v>0.7368055555555556</v>
      </c>
      <c r="J10" s="84">
        <v>0.59097222222222223</v>
      </c>
      <c r="K10" s="104"/>
      <c r="L10" s="173">
        <v>9.375E-2</v>
      </c>
    </row>
    <row r="11" spans="1:12" ht="15.75" thickBot="1">
      <c r="A11" s="79">
        <v>9</v>
      </c>
      <c r="B11" s="260"/>
      <c r="C11" s="261"/>
      <c r="D11" s="87" t="s">
        <v>43</v>
      </c>
      <c r="E11" s="87" t="s">
        <v>42</v>
      </c>
      <c r="F11" s="87" t="s">
        <v>57</v>
      </c>
      <c r="G11" s="87" t="s">
        <v>58</v>
      </c>
      <c r="H11" s="115" t="s">
        <v>95</v>
      </c>
      <c r="I11" s="87" t="s">
        <v>56</v>
      </c>
      <c r="J11" s="86" t="s">
        <v>131</v>
      </c>
      <c r="L11" s="173">
        <v>0.104166666666667</v>
      </c>
    </row>
    <row r="12" spans="1:12">
      <c r="A12" s="79">
        <v>10</v>
      </c>
      <c r="B12" s="82">
        <v>0.29930555555555555</v>
      </c>
      <c r="C12" s="86" t="s">
        <v>43</v>
      </c>
      <c r="D12" s="88">
        <f t="shared" ref="D12:J12" si="8">D$10-$B$12</f>
        <v>0</v>
      </c>
      <c r="E12" s="89">
        <f t="shared" si="8"/>
        <v>4.1666666666666685E-2</v>
      </c>
      <c r="F12" s="90">
        <f t="shared" si="8"/>
        <v>0.25000000000000006</v>
      </c>
      <c r="G12" s="91">
        <f t="shared" si="8"/>
        <v>-0.29166666666666669</v>
      </c>
      <c r="H12" s="92">
        <f t="shared" si="8"/>
        <v>0.47916666666666669</v>
      </c>
      <c r="I12" s="116">
        <f t="shared" si="8"/>
        <v>0.43750000000000006</v>
      </c>
      <c r="J12" s="145">
        <f t="shared" si="8"/>
        <v>0.29166666666666669</v>
      </c>
      <c r="L12" s="173">
        <v>0.114583333333333</v>
      </c>
    </row>
    <row r="13" spans="1:12">
      <c r="A13" s="79">
        <v>11</v>
      </c>
      <c r="B13" s="82">
        <v>0.34097222222222223</v>
      </c>
      <c r="C13" s="86" t="s">
        <v>42</v>
      </c>
      <c r="D13" s="89">
        <f t="shared" ref="D13:J13" si="9">D$10-$B$13</f>
        <v>-4.1666666666666685E-2</v>
      </c>
      <c r="E13" s="88">
        <f t="shared" si="9"/>
        <v>0</v>
      </c>
      <c r="F13" s="93">
        <f t="shared" si="9"/>
        <v>0.20833333333333337</v>
      </c>
      <c r="G13" s="94">
        <f t="shared" si="9"/>
        <v>-0.33333333333333337</v>
      </c>
      <c r="H13" s="95">
        <f t="shared" si="9"/>
        <v>0.4375</v>
      </c>
      <c r="I13" s="124">
        <f t="shared" si="9"/>
        <v>0.39583333333333337</v>
      </c>
      <c r="J13" s="146">
        <f t="shared" si="9"/>
        <v>0.25</v>
      </c>
      <c r="L13" s="173">
        <v>0.125</v>
      </c>
    </row>
    <row r="14" spans="1:12">
      <c r="A14" s="79">
        <v>12</v>
      </c>
      <c r="B14" s="82">
        <v>0.5493055555555556</v>
      </c>
      <c r="C14" s="86" t="s">
        <v>57</v>
      </c>
      <c r="D14" s="90">
        <f t="shared" ref="D14:J14" si="10">D$10-$B$14</f>
        <v>-0.25000000000000006</v>
      </c>
      <c r="E14" s="93">
        <f t="shared" si="10"/>
        <v>-0.20833333333333337</v>
      </c>
      <c r="F14" s="88">
        <f t="shared" si="10"/>
        <v>0</v>
      </c>
      <c r="G14" s="96">
        <f t="shared" si="10"/>
        <v>-0.54166666666666674</v>
      </c>
      <c r="H14" s="97">
        <f t="shared" si="10"/>
        <v>0.22916666666666663</v>
      </c>
      <c r="I14" s="126">
        <f t="shared" si="10"/>
        <v>0.1875</v>
      </c>
      <c r="J14" s="147">
        <f t="shared" si="10"/>
        <v>4.166666666666663E-2</v>
      </c>
      <c r="L14" s="173">
        <v>0.13541666666666699</v>
      </c>
    </row>
    <row r="15" spans="1:12">
      <c r="A15" s="79">
        <v>13</v>
      </c>
      <c r="B15" s="82">
        <v>7.6388888888888886E-3</v>
      </c>
      <c r="C15" s="86" t="s">
        <v>58</v>
      </c>
      <c r="D15" s="91">
        <f t="shared" ref="D15:J15" si="11">D$10-$B$15</f>
        <v>0.29166666666666669</v>
      </c>
      <c r="E15" s="94">
        <f t="shared" si="11"/>
        <v>0.33333333333333337</v>
      </c>
      <c r="F15" s="96">
        <f t="shared" si="11"/>
        <v>0.54166666666666674</v>
      </c>
      <c r="G15" s="88">
        <f t="shared" si="11"/>
        <v>0</v>
      </c>
      <c r="H15" s="98">
        <f t="shared" si="11"/>
        <v>0.77083333333333337</v>
      </c>
      <c r="I15" s="128">
        <f t="shared" si="11"/>
        <v>0.72916666666666674</v>
      </c>
      <c r="J15" s="148">
        <f t="shared" si="11"/>
        <v>0.58333333333333337</v>
      </c>
      <c r="L15" s="173">
        <v>0.14583333333333301</v>
      </c>
    </row>
    <row r="16" spans="1:12">
      <c r="A16" s="79">
        <v>14</v>
      </c>
      <c r="B16" s="82">
        <v>0.77847222222222223</v>
      </c>
      <c r="C16" s="86" t="s">
        <v>95</v>
      </c>
      <c r="D16" s="92">
        <f t="shared" ref="D16:J16" si="12">D$10-$B$16</f>
        <v>-0.47916666666666669</v>
      </c>
      <c r="E16" s="95">
        <f t="shared" si="12"/>
        <v>-0.4375</v>
      </c>
      <c r="F16" s="97">
        <f t="shared" si="12"/>
        <v>-0.22916666666666663</v>
      </c>
      <c r="G16" s="98">
        <f t="shared" si="12"/>
        <v>-0.77083333333333337</v>
      </c>
      <c r="H16" s="88">
        <f t="shared" si="12"/>
        <v>0</v>
      </c>
      <c r="I16" s="129">
        <f t="shared" si="12"/>
        <v>-4.166666666666663E-2</v>
      </c>
      <c r="J16" s="154">
        <f t="shared" si="12"/>
        <v>-0.1875</v>
      </c>
      <c r="L16" s="173">
        <v>0.15625</v>
      </c>
    </row>
    <row r="17" spans="1:12">
      <c r="A17" s="79">
        <v>15</v>
      </c>
      <c r="B17" s="82">
        <v>0.7368055555555556</v>
      </c>
      <c r="C17" s="86" t="s">
        <v>56</v>
      </c>
      <c r="D17" s="116">
        <f t="shared" ref="D17:J17" si="13">D$10-$B$17</f>
        <v>-0.43750000000000006</v>
      </c>
      <c r="E17" s="125">
        <f t="shared" si="13"/>
        <v>-0.39583333333333337</v>
      </c>
      <c r="F17" s="123">
        <f t="shared" si="13"/>
        <v>-0.1875</v>
      </c>
      <c r="G17" s="127">
        <f t="shared" si="13"/>
        <v>-0.72916666666666674</v>
      </c>
      <c r="H17" s="129">
        <f t="shared" si="13"/>
        <v>4.166666666666663E-2</v>
      </c>
      <c r="I17" s="88">
        <f t="shared" si="13"/>
        <v>0</v>
      </c>
      <c r="J17" s="149">
        <f t="shared" si="13"/>
        <v>-0.14583333333333337</v>
      </c>
      <c r="L17" s="173">
        <v>0.16666666666666699</v>
      </c>
    </row>
    <row r="18" spans="1:12" s="78" customFormat="1">
      <c r="A18" s="79">
        <v>16</v>
      </c>
      <c r="B18" s="82">
        <v>0.59097222222222223</v>
      </c>
      <c r="C18" s="86" t="s">
        <v>131</v>
      </c>
      <c r="D18" s="150">
        <f>D$10-$B$18</f>
        <v>-0.29166666666666669</v>
      </c>
      <c r="E18" s="151">
        <f t="shared" ref="E18:J18" si="14">E$10-$B$18</f>
        <v>-0.25</v>
      </c>
      <c r="F18" s="152">
        <f t="shared" si="14"/>
        <v>-4.166666666666663E-2</v>
      </c>
      <c r="G18" s="153">
        <f t="shared" si="14"/>
        <v>-0.58333333333333337</v>
      </c>
      <c r="H18" s="154">
        <f t="shared" si="14"/>
        <v>0.1875</v>
      </c>
      <c r="I18" s="151">
        <f t="shared" si="14"/>
        <v>0.14583333333333337</v>
      </c>
      <c r="J18" s="155">
        <f t="shared" si="14"/>
        <v>0</v>
      </c>
      <c r="L18" s="173">
        <v>0.17708333333333301</v>
      </c>
    </row>
    <row r="19" spans="1:12" s="78" customFormat="1">
      <c r="A19" s="79"/>
      <c r="C19" s="80"/>
      <c r="E19" s="80"/>
      <c r="L19" s="173">
        <v>0.1875</v>
      </c>
    </row>
    <row r="20" spans="1:12" s="78" customFormat="1">
      <c r="A20" s="79"/>
      <c r="C20" s="80"/>
      <c r="E20" s="80"/>
      <c r="L20" s="173">
        <v>0.19791666666666699</v>
      </c>
    </row>
    <row r="21" spans="1:12" s="78" customFormat="1">
      <c r="A21" s="79"/>
      <c r="C21" s="80"/>
      <c r="E21" s="80"/>
      <c r="L21" s="173">
        <v>0.20833333333333301</v>
      </c>
    </row>
    <row r="22" spans="1:12" s="78" customFormat="1">
      <c r="A22" s="79"/>
      <c r="C22" s="80"/>
      <c r="L22" s="173">
        <v>0.21875</v>
      </c>
    </row>
    <row r="23" spans="1:12" s="78" customFormat="1">
      <c r="A23" s="79"/>
      <c r="C23" s="80"/>
      <c r="L23" s="173">
        <v>0.22916666666666699</v>
      </c>
    </row>
    <row r="24" spans="1:12" s="78" customFormat="1">
      <c r="A24" s="79"/>
      <c r="C24" s="80"/>
      <c r="L24" s="173">
        <v>0.23958333333333301</v>
      </c>
    </row>
    <row r="25" spans="1:12" s="78" customFormat="1">
      <c r="A25" s="79"/>
      <c r="C25" s="80"/>
      <c r="L25" s="173">
        <v>0.25</v>
      </c>
    </row>
    <row r="26" spans="1:12" ht="15.75" thickBot="1">
      <c r="A26" s="79"/>
      <c r="B26" s="83" t="s">
        <v>44</v>
      </c>
      <c r="C26" s="83" t="s">
        <v>85</v>
      </c>
      <c r="E26" s="78"/>
      <c r="F26" s="78"/>
      <c r="J26" s="78"/>
      <c r="L26" s="173">
        <v>0.26041666666666702</v>
      </c>
    </row>
    <row r="27" spans="1:12">
      <c r="A27" s="79"/>
      <c r="B27" s="99" t="s">
        <v>59</v>
      </c>
      <c r="C27" s="100" t="str">
        <f>HLOOKUP($B27,$D$2:$I$17,$A$12,0)</f>
        <v>CST</v>
      </c>
      <c r="D27" s="78"/>
      <c r="E27" s="78"/>
      <c r="F27" s="78"/>
      <c r="J27" s="78"/>
      <c r="L27" s="173">
        <v>0.27083333333333298</v>
      </c>
    </row>
    <row r="28" spans="1:12">
      <c r="A28" s="79"/>
      <c r="B28" s="101" t="s">
        <v>64</v>
      </c>
      <c r="C28" s="102">
        <f>HLOOKUP($B28,$D$3:$I$17,$A$12,0)</f>
        <v>0</v>
      </c>
      <c r="E28" s="78"/>
      <c r="F28" s="78"/>
      <c r="J28" s="78"/>
      <c r="L28" s="173">
        <v>0.28125</v>
      </c>
    </row>
    <row r="29" spans="1:12">
      <c r="A29" s="79"/>
      <c r="B29" s="101" t="s">
        <v>96</v>
      </c>
      <c r="C29" s="102">
        <f>HLOOKUP($B29,$D$6:$I$17,$A$12,0)</f>
        <v>0.29166666666666669</v>
      </c>
      <c r="E29" s="78"/>
      <c r="F29" s="103"/>
      <c r="J29" s="78"/>
      <c r="L29" s="173">
        <v>0.29166666666666702</v>
      </c>
    </row>
    <row r="30" spans="1:12">
      <c r="B30" s="101" t="s">
        <v>74</v>
      </c>
      <c r="C30" s="102">
        <f>HLOOKUP($B30,$D$5:$I$17,$A$12,0)</f>
        <v>-0.25000000000000006</v>
      </c>
      <c r="E30" s="78"/>
      <c r="F30" s="78"/>
      <c r="J30" s="78"/>
      <c r="L30" s="173">
        <v>0.30208333333333298</v>
      </c>
    </row>
    <row r="31" spans="1:12">
      <c r="B31" s="101" t="s">
        <v>69</v>
      </c>
      <c r="C31" s="102">
        <f>HLOOKUP($B31,$D$4:$I$17,$A$12,0)</f>
        <v>-4.1666666666666685E-2</v>
      </c>
      <c r="E31" s="78"/>
      <c r="F31" s="78"/>
      <c r="L31" s="173">
        <v>0.3125</v>
      </c>
    </row>
    <row r="32" spans="1:12" s="78" customFormat="1">
      <c r="B32" s="101" t="s">
        <v>79</v>
      </c>
      <c r="C32" s="102">
        <f>HLOOKUP($B32,$D$7:$I$17,$A$12,0)</f>
        <v>-0.47916666666666669</v>
      </c>
      <c r="L32" s="173">
        <v>0.32291666666666702</v>
      </c>
    </row>
    <row r="33" spans="2:12">
      <c r="B33" s="101" t="s">
        <v>60</v>
      </c>
      <c r="C33" s="102" t="str">
        <f>HLOOKUP($B33,$D$2:$I$17,$A$12,0)</f>
        <v>EST</v>
      </c>
      <c r="E33" s="78"/>
      <c r="F33" s="80"/>
      <c r="G33" s="81"/>
      <c r="H33" s="81"/>
      <c r="L33" s="173">
        <v>0.33333333333333298</v>
      </c>
    </row>
    <row r="34" spans="2:12">
      <c r="B34" s="101" t="s">
        <v>65</v>
      </c>
      <c r="C34" s="102">
        <f>HLOOKUP($B34,$D$3:$I$17,$A$12,0)</f>
        <v>4.1666666666666685E-2</v>
      </c>
      <c r="E34" s="78"/>
      <c r="F34" s="81"/>
      <c r="G34" s="81"/>
      <c r="H34" s="81"/>
      <c r="L34" s="173">
        <v>0.34375</v>
      </c>
    </row>
    <row r="35" spans="2:12">
      <c r="B35" s="101" t="s">
        <v>97</v>
      </c>
      <c r="C35" s="102">
        <f>HLOOKUP($B35,$D$6:$I$17,$A$12,0)</f>
        <v>0.33333333333333337</v>
      </c>
      <c r="E35" s="78"/>
      <c r="F35" s="78"/>
      <c r="H35" s="81"/>
      <c r="L35" s="173">
        <v>0.35416666666666702</v>
      </c>
    </row>
    <row r="36" spans="2:12">
      <c r="B36" s="101" t="s">
        <v>75</v>
      </c>
      <c r="C36" s="102">
        <f>HLOOKUP($B36,$D$5:$I$17,$A$12,0)</f>
        <v>-0.20833333333333337</v>
      </c>
      <c r="E36" s="78"/>
      <c r="F36" s="78"/>
      <c r="H36" s="105"/>
      <c r="L36" s="173">
        <v>0.36458333333333298</v>
      </c>
    </row>
    <row r="37" spans="2:12">
      <c r="B37" s="101" t="s">
        <v>70</v>
      </c>
      <c r="C37" s="102">
        <f>HLOOKUP($B37,$D$4:$I$17,$A$12,0)</f>
        <v>0</v>
      </c>
      <c r="E37" s="78"/>
      <c r="L37" s="173">
        <v>0.375</v>
      </c>
    </row>
    <row r="38" spans="2:12" s="78" customFormat="1">
      <c r="B38" s="101" t="s">
        <v>80</v>
      </c>
      <c r="C38" s="102">
        <f>HLOOKUP($B38,$D$7:$I$17,$A$12,0)</f>
        <v>-0.4375</v>
      </c>
      <c r="L38" s="173">
        <v>0.38541666666666702</v>
      </c>
    </row>
    <row r="39" spans="2:12">
      <c r="B39" s="101" t="s">
        <v>98</v>
      </c>
      <c r="C39" s="102" t="str">
        <f>HLOOKUP($B39,$D$2:$I$17,$A$12,0)</f>
        <v>IST (D L S)</v>
      </c>
      <c r="E39" s="78"/>
      <c r="L39" s="173">
        <v>0.39583333333333298</v>
      </c>
    </row>
    <row r="40" spans="2:12">
      <c r="B40" s="101" t="s">
        <v>99</v>
      </c>
      <c r="C40" s="102">
        <f>HLOOKUP($B40,$D$3:$I$17,$A$12,0)</f>
        <v>0.47916666666666669</v>
      </c>
      <c r="G40" s="104"/>
      <c r="L40" s="173">
        <v>0.40625</v>
      </c>
    </row>
    <row r="41" spans="2:12">
      <c r="B41" s="101" t="s">
        <v>100</v>
      </c>
      <c r="C41" s="102">
        <f>HLOOKUP($B41,$D$6:$I$17,$A$12,0)</f>
        <v>0.77083333333333337</v>
      </c>
      <c r="E41" s="78"/>
      <c r="L41" s="173">
        <v>0.41666666666666702</v>
      </c>
    </row>
    <row r="42" spans="2:12">
      <c r="B42" s="101" t="s">
        <v>101</v>
      </c>
      <c r="C42" s="102">
        <f>HLOOKUP($B42,$D$5:$I$17,$A$12,0)</f>
        <v>0.22916666666666663</v>
      </c>
      <c r="E42" s="78"/>
      <c r="L42" s="173">
        <v>0.42708333333333298</v>
      </c>
    </row>
    <row r="43" spans="2:12">
      <c r="B43" s="101" t="s">
        <v>102</v>
      </c>
      <c r="C43" s="102">
        <f>HLOOKUP($B43,$D$4:$I$17,$A$12,0)</f>
        <v>0.4375</v>
      </c>
      <c r="E43" s="78"/>
      <c r="L43" s="173">
        <v>0.4375</v>
      </c>
    </row>
    <row r="44" spans="2:12" s="78" customFormat="1">
      <c r="B44" s="101" t="s">
        <v>105</v>
      </c>
      <c r="C44" s="102">
        <f>HLOOKUP($B44,$D$7:$I$17,$A$12,0)</f>
        <v>0</v>
      </c>
      <c r="L44" s="173">
        <v>0.44791666666666702</v>
      </c>
    </row>
    <row r="45" spans="2:12">
      <c r="B45" s="101" t="s">
        <v>62</v>
      </c>
      <c r="C45" s="102" t="str">
        <f>HLOOKUP($B45,$D$2:$I$17,$A$12,0)</f>
        <v>Sydney</v>
      </c>
      <c r="E45" s="78"/>
      <c r="L45" s="173">
        <v>0.45833333333333298</v>
      </c>
    </row>
    <row r="46" spans="2:12">
      <c r="B46" s="101" t="s">
        <v>67</v>
      </c>
      <c r="C46" s="102">
        <f>HLOOKUP($B46,$D$3:$I$17,$A$12,0)</f>
        <v>-0.29166666666666669</v>
      </c>
      <c r="L46" s="173">
        <v>0.46875</v>
      </c>
    </row>
    <row r="47" spans="2:12">
      <c r="B47" s="101" t="s">
        <v>103</v>
      </c>
      <c r="C47" s="102">
        <f>HLOOKUP($B47,$D$6:$I$17,$A$12,0)</f>
        <v>0</v>
      </c>
      <c r="L47" s="173">
        <v>0.47916666666666702</v>
      </c>
    </row>
    <row r="48" spans="2:12">
      <c r="B48" s="101" t="s">
        <v>77</v>
      </c>
      <c r="C48" s="102">
        <f>HLOOKUP($B48,$D$5:$I$17,$A$12,0)</f>
        <v>-0.54166666666666674</v>
      </c>
      <c r="L48" s="173">
        <v>0.48958333333333298</v>
      </c>
    </row>
    <row r="49" spans="2:12">
      <c r="B49" s="101" t="s">
        <v>72</v>
      </c>
      <c r="C49" s="102">
        <f>HLOOKUP($B49,$D$4:$I$17,$A$12,0)</f>
        <v>-0.33333333333333337</v>
      </c>
      <c r="L49" s="173">
        <v>0.5</v>
      </c>
    </row>
    <row r="50" spans="2:12" s="78" customFormat="1">
      <c r="B50" s="101" t="s">
        <v>82</v>
      </c>
      <c r="C50" s="102">
        <f>HLOOKUP($B50,$D$7:$I$17,$A$12,0)</f>
        <v>-0.77083333333333337</v>
      </c>
      <c r="L50" s="173">
        <v>0.51041666666666696</v>
      </c>
    </row>
    <row r="51" spans="2:12">
      <c r="B51" s="101" t="s">
        <v>61</v>
      </c>
      <c r="C51" s="102" t="str">
        <f>HLOOKUP($B51,$D$2:$I$17,$A$12,0)</f>
        <v>UK - London</v>
      </c>
      <c r="L51" s="173">
        <v>0.52083333333333304</v>
      </c>
    </row>
    <row r="52" spans="2:12">
      <c r="B52" s="101" t="s">
        <v>66</v>
      </c>
      <c r="C52" s="102">
        <f>HLOOKUP($B52,$D$3:$I$17,$A$12,0)</f>
        <v>0.25000000000000006</v>
      </c>
      <c r="E52" s="81"/>
      <c r="L52" s="173">
        <v>0.53125</v>
      </c>
    </row>
    <row r="53" spans="2:12">
      <c r="B53" s="101" t="s">
        <v>104</v>
      </c>
      <c r="C53" s="102">
        <f>HLOOKUP($B53,$D$6:$I$17,$A$12,0)</f>
        <v>0.54166666666666674</v>
      </c>
      <c r="E53" s="81"/>
      <c r="L53" s="173">
        <v>0.54166666666666696</v>
      </c>
    </row>
    <row r="54" spans="2:12">
      <c r="B54" s="101" t="s">
        <v>76</v>
      </c>
      <c r="C54" s="102">
        <f>HLOOKUP($B54,$D$5:$I$17,$A$12,0)</f>
        <v>0</v>
      </c>
      <c r="E54" s="81"/>
      <c r="L54" s="173">
        <v>0.55208333333333304</v>
      </c>
    </row>
    <row r="55" spans="2:12">
      <c r="B55" s="101" t="s">
        <v>71</v>
      </c>
      <c r="C55" s="102">
        <f>HLOOKUP($B55,$D$4:$I$17,$A$12,0)</f>
        <v>0.20833333333333337</v>
      </c>
      <c r="E55" s="81"/>
      <c r="L55" s="173">
        <v>0.5625</v>
      </c>
    </row>
    <row r="56" spans="2:12" s="78" customFormat="1">
      <c r="B56" s="101" t="s">
        <v>81</v>
      </c>
      <c r="C56" s="102">
        <f>HLOOKUP($B56,$D$7:$I$17,$A$12,0)</f>
        <v>-0.22916666666666663</v>
      </c>
      <c r="E56" s="81"/>
      <c r="L56" s="173">
        <v>0.57291666666666696</v>
      </c>
    </row>
    <row r="57" spans="2:12">
      <c r="B57" s="101" t="s">
        <v>63</v>
      </c>
      <c r="C57" s="102" t="str">
        <f>HLOOKUP($B57,$D$2:$I$17,$A$12,0)</f>
        <v>IST</v>
      </c>
      <c r="L57" s="173">
        <v>0.58333333333333304</v>
      </c>
    </row>
    <row r="58" spans="2:12">
      <c r="B58" s="101" t="s">
        <v>68</v>
      </c>
      <c r="C58" s="102">
        <f>HLOOKUP($B58,$D$3:$I$17,$A$12,0)</f>
        <v>0.43750000000000006</v>
      </c>
      <c r="L58" s="173">
        <v>0.59375</v>
      </c>
    </row>
    <row r="59" spans="2:12">
      <c r="B59" s="101" t="s">
        <v>83</v>
      </c>
      <c r="C59" s="102">
        <f>HLOOKUP($B59,$D$7:$I$17,$A$12,0)</f>
        <v>-4.166666666666663E-2</v>
      </c>
      <c r="L59" s="173">
        <v>0.60416666666666696</v>
      </c>
    </row>
    <row r="60" spans="2:12">
      <c r="B60" s="101" t="s">
        <v>78</v>
      </c>
      <c r="C60" s="102">
        <f>HLOOKUP($B60,$D$5:$I$17,$A$12,0)</f>
        <v>0.1875</v>
      </c>
      <c r="L60" s="173">
        <v>0.61458333333333304</v>
      </c>
    </row>
    <row r="61" spans="2:12">
      <c r="B61" s="101" t="s">
        <v>73</v>
      </c>
      <c r="C61" s="102">
        <f>HLOOKUP($B61,$D$4:$I$17,$A$12,0)</f>
        <v>0.39583333333333337</v>
      </c>
      <c r="L61" s="173">
        <v>0.625</v>
      </c>
    </row>
    <row r="62" spans="2:12">
      <c r="B62" s="101" t="s">
        <v>106</v>
      </c>
      <c r="C62" s="102">
        <f>HLOOKUP($B62,$D$6:$I$17,$A$12,0)</f>
        <v>0.72916666666666674</v>
      </c>
      <c r="L62" s="173">
        <v>0.63541666666666696</v>
      </c>
    </row>
    <row r="63" spans="2:12">
      <c r="L63" s="173">
        <v>0.64583333333333304</v>
      </c>
    </row>
    <row r="64" spans="2:12">
      <c r="L64" s="173">
        <v>0.65625</v>
      </c>
    </row>
    <row r="65" spans="12:12">
      <c r="L65" s="173">
        <v>0.66666666666666696</v>
      </c>
    </row>
    <row r="66" spans="12:12">
      <c r="L66" s="173">
        <v>0.67708333333333304</v>
      </c>
    </row>
    <row r="67" spans="12:12">
      <c r="L67" s="173">
        <v>0.6875</v>
      </c>
    </row>
    <row r="68" spans="12:12">
      <c r="L68" s="173">
        <v>0.69791666666666696</v>
      </c>
    </row>
    <row r="69" spans="12:12">
      <c r="L69" s="173">
        <v>0.70833333333333304</v>
      </c>
    </row>
    <row r="70" spans="12:12">
      <c r="L70" s="173">
        <v>0.71875</v>
      </c>
    </row>
    <row r="71" spans="12:12">
      <c r="L71" s="173">
        <v>0.72916666666666696</v>
      </c>
    </row>
    <row r="72" spans="12:12">
      <c r="L72" s="173">
        <v>0.73958333333333304</v>
      </c>
    </row>
    <row r="73" spans="12:12">
      <c r="L73" s="173">
        <v>0.75</v>
      </c>
    </row>
    <row r="74" spans="12:12">
      <c r="L74" s="173">
        <v>0.76041666666666696</v>
      </c>
    </row>
    <row r="75" spans="12:12">
      <c r="L75" s="173">
        <v>0.77083333333333304</v>
      </c>
    </row>
    <row r="76" spans="12:12">
      <c r="L76" s="173">
        <v>0.78125</v>
      </c>
    </row>
    <row r="77" spans="12:12">
      <c r="L77" s="173">
        <v>0.79166666666666696</v>
      </c>
    </row>
    <row r="78" spans="12:12">
      <c r="L78" s="173">
        <v>0.80208333333333304</v>
      </c>
    </row>
    <row r="79" spans="12:12">
      <c r="L79" s="173">
        <v>0.8125</v>
      </c>
    </row>
    <row r="80" spans="12:12">
      <c r="L80" s="173">
        <v>0.82291666666666696</v>
      </c>
    </row>
    <row r="81" spans="12:12">
      <c r="L81" s="173">
        <v>0.83333333333333304</v>
      </c>
    </row>
    <row r="82" spans="12:12">
      <c r="L82" s="173">
        <v>0.84375</v>
      </c>
    </row>
    <row r="83" spans="12:12">
      <c r="L83" s="173">
        <v>0.85416666666666696</v>
      </c>
    </row>
    <row r="84" spans="12:12">
      <c r="L84" s="173">
        <v>0.86458333333333304</v>
      </c>
    </row>
    <row r="85" spans="12:12">
      <c r="L85" s="173">
        <v>0.875</v>
      </c>
    </row>
    <row r="86" spans="12:12">
      <c r="L86" s="173">
        <v>0.88541666666666696</v>
      </c>
    </row>
    <row r="87" spans="12:12">
      <c r="L87" s="173">
        <v>0.89583333333333304</v>
      </c>
    </row>
    <row r="88" spans="12:12">
      <c r="L88" s="173">
        <v>0.90625</v>
      </c>
    </row>
    <row r="89" spans="12:12">
      <c r="L89" s="173">
        <v>0.91666666666666696</v>
      </c>
    </row>
    <row r="90" spans="12:12">
      <c r="L90" s="173">
        <v>0.92708333333333304</v>
      </c>
    </row>
    <row r="91" spans="12:12">
      <c r="L91" s="173">
        <v>0.9375</v>
      </c>
    </row>
    <row r="92" spans="12:12">
      <c r="L92" s="173">
        <v>0.94791666666666696</v>
      </c>
    </row>
    <row r="93" spans="12:12">
      <c r="L93" s="173">
        <v>0.95833333333333304</v>
      </c>
    </row>
    <row r="94" spans="12:12">
      <c r="L94" s="173">
        <v>0.96875</v>
      </c>
    </row>
    <row r="95" spans="12:12">
      <c r="L95" s="173">
        <v>0.97916666666666696</v>
      </c>
    </row>
    <row r="96" spans="12:12">
      <c r="L96" s="173">
        <v>0.98958333333333304</v>
      </c>
    </row>
    <row r="97" spans="12:12">
      <c r="L97" s="173">
        <v>1</v>
      </c>
    </row>
    <row r="107" spans="12:12">
      <c r="L107" s="173"/>
    </row>
    <row r="108" spans="12:12">
      <c r="L108" s="173"/>
    </row>
    <row r="109" spans="12:12">
      <c r="L109" s="173"/>
    </row>
    <row r="110" spans="12:12">
      <c r="L110" s="173"/>
    </row>
  </sheetData>
  <sheetProtection password="E4F4" sheet="1" objects="1" scenarios="1"/>
  <sortState ref="A19:C43">
    <sortCondition ref="B19"/>
  </sortState>
  <mergeCells count="2">
    <mergeCell ref="B10:C11"/>
    <mergeCell ref="B1:B8"/>
  </mergeCells>
  <dataValidations disablePrompts="1" count="2">
    <dataValidation type="list" allowBlank="1" showInputMessage="1" showErrorMessage="1" sqref="F27">
      <formula1>ZoneA</formula1>
    </dataValidation>
    <dataValidation type="list" allowBlank="1" showInputMessage="1" showErrorMessage="1" sqref="F28">
      <formula1>ZoneB</formula1>
    </dataValidation>
  </dataValidations>
  <pageMargins left="0.7" right="0.7" top="0.75" bottom="0.75" header="0.3" footer="0.3"/>
  <pageSetup orientation="portrait" r:id="rId1"/>
  <headerFooter differentOddEven="1">
    <oddFooter>&amp;L&amp;"Arial,Regular"&amp;9Information Classification: General</oddFooter>
    <evenFooter>&amp;L&amp;"Arial,Regular"&amp;9Information Classification: General</even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Guidelines</vt:lpstr>
      <vt:lpstr>Deadline Tracker</vt:lpstr>
      <vt:lpstr>Client Information</vt:lpstr>
      <vt:lpstr>Staff Details</vt:lpstr>
      <vt:lpstr>Time Zones</vt:lpstr>
      <vt:lpstr>'Deadline Tracker'!Manager</vt:lpstr>
      <vt:lpstr>TimeZone</vt:lpstr>
      <vt:lpstr>ZoneA</vt:lpstr>
      <vt:lpstr>ZoneB</vt:lpstr>
    </vt:vector>
  </TitlesOfParts>
  <Company>State Street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Singh, Gyan Sagar</dc:creator>
  <cp:keywords>General</cp:keywords>
  <cp:lastModifiedBy>Gyan</cp:lastModifiedBy>
  <dcterms:created xsi:type="dcterms:W3CDTF">2017-10-20T13:18:40Z</dcterms:created>
  <dcterms:modified xsi:type="dcterms:W3CDTF">2018-12-12T04:08:43Z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b501d9d6-c485-4808-bff8-04de96aff5a9</vt:lpwstr>
  </property>
  <property fmtid="{D5CDD505-2E9C-101B-9397-08002B2CF9AE}" pid="3" name="SSCClassification">
    <vt:lpwstr>G</vt:lpwstr>
  </property>
  <property fmtid="{D5CDD505-2E9C-101B-9397-08002B2CF9AE}" pid="4" name="SSCVisualMarks">
    <vt:lpwstr>Y</vt:lpwstr>
  </property>
</Properties>
</file>