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"/>
    </mc:Choice>
  </mc:AlternateContent>
  <xr:revisionPtr revIDLastSave="0" documentId="13_ncr:1_{6C389F41-EEB5-4ABB-A745-7DAB84E33421}" xr6:coauthVersionLast="47" xr6:coauthVersionMax="47" xr10:uidLastSave="{00000000-0000-0000-0000-000000000000}"/>
  <bookViews>
    <workbookView xWindow="-28920" yWindow="5160" windowWidth="29040" windowHeight="16440" xr2:uid="{6BFD6DE9-8C03-4167-ADB1-1BE53FC59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22" i="1"/>
  <c r="E12" i="1"/>
  <c r="C34" i="1"/>
  <c r="D34" i="1" s="1"/>
  <c r="F34" i="1" s="1"/>
  <c r="C35" i="1"/>
  <c r="D35" i="1" s="1"/>
  <c r="F35" i="1" s="1"/>
  <c r="C36" i="1"/>
  <c r="C37" i="1"/>
  <c r="C38" i="1"/>
  <c r="C39" i="1"/>
  <c r="D39" i="1" s="1"/>
  <c r="F39" i="1" s="1"/>
  <c r="C40" i="1"/>
  <c r="C41" i="1"/>
  <c r="D41" i="1" s="1"/>
  <c r="F41" i="1" s="1"/>
  <c r="C33" i="1"/>
  <c r="D33" i="1" s="1"/>
  <c r="F33" i="1" s="1"/>
  <c r="D40" i="1"/>
  <c r="F40" i="1" s="1"/>
  <c r="D38" i="1"/>
  <c r="F38" i="1" s="1"/>
  <c r="A38" i="1"/>
  <c r="D37" i="1"/>
  <c r="F37" i="1" s="1"/>
  <c r="D36" i="1"/>
  <c r="F36" i="1" s="1"/>
  <c r="C32" i="1"/>
  <c r="D32" i="1" s="1"/>
  <c r="F32" i="1" s="1"/>
  <c r="A28" i="1"/>
  <c r="E2" i="1"/>
  <c r="A18" i="1"/>
  <c r="A8" i="1"/>
  <c r="C22" i="1"/>
  <c r="D22" i="1" s="1"/>
  <c r="F22" i="1" s="1"/>
  <c r="C12" i="1"/>
  <c r="C16" i="1" s="1"/>
  <c r="D16" i="1" s="1"/>
  <c r="F16" i="1" s="1"/>
  <c r="C2" i="1"/>
  <c r="C9" i="1" s="1"/>
  <c r="C3" i="1"/>
  <c r="C20" i="1"/>
  <c r="D20" i="1" s="1"/>
  <c r="F20" i="1" s="1"/>
  <c r="D3" i="1"/>
  <c r="F3" i="1" s="1"/>
  <c r="C26" i="1" l="1"/>
  <c r="D26" i="1" s="1"/>
  <c r="F26" i="1" s="1"/>
  <c r="C23" i="1"/>
  <c r="D23" i="1" s="1"/>
  <c r="F23" i="1" s="1"/>
  <c r="C30" i="1"/>
  <c r="D30" i="1" s="1"/>
  <c r="F30" i="1" s="1"/>
  <c r="C28" i="1"/>
  <c r="D28" i="1" s="1"/>
  <c r="F28" i="1" s="1"/>
  <c r="C25" i="1"/>
  <c r="D25" i="1" s="1"/>
  <c r="F25" i="1" s="1"/>
  <c r="C31" i="1"/>
  <c r="D31" i="1" s="1"/>
  <c r="F31" i="1" s="1"/>
  <c r="C29" i="1"/>
  <c r="D29" i="1" s="1"/>
  <c r="F29" i="1" s="1"/>
  <c r="C27" i="1"/>
  <c r="D27" i="1" s="1"/>
  <c r="F27" i="1" s="1"/>
  <c r="C24" i="1"/>
  <c r="D24" i="1" s="1"/>
  <c r="F24" i="1" s="1"/>
  <c r="D12" i="1"/>
  <c r="F12" i="1" s="1"/>
  <c r="C19" i="1"/>
  <c r="D19" i="1" s="1"/>
  <c r="F19" i="1" s="1"/>
  <c r="C15" i="1"/>
  <c r="D15" i="1" s="1"/>
  <c r="F15" i="1" s="1"/>
  <c r="C17" i="1"/>
  <c r="D17" i="1" s="1"/>
  <c r="F17" i="1" s="1"/>
  <c r="C14" i="1"/>
  <c r="D14" i="1" s="1"/>
  <c r="F14" i="1" s="1"/>
  <c r="C13" i="1"/>
  <c r="D13" i="1" s="1"/>
  <c r="F13" i="1" s="1"/>
  <c r="C21" i="1"/>
  <c r="D21" i="1" s="1"/>
  <c r="F21" i="1" s="1"/>
  <c r="C18" i="1"/>
  <c r="D18" i="1" s="1"/>
  <c r="F18" i="1" s="1"/>
  <c r="C10" i="1"/>
  <c r="D10" i="1" s="1"/>
  <c r="F10" i="1" s="1"/>
  <c r="C11" i="1"/>
  <c r="D11" i="1" s="1"/>
  <c r="F11" i="1" s="1"/>
  <c r="C8" i="1"/>
  <c r="D8" i="1" s="1"/>
  <c r="F8" i="1" s="1"/>
  <c r="C5" i="1"/>
  <c r="D5" i="1" s="1"/>
  <c r="F5" i="1" s="1"/>
  <c r="C4" i="1"/>
  <c r="D4" i="1" s="1"/>
  <c r="F4" i="1" s="1"/>
  <c r="C6" i="1"/>
  <c r="D6" i="1" s="1"/>
  <c r="F6" i="1" s="1"/>
  <c r="C7" i="1"/>
  <c r="D7" i="1" s="1"/>
  <c r="F7" i="1" s="1"/>
  <c r="D9" i="1"/>
  <c r="F9" i="1" s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12" authorId="0" shapeId="0" xr:uid="{E0D2AB1C-C41C-4098-BBE1-3588EDA2393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22" authorId="0" shapeId="0" xr:uid="{ADC1AD87-6389-4E6D-98C7-14C255B92D4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32" authorId="0" shapeId="0" xr:uid="{637BC005-84ED-4B36-AD16-D2D1D76DC17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<sst xmlns="http://schemas.openxmlformats.org/spreadsheetml/2006/main" count="22" uniqueCount="13">
  <si>
    <t>D73-N52</t>
  </si>
  <si>
    <t>Angle (Deg)</t>
  </si>
  <si>
    <t>Part No.</t>
  </si>
  <si>
    <t>Pulling Force (kg)</t>
  </si>
  <si>
    <t>Normal Force (N)</t>
  </si>
  <si>
    <t>Safety Factor</t>
  </si>
  <si>
    <t>DC3-N52</t>
  </si>
  <si>
    <t>Pulling Force (lb.)</t>
  </si>
  <si>
    <t>C3X Force (N)</t>
  </si>
  <si>
    <t xml:space="preserve">Price </t>
  </si>
  <si>
    <t>Per set</t>
  </si>
  <si>
    <t>DX03-N52</t>
  </si>
  <si>
    <t>D83-N52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</si>
</sst>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2" fontId="0" fillId="0" borderId="7" xfId="0" applyNumberFormat="1" applyBorder="1"/>
    <xf numFmtId="164" fontId="0" fillId="0" borderId="6" xfId="0" applyNumberFormat="1" applyBorder="1"/>
    <xf numFmtId="0" fontId="0" fillId="0" borderId="10" xfId="0" applyBorder="1"/>
    <xf numFmtId="0" fontId="0" fillId="0" borderId="9" xfId="0" applyBorder="1"/>
    <xf numFmtId="44" fontId="0" fillId="0" borderId="11" xfId="1" applyFont="1" applyBorder="1"/>
    <xf numFmtId="0" fontId="0" fillId="0" borderId="11" xfId="0" applyBorder="1"/>
    <xf numFmtId="44" fontId="0" fillId="0" borderId="5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64" fontId="0" fillId="2" borderId="2" xfId="0" applyNumberFormat="1" applyFill="1" applyBorder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(D73)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593175853018369E-4"/>
                  <c:y val="-0.50192330125400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Sheet1!$F$2:$F$11</c:f>
              <c:numCache>
                <c:formatCode>0.0</c:formatCode>
                <c:ptCount val="10"/>
                <c:pt idx="0">
                  <c:v>13.519438760596316</c:v>
                </c:pt>
                <c:pt idx="1">
                  <c:v>13.467993214482089</c:v>
                </c:pt>
                <c:pt idx="2">
                  <c:v>13.058775055793454</c:v>
                </c:pt>
                <c:pt idx="3">
                  <c:v>12.252772625093558</c:v>
                </c:pt>
                <c:pt idx="4">
                  <c:v>11.074475898382305</c:v>
                </c:pt>
                <c:pt idx="5">
                  <c:v>9.5596868254539071</c:v>
                </c:pt>
                <c:pt idx="6">
                  <c:v>7.7544315057690385</c:v>
                </c:pt>
                <c:pt idx="7">
                  <c:v>5.7135617087130504</c:v>
                </c:pt>
                <c:pt idx="8">
                  <c:v>3.4990882303395447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C-40F5-B836-7B6A3C96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(DC3)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8740157480315E-2"/>
                  <c:y val="-0.55578885972586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Sheet1!$F$12:$F$21</c:f>
              <c:numCache>
                <c:formatCode>0.0</c:formatCode>
                <c:ptCount val="10"/>
                <c:pt idx="0">
                  <c:v>28.047354574685766</c:v>
                </c:pt>
                <c:pt idx="1">
                  <c:v>27.940625922801225</c:v>
                </c:pt>
                <c:pt idx="2">
                  <c:v>27.091664142775826</c:v>
                </c:pt>
                <c:pt idx="3">
                  <c:v>25.419535856815717</c:v>
                </c:pt>
                <c:pt idx="4">
                  <c:v>22.975047836752047</c:v>
                </c:pt>
                <c:pt idx="5">
                  <c:v>19.832474614103837</c:v>
                </c:pt>
                <c:pt idx="6">
                  <c:v>16.087301686022471</c:v>
                </c:pt>
                <c:pt idx="7">
                  <c:v>11.853324236778752</c:v>
                </c:pt>
                <c:pt idx="8">
                  <c:v>7.2591895286719872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7-457E-A9A9-2BA66D32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(DX03)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8740157480315E-2"/>
                  <c:y val="-0.55578885972586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Sheet1!$F$22:$F$31</c:f>
              <c:numCache>
                <c:formatCode>0.0</c:formatCode>
                <c:ptCount val="10"/>
                <c:pt idx="0">
                  <c:v>40.631394329143525</c:v>
                </c:pt>
                <c:pt idx="1">
                  <c:v>40.476779606767799</c:v>
                </c:pt>
                <c:pt idx="2">
                  <c:v>39.246913140654925</c:v>
                </c:pt>
                <c:pt idx="3">
                  <c:v>36.824549078659558</c:v>
                </c:pt>
                <c:pt idx="4">
                  <c:v>33.283289727030066</c:v>
                </c:pt>
                <c:pt idx="5">
                  <c:v>28.730734459202012</c:v>
                </c:pt>
                <c:pt idx="6">
                  <c:v>23.305210363284242</c:v>
                </c:pt>
                <c:pt idx="7">
                  <c:v>17.17156924348355</c:v>
                </c:pt>
                <c:pt idx="8">
                  <c:v>10.516178681452903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B-4F81-BAD4-EA2739F2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(D83)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8740157480315E-2"/>
                  <c:y val="-0.55578885972586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Sheet1!$F$32:$F$41</c:f>
              <c:numCache>
                <c:formatCode>0.0</c:formatCode>
                <c:ptCount val="10"/>
                <c:pt idx="0">
                  <c:v>16.544869921075708</c:v>
                </c:pt>
                <c:pt idx="1">
                  <c:v>16.481911695993219</c:v>
                </c:pt>
                <c:pt idx="2">
                  <c:v>15.981117149360207</c:v>
                </c:pt>
                <c:pt idx="3">
                  <c:v>14.994744444979361</c:v>
                </c:pt>
                <c:pt idx="4">
                  <c:v>13.552764018344616</c:v>
                </c:pt>
                <c:pt idx="5">
                  <c:v>11.698989715041971</c:v>
                </c:pt>
                <c:pt idx="6">
                  <c:v>9.4897475292222175</c:v>
                </c:pt>
                <c:pt idx="7">
                  <c:v>6.9921641667710004</c:v>
                </c:pt>
                <c:pt idx="8">
                  <c:v>4.282127434318233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A-403D-9006-2EDFEB53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42862</xdr:rowOff>
    </xdr:from>
    <xdr:to>
      <xdr:col>14</xdr:col>
      <xdr:colOff>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5AA3B-550C-4199-910F-653A0291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35902</xdr:colOff>
      <xdr:row>0</xdr:row>
      <xdr:rowOff>33704</xdr:rowOff>
    </xdr:from>
    <xdr:to>
      <xdr:col>21</xdr:col>
      <xdr:colOff>339237</xdr:colOff>
      <xdr:row>14</xdr:row>
      <xdr:rowOff>87922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06E3A-A82B-4114-BCE2-C02773B08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315058</xdr:colOff>
      <xdr:row>14</xdr:row>
      <xdr:rowOff>153867</xdr:rowOff>
    </xdr:from>
    <xdr:to>
      <xdr:col>14</xdr:col>
      <xdr:colOff>10258</xdr:colOff>
      <xdr:row>29</xdr:row>
      <xdr:rowOff>39567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ADE37-12C8-4A8A-8D56-AF4284CD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117231</xdr:colOff>
      <xdr:row>14</xdr:row>
      <xdr:rowOff>168520</xdr:rowOff>
    </xdr:from>
    <xdr:to>
      <xdr:col>21</xdr:col>
      <xdr:colOff>420566</xdr:colOff>
      <xdr:row>29</xdr:row>
      <xdr:rowOff>54220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0C1C3-7AAF-40B3-AF75-1FCD02A1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F41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4" width="16.42578125" bestFit="1" customWidth="1"/>
    <col min="5" max="5" width="13.42578125" bestFit="1" customWidth="1"/>
    <col min="6" max="6" width="12.42578125" bestFit="1" customWidth="1"/>
  </cols>
  <sheetData>
    <row r="1" spans="1:6" ht="15.75" thickBot="1" x14ac:dyDescent="0.3">
      <c r="A1" s="13" t="s">
        <v>2</v>
      </c>
      <c r="B1" s="13" t="s">
        <v>1</v>
      </c>
      <c r="C1" s="13" t="s">
        <v>3</v>
      </c>
      <c r="D1" s="13" t="s">
        <v>4</v>
      </c>
      <c r="E1" s="13" t="s">
        <v>8</v>
      </c>
      <c r="F1" s="13" t="s">
        <v>5</v>
      </c>
    </row>
    <row r="2" spans="1:6" ht="15.75" thickBot="1" x14ac:dyDescent="0.3">
      <c r="A2" s="12" t="s">
        <v>0</v>
      </c>
      <c r="B2" s="1">
        <v>90</v>
      </c>
      <c r="C2" s="2">
        <f>(A4/2.2)*SIN(RADIANS(B2))</f>
        <v>4.2045454545454541</v>
      </c>
      <c r="D2" s="2">
        <f t="shared" ref="D2:D14" si="0">C2*9.8</f>
        <v>41.204545454545453</v>
      </c>
      <c r="E2" s="2">
        <f>0.311*9.8</f>
        <v>3.0478000000000001</v>
      </c>
      <c r="F2" s="3">
        <f t="shared" ref="F2:F14" si="1">D2/$E$2</f>
        <v>13.519438760596316</v>
      </c>
    </row>
    <row r="3" spans="1:6" x14ac:dyDescent="0.25">
      <c r="A3" s="6" t="s">
        <v>7</v>
      </c>
      <c r="B3" s="5">
        <v>85</v>
      </c>
      <c r="C3" s="2">
        <f>(A4/2.2)*SIN(RADIANS(B3))</f>
        <v>4.1885458897039296</v>
      </c>
      <c r="D3" s="2">
        <f t="shared" si="0"/>
        <v>41.047749719098512</v>
      </c>
      <c r="F3" s="3">
        <f t="shared" si="1"/>
        <v>13.467993214482089</v>
      </c>
    </row>
    <row r="4" spans="1:6" ht="15.75" thickBot="1" x14ac:dyDescent="0.3">
      <c r="A4" s="7">
        <v>9.25</v>
      </c>
      <c r="B4" s="5">
        <v>75</v>
      </c>
      <c r="C4" s="2">
        <f t="shared" ref="C4:C11" si="2">$C$2*SIN(RADIANS(B4))</f>
        <v>4.0612790423517637</v>
      </c>
      <c r="D4" s="2">
        <f t="shared" si="0"/>
        <v>39.80053461504729</v>
      </c>
      <c r="F4" s="3">
        <f t="shared" si="1"/>
        <v>13.058775055793454</v>
      </c>
    </row>
    <row r="5" spans="1:6" x14ac:dyDescent="0.25">
      <c r="A5" s="6" t="s">
        <v>9</v>
      </c>
      <c r="B5" s="5">
        <v>65</v>
      </c>
      <c r="C5" s="2">
        <f t="shared" si="2"/>
        <v>3.8106122864040959</v>
      </c>
      <c r="D5" s="2">
        <f t="shared" si="0"/>
        <v>37.344000406760145</v>
      </c>
      <c r="F5" s="3">
        <f t="shared" si="1"/>
        <v>12.252772625093558</v>
      </c>
    </row>
    <row r="6" spans="1:6" x14ac:dyDescent="0.25">
      <c r="A6" s="14">
        <v>1.35</v>
      </c>
      <c r="B6" s="5">
        <v>55</v>
      </c>
      <c r="C6" s="2">
        <f t="shared" si="2"/>
        <v>3.444162004396897</v>
      </c>
      <c r="D6" s="2">
        <f t="shared" si="0"/>
        <v>33.75278764308959</v>
      </c>
      <c r="F6" s="3">
        <f t="shared" si="1"/>
        <v>11.074475898382305</v>
      </c>
    </row>
    <row r="7" spans="1:6" x14ac:dyDescent="0.25">
      <c r="A7" s="15" t="s">
        <v>10</v>
      </c>
      <c r="B7" s="17">
        <v>45</v>
      </c>
      <c r="C7" s="18">
        <f t="shared" si="2"/>
        <v>2.9730626027161651</v>
      </c>
      <c r="D7" s="18">
        <f t="shared" si="0"/>
        <v>29.136013506618418</v>
      </c>
      <c r="E7" s="19"/>
      <c r="F7" s="20">
        <f t="shared" si="1"/>
        <v>9.5596868254539071</v>
      </c>
    </row>
    <row r="8" spans="1:6" ht="15.75" thickBot="1" x14ac:dyDescent="0.3">
      <c r="A8" s="16">
        <f>A6*4</f>
        <v>5.4</v>
      </c>
      <c r="B8" s="5">
        <v>35</v>
      </c>
      <c r="C8" s="2">
        <f t="shared" si="2"/>
        <v>2.4116281982941707</v>
      </c>
      <c r="D8" s="2">
        <f t="shared" si="0"/>
        <v>23.633956343282875</v>
      </c>
      <c r="F8" s="3">
        <f t="shared" si="1"/>
        <v>7.7544315057690385</v>
      </c>
    </row>
    <row r="9" spans="1:6" x14ac:dyDescent="0.25">
      <c r="B9" s="1">
        <v>25</v>
      </c>
      <c r="C9" s="2">
        <f t="shared" si="2"/>
        <v>1.7769176914097589</v>
      </c>
      <c r="D9" s="2">
        <f t="shared" si="0"/>
        <v>17.413793375815636</v>
      </c>
      <c r="F9" s="3">
        <f t="shared" si="1"/>
        <v>5.7135617087130504</v>
      </c>
    </row>
    <row r="10" spans="1:6" x14ac:dyDescent="0.25">
      <c r="B10" s="1">
        <v>15</v>
      </c>
      <c r="C10" s="2">
        <f t="shared" si="2"/>
        <v>1.0882164396355984</v>
      </c>
      <c r="D10" s="2">
        <f t="shared" si="0"/>
        <v>10.664521108428865</v>
      </c>
      <c r="F10" s="3">
        <f t="shared" si="1"/>
        <v>3.4990882303395447</v>
      </c>
    </row>
    <row r="11" spans="1:6" ht="15.75" thickBot="1" x14ac:dyDescent="0.3">
      <c r="A11" s="8"/>
      <c r="B11" s="9">
        <v>0</v>
      </c>
      <c r="C11" s="10">
        <f t="shared" si="2"/>
        <v>0</v>
      </c>
      <c r="D11" s="10">
        <f t="shared" si="0"/>
        <v>0</v>
      </c>
      <c r="E11" s="8"/>
      <c r="F11" s="11">
        <f t="shared" si="1"/>
        <v>0</v>
      </c>
    </row>
    <row r="12" spans="1:6" ht="15.75" thickBot="1" x14ac:dyDescent="0.3">
      <c r="A12" s="4" t="s">
        <v>6</v>
      </c>
      <c r="B12" s="1">
        <v>90</v>
      </c>
      <c r="C12" s="2">
        <f>(A14/2.2)*SIN(RADIANS(B12))</f>
        <v>8.7227272727272727</v>
      </c>
      <c r="D12" s="2">
        <f t="shared" si="0"/>
        <v>85.482727272727274</v>
      </c>
      <c r="E12" s="2">
        <f>0.311*9.8</f>
        <v>3.0478000000000001</v>
      </c>
      <c r="F12" s="3">
        <f t="shared" si="1"/>
        <v>28.047354574685766</v>
      </c>
    </row>
    <row r="13" spans="1:6" x14ac:dyDescent="0.25">
      <c r="A13" s="6" t="s">
        <v>7</v>
      </c>
      <c r="B13" s="1">
        <v>85</v>
      </c>
      <c r="C13" s="2">
        <f>$C$12*SIN(RADIANS(B13))</f>
        <v>8.6895346619911802</v>
      </c>
      <c r="D13" s="2">
        <f t="shared" si="0"/>
        <v>85.157439687513573</v>
      </c>
      <c r="F13" s="3">
        <f t="shared" si="1"/>
        <v>27.940625922801225</v>
      </c>
    </row>
    <row r="14" spans="1:6" ht="15.75" thickBot="1" x14ac:dyDescent="0.3">
      <c r="A14" s="7">
        <v>19.190000000000001</v>
      </c>
      <c r="B14" s="1">
        <v>75</v>
      </c>
      <c r="C14" s="2">
        <f>$C$12*SIN(RADIANS(B14))</f>
        <v>8.4255075484032815</v>
      </c>
      <c r="D14" s="2">
        <f t="shared" si="0"/>
        <v>82.569973974352166</v>
      </c>
      <c r="F14" s="3">
        <f t="shared" si="1"/>
        <v>27.091664142775826</v>
      </c>
    </row>
    <row r="15" spans="1:6" x14ac:dyDescent="0.25">
      <c r="A15" s="6" t="s">
        <v>9</v>
      </c>
      <c r="B15" s="5">
        <v>65</v>
      </c>
      <c r="C15" s="2">
        <f t="shared" ref="C15:C21" si="3">$C$12*SIN(RADIANS(B15))</f>
        <v>7.9054756514696871</v>
      </c>
      <c r="D15" s="2">
        <f t="shared" ref="D15:D24" si="4">C15*9.8</f>
        <v>77.473661384402945</v>
      </c>
      <c r="F15" s="3">
        <f t="shared" ref="F15:F24" si="5">D15/$E$2</f>
        <v>25.419535856815717</v>
      </c>
    </row>
    <row r="16" spans="1:6" x14ac:dyDescent="0.25">
      <c r="A16" s="14">
        <v>3.49</v>
      </c>
      <c r="B16" s="5">
        <v>55</v>
      </c>
      <c r="C16" s="2">
        <f t="shared" si="3"/>
        <v>7.1452398772298871</v>
      </c>
      <c r="D16" s="2">
        <f t="shared" si="4"/>
        <v>70.023350796852895</v>
      </c>
      <c r="F16" s="3">
        <f t="shared" si="5"/>
        <v>22.975047836752047</v>
      </c>
    </row>
    <row r="17" spans="1:6" x14ac:dyDescent="0.25">
      <c r="A17" s="15" t="s">
        <v>10</v>
      </c>
      <c r="B17" s="17">
        <v>45</v>
      </c>
      <c r="C17" s="18">
        <f t="shared" si="3"/>
        <v>6.1678996049862933</v>
      </c>
      <c r="D17" s="18">
        <f t="shared" si="4"/>
        <v>60.445416128865681</v>
      </c>
      <c r="E17" s="19"/>
      <c r="F17" s="20">
        <f t="shared" si="5"/>
        <v>19.832474614103837</v>
      </c>
    </row>
    <row r="18" spans="1:6" ht="15.75" thickBot="1" x14ac:dyDescent="0.3">
      <c r="A18" s="16">
        <f>A16*4</f>
        <v>13.96</v>
      </c>
      <c r="B18" s="5">
        <v>35</v>
      </c>
      <c r="C18" s="2">
        <f t="shared" si="3"/>
        <v>5.0031508243529883</v>
      </c>
      <c r="D18" s="2">
        <f t="shared" si="4"/>
        <v>49.030878078659292</v>
      </c>
      <c r="F18" s="3">
        <f t="shared" si="5"/>
        <v>16.087301686022471</v>
      </c>
    </row>
    <row r="19" spans="1:6" x14ac:dyDescent="0.25">
      <c r="B19" s="1">
        <v>25</v>
      </c>
      <c r="C19" s="2">
        <f t="shared" si="3"/>
        <v>3.6863838376381919</v>
      </c>
      <c r="D19" s="2">
        <f t="shared" si="4"/>
        <v>36.126561608854281</v>
      </c>
      <c r="F19" s="3">
        <f t="shared" si="5"/>
        <v>11.853324236778752</v>
      </c>
    </row>
    <row r="20" spans="1:6" x14ac:dyDescent="0.25">
      <c r="B20" s="1">
        <v>15</v>
      </c>
      <c r="C20" s="2">
        <f t="shared" si="3"/>
        <v>2.2576079434169878</v>
      </c>
      <c r="D20" s="2">
        <f t="shared" si="4"/>
        <v>22.124557845486482</v>
      </c>
      <c r="F20" s="3">
        <f t="shared" si="5"/>
        <v>7.2591895286719872</v>
      </c>
    </row>
    <row r="21" spans="1:6" ht="15.75" thickBot="1" x14ac:dyDescent="0.3">
      <c r="A21" s="8"/>
      <c r="B21" s="9">
        <v>0</v>
      </c>
      <c r="C21" s="10">
        <f t="shared" si="3"/>
        <v>0</v>
      </c>
      <c r="D21" s="10">
        <f t="shared" si="4"/>
        <v>0</v>
      </c>
      <c r="E21" s="8"/>
      <c r="F21" s="11">
        <f t="shared" si="5"/>
        <v>0</v>
      </c>
    </row>
    <row r="22" spans="1:6" ht="15.75" thickBot="1" x14ac:dyDescent="0.3">
      <c r="A22" t="s">
        <v>11</v>
      </c>
      <c r="B22" s="1">
        <v>90</v>
      </c>
      <c r="C22" s="2">
        <f>(A24/2.2)*SIN(RADIANS(B22))</f>
        <v>12.636363636363635</v>
      </c>
      <c r="D22" s="2">
        <f t="shared" si="4"/>
        <v>123.83636363636363</v>
      </c>
      <c r="E22" s="2">
        <f>0.311*9.8</f>
        <v>3.0478000000000001</v>
      </c>
      <c r="F22" s="3">
        <f t="shared" si="5"/>
        <v>40.631394329143525</v>
      </c>
    </row>
    <row r="23" spans="1:6" x14ac:dyDescent="0.25">
      <c r="A23" s="6" t="s">
        <v>7</v>
      </c>
      <c r="B23" s="1">
        <v>85</v>
      </c>
      <c r="C23" s="2">
        <f>$C$22*SIN(RADIANS(B23))</f>
        <v>12.588278457704783</v>
      </c>
      <c r="D23" s="2">
        <f t="shared" si="4"/>
        <v>123.36512888550689</v>
      </c>
      <c r="F23" s="3">
        <f t="shared" si="5"/>
        <v>40.476779606767799</v>
      </c>
    </row>
    <row r="24" spans="1:6" ht="15.75" thickBot="1" x14ac:dyDescent="0.3">
      <c r="A24" s="7">
        <v>27.8</v>
      </c>
      <c r="B24" s="1">
        <v>75</v>
      </c>
      <c r="C24" s="2">
        <f t="shared" ref="C24:C31" si="6">$C$22*SIN(RADIANS(B24))</f>
        <v>12.20578998674368</v>
      </c>
      <c r="D24" s="2">
        <f t="shared" si="4"/>
        <v>119.61674187008808</v>
      </c>
      <c r="F24" s="3">
        <f t="shared" si="5"/>
        <v>39.246913140654925</v>
      </c>
    </row>
    <row r="25" spans="1:6" x14ac:dyDescent="0.25">
      <c r="A25" s="6" t="s">
        <v>9</v>
      </c>
      <c r="B25" s="5">
        <v>65</v>
      </c>
      <c r="C25" s="2">
        <f t="shared" si="6"/>
        <v>11.452434763463121</v>
      </c>
      <c r="D25" s="2">
        <f t="shared" ref="D25:D41" si="7">C25*9.8</f>
        <v>112.23386068193859</v>
      </c>
      <c r="F25" s="3">
        <f t="shared" ref="F25:F41" si="8">D25/$E$2</f>
        <v>36.824549078659558</v>
      </c>
    </row>
    <row r="26" spans="1:6" x14ac:dyDescent="0.25">
      <c r="A26" s="14">
        <v>5.92</v>
      </c>
      <c r="B26" s="5">
        <v>55</v>
      </c>
      <c r="C26" s="2">
        <f t="shared" si="6"/>
        <v>10.35110310510635</v>
      </c>
      <c r="D26" s="2">
        <f t="shared" si="7"/>
        <v>101.44081043004225</v>
      </c>
      <c r="F26" s="3">
        <f t="shared" si="8"/>
        <v>33.283289727030066</v>
      </c>
    </row>
    <row r="27" spans="1:6" x14ac:dyDescent="0.25">
      <c r="A27" s="15" t="s">
        <v>10</v>
      </c>
      <c r="B27" s="17">
        <v>45</v>
      </c>
      <c r="C27" s="18">
        <f t="shared" si="6"/>
        <v>8.9352584168118252</v>
      </c>
      <c r="D27" s="18">
        <f t="shared" si="7"/>
        <v>87.565532484755892</v>
      </c>
      <c r="E27" s="19"/>
      <c r="F27" s="20">
        <f t="shared" si="8"/>
        <v>28.730734459202012</v>
      </c>
    </row>
    <row r="28" spans="1:6" ht="15.75" thickBot="1" x14ac:dyDescent="0.3">
      <c r="A28" s="16">
        <f>A26*4</f>
        <v>23.68</v>
      </c>
      <c r="B28" s="5">
        <v>35</v>
      </c>
      <c r="C28" s="2">
        <f t="shared" si="6"/>
        <v>7.2479204229813989</v>
      </c>
      <c r="D28" s="2">
        <f t="shared" si="7"/>
        <v>71.02962014521772</v>
      </c>
      <c r="F28" s="3">
        <f t="shared" si="8"/>
        <v>23.305210363284242</v>
      </c>
    </row>
    <row r="29" spans="1:6" x14ac:dyDescent="0.25">
      <c r="B29" s="1">
        <v>25</v>
      </c>
      <c r="C29" s="2">
        <f t="shared" si="6"/>
        <v>5.3403580347233834</v>
      </c>
      <c r="D29" s="2">
        <f t="shared" si="7"/>
        <v>52.335508740289164</v>
      </c>
      <c r="F29" s="3">
        <f t="shared" si="8"/>
        <v>17.17156924348355</v>
      </c>
    </row>
    <row r="30" spans="1:6" x14ac:dyDescent="0.25">
      <c r="B30" s="1">
        <v>15</v>
      </c>
      <c r="C30" s="2">
        <f t="shared" si="6"/>
        <v>3.2705315699318525</v>
      </c>
      <c r="D30" s="2">
        <f t="shared" si="7"/>
        <v>32.051209385332157</v>
      </c>
      <c r="F30" s="3">
        <f t="shared" si="8"/>
        <v>10.516178681452903</v>
      </c>
    </row>
    <row r="31" spans="1:6" ht="15.75" thickBot="1" x14ac:dyDescent="0.3">
      <c r="A31" s="21"/>
      <c r="B31" s="9">
        <v>0</v>
      </c>
      <c r="C31" s="10">
        <f t="shared" si="6"/>
        <v>0</v>
      </c>
      <c r="D31" s="10">
        <f t="shared" si="7"/>
        <v>0</v>
      </c>
      <c r="E31" s="8"/>
      <c r="F31" s="11">
        <f t="shared" si="8"/>
        <v>0</v>
      </c>
    </row>
    <row r="32" spans="1:6" ht="15.75" thickBot="1" x14ac:dyDescent="0.3">
      <c r="A32" s="4" t="s">
        <v>12</v>
      </c>
      <c r="B32" s="1">
        <v>90</v>
      </c>
      <c r="C32" s="2">
        <f>(A34/2.2)*SIN(RADIANS(B32))</f>
        <v>5.1454545454545455</v>
      </c>
      <c r="D32" s="2">
        <f t="shared" si="7"/>
        <v>50.425454545454549</v>
      </c>
      <c r="E32" s="2">
        <f>0.311*9.8</f>
        <v>3.0478000000000001</v>
      </c>
      <c r="F32" s="3">
        <f t="shared" si="8"/>
        <v>16.544869921075708</v>
      </c>
    </row>
    <row r="33" spans="1:6" x14ac:dyDescent="0.25">
      <c r="A33" s="6" t="s">
        <v>7</v>
      </c>
      <c r="B33" s="1">
        <v>85</v>
      </c>
      <c r="C33" s="2">
        <f>$C$32*SIN(RADIANS(B33))</f>
        <v>5.1258745374538908</v>
      </c>
      <c r="D33" s="2">
        <f t="shared" si="7"/>
        <v>50.233570467048132</v>
      </c>
      <c r="F33" s="3">
        <f t="shared" si="8"/>
        <v>16.481911695993219</v>
      </c>
    </row>
    <row r="34" spans="1:6" ht="15.75" thickBot="1" x14ac:dyDescent="0.3">
      <c r="A34" s="7">
        <v>11.32</v>
      </c>
      <c r="B34" s="1">
        <v>75</v>
      </c>
      <c r="C34" s="2">
        <f t="shared" ref="C34:C41" si="9">$C$32*SIN(RADIANS(B34))</f>
        <v>4.9701274334510241</v>
      </c>
      <c r="D34" s="2">
        <f t="shared" si="7"/>
        <v>48.70724884782004</v>
      </c>
      <c r="F34" s="3">
        <f t="shared" si="8"/>
        <v>15.981117149360207</v>
      </c>
    </row>
    <row r="35" spans="1:6" x14ac:dyDescent="0.25">
      <c r="A35" s="6" t="s">
        <v>9</v>
      </c>
      <c r="B35" s="5">
        <v>65</v>
      </c>
      <c r="C35" s="2">
        <f t="shared" si="9"/>
        <v>4.663365522388581</v>
      </c>
      <c r="D35" s="2">
        <f t="shared" si="7"/>
        <v>45.700982119408096</v>
      </c>
      <c r="F35" s="3">
        <f t="shared" si="8"/>
        <v>14.994744444979361</v>
      </c>
    </row>
    <row r="36" spans="1:6" x14ac:dyDescent="0.25">
      <c r="A36" s="14">
        <v>1.71</v>
      </c>
      <c r="B36" s="5">
        <v>55</v>
      </c>
      <c r="C36" s="2">
        <f t="shared" si="9"/>
        <v>4.2149096097051757</v>
      </c>
      <c r="D36" s="2">
        <f t="shared" si="7"/>
        <v>41.306114175110721</v>
      </c>
      <c r="F36" s="3">
        <f t="shared" si="8"/>
        <v>13.552764018344616</v>
      </c>
    </row>
    <row r="37" spans="1:6" x14ac:dyDescent="0.25">
      <c r="A37" s="15" t="s">
        <v>10</v>
      </c>
      <c r="B37" s="17">
        <v>45</v>
      </c>
      <c r="C37" s="18">
        <f t="shared" si="9"/>
        <v>3.6383858013780532</v>
      </c>
      <c r="D37" s="18">
        <f t="shared" si="7"/>
        <v>35.656180853504921</v>
      </c>
      <c r="E37" s="19"/>
      <c r="F37" s="20">
        <f t="shared" si="8"/>
        <v>11.698989715041971</v>
      </c>
    </row>
    <row r="38" spans="1:6" ht="15.75" thickBot="1" x14ac:dyDescent="0.3">
      <c r="A38" s="16">
        <f>A36*4</f>
        <v>6.84</v>
      </c>
      <c r="B38" s="5">
        <v>35</v>
      </c>
      <c r="C38" s="2">
        <f t="shared" si="9"/>
        <v>2.9513114815881099</v>
      </c>
      <c r="D38" s="2">
        <f t="shared" si="7"/>
        <v>28.922852519563477</v>
      </c>
      <c r="F38" s="3">
        <f t="shared" si="8"/>
        <v>9.4897475292222175</v>
      </c>
    </row>
    <row r="39" spans="1:6" x14ac:dyDescent="0.25">
      <c r="B39" s="1">
        <v>25</v>
      </c>
      <c r="C39" s="2">
        <f t="shared" si="9"/>
        <v>2.1745630558657809</v>
      </c>
      <c r="D39" s="2">
        <f t="shared" si="7"/>
        <v>21.310717947484655</v>
      </c>
      <c r="F39" s="3">
        <f t="shared" si="8"/>
        <v>6.9921641667710004</v>
      </c>
    </row>
    <row r="40" spans="1:6" x14ac:dyDescent="0.25">
      <c r="B40" s="1">
        <v>15</v>
      </c>
      <c r="C40" s="2">
        <f t="shared" si="9"/>
        <v>1.3317416320729705</v>
      </c>
      <c r="D40" s="2">
        <f t="shared" si="7"/>
        <v>13.051067994315112</v>
      </c>
      <c r="F40" s="3">
        <f t="shared" si="8"/>
        <v>4.282127434318233</v>
      </c>
    </row>
    <row r="41" spans="1:6" ht="15.75" thickBot="1" x14ac:dyDescent="0.3">
      <c r="A41" s="8"/>
      <c r="B41" s="9">
        <v>0</v>
      </c>
      <c r="C41" s="10">
        <f t="shared" si="9"/>
        <v>0</v>
      </c>
      <c r="D41" s="10">
        <f t="shared" si="7"/>
        <v>0</v>
      </c>
      <c r="E41" s="8"/>
      <c r="F41" s="11">
        <f t="shared" si="8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</cp:lastModifiedBy>
  <dcterms:created xsi:type="dcterms:W3CDTF">2024-02-14T18:22:48Z</dcterms:created>
  <dcterms:modified xsi:type="dcterms:W3CDTF">2024-02-15T00:20:31Z</dcterms:modified>
</cp:coreProperties>
</file>