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gy\iCloudDrive\2020_Fall\CS311\Project\Proj01\"/>
    </mc:Choice>
  </mc:AlternateContent>
  <xr:revisionPtr revIDLastSave="0" documentId="13_ncr:1_{7EA5EF3A-0275-46BB-8857-71024257D306}" xr6:coauthVersionLast="36" xr6:coauthVersionMax="36" xr10:uidLastSave="{00000000-0000-0000-0000-000000000000}"/>
  <bookViews>
    <workbookView xWindow="0" yWindow="0" windowWidth="14385" windowHeight="4545" xr2:uid="{3CC5A261-F957-4351-BF41-2C31A07479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7" i="1"/>
  <c r="L7" i="1"/>
  <c r="M7" i="1"/>
  <c r="I7" i="1"/>
  <c r="C35" i="1" l="1"/>
  <c r="D35" i="1"/>
  <c r="E35" i="1"/>
  <c r="F35" i="1"/>
  <c r="B35" i="1"/>
  <c r="C34" i="1"/>
  <c r="D34" i="1"/>
  <c r="E34" i="1"/>
  <c r="F34" i="1"/>
  <c r="B34" i="1"/>
  <c r="B33" i="1"/>
  <c r="C33" i="1"/>
  <c r="D33" i="1"/>
  <c r="E33" i="1"/>
  <c r="F33" i="1"/>
  <c r="J6" i="1"/>
  <c r="K6" i="1"/>
  <c r="L6" i="1"/>
  <c r="M6" i="1"/>
  <c r="I6" i="1"/>
</calcChain>
</file>

<file path=xl/sharedStrings.xml><?xml version="1.0" encoding="utf-8"?>
<sst xmlns="http://schemas.openxmlformats.org/spreadsheetml/2006/main" count="68" uniqueCount="45">
  <si>
    <t>art</t>
    <phoneticPr fontId="1" type="noConversion"/>
  </si>
  <si>
    <t>tot. # of loads</t>
    <phoneticPr fontId="1" type="noConversion"/>
  </si>
  <si>
    <t>tot. # of stores</t>
    <phoneticPr fontId="1" type="noConversion"/>
  </si>
  <si>
    <t>tot. # of branch</t>
    <phoneticPr fontId="1" type="noConversion"/>
  </si>
  <si>
    <t>tot. simul. Time in cycles</t>
    <phoneticPr fontId="1" type="noConversion"/>
  </si>
  <si>
    <t>IPC</t>
    <phoneticPr fontId="1" type="noConversion"/>
  </si>
  <si>
    <t>CPI</t>
    <phoneticPr fontId="1" type="noConversion"/>
  </si>
  <si>
    <t>inst. Per branch</t>
    <phoneticPr fontId="1" type="noConversion"/>
  </si>
  <si>
    <t>branch address-prediction rate</t>
    <phoneticPr fontId="1" type="noConversion"/>
  </si>
  <si>
    <t>branch direction-prediction rate</t>
    <phoneticPr fontId="1" type="noConversion"/>
  </si>
  <si>
    <t>il1.accesses</t>
    <phoneticPr fontId="1" type="noConversion"/>
  </si>
  <si>
    <t>il1.hits</t>
    <phoneticPr fontId="1" type="noConversion"/>
  </si>
  <si>
    <t>il1.misses</t>
    <phoneticPr fontId="1" type="noConversion"/>
  </si>
  <si>
    <t>dl1.accesses</t>
    <phoneticPr fontId="1" type="noConversion"/>
  </si>
  <si>
    <t>di1.hits</t>
    <phoneticPr fontId="1" type="noConversion"/>
  </si>
  <si>
    <t>dl1.misses</t>
    <phoneticPr fontId="1" type="noConversion"/>
  </si>
  <si>
    <t>ul2.accesses</t>
    <phoneticPr fontId="1" type="noConversion"/>
  </si>
  <si>
    <t>ul2..hits</t>
    <phoneticPr fontId="1" type="noConversion"/>
  </si>
  <si>
    <t>ul2.misses</t>
    <phoneticPr fontId="1" type="noConversion"/>
  </si>
  <si>
    <t>itlb.accesses</t>
    <phoneticPr fontId="1" type="noConversion"/>
  </si>
  <si>
    <t>itlb.hits</t>
    <phoneticPr fontId="1" type="noConversion"/>
  </si>
  <si>
    <t>itlb.misses</t>
    <phoneticPr fontId="1" type="noConversion"/>
  </si>
  <si>
    <t>dtlb.accesses</t>
    <phoneticPr fontId="1" type="noConversion"/>
  </si>
  <si>
    <t>dtlb.hits</t>
    <phoneticPr fontId="1" type="noConversion"/>
  </si>
  <si>
    <t>dtlb.misses</t>
    <phoneticPr fontId="1" type="noConversion"/>
  </si>
  <si>
    <t>mem.page_count</t>
    <phoneticPr fontId="1" type="noConversion"/>
  </si>
  <si>
    <t>mem.ptab_misses</t>
    <phoneticPr fontId="1" type="noConversion"/>
  </si>
  <si>
    <t>mem.ptab_accesses</t>
    <phoneticPr fontId="1" type="noConversion"/>
  </si>
  <si>
    <t>bzip2</t>
    <phoneticPr fontId="1" type="noConversion"/>
  </si>
  <si>
    <t>tot. # of load/store</t>
    <phoneticPr fontId="1" type="noConversion"/>
  </si>
  <si>
    <t>tot. # of inst.</t>
    <phoneticPr fontId="1" type="noConversion"/>
  </si>
  <si>
    <t>gcc</t>
    <phoneticPr fontId="1" type="noConversion"/>
  </si>
  <si>
    <t>mcf</t>
    <phoneticPr fontId="1" type="noConversion"/>
  </si>
  <si>
    <t>swim</t>
    <phoneticPr fontId="1" type="noConversion"/>
  </si>
  <si>
    <t>Other</t>
    <phoneticPr fontId="1" type="noConversion"/>
  </si>
  <si>
    <t>Branch</t>
    <phoneticPr fontId="1" type="noConversion"/>
  </si>
  <si>
    <t>Load</t>
    <phoneticPr fontId="1" type="noConversion"/>
  </si>
  <si>
    <t>Store</t>
    <phoneticPr fontId="1" type="noConversion"/>
  </si>
  <si>
    <t>first page-table misses rate(%) *10^3</t>
    <phoneticPr fontId="1" type="noConversion"/>
  </si>
  <si>
    <t>mem.page_mem allocated(K)</t>
    <phoneticPr fontId="1" type="noConversion"/>
  </si>
  <si>
    <t>il1 cache miss rate(%) *10^2</t>
    <phoneticPr fontId="1" type="noConversion"/>
  </si>
  <si>
    <t>dl1 cache miss rate(%) * 10</t>
    <phoneticPr fontId="1" type="noConversion"/>
  </si>
  <si>
    <t>CPI</t>
    <phoneticPr fontId="1" type="noConversion"/>
  </si>
  <si>
    <t>Total</t>
    <phoneticPr fontId="1" type="noConversion"/>
  </si>
  <si>
    <t>first level page-table misses rate(%) *10^3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</si>
</sst>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The number of instruction for each instruction types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art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swim</c:v>
                </c:pt>
              </c:strCache>
            </c:strRef>
          </c:cat>
          <c:val>
            <c:numRef>
              <c:f>Sheet1!$I$3:$M$3</c:f>
              <c:numCache>
                <c:formatCode>General</c:formatCode>
                <c:ptCount val="5"/>
                <c:pt idx="0">
                  <c:v>3912504</c:v>
                </c:pt>
                <c:pt idx="1">
                  <c:v>2563875</c:v>
                </c:pt>
                <c:pt idx="2">
                  <c:v>3317963</c:v>
                </c:pt>
                <c:pt idx="3">
                  <c:v>5354259</c:v>
                </c:pt>
                <c:pt idx="4">
                  <c:v>2204476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A-4355-8A8C-4F4BF1FF0834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Store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art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swim</c:v>
                </c:pt>
              </c:strCache>
            </c:strRef>
          </c:cat>
          <c:val>
            <c:numRef>
              <c:f>Sheet1!$I$4:$M$4</c:f>
              <c:numCache>
                <c:formatCode>General</c:formatCode>
                <c:ptCount val="5"/>
                <c:pt idx="0">
                  <c:v>1165329</c:v>
                </c:pt>
                <c:pt idx="1">
                  <c:v>804499</c:v>
                </c:pt>
                <c:pt idx="2">
                  <c:v>1116048</c:v>
                </c:pt>
                <c:pt idx="3">
                  <c:v>2855249</c:v>
                </c:pt>
                <c:pt idx="4">
                  <c:v>251924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A-4355-8A8C-4F4BF1FF0834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Branch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art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swim</c:v>
                </c:pt>
              </c:strCache>
            </c:strRef>
          </c:cat>
          <c:val>
            <c:numRef>
              <c:f>Sheet1!$I$5:$M$5</c:f>
              <c:numCache>
                <c:formatCode>General</c:formatCode>
                <c:ptCount val="5"/>
                <c:pt idx="0">
                  <c:v>993637</c:v>
                </c:pt>
                <c:pt idx="1">
                  <c:v>1240759</c:v>
                </c:pt>
                <c:pt idx="2">
                  <c:v>1577732</c:v>
                </c:pt>
                <c:pt idx="3">
                  <c:v>358908</c:v>
                </c:pt>
                <c:pt idx="4">
                  <c:v>337248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A-4355-8A8C-4F4BF1FF0834}"/>
            </c:ext>
          </c:extLst>
        </c:ser>
        <c:ser>
          <c:idx val="3"/>
          <c:order val="3"/>
          <c:tx>
            <c:strRef>
              <c:f>Sheet1!$H$6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art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swim</c:v>
                </c:pt>
              </c:strCache>
            </c:strRef>
          </c:cat>
          <c:val>
            <c:numRef>
              <c:f>Sheet1!$I$6:$M$6</c:f>
              <c:numCache>
                <c:formatCode>General</c:formatCode>
                <c:ptCount val="5"/>
                <c:pt idx="0">
                  <c:v>4554841</c:v>
                </c:pt>
                <c:pt idx="1">
                  <c:v>5408083</c:v>
                </c:pt>
                <c:pt idx="2">
                  <c:v>5170460</c:v>
                </c:pt>
                <c:pt idx="3">
                  <c:v>1432866</c:v>
                </c:pt>
                <c:pt idx="4">
                  <c:v>7223356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AA-4355-8A8C-4F4BF1FF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659231"/>
        <c:axId val="675385807"/>
      </c:barChart>
      <c:catAx>
        <c:axId val="65965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5385807"/>
        <c:crosses val="autoZero"/>
        <c:auto val="1"/>
        <c:lblAlgn val="ctr"/>
        <c:lblOffset val="100"/>
        <c:noMultiLvlLbl val="0"/>
      </c:catAx>
      <c:valAx>
        <c:axId val="67538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65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Sheet1!$H$55</c:f>
              <c:strCache>
                <c:ptCount val="1"/>
                <c:pt idx="0">
                  <c:v>first level page-table misses rate(%) *10^3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Sheet1!$I$54:$M$54</c:f>
              <c:strCache>
                <c:ptCount val="5"/>
                <c:pt idx="0">
                  <c:v>art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swim</c:v>
                </c:pt>
              </c:strCache>
            </c:strRef>
          </c:cat>
          <c:val>
            <c:numRef>
              <c:f>Sheet1!$I$55:$M$55</c:f>
              <c:numCache>
                <c:formatCode>General</c:formatCode>
                <c:ptCount val="5"/>
                <c:pt idx="0">
                  <c:v>0.64502319622233673</c:v>
                </c:pt>
                <c:pt idx="1">
                  <c:v>0.83063438459769678</c:v>
                </c:pt>
                <c:pt idx="2">
                  <c:v>57.624267540872395</c:v>
                </c:pt>
                <c:pt idx="3">
                  <c:v>1.9594880910497028</c:v>
                </c:pt>
                <c:pt idx="4">
                  <c:v>2.8924470893021628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E-4927-AEAE-0CA80542F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079135"/>
        <c:axId val="675381231"/>
      </c:barChart>
      <c:catAx>
        <c:axId val="67407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5381231"/>
        <c:crosses val="autoZero"/>
        <c:auto val="1"/>
        <c:lblAlgn val="ctr"/>
        <c:lblOffset val="100"/>
        <c:noMultiLvlLbl val="0"/>
      </c:catAx>
      <c:valAx>
        <c:axId val="67538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407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Branch prediction rate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Sheet1!$H$76</c:f>
              <c:strCache>
                <c:ptCount val="1"/>
                <c:pt idx="0">
                  <c:v>branch address-prediction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Sheet1!$I$75:$M$75</c:f>
              <c:strCache>
                <c:ptCount val="5"/>
                <c:pt idx="0">
                  <c:v>art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swim</c:v>
                </c:pt>
              </c:strCache>
            </c:strRef>
          </c:cat>
          <c:val>
            <c:numRef>
              <c:f>Sheet1!$I$76:$M$76</c:f>
              <c:numCache>
                <c:formatCode>General</c:formatCode>
                <c:ptCount val="5"/>
                <c:pt idx="0">
                  <c:v>0.93020000000000003</c:v>
                </c:pt>
                <c:pt idx="1">
                  <c:v>0.99780000000000002</c:v>
                </c:pt>
                <c:pt idx="2">
                  <c:v>0.89490000000000003</c:v>
                </c:pt>
                <c:pt idx="3">
                  <c:v>0.99839999999999995</c:v>
                </c:pt>
                <c:pt idx="4">
                  <c:v>0.98629999999999995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4-4050-835C-B29F1DE2F7F9}"/>
            </c:ext>
          </c:extLst>
        </c:ser>
        <c:ser>
          <c:idx val="1"/>
          <c:order val="1"/>
          <c:tx>
            <c:strRef>
              <c:f>Sheet1!$H$77</c:f>
              <c:strCache>
                <c:ptCount val="1"/>
                <c:pt idx="0">
                  <c:v>branch direction-prediction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Sheet1!$I$75:$M$75</c:f>
              <c:strCache>
                <c:ptCount val="5"/>
                <c:pt idx="0">
                  <c:v>art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swim</c:v>
                </c:pt>
              </c:strCache>
            </c:strRef>
          </c:cat>
          <c:val>
            <c:numRef>
              <c:f>Sheet1!$I$77:$M$77</c:f>
              <c:numCache>
                <c:formatCode>General</c:formatCode>
                <c:ptCount val="5"/>
                <c:pt idx="0">
                  <c:v>0.9304</c:v>
                </c:pt>
                <c:pt idx="1">
                  <c:v>0.998</c:v>
                </c:pt>
                <c:pt idx="2">
                  <c:v>0.91359999999999997</c:v>
                </c:pt>
                <c:pt idx="3">
                  <c:v>0.99909999999999999</c:v>
                </c:pt>
                <c:pt idx="4">
                  <c:v>0.98829999999999996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4-4050-835C-B29F1DE2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529728"/>
        <c:axId val="517939232"/>
      </c:barChart>
      <c:catAx>
        <c:axId val="5205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939232"/>
        <c:crosses val="autoZero"/>
        <c:auto val="1"/>
        <c:lblAlgn val="ctr"/>
        <c:lblOffset val="100"/>
        <c:noMultiLvlLbl val="0"/>
      </c:catAx>
      <c:valAx>
        <c:axId val="517939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5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IPC</a:t>
            </a:r>
            <a:r>
              <a:rPr lang="en-US" altLang="ko-KR" baseline="0"/>
              <a:t> and CPI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Sheet1!$H$33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Sheet1!$I$32:$M$32</c:f>
              <c:strCache>
                <c:ptCount val="5"/>
                <c:pt idx="0">
                  <c:v>art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swim</c:v>
                </c:pt>
              </c:strCache>
            </c:strRef>
          </c:cat>
          <c:val>
            <c:numRef>
              <c:f>Sheet1!$I$33:$M$33</c:f>
              <c:numCache>
                <c:formatCode>General</c:formatCode>
                <c:ptCount val="5"/>
                <c:pt idx="0">
                  <c:v>1.8419000000000001</c:v>
                </c:pt>
                <c:pt idx="1">
                  <c:v>2.7566999999999999</c:v>
                </c:pt>
                <c:pt idx="2">
                  <c:v>1.2697000000000001</c:v>
                </c:pt>
                <c:pt idx="3">
                  <c:v>2.1457999999999999</c:v>
                </c:pt>
                <c:pt idx="4">
                  <c:v>1.7582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2-4FD1-9986-A6180A7D3D48}"/>
            </c:ext>
          </c:extLst>
        </c:ser>
        <c:ser>
          <c:idx val="1"/>
          <c:order val="1"/>
          <c:tx>
            <c:strRef>
              <c:f>Sheet1!$H$34</c:f>
              <c:strCache>
                <c:ptCount val="1"/>
                <c:pt idx="0">
                  <c:v>CPI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Sheet1!$I$32:$M$32</c:f>
              <c:strCache>
                <c:ptCount val="5"/>
                <c:pt idx="0">
                  <c:v>art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swim</c:v>
                </c:pt>
              </c:strCache>
            </c:strRef>
          </c:cat>
          <c:val>
            <c:numRef>
              <c:f>Sheet1!$I$34:$M$34</c:f>
              <c:numCache>
                <c:formatCode>General</c:formatCode>
                <c:ptCount val="5"/>
                <c:pt idx="0">
                  <c:v>0.54290000000000005</c:v>
                </c:pt>
                <c:pt idx="1">
                  <c:v>0.36280000000000001</c:v>
                </c:pt>
                <c:pt idx="2">
                  <c:v>0.78759999999999997</c:v>
                </c:pt>
                <c:pt idx="3">
                  <c:v>0.46600000000000003</c:v>
                </c:pt>
                <c:pt idx="4">
                  <c:v>0.56879999999999997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2-4FD1-9986-A6180A7D3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668464"/>
        <c:axId val="517608800"/>
      </c:barChart>
      <c:catAx>
        <c:axId val="78366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608800"/>
        <c:crosses val="autoZero"/>
        <c:auto val="1"/>
        <c:lblAlgn val="ctr"/>
        <c:lblOffset val="100"/>
        <c:noMultiLvlLbl val="0"/>
      </c:catAx>
      <c:valAx>
        <c:axId val="5176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366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252412</xdr:colOff>
      <xdr:row>8</xdr:row>
      <xdr:rowOff>100011</xdr:rowOff>
    </xdr:from>
    <xdr:to>
      <xdr:col>25</xdr:col>
      <xdr:colOff>200026</xdr:colOff>
      <xdr:row>30</xdr:row>
      <xdr:rowOff>200024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A140B61-05C6-4F9E-8FDD-C9AD3021D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500062</xdr:colOff>
      <xdr:row>56</xdr:row>
      <xdr:rowOff>42861</xdr:rowOff>
    </xdr:from>
    <xdr:to>
      <xdr:col>15</xdr:col>
      <xdr:colOff>409575</xdr:colOff>
      <xdr:row>72</xdr:row>
      <xdr:rowOff>28574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6584DFA-14D4-4D66-A18A-4895FBA73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77</xdr:row>
      <xdr:rowOff>200024</xdr:rowOff>
    </xdr:from>
    <xdr:to>
      <xdr:col>14</xdr:col>
      <xdr:colOff>657225</xdr:colOff>
      <xdr:row>93</xdr:row>
      <xdr:rowOff>114299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0E58A49-8FF6-456F-AC71-21651E839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404812</xdr:colOff>
      <xdr:row>34</xdr:row>
      <xdr:rowOff>171450</xdr:rowOff>
    </xdr:from>
    <xdr:to>
      <xdr:col>16</xdr:col>
      <xdr:colOff>542925</xdr:colOff>
      <xdr:row>52</xdr:row>
      <xdr:rowOff>95250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DB1AFEF-E443-4F27-A374-86223CFBA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09CE-E76C-4E3C-98AA-7A3B609ED4F9}">
  <dimension ref="A1:M77"/>
  <sheetViews>
    <sheetView tabSelected="1" topLeftCell="A40" workbookViewId="0">
      <selection activeCell="H54" sqref="H54:M55"/>
    </sheetView>
  </sheetViews>
  <sheetFormatPr defaultRowHeight="16.5" x14ac:dyDescent="0.3"/>
  <cols>
    <col min="1" max="1" width="34.125" customWidth="1"/>
    <col min="5" max="5" width="10.25" customWidth="1"/>
    <col min="9" max="9" width="9.5" bestFit="1" customWidth="1"/>
    <col min="13" max="13" width="11.125" customWidth="1"/>
  </cols>
  <sheetData>
    <row r="1" spans="1:13" x14ac:dyDescent="0.3">
      <c r="B1" t="s">
        <v>0</v>
      </c>
      <c r="C1" t="s">
        <v>28</v>
      </c>
      <c r="D1" t="s">
        <v>31</v>
      </c>
      <c r="E1" t="s">
        <v>32</v>
      </c>
      <c r="F1" t="s">
        <v>33</v>
      </c>
      <c r="I1">
        <v>10626311</v>
      </c>
      <c r="J1">
        <v>10017216</v>
      </c>
      <c r="K1">
        <v>11182203</v>
      </c>
      <c r="L1">
        <v>10001282</v>
      </c>
      <c r="M1">
        <v>10017004</v>
      </c>
    </row>
    <row r="2" spans="1:13" x14ac:dyDescent="0.3">
      <c r="A2" t="s">
        <v>30</v>
      </c>
      <c r="B2">
        <v>10626311</v>
      </c>
      <c r="C2">
        <v>10017216</v>
      </c>
      <c r="D2">
        <v>11182203</v>
      </c>
      <c r="E2">
        <v>10001282</v>
      </c>
      <c r="F2">
        <v>10017004</v>
      </c>
      <c r="I2" t="s">
        <v>0</v>
      </c>
      <c r="J2" t="s">
        <v>28</v>
      </c>
      <c r="K2" t="s">
        <v>31</v>
      </c>
      <c r="L2" t="s">
        <v>32</v>
      </c>
      <c r="M2" t="s">
        <v>33</v>
      </c>
    </row>
    <row r="3" spans="1:13" x14ac:dyDescent="0.3">
      <c r="A3" t="s">
        <v>29</v>
      </c>
      <c r="B3">
        <v>5077833</v>
      </c>
      <c r="C3">
        <v>3368374</v>
      </c>
      <c r="D3">
        <v>4434011</v>
      </c>
      <c r="E3">
        <v>8209508</v>
      </c>
      <c r="F3">
        <v>2456400</v>
      </c>
      <c r="H3" t="s">
        <v>36</v>
      </c>
      <c r="I3">
        <v>3912504</v>
      </c>
      <c r="J3">
        <v>2563875</v>
      </c>
      <c r="K3">
        <v>3317963</v>
      </c>
      <c r="L3">
        <v>5354259</v>
      </c>
      <c r="M3">
        <v>2204476</v>
      </c>
    </row>
    <row r="4" spans="1:13" x14ac:dyDescent="0.3">
      <c r="A4" t="s">
        <v>1</v>
      </c>
      <c r="B4">
        <v>3912504</v>
      </c>
      <c r="C4">
        <v>2563875</v>
      </c>
      <c r="D4">
        <v>3317963</v>
      </c>
      <c r="E4">
        <v>5354259</v>
      </c>
      <c r="F4">
        <v>2204476</v>
      </c>
      <c r="H4" t="s">
        <v>37</v>
      </c>
      <c r="I4">
        <v>1165329</v>
      </c>
      <c r="J4">
        <v>804499</v>
      </c>
      <c r="K4">
        <v>1116048</v>
      </c>
      <c r="L4">
        <v>2855249</v>
      </c>
      <c r="M4">
        <v>251924</v>
      </c>
    </row>
    <row r="5" spans="1:13" x14ac:dyDescent="0.3">
      <c r="A5" t="s">
        <v>2</v>
      </c>
      <c r="B5">
        <v>1165329</v>
      </c>
      <c r="C5">
        <v>804499</v>
      </c>
      <c r="D5">
        <v>1116048</v>
      </c>
      <c r="E5">
        <v>2855249</v>
      </c>
      <c r="F5">
        <v>251924</v>
      </c>
      <c r="H5" t="s">
        <v>35</v>
      </c>
      <c r="I5">
        <v>993637</v>
      </c>
      <c r="J5">
        <v>1240759</v>
      </c>
      <c r="K5">
        <v>1577732</v>
      </c>
      <c r="L5">
        <v>358908</v>
      </c>
      <c r="M5">
        <v>337248</v>
      </c>
    </row>
    <row r="6" spans="1:13" x14ac:dyDescent="0.3">
      <c r="A6" t="s">
        <v>3</v>
      </c>
      <c r="B6">
        <v>993637</v>
      </c>
      <c r="C6">
        <v>1240759</v>
      </c>
      <c r="D6">
        <v>1577732</v>
      </c>
      <c r="E6">
        <v>358908</v>
      </c>
      <c r="F6">
        <v>337248</v>
      </c>
      <c r="H6" t="s">
        <v>34</v>
      </c>
      <c r="I6">
        <f>I1-SUM(I3:I5)</f>
        <v>4554841</v>
      </c>
      <c r="J6">
        <f>J1-SUM(J3:J5)</f>
        <v>5408083</v>
      </c>
      <c r="K6">
        <f>K1-SUM(K3:K5)</f>
        <v>5170460</v>
      </c>
      <c r="L6">
        <f>L1-SUM(L3:L5)</f>
        <v>1432866</v>
      </c>
      <c r="M6">
        <f>M1-SUM(M3:M5)</f>
        <v>7223356</v>
      </c>
    </row>
    <row r="7" spans="1:13" x14ac:dyDescent="0.3">
      <c r="A7" t="s">
        <v>4</v>
      </c>
      <c r="B7">
        <v>5429172</v>
      </c>
      <c r="C7">
        <v>3627535</v>
      </c>
      <c r="D7">
        <v>7876007</v>
      </c>
      <c r="E7">
        <v>4660347</v>
      </c>
      <c r="F7">
        <v>5687758</v>
      </c>
      <c r="H7" t="s">
        <v>43</v>
      </c>
      <c r="I7">
        <f>SUM(I3:I6)</f>
        <v>10626311</v>
      </c>
      <c r="J7">
        <f t="shared" ref="J7:M7" si="0">SUM(J3:J6)</f>
        <v>10017216</v>
      </c>
      <c r="K7">
        <f t="shared" si="0"/>
        <v>11182203</v>
      </c>
      <c r="L7">
        <f t="shared" si="0"/>
        <v>10001282</v>
      </c>
      <c r="M7">
        <f t="shared" si="0"/>
        <v>10017004</v>
      </c>
    </row>
    <row r="8" spans="1:13" x14ac:dyDescent="0.3">
      <c r="A8" t="s">
        <v>5</v>
      </c>
      <c r="B8">
        <v>1.8419000000000001</v>
      </c>
      <c r="C8">
        <v>2.7566999999999999</v>
      </c>
      <c r="D8">
        <v>1.2697000000000001</v>
      </c>
      <c r="E8">
        <v>2.1457999999999999</v>
      </c>
      <c r="F8">
        <v>1.7582</v>
      </c>
    </row>
    <row r="9" spans="1:13" x14ac:dyDescent="0.3">
      <c r="A9" t="s">
        <v>6</v>
      </c>
      <c r="B9">
        <v>0.54290000000000005</v>
      </c>
      <c r="C9">
        <v>0.36280000000000001</v>
      </c>
      <c r="D9">
        <v>0.78759999999999997</v>
      </c>
      <c r="E9">
        <v>0.46600000000000003</v>
      </c>
      <c r="F9">
        <v>0.56879999999999997</v>
      </c>
    </row>
    <row r="10" spans="1:13" x14ac:dyDescent="0.3">
      <c r="A10" t="s">
        <v>7</v>
      </c>
      <c r="B10">
        <v>10.89148</v>
      </c>
      <c r="C10">
        <v>8.0691000000000006</v>
      </c>
      <c r="D10">
        <v>6.9819000000000004</v>
      </c>
      <c r="E10">
        <v>27.878799999999998</v>
      </c>
      <c r="F10">
        <v>29.738900000000001</v>
      </c>
    </row>
    <row r="11" spans="1:13" x14ac:dyDescent="0.3">
      <c r="A11" t="s">
        <v>8</v>
      </c>
      <c r="B11">
        <v>0.93020000000000003</v>
      </c>
      <c r="C11">
        <v>0.99780000000000002</v>
      </c>
      <c r="D11">
        <v>0.89490000000000003</v>
      </c>
      <c r="E11">
        <v>0.99839999999999995</v>
      </c>
      <c r="F11">
        <v>0.98629999999999995</v>
      </c>
    </row>
    <row r="12" spans="1:13" x14ac:dyDescent="0.3">
      <c r="A12" t="s">
        <v>9</v>
      </c>
      <c r="B12">
        <v>0.9304</v>
      </c>
      <c r="C12">
        <v>0.998</v>
      </c>
      <c r="D12">
        <v>0.91359999999999997</v>
      </c>
      <c r="E12">
        <v>0.99909999999999999</v>
      </c>
      <c r="F12">
        <v>0.98829999999999996</v>
      </c>
    </row>
    <row r="13" spans="1:13" x14ac:dyDescent="0.3">
      <c r="A13" t="s">
        <v>10</v>
      </c>
      <c r="B13">
        <v>10879837</v>
      </c>
      <c r="C13">
        <v>10025592</v>
      </c>
      <c r="D13">
        <v>12064574</v>
      </c>
      <c r="E13">
        <v>10002213</v>
      </c>
      <c r="F13">
        <v>10033232</v>
      </c>
    </row>
    <row r="14" spans="1:13" x14ac:dyDescent="0.3">
      <c r="A14" t="s">
        <v>11</v>
      </c>
      <c r="B14">
        <v>10879210</v>
      </c>
      <c r="C14">
        <v>10024850</v>
      </c>
      <c r="D14">
        <v>11572603</v>
      </c>
      <c r="E14">
        <v>10001429</v>
      </c>
      <c r="F14">
        <v>10029683</v>
      </c>
    </row>
    <row r="15" spans="1:13" x14ac:dyDescent="0.3">
      <c r="A15" t="s">
        <v>12</v>
      </c>
      <c r="B15">
        <v>627</v>
      </c>
      <c r="C15">
        <v>742</v>
      </c>
      <c r="D15">
        <v>491971</v>
      </c>
      <c r="E15">
        <v>784</v>
      </c>
      <c r="F15">
        <v>3549</v>
      </c>
    </row>
    <row r="16" spans="1:13" x14ac:dyDescent="0.3">
      <c r="A16" t="s">
        <v>13</v>
      </c>
      <c r="B16">
        <v>4759598</v>
      </c>
      <c r="C16">
        <v>3361769</v>
      </c>
      <c r="D16">
        <v>4113503</v>
      </c>
      <c r="E16">
        <v>8209182</v>
      </c>
      <c r="F16">
        <v>2453133</v>
      </c>
    </row>
    <row r="17" spans="1:13" x14ac:dyDescent="0.3">
      <c r="A17" t="s">
        <v>14</v>
      </c>
      <c r="B17">
        <v>4650089</v>
      </c>
      <c r="C17">
        <v>3354759</v>
      </c>
      <c r="D17">
        <v>4013725</v>
      </c>
      <c r="E17">
        <v>7495328</v>
      </c>
      <c r="F17">
        <v>2425344</v>
      </c>
    </row>
    <row r="18" spans="1:13" x14ac:dyDescent="0.3">
      <c r="A18" t="s">
        <v>15</v>
      </c>
      <c r="B18">
        <v>109509</v>
      </c>
      <c r="C18">
        <v>7010</v>
      </c>
      <c r="D18">
        <v>99778</v>
      </c>
      <c r="E18">
        <v>713854</v>
      </c>
      <c r="F18">
        <v>27789</v>
      </c>
    </row>
    <row r="19" spans="1:13" x14ac:dyDescent="0.3">
      <c r="A19" t="s">
        <v>16</v>
      </c>
      <c r="B19">
        <v>198074</v>
      </c>
      <c r="C19">
        <v>12038</v>
      </c>
      <c r="D19">
        <v>624619</v>
      </c>
      <c r="E19">
        <v>1427801</v>
      </c>
      <c r="F19">
        <v>58002</v>
      </c>
    </row>
    <row r="20" spans="1:13" x14ac:dyDescent="0.3">
      <c r="A20" t="s">
        <v>17</v>
      </c>
      <c r="B20">
        <v>130017</v>
      </c>
      <c r="C20">
        <v>6173</v>
      </c>
      <c r="D20">
        <v>602668</v>
      </c>
      <c r="E20">
        <v>1070416</v>
      </c>
      <c r="F20">
        <v>42342</v>
      </c>
    </row>
    <row r="21" spans="1:13" x14ac:dyDescent="0.3">
      <c r="A21" t="s">
        <v>18</v>
      </c>
      <c r="B21">
        <v>68057</v>
      </c>
      <c r="C21">
        <v>5865</v>
      </c>
      <c r="D21">
        <v>21951</v>
      </c>
      <c r="E21">
        <v>357385</v>
      </c>
      <c r="F21">
        <v>15660</v>
      </c>
    </row>
    <row r="22" spans="1:13" x14ac:dyDescent="0.3">
      <c r="A22" t="s">
        <v>19</v>
      </c>
      <c r="B22">
        <v>10879837</v>
      </c>
      <c r="C22">
        <v>10025592</v>
      </c>
      <c r="D22">
        <v>12064574</v>
      </c>
      <c r="E22">
        <v>10002213</v>
      </c>
      <c r="F22">
        <v>10033232</v>
      </c>
    </row>
    <row r="23" spans="1:13" x14ac:dyDescent="0.3">
      <c r="A23" t="s">
        <v>20</v>
      </c>
      <c r="B23">
        <v>10879819</v>
      </c>
      <c r="C23">
        <v>10025565</v>
      </c>
      <c r="D23">
        <v>12063556</v>
      </c>
      <c r="E23">
        <v>10002188</v>
      </c>
      <c r="F23">
        <v>10033156</v>
      </c>
    </row>
    <row r="24" spans="1:13" x14ac:dyDescent="0.3">
      <c r="A24" t="s">
        <v>21</v>
      </c>
      <c r="B24">
        <v>18</v>
      </c>
      <c r="C24">
        <v>27</v>
      </c>
      <c r="D24">
        <v>1018</v>
      </c>
      <c r="E24">
        <v>25</v>
      </c>
      <c r="F24">
        <v>76</v>
      </c>
    </row>
    <row r="25" spans="1:13" x14ac:dyDescent="0.3">
      <c r="A25" t="s">
        <v>22</v>
      </c>
      <c r="B25">
        <v>4814527</v>
      </c>
      <c r="C25">
        <v>3362358</v>
      </c>
      <c r="D25">
        <v>4136485</v>
      </c>
      <c r="E25">
        <v>8209255</v>
      </c>
      <c r="F25">
        <v>2453408</v>
      </c>
    </row>
    <row r="26" spans="1:13" x14ac:dyDescent="0.3">
      <c r="A26" t="s">
        <v>23</v>
      </c>
      <c r="B26">
        <v>4813378</v>
      </c>
      <c r="C26">
        <v>3361240</v>
      </c>
      <c r="D26">
        <v>4134908</v>
      </c>
      <c r="E26">
        <v>8203626</v>
      </c>
      <c r="F26">
        <v>2451659</v>
      </c>
    </row>
    <row r="27" spans="1:13" x14ac:dyDescent="0.3">
      <c r="A27" t="s">
        <v>24</v>
      </c>
      <c r="B27">
        <v>1149</v>
      </c>
      <c r="C27">
        <v>1118</v>
      </c>
      <c r="D27">
        <v>1577</v>
      </c>
      <c r="E27">
        <v>5599</v>
      </c>
      <c r="F27">
        <v>1749</v>
      </c>
    </row>
    <row r="28" spans="1:13" x14ac:dyDescent="0.3">
      <c r="A28" t="s">
        <v>25</v>
      </c>
      <c r="B28">
        <v>449</v>
      </c>
      <c r="C28">
        <v>443</v>
      </c>
      <c r="D28">
        <v>368</v>
      </c>
      <c r="E28">
        <v>2821</v>
      </c>
      <c r="F28">
        <v>1558</v>
      </c>
    </row>
    <row r="29" spans="1:13" x14ac:dyDescent="0.3">
      <c r="A29" t="s">
        <v>39</v>
      </c>
      <c r="B29">
        <v>3592</v>
      </c>
      <c r="C29">
        <v>3464</v>
      </c>
      <c r="D29">
        <v>2944</v>
      </c>
      <c r="E29">
        <v>25568</v>
      </c>
      <c r="F29">
        <v>12464</v>
      </c>
    </row>
    <row r="30" spans="1:13" x14ac:dyDescent="0.3">
      <c r="A30" t="s">
        <v>26</v>
      </c>
      <c r="B30">
        <v>532</v>
      </c>
      <c r="C30">
        <v>542</v>
      </c>
      <c r="D30">
        <v>46753</v>
      </c>
      <c r="E30">
        <v>2974</v>
      </c>
      <c r="F30">
        <v>1756</v>
      </c>
    </row>
    <row r="31" spans="1:13" x14ac:dyDescent="0.3">
      <c r="A31" t="s">
        <v>27</v>
      </c>
      <c r="B31">
        <v>82477654</v>
      </c>
      <c r="C31">
        <v>65251332</v>
      </c>
      <c r="D31">
        <v>81134220</v>
      </c>
      <c r="E31">
        <v>151774334</v>
      </c>
      <c r="F31">
        <v>60709840</v>
      </c>
    </row>
    <row r="32" spans="1:13" x14ac:dyDescent="0.3">
      <c r="I32" t="s">
        <v>0</v>
      </c>
      <c r="J32" t="s">
        <v>28</v>
      </c>
      <c r="K32" t="s">
        <v>31</v>
      </c>
      <c r="L32" t="s">
        <v>32</v>
      </c>
      <c r="M32" t="s">
        <v>33</v>
      </c>
    </row>
    <row r="33" spans="1:13" x14ac:dyDescent="0.3">
      <c r="A33" t="s">
        <v>38</v>
      </c>
      <c r="B33">
        <f>B30*100000/B31</f>
        <v>0.64502319622233673</v>
      </c>
      <c r="C33">
        <f t="shared" ref="C33:F33" si="1">C30*100000/C31</f>
        <v>0.83063438459769678</v>
      </c>
      <c r="D33">
        <f t="shared" si="1"/>
        <v>57.624267540872395</v>
      </c>
      <c r="E33">
        <f t="shared" si="1"/>
        <v>1.9594880910497028</v>
      </c>
      <c r="F33">
        <f t="shared" si="1"/>
        <v>2.8924470893021628</v>
      </c>
      <c r="H33" t="s">
        <v>5</v>
      </c>
      <c r="I33">
        <v>1.8419000000000001</v>
      </c>
      <c r="J33">
        <v>2.7566999999999999</v>
      </c>
      <c r="K33">
        <v>1.2697000000000001</v>
      </c>
      <c r="L33">
        <v>2.1457999999999999</v>
      </c>
      <c r="M33">
        <v>1.7582</v>
      </c>
    </row>
    <row r="34" spans="1:13" x14ac:dyDescent="0.3">
      <c r="A34" t="s">
        <v>40</v>
      </c>
      <c r="B34">
        <f>B15*10000/B13</f>
        <v>0.57629539854319511</v>
      </c>
      <c r="C34">
        <f t="shared" ref="C34:F34" si="2">C15*10000/C13</f>
        <v>0.74010592092716321</v>
      </c>
      <c r="D34">
        <f t="shared" si="2"/>
        <v>407.78149315508364</v>
      </c>
      <c r="E34">
        <f t="shared" si="2"/>
        <v>0.78382653918687795</v>
      </c>
      <c r="F34">
        <f t="shared" si="2"/>
        <v>3.5372450273251927</v>
      </c>
      <c r="H34" t="s">
        <v>42</v>
      </c>
      <c r="I34">
        <v>0.54290000000000005</v>
      </c>
      <c r="J34">
        <v>0.36280000000000001</v>
      </c>
      <c r="K34">
        <v>0.78759999999999997</v>
      </c>
      <c r="L34">
        <v>0.46600000000000003</v>
      </c>
      <c r="M34">
        <v>0.56879999999999997</v>
      </c>
    </row>
    <row r="35" spans="1:13" x14ac:dyDescent="0.3">
      <c r="A35" t="s">
        <v>41</v>
      </c>
      <c r="B35">
        <f>B18*1000/B16</f>
        <v>23.008035552582381</v>
      </c>
      <c r="C35">
        <f t="shared" ref="C35:F35" si="3">C18*1000/C16</f>
        <v>2.0852116846814877</v>
      </c>
      <c r="D35">
        <f t="shared" si="3"/>
        <v>24.25621179807089</v>
      </c>
      <c r="E35">
        <f t="shared" si="3"/>
        <v>86.95799410952273</v>
      </c>
      <c r="F35">
        <f t="shared" si="3"/>
        <v>11.327963057852958</v>
      </c>
    </row>
    <row r="54" spans="8:13" x14ac:dyDescent="0.3">
      <c r="I54" t="s">
        <v>0</v>
      </c>
      <c r="J54" t="s">
        <v>28</v>
      </c>
      <c r="K54" t="s">
        <v>31</v>
      </c>
      <c r="L54" t="s">
        <v>32</v>
      </c>
      <c r="M54" t="s">
        <v>33</v>
      </c>
    </row>
    <row r="55" spans="8:13" x14ac:dyDescent="0.3">
      <c r="H55" t="s">
        <v>44</v>
      </c>
      <c r="I55">
        <v>0.64502319622233673</v>
      </c>
      <c r="J55">
        <v>0.83063438459769678</v>
      </c>
      <c r="K55">
        <v>57.624267540872395</v>
      </c>
      <c r="L55">
        <v>1.9594880910497028</v>
      </c>
      <c r="M55">
        <v>2.8924470893021628</v>
      </c>
    </row>
    <row r="75" spans="8:13" x14ac:dyDescent="0.3">
      <c r="I75" t="s">
        <v>0</v>
      </c>
      <c r="J75" t="s">
        <v>28</v>
      </c>
      <c r="K75" t="s">
        <v>31</v>
      </c>
      <c r="L75" t="s">
        <v>32</v>
      </c>
      <c r="M75" t="s">
        <v>33</v>
      </c>
    </row>
    <row r="76" spans="8:13" x14ac:dyDescent="0.3">
      <c r="H76" t="s">
        <v>8</v>
      </c>
      <c r="I76">
        <v>0.93020000000000003</v>
      </c>
      <c r="J76">
        <v>0.99780000000000002</v>
      </c>
      <c r="K76">
        <v>0.89490000000000003</v>
      </c>
      <c r="L76">
        <v>0.99839999999999995</v>
      </c>
      <c r="M76">
        <v>0.98629999999999995</v>
      </c>
    </row>
    <row r="77" spans="8:13" x14ac:dyDescent="0.3">
      <c r="H77" t="s">
        <v>9</v>
      </c>
      <c r="I77">
        <v>0.9304</v>
      </c>
      <c r="J77">
        <v>0.998</v>
      </c>
      <c r="K77">
        <v>0.91359999999999997</v>
      </c>
      <c r="L77">
        <v>0.99909999999999999</v>
      </c>
      <c r="M77">
        <v>0.98829999999999996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Gyubin Lee</dc:creator>
  <cp:lastModifiedBy>Gyubin Lee</cp:lastModifiedBy>
  <dcterms:created xsi:type="dcterms:W3CDTF">2020-11-09T09:43:42Z</dcterms:created>
  <dcterms:modified xsi:type="dcterms:W3CDTF">2020-11-10T16:25:32Z</dcterms:modified>
</cp:coreProperties>
</file>