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sgm\Desktop\BEE_git\Data\e_data\"/>
    </mc:Choice>
  </mc:AlternateContent>
  <xr:revisionPtr revIDLastSave="0" documentId="13_ncr:1_{68AF46AA-6B2C-4C22-B48F-038D51FFA5E5}" xr6:coauthVersionLast="47" xr6:coauthVersionMax="47" xr10:uidLastSave="{00000000-0000-0000-0000-000000000000}"/>
  <bookViews>
    <workbookView minimized="1" xWindow="4440" yWindow="3010" windowWidth="12430" windowHeight="12390" xr2:uid="{00000000-000D-0000-FFFF-FFFF00000000}"/>
  </bookViews>
  <sheets>
    <sheet name="Sheet1" sheetId="1" r:id="rId1"/>
  </sheets>
  <definedNames>
    <definedName name="_xlnm._FilterDatabase" localSheetId="0" hidden="1">Sheet1!$A$1:$V$201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U2" i="1"/>
  <c r="T2" i="1"/>
  <c r="Z23" i="1"/>
  <c r="Z22" i="1"/>
  <c r="Z25" i="1"/>
  <c r="Z24" i="1"/>
  <c r="Z17" i="1"/>
  <c r="Z21" i="1"/>
  <c r="Z20" i="1"/>
  <c r="Z19" i="1"/>
  <c r="Z18" i="1"/>
  <c r="Z5" i="1"/>
  <c r="Z4" i="1"/>
  <c r="Z11" i="1"/>
  <c r="Z10" i="1"/>
  <c r="Z9" i="1"/>
  <c r="Z8" i="1"/>
  <c r="Z7" i="1"/>
  <c r="Z6" i="1"/>
  <c r="Z26" i="1" l="1"/>
  <c r="Z12" i="1"/>
</calcChain>
</file>

<file path=xl/sharedStrings.xml><?xml version="1.0" encoding="utf-8"?>
<sst xmlns="http://schemas.openxmlformats.org/spreadsheetml/2006/main" count="1059" uniqueCount="784">
  <si>
    <t>종목코드</t>
  </si>
  <si>
    <t>종목명</t>
  </si>
  <si>
    <t>종가</t>
  </si>
  <si>
    <t>대비</t>
  </si>
  <si>
    <t>등락률</t>
  </si>
  <si>
    <t>상장시가총액</t>
  </si>
  <si>
    <t>고유번호</t>
  </si>
  <si>
    <t>업종코드</t>
  </si>
  <si>
    <t>업종대분류</t>
  </si>
  <si>
    <t>온실가스배출량</t>
  </si>
  <si>
    <t>에너지사용량</t>
  </si>
  <si>
    <t>매출액</t>
  </si>
  <si>
    <t>온실가스배출량/매출액(tCO2/억원)</t>
  </si>
  <si>
    <t>에너지사용량/매출액(TJ/억원)</t>
  </si>
  <si>
    <t>005930</t>
  </si>
  <si>
    <t>000660</t>
  </si>
  <si>
    <t>035420</t>
  </si>
  <si>
    <t>035720</t>
  </si>
  <si>
    <t>207940</t>
  </si>
  <si>
    <t>051910</t>
  </si>
  <si>
    <t>006400</t>
  </si>
  <si>
    <t>005380</t>
  </si>
  <si>
    <t>068270</t>
  </si>
  <si>
    <t>000270</t>
  </si>
  <si>
    <t>005490</t>
  </si>
  <si>
    <t>012330</t>
  </si>
  <si>
    <t>028260</t>
  </si>
  <si>
    <t>066570</t>
  </si>
  <si>
    <t>302440</t>
  </si>
  <si>
    <t>096770</t>
  </si>
  <si>
    <t>051900</t>
  </si>
  <si>
    <t>017670</t>
  </si>
  <si>
    <t>105560</t>
  </si>
  <si>
    <t>055550</t>
  </si>
  <si>
    <t>034730</t>
  </si>
  <si>
    <t>011200</t>
  </si>
  <si>
    <t>015760</t>
  </si>
  <si>
    <t>003550</t>
  </si>
  <si>
    <t>032830</t>
  </si>
  <si>
    <t>361610</t>
  </si>
  <si>
    <t>009150</t>
  </si>
  <si>
    <t>036570</t>
  </si>
  <si>
    <t>018260</t>
  </si>
  <si>
    <t>086790</t>
  </si>
  <si>
    <t>090430</t>
  </si>
  <si>
    <t>003670</t>
  </si>
  <si>
    <t>033780</t>
  </si>
  <si>
    <t>352820</t>
  </si>
  <si>
    <t>034020</t>
  </si>
  <si>
    <t>003490</t>
  </si>
  <si>
    <t>251270</t>
  </si>
  <si>
    <t>000810</t>
  </si>
  <si>
    <t>010950</t>
  </si>
  <si>
    <t>010130</t>
  </si>
  <si>
    <t>326030</t>
  </si>
  <si>
    <t>018880</t>
  </si>
  <si>
    <t>030200</t>
  </si>
  <si>
    <t>011170</t>
  </si>
  <si>
    <t>316140</t>
  </si>
  <si>
    <t>009540</t>
  </si>
  <si>
    <t>009830</t>
  </si>
  <si>
    <t>024110</t>
  </si>
  <si>
    <t>034220</t>
  </si>
  <si>
    <t>086280</t>
  </si>
  <si>
    <t>004020</t>
  </si>
  <si>
    <t>097950</t>
  </si>
  <si>
    <t>032640</t>
  </si>
  <si>
    <t>011780</t>
  </si>
  <si>
    <t>035250</t>
  </si>
  <si>
    <t>000720</t>
  </si>
  <si>
    <t>021240</t>
  </si>
  <si>
    <t>161390</t>
  </si>
  <si>
    <t>011790</t>
  </si>
  <si>
    <t>006800</t>
  </si>
  <si>
    <t>011070</t>
  </si>
  <si>
    <t>267250</t>
  </si>
  <si>
    <t>071050</t>
  </si>
  <si>
    <t>008930</t>
  </si>
  <si>
    <t>139480</t>
  </si>
  <si>
    <t>271560</t>
  </si>
  <si>
    <t>028050</t>
  </si>
  <si>
    <t>002790</t>
  </si>
  <si>
    <t>006280</t>
  </si>
  <si>
    <t>000100</t>
  </si>
  <si>
    <t>180640</t>
  </si>
  <si>
    <t>241560</t>
  </si>
  <si>
    <t>016360</t>
  </si>
  <si>
    <t>005830</t>
  </si>
  <si>
    <t>003410</t>
  </si>
  <si>
    <t>028670</t>
  </si>
  <si>
    <t>029780</t>
  </si>
  <si>
    <t>078930</t>
  </si>
  <si>
    <t>010140</t>
  </si>
  <si>
    <t>002380</t>
  </si>
  <si>
    <t>006360</t>
  </si>
  <si>
    <t>000120</t>
  </si>
  <si>
    <t>128940</t>
  </si>
  <si>
    <t>004990</t>
  </si>
  <si>
    <t>019170</t>
  </si>
  <si>
    <t>008560</t>
  </si>
  <si>
    <t>005940</t>
  </si>
  <si>
    <t>036460</t>
  </si>
  <si>
    <t>272210</t>
  </si>
  <si>
    <t>336260</t>
  </si>
  <si>
    <t>020150</t>
  </si>
  <si>
    <t>008770</t>
  </si>
  <si>
    <t>014680</t>
  </si>
  <si>
    <t>007070</t>
  </si>
  <si>
    <t>112610</t>
  </si>
  <si>
    <t>010060</t>
  </si>
  <si>
    <t>285130</t>
  </si>
  <si>
    <t>039490</t>
  </si>
  <si>
    <t>047040</t>
  </si>
  <si>
    <t>047810</t>
  </si>
  <si>
    <t>023530</t>
  </si>
  <si>
    <t>298020</t>
  </si>
  <si>
    <t>001040</t>
  </si>
  <si>
    <t>012750</t>
  </si>
  <si>
    <t>282330</t>
  </si>
  <si>
    <t>042660</t>
  </si>
  <si>
    <t>047050</t>
  </si>
  <si>
    <t>064350</t>
  </si>
  <si>
    <t>026960</t>
  </si>
  <si>
    <t>204320</t>
  </si>
  <si>
    <t>009240</t>
  </si>
  <si>
    <t>010620</t>
  </si>
  <si>
    <t>088350</t>
  </si>
  <si>
    <t>030000</t>
  </si>
  <si>
    <t>081660</t>
  </si>
  <si>
    <t>298050</t>
  </si>
  <si>
    <t>004170</t>
  </si>
  <si>
    <t>000880</t>
  </si>
  <si>
    <t>000990</t>
  </si>
  <si>
    <t>375500</t>
  </si>
  <si>
    <t>138930</t>
  </si>
  <si>
    <t>012450</t>
  </si>
  <si>
    <t>011210</t>
  </si>
  <si>
    <t>004800</t>
  </si>
  <si>
    <t>120110</t>
  </si>
  <si>
    <t>001450</t>
  </si>
  <si>
    <t>000080</t>
  </si>
  <si>
    <t>001440</t>
  </si>
  <si>
    <t>003090</t>
  </si>
  <si>
    <t>017800</t>
  </si>
  <si>
    <t>010120</t>
  </si>
  <si>
    <t>006260</t>
  </si>
  <si>
    <t>052690</t>
  </si>
  <si>
    <t>069620</t>
  </si>
  <si>
    <t>069960</t>
  </si>
  <si>
    <t>007310</t>
  </si>
  <si>
    <t>294870</t>
  </si>
  <si>
    <t>001230</t>
  </si>
  <si>
    <t>004000</t>
  </si>
  <si>
    <t>111770</t>
  </si>
  <si>
    <t>004370</t>
  </si>
  <si>
    <t>020560</t>
  </si>
  <si>
    <t>051600</t>
  </si>
  <si>
    <t>073240</t>
  </si>
  <si>
    <t>093370</t>
  </si>
  <si>
    <t>005250</t>
  </si>
  <si>
    <t>006650</t>
  </si>
  <si>
    <t>000210</t>
  </si>
  <si>
    <t>000240</t>
  </si>
  <si>
    <t>192820</t>
  </si>
  <si>
    <t>185750</t>
  </si>
  <si>
    <t>007700</t>
  </si>
  <si>
    <t>016380</t>
  </si>
  <si>
    <t>000150</t>
  </si>
  <si>
    <t>014820</t>
  </si>
  <si>
    <t>010780</t>
  </si>
  <si>
    <t>003000</t>
  </si>
  <si>
    <t>031430</t>
  </si>
  <si>
    <t>001740</t>
  </si>
  <si>
    <t>000670</t>
  </si>
  <si>
    <t>013890</t>
  </si>
  <si>
    <t>032350</t>
  </si>
  <si>
    <t>009420</t>
  </si>
  <si>
    <t>005300</t>
  </si>
  <si>
    <t>069260</t>
  </si>
  <si>
    <t>192080</t>
  </si>
  <si>
    <t>079160</t>
  </si>
  <si>
    <t>003850</t>
  </si>
  <si>
    <t>003240</t>
  </si>
  <si>
    <t>001120</t>
  </si>
  <si>
    <t>004490</t>
  </si>
  <si>
    <t>079550</t>
  </si>
  <si>
    <t>161890</t>
  </si>
  <si>
    <t>214320</t>
  </si>
  <si>
    <t>057050</t>
  </si>
  <si>
    <t>042670</t>
  </si>
  <si>
    <t>284740</t>
  </si>
  <si>
    <t>020000</t>
  </si>
  <si>
    <t>001800</t>
  </si>
  <si>
    <t>241590</t>
  </si>
  <si>
    <t>006120</t>
  </si>
  <si>
    <t>005440</t>
  </si>
  <si>
    <t>006040</t>
  </si>
  <si>
    <t>003520</t>
  </si>
  <si>
    <t>000070</t>
  </si>
  <si>
    <t>114090</t>
  </si>
  <si>
    <t>105630</t>
  </si>
  <si>
    <t>103140</t>
  </si>
  <si>
    <t>108670</t>
  </si>
  <si>
    <t>002350</t>
  </si>
  <si>
    <t>071840</t>
  </si>
  <si>
    <t>049770</t>
  </si>
  <si>
    <t>383800</t>
  </si>
  <si>
    <t>064960</t>
  </si>
  <si>
    <t>007570</t>
  </si>
  <si>
    <t>192400</t>
  </si>
  <si>
    <t>001680</t>
  </si>
  <si>
    <t>001060</t>
  </si>
  <si>
    <t>115390</t>
  </si>
  <si>
    <t>003230</t>
  </si>
  <si>
    <t>삼성전자</t>
  </si>
  <si>
    <t>SK하이닉스</t>
  </si>
  <si>
    <t>NAVER</t>
  </si>
  <si>
    <t>카카오</t>
  </si>
  <si>
    <t>삼성바이오로직스</t>
  </si>
  <si>
    <t>LG화학</t>
  </si>
  <si>
    <t>삼성SDI</t>
  </si>
  <si>
    <t>현대차</t>
  </si>
  <si>
    <t>셀트리온</t>
  </si>
  <si>
    <t>기아</t>
  </si>
  <si>
    <t>POSCO</t>
  </si>
  <si>
    <t>현대모비스</t>
  </si>
  <si>
    <t>삼성물산</t>
  </si>
  <si>
    <t>LG전자</t>
  </si>
  <si>
    <t>SK바이오사이언스</t>
  </si>
  <si>
    <t>SK이노베이션</t>
  </si>
  <si>
    <t>LG생활건강</t>
  </si>
  <si>
    <t>SK텔레콤</t>
  </si>
  <si>
    <t>KB금융</t>
  </si>
  <si>
    <t>신한지주</t>
  </si>
  <si>
    <t>SK</t>
  </si>
  <si>
    <t>HMM</t>
  </si>
  <si>
    <t>한국전력</t>
  </si>
  <si>
    <t>LG</t>
  </si>
  <si>
    <t>삼성생명</t>
  </si>
  <si>
    <t>SK아이이테크놀로지</t>
  </si>
  <si>
    <t>삼성전기</t>
  </si>
  <si>
    <t>엔씨소프트</t>
  </si>
  <si>
    <t>삼성에스디에스</t>
  </si>
  <si>
    <t>하나금융지주</t>
  </si>
  <si>
    <t>아모레퍼시픽</t>
  </si>
  <si>
    <t>포스코케미칼</t>
  </si>
  <si>
    <t>KT&amp;G</t>
  </si>
  <si>
    <t>하이브</t>
  </si>
  <si>
    <t>두산중공업</t>
  </si>
  <si>
    <t>대한항공</t>
  </si>
  <si>
    <t>넷마블</t>
  </si>
  <si>
    <t>삼성화재</t>
  </si>
  <si>
    <t>S-Oil</t>
  </si>
  <si>
    <t>고려아연</t>
  </si>
  <si>
    <t>SK바이오팜</t>
  </si>
  <si>
    <t>한온시스템</t>
  </si>
  <si>
    <t>KT</t>
  </si>
  <si>
    <t>롯데케미칼</t>
  </si>
  <si>
    <t>우리금융지주</t>
  </si>
  <si>
    <t>한국조선해양</t>
  </si>
  <si>
    <t>한화솔루션</t>
  </si>
  <si>
    <t>기업은행</t>
  </si>
  <si>
    <t>LG디스플레이</t>
  </si>
  <si>
    <t>현대글로비스</t>
  </si>
  <si>
    <t>현대제철</t>
  </si>
  <si>
    <t>CJ제일제당</t>
  </si>
  <si>
    <t>LG유플러스</t>
  </si>
  <si>
    <t>금호석유</t>
  </si>
  <si>
    <t>강원랜드</t>
  </si>
  <si>
    <t>현대건설</t>
  </si>
  <si>
    <t>코웨이</t>
  </si>
  <si>
    <t>한국타이어앤테크놀로지</t>
  </si>
  <si>
    <t>SKC</t>
  </si>
  <si>
    <t>미래에셋증권</t>
  </si>
  <si>
    <t>LG이노텍</t>
  </si>
  <si>
    <t>현대중공업지주</t>
  </si>
  <si>
    <t>한국금융지주</t>
  </si>
  <si>
    <t>한미사이언스</t>
  </si>
  <si>
    <t>이마트</t>
  </si>
  <si>
    <t>오리온</t>
  </si>
  <si>
    <t>삼성엔지니어링</t>
  </si>
  <si>
    <t>아모레G</t>
  </si>
  <si>
    <t>녹십자</t>
  </si>
  <si>
    <t>유한양행</t>
  </si>
  <si>
    <t>한진칼</t>
  </si>
  <si>
    <t>두산밥캣</t>
  </si>
  <si>
    <t>삼성증권</t>
  </si>
  <si>
    <t>DB손해보험</t>
  </si>
  <si>
    <t>쌍용C&amp;E</t>
  </si>
  <si>
    <t>팬오션</t>
  </si>
  <si>
    <t>삼성카드</t>
  </si>
  <si>
    <t>GS</t>
  </si>
  <si>
    <t>삼성중공업</t>
  </si>
  <si>
    <t>KCC</t>
  </si>
  <si>
    <t>GS건설</t>
  </si>
  <si>
    <t>CJ대한통운</t>
  </si>
  <si>
    <t>한미약품</t>
  </si>
  <si>
    <t>롯데지주</t>
  </si>
  <si>
    <t>신풍제약</t>
  </si>
  <si>
    <t>메리츠증권</t>
  </si>
  <si>
    <t>NH투자증권</t>
  </si>
  <si>
    <t>한국가스공사</t>
  </si>
  <si>
    <t>한화시스템</t>
  </si>
  <si>
    <t>두산퓨얼셀</t>
  </si>
  <si>
    <t>일진머티리얼즈</t>
  </si>
  <si>
    <t>호텔신라</t>
  </si>
  <si>
    <t>한솔케미칼</t>
  </si>
  <si>
    <t>GS리테일</t>
  </si>
  <si>
    <t>씨에스윈드</t>
  </si>
  <si>
    <t>OCI</t>
  </si>
  <si>
    <t>SK케미칼</t>
  </si>
  <si>
    <t>키움증권</t>
  </si>
  <si>
    <t>대우건설</t>
  </si>
  <si>
    <t>한국항공우주</t>
  </si>
  <si>
    <t>롯데쇼핑</t>
  </si>
  <si>
    <t>효성티앤씨</t>
  </si>
  <si>
    <t>CJ</t>
  </si>
  <si>
    <t>에스원</t>
  </si>
  <si>
    <t>BGF리테일</t>
  </si>
  <si>
    <t>대우조선해양</t>
  </si>
  <si>
    <t>포스코인터내셔널</t>
  </si>
  <si>
    <t>현대로템</t>
  </si>
  <si>
    <t>동서</t>
  </si>
  <si>
    <t>만도</t>
  </si>
  <si>
    <t>한샘</t>
  </si>
  <si>
    <t>현대미포조선</t>
  </si>
  <si>
    <t>한화생명</t>
  </si>
  <si>
    <t>제일기획</t>
  </si>
  <si>
    <t>휠라홀딩스</t>
  </si>
  <si>
    <t>효성첨단소재</t>
  </si>
  <si>
    <t>신세계</t>
  </si>
  <si>
    <t>한화</t>
  </si>
  <si>
    <t>DB하이텍</t>
  </si>
  <si>
    <t>DL이앤씨</t>
  </si>
  <si>
    <t>BNK금융지주</t>
  </si>
  <si>
    <t>한화에어로스페이스</t>
  </si>
  <si>
    <t>현대위아</t>
  </si>
  <si>
    <t>효성</t>
  </si>
  <si>
    <t>코오롱인더</t>
  </si>
  <si>
    <t>현대해상</t>
  </si>
  <si>
    <t>하이트진로</t>
  </si>
  <si>
    <t>대한전선</t>
  </si>
  <si>
    <t>대웅</t>
  </si>
  <si>
    <t>현대엘리베이</t>
  </si>
  <si>
    <t>LS ELECTRIC</t>
  </si>
  <si>
    <t>LS</t>
  </si>
  <si>
    <t>한전기술</t>
  </si>
  <si>
    <t>대웅제약</t>
  </si>
  <si>
    <t>현대백화점</t>
  </si>
  <si>
    <t>오뚜기</t>
  </si>
  <si>
    <t>HDC현대산업개발</t>
  </si>
  <si>
    <t>동국제강</t>
  </si>
  <si>
    <t>롯데정밀화학</t>
  </si>
  <si>
    <t>영원무역</t>
  </si>
  <si>
    <t>농심</t>
  </si>
  <si>
    <t>아시아나항공</t>
  </si>
  <si>
    <t>한전KPS</t>
  </si>
  <si>
    <t>금호타이어</t>
  </si>
  <si>
    <t>후성</t>
  </si>
  <si>
    <t>녹십자홀딩스</t>
  </si>
  <si>
    <t>대한유화</t>
  </si>
  <si>
    <t>DL</t>
  </si>
  <si>
    <t>한국앤컴퍼니</t>
  </si>
  <si>
    <t>코스맥스</t>
  </si>
  <si>
    <t>종근당</t>
  </si>
  <si>
    <t>F&amp;F홀딩스</t>
  </si>
  <si>
    <t>KG동부제철</t>
  </si>
  <si>
    <t>두산</t>
  </si>
  <si>
    <t>동원시스템즈</t>
  </si>
  <si>
    <t>아이에스동서</t>
  </si>
  <si>
    <t>부광약품</t>
  </si>
  <si>
    <t>신세계인터내셔날</t>
  </si>
  <si>
    <t>SK네트웍스</t>
  </si>
  <si>
    <t>영풍</t>
  </si>
  <si>
    <t>지누스</t>
  </si>
  <si>
    <t>롯데관광개발</t>
  </si>
  <si>
    <t>한올바이오파마</t>
  </si>
  <si>
    <t>롯데칠성</t>
  </si>
  <si>
    <t>휴켐스</t>
  </si>
  <si>
    <t>더블유게임즈</t>
  </si>
  <si>
    <t>CJ CGV</t>
  </si>
  <si>
    <t>보령제약</t>
  </si>
  <si>
    <t>태광산업</t>
  </si>
  <si>
    <t>LX인터내셔널</t>
  </si>
  <si>
    <t>세방전지</t>
  </si>
  <si>
    <t>LIG넥스원</t>
  </si>
  <si>
    <t>한국콜마</t>
  </si>
  <si>
    <t>이노션</t>
  </si>
  <si>
    <t>현대홈쇼핑</t>
  </si>
  <si>
    <t>두산인프라코어</t>
  </si>
  <si>
    <t>쿠쿠홈시스</t>
  </si>
  <si>
    <t>한섬</t>
  </si>
  <si>
    <t>오리온홀딩스</t>
  </si>
  <si>
    <t>화승엔터프라이즈</t>
  </si>
  <si>
    <t>SK디스커버리</t>
  </si>
  <si>
    <t>현대그린푸드</t>
  </si>
  <si>
    <t>동원산업</t>
  </si>
  <si>
    <t>영진약품</t>
  </si>
  <si>
    <t>삼양홀딩스</t>
  </si>
  <si>
    <t>GKL</t>
  </si>
  <si>
    <t>한세실업</t>
  </si>
  <si>
    <t>풍산</t>
  </si>
  <si>
    <t>LX하우시스</t>
  </si>
  <si>
    <t>넥센타이어</t>
  </si>
  <si>
    <t>롯데하이마트</t>
  </si>
  <si>
    <t>동원F&amp;B</t>
  </si>
  <si>
    <t>LX홀딩스</t>
  </si>
  <si>
    <t>SNT모티브</t>
  </si>
  <si>
    <t>일양약품</t>
  </si>
  <si>
    <t>쿠쿠홀딩스</t>
  </si>
  <si>
    <t>대상</t>
  </si>
  <si>
    <t>JW중외제약</t>
  </si>
  <si>
    <t>락앤락</t>
  </si>
  <si>
    <t>삼양식품</t>
  </si>
  <si>
    <t>00126380</t>
  </si>
  <si>
    <t>00164779</t>
  </si>
  <si>
    <t>00266961</t>
  </si>
  <si>
    <t>00258801</t>
  </si>
  <si>
    <t>00877059</t>
  </si>
  <si>
    <t>00356361</t>
  </si>
  <si>
    <t>00126362</t>
  </si>
  <si>
    <t>00164742</t>
  </si>
  <si>
    <t>00413046</t>
  </si>
  <si>
    <t>00106641</t>
  </si>
  <si>
    <t>00155319</t>
  </si>
  <si>
    <t>00164788</t>
  </si>
  <si>
    <t>00149655</t>
  </si>
  <si>
    <t>00401731</t>
  </si>
  <si>
    <t>01319899</t>
  </si>
  <si>
    <t>00631518</t>
  </si>
  <si>
    <t>00356370</t>
  </si>
  <si>
    <t>00159023</t>
  </si>
  <si>
    <t>00688996</t>
  </si>
  <si>
    <t>00382199</t>
  </si>
  <si>
    <t>00181712</t>
  </si>
  <si>
    <t>00164645</t>
  </si>
  <si>
    <t>00159193</t>
  </si>
  <si>
    <t>00120021</t>
  </si>
  <si>
    <t>00126256</t>
  </si>
  <si>
    <t>01386916</t>
  </si>
  <si>
    <t>00126371</t>
  </si>
  <si>
    <t>00261443</t>
  </si>
  <si>
    <t>00126186</t>
  </si>
  <si>
    <t>00547583</t>
  </si>
  <si>
    <t>00583424</t>
  </si>
  <si>
    <t>00155276</t>
  </si>
  <si>
    <t>00244455</t>
  </si>
  <si>
    <t>01204056</t>
  </si>
  <si>
    <t>00159616</t>
  </si>
  <si>
    <t>00113526</t>
  </si>
  <si>
    <t>00904672</t>
  </si>
  <si>
    <t>00139214</t>
  </si>
  <si>
    <t>00138279</t>
  </si>
  <si>
    <t>00102858</t>
  </si>
  <si>
    <t>00878696</t>
  </si>
  <si>
    <t>00161125</t>
  </si>
  <si>
    <t>00190321</t>
  </si>
  <si>
    <t>00165413</t>
  </si>
  <si>
    <t>01350869</t>
  </si>
  <si>
    <t>00164830</t>
  </si>
  <si>
    <t>00162461</t>
  </si>
  <si>
    <t>00149646</t>
  </si>
  <si>
    <t>00105873</t>
  </si>
  <si>
    <t>00360595</t>
  </si>
  <si>
    <t>00145880</t>
  </si>
  <si>
    <t>00635134</t>
  </si>
  <si>
    <t>00231363</t>
  </si>
  <si>
    <t>00106368</t>
  </si>
  <si>
    <t>00255619</t>
  </si>
  <si>
    <t>00164478</t>
  </si>
  <si>
    <t>00170558</t>
  </si>
  <si>
    <t>00937324</t>
  </si>
  <si>
    <t>00139889</t>
  </si>
  <si>
    <t>00111722</t>
  </si>
  <si>
    <t>00105961</t>
  </si>
  <si>
    <t>01205709</t>
  </si>
  <si>
    <t>00432102</t>
  </si>
  <si>
    <t>00161426</t>
  </si>
  <si>
    <t>00872984</t>
  </si>
  <si>
    <t>01238169</t>
  </si>
  <si>
    <t>00126308</t>
  </si>
  <si>
    <t>00154462</t>
  </si>
  <si>
    <t>00129679</t>
  </si>
  <si>
    <t>00145109</t>
  </si>
  <si>
    <t>00983040</t>
  </si>
  <si>
    <t>01032486</t>
  </si>
  <si>
    <t>00104856</t>
  </si>
  <si>
    <t>00159102</t>
  </si>
  <si>
    <t>00138224</t>
  </si>
  <si>
    <t>00122737</t>
  </si>
  <si>
    <t>00126292</t>
  </si>
  <si>
    <t>00500254</t>
  </si>
  <si>
    <t>00126478</t>
  </si>
  <si>
    <t>00105271</t>
  </si>
  <si>
    <t>00120030</t>
  </si>
  <si>
    <t>00113410</t>
  </si>
  <si>
    <t>00828497</t>
  </si>
  <si>
    <t>00120562</t>
  </si>
  <si>
    <t>00137359</t>
  </si>
  <si>
    <t>00163682</t>
  </si>
  <si>
    <t>00120182</t>
  </si>
  <si>
    <t>00261285</t>
  </si>
  <si>
    <t>00339391</t>
  </si>
  <si>
    <t>01412725</t>
  </si>
  <si>
    <t>00113997</t>
  </si>
  <si>
    <t>00165680</t>
  </si>
  <si>
    <t>00140955</t>
  </si>
  <si>
    <t>00140177</t>
  </si>
  <si>
    <t>00670340</t>
  </si>
  <si>
    <t>00148896</t>
  </si>
  <si>
    <t>01267170</t>
  </si>
  <si>
    <t>00296290</t>
  </si>
  <si>
    <t>00124540</t>
  </si>
  <si>
    <t>00309503</t>
  </si>
  <si>
    <t>00120526</t>
  </si>
  <si>
    <t>01316227</t>
  </si>
  <si>
    <t>00148540</t>
  </si>
  <si>
    <t>00158501</t>
  </si>
  <si>
    <t>01263022</t>
  </si>
  <si>
    <t>00111704</t>
  </si>
  <si>
    <t>00124504</t>
  </si>
  <si>
    <t>00302926</t>
  </si>
  <si>
    <t>00144395</t>
  </si>
  <si>
    <t>01042775</t>
  </si>
  <si>
    <t>00161693</t>
  </si>
  <si>
    <t>00164609</t>
  </si>
  <si>
    <t>00113058</t>
  </si>
  <si>
    <t>00148276</t>
  </si>
  <si>
    <t>00195229</t>
  </si>
  <si>
    <t>01316254</t>
  </si>
  <si>
    <t>00136378</t>
  </si>
  <si>
    <t>00160588</t>
  </si>
  <si>
    <t>00160843</t>
  </si>
  <si>
    <t>01524093</t>
  </si>
  <si>
    <t>00858364</t>
  </si>
  <si>
    <t>00126566</t>
  </si>
  <si>
    <t>00106623</t>
  </si>
  <si>
    <t>00117188</t>
  </si>
  <si>
    <t>00795135</t>
  </si>
  <si>
    <t>00164973</t>
  </si>
  <si>
    <t>00150244</t>
  </si>
  <si>
    <t>00113207</t>
  </si>
  <si>
    <t>00111810</t>
  </si>
  <si>
    <t>00164724</t>
  </si>
  <si>
    <t>00105855</t>
  </si>
  <si>
    <t>00105952</t>
  </si>
  <si>
    <t>00159209</t>
  </si>
  <si>
    <t>00427483</t>
  </si>
  <si>
    <t>00428251</t>
  </si>
  <si>
    <t>00141529</t>
  </si>
  <si>
    <t>01310269</t>
  </si>
  <si>
    <t>00114792</t>
  </si>
  <si>
    <t>00157681</t>
  </si>
  <si>
    <t>00776820</t>
  </si>
  <si>
    <t>00108241</t>
  </si>
  <si>
    <t>00138792</t>
  </si>
  <si>
    <t>00159218</t>
  </si>
  <si>
    <t>00481454</t>
  </si>
  <si>
    <t>00595191</t>
  </si>
  <si>
    <t>00108135</t>
  </si>
  <si>
    <t>00260383</t>
  </si>
  <si>
    <t>00109693</t>
  </si>
  <si>
    <t>00160047</t>
  </si>
  <si>
    <t>01009789</t>
  </si>
  <si>
    <t>00992871</t>
  </si>
  <si>
    <t>00126487</t>
  </si>
  <si>
    <t>00115676</t>
  </si>
  <si>
    <t>00117212</t>
  </si>
  <si>
    <t>00132637</t>
  </si>
  <si>
    <t>00115977</t>
  </si>
  <si>
    <t>00123718</t>
  </si>
  <si>
    <t>00234412</t>
  </si>
  <si>
    <t>00131780</t>
  </si>
  <si>
    <t>00141307</t>
  </si>
  <si>
    <t>00150633</t>
  </si>
  <si>
    <t>00231372</t>
  </si>
  <si>
    <t>00162586</t>
  </si>
  <si>
    <t>00120571</t>
  </si>
  <si>
    <t>00426086</t>
  </si>
  <si>
    <t>01010110</t>
  </si>
  <si>
    <t>00303873</t>
  </si>
  <si>
    <t>00123143</t>
  </si>
  <si>
    <t>00153393</t>
  </si>
  <si>
    <t>00120076</t>
  </si>
  <si>
    <t>00133858</t>
  </si>
  <si>
    <t>00503668</t>
  </si>
  <si>
    <t>00939331</t>
  </si>
  <si>
    <t>00565154</t>
  </si>
  <si>
    <t>00412597</t>
  </si>
  <si>
    <t>00344287</t>
  </si>
  <si>
    <t>01267684</t>
  </si>
  <si>
    <t>00188089</t>
  </si>
  <si>
    <t>00117577</t>
  </si>
  <si>
    <t>01128613</t>
  </si>
  <si>
    <t>00131832</t>
  </si>
  <si>
    <t>00105280</t>
  </si>
  <si>
    <t>00118026</t>
  </si>
  <si>
    <t>00141149</t>
  </si>
  <si>
    <t>00126937</t>
  </si>
  <si>
    <t>00557508</t>
  </si>
  <si>
    <t>00728638</t>
  </si>
  <si>
    <t>00684714</t>
  </si>
  <si>
    <t>00759513</t>
  </si>
  <si>
    <t>00173874</t>
  </si>
  <si>
    <t>00158307</t>
  </si>
  <si>
    <t>00340917</t>
  </si>
  <si>
    <t>01562589</t>
  </si>
  <si>
    <t>00398792</t>
  </si>
  <si>
    <t>00146454</t>
  </si>
  <si>
    <t>00132354</t>
  </si>
  <si>
    <t>00121941</t>
  </si>
  <si>
    <t>00149947</t>
  </si>
  <si>
    <t>00561866</t>
  </si>
  <si>
    <t>00126955</t>
  </si>
  <si>
    <t>000264</t>
  </si>
  <si>
    <t>002612</t>
  </si>
  <si>
    <t>063120</t>
  </si>
  <si>
    <t>021102</t>
  </si>
  <si>
    <t>020111</t>
  </si>
  <si>
    <t>028202</t>
  </si>
  <si>
    <t>030121</t>
  </si>
  <si>
    <t>002411</t>
  </si>
  <si>
    <t>000303</t>
  </si>
  <si>
    <t>000467</t>
  </si>
  <si>
    <t>000192</t>
  </si>
  <si>
    <t>020422</t>
  </si>
  <si>
    <t>061220</t>
  </si>
  <si>
    <t>064992</t>
  </si>
  <si>
    <t>050112</t>
  </si>
  <si>
    <t>035120</t>
  </si>
  <si>
    <t>065110</t>
  </si>
  <si>
    <t>000282</t>
  </si>
  <si>
    <t>002622</t>
  </si>
  <si>
    <t>000582</t>
  </si>
  <si>
    <t>062021</t>
  </si>
  <si>
    <t>020423</t>
  </si>
  <si>
    <t>000232</t>
  </si>
  <si>
    <t>012000</t>
  </si>
  <si>
    <t>000592</t>
  </si>
  <si>
    <t>029119</t>
  </si>
  <si>
    <t>000511</t>
  </si>
  <si>
    <t>005821</t>
  </si>
  <si>
    <t>065121</t>
  </si>
  <si>
    <t>019210</t>
  </si>
  <si>
    <t>024213</t>
  </si>
  <si>
    <t>007011</t>
  </si>
  <si>
    <t>029172</t>
  </si>
  <si>
    <t>000612</t>
  </si>
  <si>
    <t>031113</t>
  </si>
  <si>
    <t>064121</t>
  </si>
  <si>
    <t>026211</t>
  </si>
  <si>
    <t>005299</t>
  </si>
  <si>
    <t>010720</t>
  </si>
  <si>
    <t>000201</t>
  </si>
  <si>
    <t>091249</t>
  </si>
  <si>
    <t>041221</t>
  </si>
  <si>
    <t>000969</t>
  </si>
  <si>
    <t>022111</t>
  </si>
  <si>
    <t>000204</t>
  </si>
  <si>
    <t>066121</t>
  </si>
  <si>
    <t>000262</t>
  </si>
  <si>
    <t>000471</t>
  </si>
  <si>
    <t>010713</t>
  </si>
  <si>
    <t>072129</t>
  </si>
  <si>
    <t>021210</t>
  </si>
  <si>
    <t>000212</t>
  </si>
  <si>
    <t>029241</t>
  </si>
  <si>
    <t>023311</t>
  </si>
  <si>
    <t>064913</t>
  </si>
  <si>
    <t>003111</t>
  </si>
  <si>
    <t>020411</t>
  </si>
  <si>
    <t>004111</t>
  </si>
  <si>
    <t>000493</t>
  </si>
  <si>
    <t>035200</t>
  </si>
  <si>
    <t>026299</t>
  </si>
  <si>
    <t>028111</t>
  </si>
  <si>
    <t>002629</t>
  </si>
  <si>
    <t>047859</t>
  </si>
  <si>
    <t>020129</t>
  </si>
  <si>
    <t>047122</t>
  </si>
  <si>
    <t>002511</t>
  </si>
  <si>
    <t>020202</t>
  </si>
  <si>
    <t>041112</t>
  </si>
  <si>
    <t>031311</t>
  </si>
  <si>
    <t>047111</t>
  </si>
  <si>
    <t>002050</t>
  </si>
  <si>
    <t>075320</t>
  </si>
  <si>
    <t>000461</t>
  </si>
  <si>
    <t>031201</t>
  </si>
  <si>
    <t>004632</t>
  </si>
  <si>
    <t>046431</t>
  </si>
  <si>
    <t>071310</t>
  </si>
  <si>
    <t>000464</t>
  </si>
  <si>
    <t>000205</t>
  </si>
  <si>
    <t>020494</t>
  </si>
  <si>
    <t>002611</t>
  </si>
  <si>
    <t>000412</t>
  </si>
  <si>
    <t>031321</t>
  </si>
  <si>
    <t>000649</t>
  </si>
  <si>
    <t>011122</t>
  </si>
  <si>
    <t>028302</t>
  </si>
  <si>
    <t>029162</t>
  </si>
  <si>
    <t>028121</t>
  </si>
  <si>
    <t>010749</t>
  </si>
  <si>
    <t>000411</t>
  </si>
  <si>
    <t>000241</t>
  </si>
  <si>
    <t>020119</t>
  </si>
  <si>
    <t>046800</t>
  </si>
  <si>
    <t>000107</t>
  </si>
  <si>
    <t>042311</t>
  </si>
  <si>
    <t>000715</t>
  </si>
  <si>
    <t>014199</t>
  </si>
  <si>
    <t>024122</t>
  </si>
  <si>
    <t>000222</t>
  </si>
  <si>
    <t>023232</t>
  </si>
  <si>
    <t>004741</t>
  </si>
  <si>
    <t>000320</t>
  </si>
  <si>
    <t>075210</t>
  </si>
  <si>
    <t>011209</t>
  </si>
  <si>
    <t>002049</t>
  </si>
  <si>
    <t>059141</t>
  </si>
  <si>
    <t>020501</t>
  </si>
  <si>
    <t>004610</t>
  </si>
  <si>
    <t>025200</t>
  </si>
  <si>
    <t>047919</t>
  </si>
  <si>
    <t>000762</t>
  </si>
  <si>
    <t>014112</t>
  </si>
  <si>
    <t>015219</t>
  </si>
  <si>
    <t>000242</t>
  </si>
  <si>
    <t>002222</t>
  </si>
  <si>
    <t>047320</t>
  </si>
  <si>
    <t>001074</t>
  </si>
  <si>
    <t>022299</t>
  </si>
  <si>
    <t>제조업</t>
  </si>
  <si>
    <t>정보통신업</t>
  </si>
  <si>
    <t>도매 및 소매업</t>
  </si>
  <si>
    <t>금융 및 보험업</t>
  </si>
  <si>
    <t>운수 및 창고업</t>
  </si>
  <si>
    <t>전기, 가스, 증기 및 공기 조절 공급업</t>
  </si>
  <si>
    <t>부동산업</t>
  </si>
  <si>
    <t>예술, 스포츠 및 여가관련 서비스업</t>
  </si>
  <si>
    <t>건설업</t>
  </si>
  <si>
    <t>협회 및 단체, 수리 및 기타 개인 서비스업</t>
  </si>
  <si>
    <t>전문, 과학 및 기술 서비스업</t>
  </si>
  <si>
    <t>사업시설 관리, 사업 지원 및 임대 서비스업</t>
  </si>
  <si>
    <t>농업, 임업 및 어업</t>
  </si>
  <si>
    <t>온실가스 점수</t>
    <phoneticPr fontId="6" type="noConversion"/>
  </si>
  <si>
    <t>에너지 점수</t>
    <phoneticPr fontId="6" type="noConversion"/>
  </si>
  <si>
    <t>환경 점수</t>
    <phoneticPr fontId="6" type="noConversion"/>
  </si>
  <si>
    <t>온실가스 배출량</t>
    <phoneticPr fontId="6" type="noConversion"/>
  </si>
  <si>
    <t>범위</t>
    <phoneticPr fontId="6" type="noConversion"/>
  </si>
  <si>
    <t>점수</t>
    <phoneticPr fontId="6" type="noConversion"/>
  </si>
  <si>
    <t>20 ~ 40미만</t>
    <phoneticPr fontId="6" type="noConversion"/>
  </si>
  <si>
    <t>~ 5미만</t>
    <phoneticPr fontId="6" type="noConversion"/>
  </si>
  <si>
    <t>5 ~ 20미만</t>
    <phoneticPr fontId="6" type="noConversion"/>
  </si>
  <si>
    <t>40 ~ 100미만</t>
    <phoneticPr fontId="6" type="noConversion"/>
  </si>
  <si>
    <t>결측치</t>
    <phoneticPr fontId="6" type="noConversion"/>
  </si>
  <si>
    <t>100 ~ 300미만</t>
    <phoneticPr fontId="6" type="noConversion"/>
  </si>
  <si>
    <t>300 ~ 1000미만</t>
    <phoneticPr fontId="6" type="noConversion"/>
  </si>
  <si>
    <t>1000 ~</t>
    <phoneticPr fontId="6" type="noConversion"/>
  </si>
  <si>
    <t>도수</t>
    <phoneticPr fontId="6" type="noConversion"/>
  </si>
  <si>
    <t>합계</t>
    <phoneticPr fontId="6" type="noConversion"/>
  </si>
  <si>
    <t>-</t>
    <phoneticPr fontId="6" type="noConversion"/>
  </si>
  <si>
    <t>에너지 사용량</t>
    <phoneticPr fontId="6" type="noConversion"/>
  </si>
  <si>
    <t>~ 0.1미만</t>
    <phoneticPr fontId="6" type="noConversion"/>
  </si>
  <si>
    <t>0.1 ~ 0.5미만</t>
    <phoneticPr fontId="6" type="noConversion"/>
  </si>
  <si>
    <t>0.5 ~ 1미만</t>
    <phoneticPr fontId="6" type="noConversion"/>
  </si>
  <si>
    <t>1 ~ 2미만</t>
    <phoneticPr fontId="6" type="noConversion"/>
  </si>
  <si>
    <t>2 ~ 10미만</t>
    <phoneticPr fontId="6" type="noConversion"/>
  </si>
  <si>
    <t>10 ~ 100미만</t>
    <phoneticPr fontId="6" type="noConversion"/>
  </si>
  <si>
    <t>100 ~ 1000미만</t>
    <phoneticPr fontId="6" type="noConversion"/>
  </si>
  <si>
    <t>업종별 점수 가감</t>
    <phoneticPr fontId="6" type="noConversion"/>
  </si>
  <si>
    <t>분위수</t>
    <phoneticPr fontId="6" type="noConversion"/>
  </si>
  <si>
    <t>가감점</t>
    <phoneticPr fontId="6" type="noConversion"/>
  </si>
  <si>
    <t>0 ~ 20</t>
    <phoneticPr fontId="6" type="noConversion"/>
  </si>
  <si>
    <t>20 ~ 40</t>
    <phoneticPr fontId="6" type="noConversion"/>
  </si>
  <si>
    <t>40 ~ 60</t>
    <phoneticPr fontId="6" type="noConversion"/>
  </si>
  <si>
    <t>60 ~ 80</t>
    <phoneticPr fontId="6" type="noConversion"/>
  </si>
  <si>
    <t>80 ~ 100</t>
    <phoneticPr fontId="6" type="noConversion"/>
  </si>
  <si>
    <t>점수 간격이 10점이므로 이를 고려해 2점씩 가감</t>
    <phoneticPr fontId="6" type="noConversion"/>
  </si>
  <si>
    <t>온실가스 가감</t>
    <phoneticPr fontId="6" type="noConversion"/>
  </si>
  <si>
    <t>에너지 가감</t>
    <phoneticPr fontId="6" type="noConversion"/>
  </si>
  <si>
    <t>온실가스 총점</t>
    <phoneticPr fontId="6" type="noConversion"/>
  </si>
  <si>
    <t>에너지 총점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</si>
</sst>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3" applyBorder="1" applyAlignment="1">
      <alignment horizontal="center"/>
    </xf>
    <xf numFmtId="0" fontId="2" fillId="4" borderId="5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" xfId="4" applyBorder="1" applyAlignment="1">
      <alignment horizontal="center"/>
    </xf>
    <xf numFmtId="0" fontId="2" fillId="5" borderId="5" xfId="4" applyBorder="1" applyAlignment="1">
      <alignment horizontal="center"/>
    </xf>
    <xf numFmtId="0" fontId="2" fillId="5" borderId="4" xfId="4" applyBorder="1" applyAlignment="1">
      <alignment horizontal="center"/>
    </xf>
    <xf numFmtId="0" fontId="4" fillId="2" borderId="4" xfId="1" applyBorder="1" applyAlignment="1">
      <alignment horizontal="center"/>
    </xf>
    <xf numFmtId="0" fontId="4" fillId="2" borderId="6" xfId="1" applyBorder="1" applyAlignment="1">
      <alignment horizontal="center"/>
    </xf>
    <xf numFmtId="0" fontId="4" fillId="2" borderId="5" xfId="1" applyBorder="1" applyAlignment="1">
      <alignment horizontal="center"/>
    </xf>
    <xf numFmtId="0" fontId="5" fillId="3" borderId="4" xfId="2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5" xfId="2" applyBorder="1" applyAlignment="1">
      <alignment horizont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6" borderId="9" xfId="5" applyBorder="1" applyAlignment="1">
      <alignment horizontal="center"/>
    </xf>
    <xf numFmtId="0" fontId="7" fillId="6" borderId="10" xfId="5" applyBorder="1" applyAlignment="1">
      <alignment horizontal="center"/>
    </xf>
    <xf numFmtId="0" fontId="1" fillId="7" borderId="1" xfId="6" applyBorder="1" applyAlignment="1">
      <alignment horizontal="center"/>
    </xf>
  </cellXfs>
  <cellStyles count="7">
    <cellStyle name="20% - 강조색2" xfId="3" builtinId="34"/>
    <cellStyle name="20% - 강조색3" xfId="6" builtinId="38"/>
    <cellStyle name="20% - 강조색6" xfId="4" builtinId="50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H1" workbookViewId="0">
      <selection activeCell="T7" sqref="T7"/>
    </sheetView>
  </sheetViews>
  <sheetFormatPr defaultRowHeight="17" x14ac:dyDescent="0.45"/>
  <cols>
    <col min="14" max="14" width="32.1640625" customWidth="1"/>
    <col min="15" max="15" width="27.5" bestFit="1" customWidth="1"/>
    <col min="16" max="16" width="13.25" customWidth="1"/>
    <col min="17" max="17" width="11.25" bestFit="1" customWidth="1"/>
    <col min="18" max="18" width="13.25" customWidth="1"/>
    <col min="19" max="19" width="11.25" customWidth="1"/>
    <col min="20" max="20" width="13.25" bestFit="1" customWidth="1"/>
    <col min="21" max="21" width="11.25" customWidth="1"/>
    <col min="22" max="22" width="9.33203125" bestFit="1" customWidth="1"/>
    <col min="25" max="25" width="14.75" style="2" bestFit="1" customWidth="1"/>
    <col min="26" max="27" width="8.6640625" style="2"/>
  </cols>
  <sheetData>
    <row r="1" spans="1:2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746</v>
      </c>
      <c r="Q1" s="1" t="s">
        <v>747</v>
      </c>
      <c r="R1" s="1" t="s">
        <v>780</v>
      </c>
      <c r="S1" s="1" t="s">
        <v>781</v>
      </c>
      <c r="T1" s="1" t="s">
        <v>782</v>
      </c>
      <c r="U1" s="1" t="s">
        <v>783</v>
      </c>
      <c r="V1" s="1" t="s">
        <v>748</v>
      </c>
    </row>
    <row r="2" spans="1:27" x14ac:dyDescent="0.45">
      <c r="A2" s="1">
        <v>0</v>
      </c>
      <c r="B2" t="s">
        <v>14</v>
      </c>
      <c r="C2" t="s">
        <v>214</v>
      </c>
      <c r="D2">
        <v>77400</v>
      </c>
      <c r="E2">
        <v>800</v>
      </c>
      <c r="F2">
        <v>1.04</v>
      </c>
      <c r="G2">
        <v>462061169</v>
      </c>
      <c r="H2" t="s">
        <v>414</v>
      </c>
      <c r="I2" t="s">
        <v>614</v>
      </c>
      <c r="J2" t="s">
        <v>733</v>
      </c>
      <c r="K2">
        <v>12531900</v>
      </c>
      <c r="L2">
        <v>177122</v>
      </c>
      <c r="M2">
        <v>166311191000000</v>
      </c>
      <c r="N2">
        <v>7.54</v>
      </c>
      <c r="O2">
        <v>0.1065</v>
      </c>
      <c r="P2">
        <v>70</v>
      </c>
      <c r="Q2">
        <v>80</v>
      </c>
      <c r="R2">
        <v>0</v>
      </c>
      <c r="S2">
        <v>2</v>
      </c>
      <c r="T2">
        <f>P2+R2</f>
        <v>70</v>
      </c>
      <c r="U2">
        <f>Q2+S2</f>
        <v>82</v>
      </c>
      <c r="V2">
        <f>(T2+U2)/2</f>
        <v>76</v>
      </c>
      <c r="Y2" s="13" t="s">
        <v>749</v>
      </c>
      <c r="Z2" s="14"/>
      <c r="AA2" s="15"/>
    </row>
    <row r="3" spans="1:27" x14ac:dyDescent="0.45">
      <c r="A3" s="1">
        <v>1</v>
      </c>
      <c r="B3" t="s">
        <v>15</v>
      </c>
      <c r="C3" t="s">
        <v>215</v>
      </c>
      <c r="D3">
        <v>106000</v>
      </c>
      <c r="E3">
        <v>-1000</v>
      </c>
      <c r="F3">
        <v>-0.93</v>
      </c>
      <c r="G3">
        <v>77168251</v>
      </c>
      <c r="H3" t="s">
        <v>415</v>
      </c>
      <c r="I3" t="s">
        <v>615</v>
      </c>
      <c r="J3" t="s">
        <v>733</v>
      </c>
      <c r="K3">
        <v>4691884</v>
      </c>
      <c r="L3">
        <v>80758</v>
      </c>
      <c r="M3">
        <v>30524987000000</v>
      </c>
      <c r="N3">
        <v>15.37</v>
      </c>
      <c r="O3">
        <v>0.2646</v>
      </c>
      <c r="P3">
        <v>70</v>
      </c>
      <c r="Q3">
        <v>80</v>
      </c>
      <c r="R3">
        <v>-2</v>
      </c>
      <c r="S3">
        <v>-2</v>
      </c>
      <c r="T3">
        <f t="shared" ref="T3:T66" si="0">P3+R3</f>
        <v>68</v>
      </c>
      <c r="U3">
        <f t="shared" ref="U3:U66" si="1">Q3+S3</f>
        <v>78</v>
      </c>
      <c r="V3">
        <f t="shared" ref="V3:V66" si="2">(T3+U3)/2</f>
        <v>73</v>
      </c>
      <c r="Y3" s="7" t="s">
        <v>750</v>
      </c>
      <c r="Z3" s="8" t="s">
        <v>760</v>
      </c>
      <c r="AA3" s="8" t="s">
        <v>751</v>
      </c>
    </row>
    <row r="4" spans="1:27" x14ac:dyDescent="0.45">
      <c r="A4" s="1">
        <v>2</v>
      </c>
      <c r="B4" t="s">
        <v>16</v>
      </c>
      <c r="C4" t="s">
        <v>216</v>
      </c>
      <c r="D4">
        <v>451500</v>
      </c>
      <c r="E4">
        <v>-1000</v>
      </c>
      <c r="F4">
        <v>-0.22</v>
      </c>
      <c r="G4">
        <v>74164923</v>
      </c>
      <c r="H4" t="s">
        <v>416</v>
      </c>
      <c r="I4" t="s">
        <v>616</v>
      </c>
      <c r="J4" t="s">
        <v>734</v>
      </c>
      <c r="K4">
        <v>77420</v>
      </c>
      <c r="L4">
        <v>1398</v>
      </c>
      <c r="M4">
        <v>4126629312584</v>
      </c>
      <c r="N4">
        <v>1.88</v>
      </c>
      <c r="O4">
        <v>3.39E-2</v>
      </c>
      <c r="P4">
        <v>80</v>
      </c>
      <c r="Q4">
        <v>90</v>
      </c>
      <c r="R4">
        <v>4</v>
      </c>
      <c r="S4">
        <v>4</v>
      </c>
      <c r="T4">
        <f t="shared" si="0"/>
        <v>84</v>
      </c>
      <c r="U4">
        <f t="shared" si="1"/>
        <v>94</v>
      </c>
      <c r="V4">
        <f t="shared" si="2"/>
        <v>89</v>
      </c>
      <c r="Y4" s="5" t="s">
        <v>753</v>
      </c>
      <c r="Z4" s="3">
        <f>COUNTIF(N:N, "&lt;5")</f>
        <v>76</v>
      </c>
      <c r="AA4" s="3">
        <v>80</v>
      </c>
    </row>
    <row r="5" spans="1:27" x14ac:dyDescent="0.45">
      <c r="A5" s="1">
        <v>3</v>
      </c>
      <c r="B5" t="s">
        <v>17</v>
      </c>
      <c r="C5" t="s">
        <v>217</v>
      </c>
      <c r="D5">
        <v>154000</v>
      </c>
      <c r="E5">
        <v>-2500</v>
      </c>
      <c r="F5">
        <v>-1.6</v>
      </c>
      <c r="G5">
        <v>68484900</v>
      </c>
      <c r="H5" t="s">
        <v>417</v>
      </c>
      <c r="I5" t="s">
        <v>616</v>
      </c>
      <c r="J5" t="s">
        <v>734</v>
      </c>
      <c r="K5">
        <v>76926</v>
      </c>
      <c r="L5">
        <v>1585</v>
      </c>
      <c r="M5">
        <v>1779200000000</v>
      </c>
      <c r="N5">
        <v>4.32</v>
      </c>
      <c r="O5">
        <v>8.9099999999999999E-2</v>
      </c>
      <c r="P5">
        <v>80</v>
      </c>
      <c r="Q5">
        <v>90</v>
      </c>
      <c r="R5">
        <v>0</v>
      </c>
      <c r="S5">
        <v>0</v>
      </c>
      <c r="T5">
        <f t="shared" si="0"/>
        <v>80</v>
      </c>
      <c r="U5">
        <f t="shared" si="1"/>
        <v>90</v>
      </c>
      <c r="V5">
        <f t="shared" si="2"/>
        <v>85</v>
      </c>
      <c r="Y5" s="5" t="s">
        <v>754</v>
      </c>
      <c r="Z5" s="3">
        <f>COUNTIFS(N:N, "&gt;=5",N:N, "&lt;20")</f>
        <v>43</v>
      </c>
      <c r="AA5" s="3">
        <v>70</v>
      </c>
    </row>
    <row r="6" spans="1:27" x14ac:dyDescent="0.45">
      <c r="A6" s="1">
        <v>4</v>
      </c>
      <c r="B6" t="s">
        <v>18</v>
      </c>
      <c r="C6" t="s">
        <v>218</v>
      </c>
      <c r="D6">
        <v>951000</v>
      </c>
      <c r="E6">
        <v>0</v>
      </c>
      <c r="F6">
        <v>0</v>
      </c>
      <c r="G6">
        <v>62922915</v>
      </c>
      <c r="H6" t="s">
        <v>418</v>
      </c>
      <c r="I6" t="s">
        <v>617</v>
      </c>
      <c r="J6" t="s">
        <v>733</v>
      </c>
      <c r="K6">
        <v>124807</v>
      </c>
      <c r="L6">
        <v>2529</v>
      </c>
      <c r="M6">
        <v>1164776873641</v>
      </c>
      <c r="N6">
        <v>10.72</v>
      </c>
      <c r="O6">
        <v>0.21709999999999999</v>
      </c>
      <c r="P6">
        <v>70</v>
      </c>
      <c r="Q6">
        <v>80</v>
      </c>
      <c r="R6">
        <v>0</v>
      </c>
      <c r="S6">
        <v>0</v>
      </c>
      <c r="T6">
        <f t="shared" si="0"/>
        <v>70</v>
      </c>
      <c r="U6">
        <f t="shared" si="1"/>
        <v>80</v>
      </c>
      <c r="V6">
        <f t="shared" si="2"/>
        <v>75</v>
      </c>
      <c r="Y6" s="5" t="s">
        <v>752</v>
      </c>
      <c r="Z6" s="3">
        <f>COUNTIFS(N:N, "&gt;=20",N:N, "&lt;40")</f>
        <v>14</v>
      </c>
      <c r="AA6" s="3">
        <v>60</v>
      </c>
    </row>
    <row r="7" spans="1:27" x14ac:dyDescent="0.45">
      <c r="A7" s="1">
        <v>5</v>
      </c>
      <c r="B7" t="s">
        <v>19</v>
      </c>
      <c r="C7" t="s">
        <v>219</v>
      </c>
      <c r="D7">
        <v>749000</v>
      </c>
      <c r="E7">
        <v>24000</v>
      </c>
      <c r="F7">
        <v>3.31</v>
      </c>
      <c r="G7">
        <v>52873665</v>
      </c>
      <c r="H7" t="s">
        <v>419</v>
      </c>
      <c r="I7" t="s">
        <v>618</v>
      </c>
      <c r="J7" t="s">
        <v>733</v>
      </c>
      <c r="K7">
        <v>8176631</v>
      </c>
      <c r="L7">
        <v>152392</v>
      </c>
      <c r="M7">
        <v>20830009000000</v>
      </c>
      <c r="N7">
        <v>39.25</v>
      </c>
      <c r="O7">
        <v>0.73160000000000003</v>
      </c>
      <c r="P7">
        <v>60</v>
      </c>
      <c r="Q7">
        <v>70</v>
      </c>
      <c r="R7">
        <v>-2</v>
      </c>
      <c r="S7">
        <v>-2</v>
      </c>
      <c r="T7">
        <f t="shared" si="0"/>
        <v>58</v>
      </c>
      <c r="U7">
        <f t="shared" si="1"/>
        <v>68</v>
      </c>
      <c r="V7">
        <f t="shared" si="2"/>
        <v>63</v>
      </c>
      <c r="Y7" s="5" t="s">
        <v>755</v>
      </c>
      <c r="Z7" s="3">
        <f>COUNTIFS(N:N, "&gt;=40",N:N, "&lt;100")</f>
        <v>14</v>
      </c>
      <c r="AA7" s="3">
        <v>50</v>
      </c>
    </row>
    <row r="8" spans="1:27" x14ac:dyDescent="0.45">
      <c r="A8" s="1">
        <v>6</v>
      </c>
      <c r="B8" t="s">
        <v>20</v>
      </c>
      <c r="C8" t="s">
        <v>220</v>
      </c>
      <c r="D8">
        <v>763000</v>
      </c>
      <c r="E8">
        <v>3000</v>
      </c>
      <c r="F8">
        <v>0.39</v>
      </c>
      <c r="G8">
        <v>52467336</v>
      </c>
      <c r="H8" t="s">
        <v>420</v>
      </c>
      <c r="I8" t="s">
        <v>619</v>
      </c>
      <c r="J8" t="s">
        <v>733</v>
      </c>
      <c r="K8">
        <v>561499</v>
      </c>
      <c r="L8">
        <v>11601</v>
      </c>
      <c r="M8">
        <v>9101397946638</v>
      </c>
      <c r="N8">
        <v>6.17</v>
      </c>
      <c r="O8">
        <v>0.1275</v>
      </c>
      <c r="P8">
        <v>70</v>
      </c>
      <c r="Q8">
        <v>80</v>
      </c>
      <c r="R8">
        <v>0</v>
      </c>
      <c r="S8">
        <v>0</v>
      </c>
      <c r="T8">
        <f t="shared" si="0"/>
        <v>70</v>
      </c>
      <c r="U8">
        <f t="shared" si="1"/>
        <v>80</v>
      </c>
      <c r="V8">
        <f t="shared" si="2"/>
        <v>75</v>
      </c>
      <c r="Y8" s="5" t="s">
        <v>757</v>
      </c>
      <c r="Z8" s="3">
        <f>COUNTIFS(N:N, "&gt;=100",N:N, "&lt;300")</f>
        <v>11</v>
      </c>
      <c r="AA8" s="3">
        <v>40</v>
      </c>
    </row>
    <row r="9" spans="1:27" x14ac:dyDescent="0.45">
      <c r="A9" s="1">
        <v>7</v>
      </c>
      <c r="B9" t="s">
        <v>21</v>
      </c>
      <c r="C9" t="s">
        <v>221</v>
      </c>
      <c r="D9">
        <v>214000</v>
      </c>
      <c r="E9">
        <v>-500</v>
      </c>
      <c r="F9">
        <v>-0.23</v>
      </c>
      <c r="G9">
        <v>45724992</v>
      </c>
      <c r="H9" t="s">
        <v>421</v>
      </c>
      <c r="I9" t="s">
        <v>620</v>
      </c>
      <c r="J9" t="s">
        <v>733</v>
      </c>
      <c r="K9">
        <v>2396316</v>
      </c>
      <c r="L9">
        <v>24450</v>
      </c>
      <c r="M9">
        <v>50661002000000</v>
      </c>
      <c r="N9">
        <v>4.7300000000000004</v>
      </c>
      <c r="O9">
        <v>4.8300000000000003E-2</v>
      </c>
      <c r="P9">
        <v>80</v>
      </c>
      <c r="Q9">
        <v>90</v>
      </c>
      <c r="R9">
        <v>2</v>
      </c>
      <c r="S9">
        <v>4</v>
      </c>
      <c r="T9">
        <f t="shared" si="0"/>
        <v>82</v>
      </c>
      <c r="U9">
        <f t="shared" si="1"/>
        <v>94</v>
      </c>
      <c r="V9">
        <f t="shared" si="2"/>
        <v>88</v>
      </c>
      <c r="Y9" s="5" t="s">
        <v>758</v>
      </c>
      <c r="Z9" s="3">
        <f>COUNTIFS(N:N, "&gt;=300",N:N, "&lt;1000")</f>
        <v>1</v>
      </c>
      <c r="AA9" s="3">
        <v>30</v>
      </c>
    </row>
    <row r="10" spans="1:27" x14ac:dyDescent="0.45">
      <c r="A10" s="1">
        <v>8</v>
      </c>
      <c r="B10" t="s">
        <v>22</v>
      </c>
      <c r="C10" t="s">
        <v>222</v>
      </c>
      <c r="D10">
        <v>278000</v>
      </c>
      <c r="E10">
        <v>-5000</v>
      </c>
      <c r="F10">
        <v>-1.77</v>
      </c>
      <c r="G10">
        <v>38345851</v>
      </c>
      <c r="H10" t="s">
        <v>422</v>
      </c>
      <c r="I10" t="s">
        <v>617</v>
      </c>
      <c r="J10" t="s">
        <v>733</v>
      </c>
      <c r="K10">
        <v>52602</v>
      </c>
      <c r="L10">
        <v>1066</v>
      </c>
      <c r="M10">
        <v>1689786996813</v>
      </c>
      <c r="N10">
        <v>3.11</v>
      </c>
      <c r="O10">
        <v>6.3100000000000003E-2</v>
      </c>
      <c r="P10">
        <v>80</v>
      </c>
      <c r="Q10">
        <v>90</v>
      </c>
      <c r="R10">
        <v>2</v>
      </c>
      <c r="S10">
        <v>2</v>
      </c>
      <c r="T10">
        <f t="shared" si="0"/>
        <v>82</v>
      </c>
      <c r="U10">
        <f t="shared" si="1"/>
        <v>92</v>
      </c>
      <c r="V10">
        <f t="shared" si="2"/>
        <v>87</v>
      </c>
      <c r="Y10" s="5" t="s">
        <v>759</v>
      </c>
      <c r="Z10" s="3">
        <f>COUNTIF(N:N, "&gt;=1000")</f>
        <v>1</v>
      </c>
      <c r="AA10" s="3">
        <v>10</v>
      </c>
    </row>
    <row r="11" spans="1:27" x14ac:dyDescent="0.45">
      <c r="A11" s="1">
        <v>9</v>
      </c>
      <c r="B11" t="s">
        <v>23</v>
      </c>
      <c r="C11" t="s">
        <v>223</v>
      </c>
      <c r="D11">
        <v>85900</v>
      </c>
      <c r="E11">
        <v>0</v>
      </c>
      <c r="F11">
        <v>0</v>
      </c>
      <c r="G11">
        <v>34820712</v>
      </c>
      <c r="H11" t="s">
        <v>423</v>
      </c>
      <c r="I11" t="s">
        <v>620</v>
      </c>
      <c r="J11" t="s">
        <v>733</v>
      </c>
      <c r="K11">
        <v>708661</v>
      </c>
      <c r="L11">
        <v>14279</v>
      </c>
      <c r="M11">
        <v>34362327000000</v>
      </c>
      <c r="N11">
        <v>2.06</v>
      </c>
      <c r="O11">
        <v>4.1599999999999998E-2</v>
      </c>
      <c r="P11">
        <v>80</v>
      </c>
      <c r="Q11">
        <v>90</v>
      </c>
      <c r="R11">
        <v>4</v>
      </c>
      <c r="S11">
        <v>4</v>
      </c>
      <c r="T11">
        <f t="shared" si="0"/>
        <v>84</v>
      </c>
      <c r="U11">
        <f t="shared" si="1"/>
        <v>94</v>
      </c>
      <c r="V11">
        <f t="shared" si="2"/>
        <v>89</v>
      </c>
      <c r="Y11" s="6" t="s">
        <v>756</v>
      </c>
      <c r="Z11" s="4">
        <f>AA8</f>
        <v>40</v>
      </c>
      <c r="AA11" s="4">
        <v>0</v>
      </c>
    </row>
    <row r="12" spans="1:27" x14ac:dyDescent="0.45">
      <c r="A12" s="1">
        <v>10</v>
      </c>
      <c r="B12" t="s">
        <v>24</v>
      </c>
      <c r="C12" t="s">
        <v>224</v>
      </c>
      <c r="D12">
        <v>349000</v>
      </c>
      <c r="E12">
        <v>1000</v>
      </c>
      <c r="F12">
        <v>0.28999999999999998</v>
      </c>
      <c r="G12">
        <v>30428205</v>
      </c>
      <c r="H12" t="s">
        <v>424</v>
      </c>
      <c r="I12" t="s">
        <v>621</v>
      </c>
      <c r="J12" t="s">
        <v>733</v>
      </c>
      <c r="K12">
        <v>75669968</v>
      </c>
      <c r="L12">
        <v>382757</v>
      </c>
      <c r="M12">
        <v>26509920446184</v>
      </c>
      <c r="N12">
        <v>285.44</v>
      </c>
      <c r="O12">
        <v>1.4438</v>
      </c>
      <c r="P12">
        <v>40</v>
      </c>
      <c r="Q12">
        <v>60</v>
      </c>
      <c r="R12">
        <v>-4</v>
      </c>
      <c r="S12">
        <v>-4</v>
      </c>
      <c r="T12">
        <f t="shared" si="0"/>
        <v>36</v>
      </c>
      <c r="U12">
        <f t="shared" si="1"/>
        <v>56</v>
      </c>
      <c r="V12">
        <f t="shared" si="2"/>
        <v>46</v>
      </c>
      <c r="Y12" s="9" t="s">
        <v>761</v>
      </c>
      <c r="Z12" s="7">
        <f>SUM(Z4:Z11)</f>
        <v>200</v>
      </c>
      <c r="AA12" s="8" t="s">
        <v>762</v>
      </c>
    </row>
    <row r="13" spans="1:27" x14ac:dyDescent="0.45">
      <c r="A13" s="1">
        <v>11</v>
      </c>
      <c r="B13" t="s">
        <v>25</v>
      </c>
      <c r="C13" t="s">
        <v>225</v>
      </c>
      <c r="D13">
        <v>279500</v>
      </c>
      <c r="E13">
        <v>1500</v>
      </c>
      <c r="F13">
        <v>0.54</v>
      </c>
      <c r="G13">
        <v>26494670</v>
      </c>
      <c r="H13" t="s">
        <v>425</v>
      </c>
      <c r="I13" t="s">
        <v>622</v>
      </c>
      <c r="J13" t="s">
        <v>733</v>
      </c>
      <c r="K13">
        <v>163165</v>
      </c>
      <c r="L13">
        <v>3308</v>
      </c>
      <c r="M13">
        <v>22954483000000</v>
      </c>
      <c r="N13">
        <v>0.71</v>
      </c>
      <c r="O13">
        <v>1.44E-2</v>
      </c>
      <c r="P13">
        <v>80</v>
      </c>
      <c r="Q13">
        <v>90</v>
      </c>
      <c r="R13">
        <v>4</v>
      </c>
      <c r="S13">
        <v>4</v>
      </c>
      <c r="T13">
        <f t="shared" si="0"/>
        <v>84</v>
      </c>
      <c r="U13">
        <f t="shared" si="1"/>
        <v>94</v>
      </c>
      <c r="V13">
        <f t="shared" si="2"/>
        <v>89</v>
      </c>
    </row>
    <row r="14" spans="1:27" x14ac:dyDescent="0.45">
      <c r="A14" s="1">
        <v>12</v>
      </c>
      <c r="B14" t="s">
        <v>26</v>
      </c>
      <c r="C14" t="s">
        <v>226</v>
      </c>
      <c r="D14">
        <v>131500</v>
      </c>
      <c r="E14">
        <v>-500</v>
      </c>
      <c r="F14">
        <v>-0.38</v>
      </c>
      <c r="G14">
        <v>24575651</v>
      </c>
      <c r="H14" t="s">
        <v>426</v>
      </c>
      <c r="I14" t="s">
        <v>623</v>
      </c>
      <c r="J14" t="s">
        <v>735</v>
      </c>
      <c r="K14">
        <v>85209</v>
      </c>
      <c r="L14">
        <v>1805</v>
      </c>
      <c r="M14">
        <v>19088822949941</v>
      </c>
      <c r="N14">
        <v>0.45</v>
      </c>
      <c r="O14">
        <v>9.4999999999999998E-3</v>
      </c>
      <c r="P14">
        <v>80</v>
      </c>
      <c r="Q14">
        <v>90</v>
      </c>
      <c r="R14">
        <v>2</v>
      </c>
      <c r="S14">
        <v>2</v>
      </c>
      <c r="T14">
        <f t="shared" si="0"/>
        <v>82</v>
      </c>
      <c r="U14">
        <f t="shared" si="1"/>
        <v>92</v>
      </c>
      <c r="V14">
        <f t="shared" si="2"/>
        <v>87</v>
      </c>
    </row>
    <row r="15" spans="1:27" x14ac:dyDescent="0.45">
      <c r="A15" s="1">
        <v>13</v>
      </c>
      <c r="B15" t="s">
        <v>27</v>
      </c>
      <c r="C15" t="s">
        <v>227</v>
      </c>
      <c r="D15">
        <v>148500</v>
      </c>
      <c r="E15">
        <v>-5000</v>
      </c>
      <c r="F15">
        <v>-3.26</v>
      </c>
      <c r="G15">
        <v>24301700</v>
      </c>
      <c r="H15" t="s">
        <v>427</v>
      </c>
      <c r="I15" t="s">
        <v>614</v>
      </c>
      <c r="J15" t="s">
        <v>733</v>
      </c>
      <c r="K15">
        <v>601281</v>
      </c>
      <c r="L15">
        <v>66072</v>
      </c>
      <c r="M15">
        <v>28435323000000</v>
      </c>
      <c r="N15">
        <v>2.11</v>
      </c>
      <c r="O15">
        <v>0.2324</v>
      </c>
      <c r="P15">
        <v>80</v>
      </c>
      <c r="Q15">
        <v>80</v>
      </c>
      <c r="R15">
        <v>4</v>
      </c>
      <c r="S15">
        <v>0</v>
      </c>
      <c r="T15">
        <f t="shared" si="0"/>
        <v>84</v>
      </c>
      <c r="U15">
        <f t="shared" si="1"/>
        <v>80</v>
      </c>
      <c r="V15">
        <f t="shared" si="2"/>
        <v>82</v>
      </c>
      <c r="Y15" s="16" t="s">
        <v>763</v>
      </c>
      <c r="Z15" s="17"/>
      <c r="AA15" s="18"/>
    </row>
    <row r="16" spans="1:27" x14ac:dyDescent="0.45">
      <c r="A16" s="1">
        <v>14</v>
      </c>
      <c r="B16" t="s">
        <v>28</v>
      </c>
      <c r="C16" t="s">
        <v>228</v>
      </c>
      <c r="D16">
        <v>317500</v>
      </c>
      <c r="E16">
        <v>-17500</v>
      </c>
      <c r="F16">
        <v>-5.22</v>
      </c>
      <c r="G16">
        <v>24288750</v>
      </c>
      <c r="H16" t="s">
        <v>428</v>
      </c>
      <c r="I16" t="s">
        <v>617</v>
      </c>
      <c r="J16" t="s">
        <v>733</v>
      </c>
      <c r="K16">
        <v>522184</v>
      </c>
      <c r="M16">
        <v>225610784857</v>
      </c>
      <c r="N16">
        <v>231.45</v>
      </c>
      <c r="P16">
        <v>40</v>
      </c>
      <c r="Q16">
        <v>0</v>
      </c>
      <c r="R16">
        <v>-4</v>
      </c>
      <c r="T16">
        <f t="shared" si="0"/>
        <v>36</v>
      </c>
      <c r="U16">
        <f t="shared" si="1"/>
        <v>0</v>
      </c>
      <c r="V16">
        <f t="shared" si="2"/>
        <v>18</v>
      </c>
      <c r="Y16" s="10" t="s">
        <v>750</v>
      </c>
      <c r="Z16" s="11" t="s">
        <v>760</v>
      </c>
      <c r="AA16" s="11" t="s">
        <v>751</v>
      </c>
    </row>
    <row r="17" spans="1:27" x14ac:dyDescent="0.45">
      <c r="A17" s="1">
        <v>15</v>
      </c>
      <c r="B17" t="s">
        <v>29</v>
      </c>
      <c r="C17" t="s">
        <v>229</v>
      </c>
      <c r="D17">
        <v>250500</v>
      </c>
      <c r="E17">
        <v>500</v>
      </c>
      <c r="F17">
        <v>0.2</v>
      </c>
      <c r="G17">
        <v>23162624</v>
      </c>
      <c r="H17" t="s">
        <v>429</v>
      </c>
      <c r="I17" t="s">
        <v>624</v>
      </c>
      <c r="J17" t="s">
        <v>733</v>
      </c>
      <c r="K17">
        <v>194294</v>
      </c>
      <c r="L17">
        <v>3962</v>
      </c>
      <c r="M17">
        <v>3808247747000</v>
      </c>
      <c r="N17">
        <v>5.0999999999999996</v>
      </c>
      <c r="O17">
        <v>0.104</v>
      </c>
      <c r="P17">
        <v>70</v>
      </c>
      <c r="Q17">
        <v>80</v>
      </c>
      <c r="R17">
        <v>2</v>
      </c>
      <c r="S17">
        <v>2</v>
      </c>
      <c r="T17">
        <f t="shared" si="0"/>
        <v>72</v>
      </c>
      <c r="U17">
        <f t="shared" si="1"/>
        <v>82</v>
      </c>
      <c r="V17">
        <f t="shared" si="2"/>
        <v>77</v>
      </c>
      <c r="Y17" s="5" t="s">
        <v>764</v>
      </c>
      <c r="Z17" s="3">
        <f>COUNTIF(O:O, "&lt;0.1")</f>
        <v>68</v>
      </c>
      <c r="AA17" s="3">
        <v>90</v>
      </c>
    </row>
    <row r="18" spans="1:27" x14ac:dyDescent="0.45">
      <c r="A18" s="1">
        <v>16</v>
      </c>
      <c r="B18" t="s">
        <v>30</v>
      </c>
      <c r="C18" t="s">
        <v>230</v>
      </c>
      <c r="D18">
        <v>1429000</v>
      </c>
      <c r="E18">
        <v>-15000</v>
      </c>
      <c r="F18">
        <v>-1.04</v>
      </c>
      <c r="G18">
        <v>22318404</v>
      </c>
      <c r="H18" t="s">
        <v>430</v>
      </c>
      <c r="I18" t="s">
        <v>625</v>
      </c>
      <c r="J18" t="s">
        <v>733</v>
      </c>
      <c r="K18">
        <v>45314</v>
      </c>
      <c r="L18">
        <v>990</v>
      </c>
      <c r="M18">
        <v>4418256992442</v>
      </c>
      <c r="N18">
        <v>1.03</v>
      </c>
      <c r="O18">
        <v>2.24E-2</v>
      </c>
      <c r="P18">
        <v>80</v>
      </c>
      <c r="Q18">
        <v>90</v>
      </c>
      <c r="R18">
        <v>4</v>
      </c>
      <c r="S18">
        <v>4</v>
      </c>
      <c r="T18">
        <f t="shared" si="0"/>
        <v>84</v>
      </c>
      <c r="U18">
        <f t="shared" si="1"/>
        <v>94</v>
      </c>
      <c r="V18">
        <f t="shared" si="2"/>
        <v>89</v>
      </c>
      <c r="Y18" s="5" t="s">
        <v>765</v>
      </c>
      <c r="Z18" s="3">
        <f>COUNTIFS(O:O, "&gt;=0.1",O:O, "&lt;0.5")</f>
        <v>47</v>
      </c>
      <c r="AA18" s="3">
        <v>80</v>
      </c>
    </row>
    <row r="19" spans="1:27" x14ac:dyDescent="0.45">
      <c r="A19" s="1">
        <v>17</v>
      </c>
      <c r="B19" t="s">
        <v>31</v>
      </c>
      <c r="C19" t="s">
        <v>231</v>
      </c>
      <c r="D19">
        <v>307000</v>
      </c>
      <c r="E19">
        <v>1500</v>
      </c>
      <c r="F19">
        <v>0.49</v>
      </c>
      <c r="G19">
        <v>22122464</v>
      </c>
      <c r="H19" t="s">
        <v>431</v>
      </c>
      <c r="I19" t="s">
        <v>626</v>
      </c>
      <c r="J19" t="s">
        <v>734</v>
      </c>
      <c r="K19">
        <v>1039973</v>
      </c>
      <c r="L19">
        <v>21371</v>
      </c>
      <c r="M19">
        <v>11746630000000</v>
      </c>
      <c r="N19">
        <v>8.85</v>
      </c>
      <c r="O19">
        <v>0.18190000000000001</v>
      </c>
      <c r="P19">
        <v>70</v>
      </c>
      <c r="Q19">
        <v>80</v>
      </c>
      <c r="R19">
        <v>-2</v>
      </c>
      <c r="S19">
        <v>-2</v>
      </c>
      <c r="T19">
        <f t="shared" si="0"/>
        <v>68</v>
      </c>
      <c r="U19">
        <f t="shared" si="1"/>
        <v>78</v>
      </c>
      <c r="V19">
        <f t="shared" si="2"/>
        <v>73</v>
      </c>
      <c r="Y19" s="5" t="s">
        <v>766</v>
      </c>
      <c r="Z19" s="3">
        <f>COUNTIFS(O:O, "&gt;=0.5",O:O, "&lt;1")</f>
        <v>14</v>
      </c>
      <c r="AA19" s="3">
        <v>70</v>
      </c>
    </row>
    <row r="20" spans="1:27" x14ac:dyDescent="0.45">
      <c r="A20" s="1">
        <v>18</v>
      </c>
      <c r="B20" t="s">
        <v>32</v>
      </c>
      <c r="C20" t="s">
        <v>232</v>
      </c>
      <c r="D20">
        <v>51800</v>
      </c>
      <c r="E20">
        <v>-1100</v>
      </c>
      <c r="F20">
        <v>-2.08</v>
      </c>
      <c r="G20">
        <v>21538850</v>
      </c>
      <c r="H20" t="s">
        <v>432</v>
      </c>
      <c r="I20" t="s">
        <v>627</v>
      </c>
      <c r="J20" t="s">
        <v>736</v>
      </c>
      <c r="K20">
        <v>139888</v>
      </c>
      <c r="L20">
        <v>2638</v>
      </c>
      <c r="M20">
        <v>1597900000000</v>
      </c>
      <c r="N20">
        <v>8.75</v>
      </c>
      <c r="O20">
        <v>0.1651</v>
      </c>
      <c r="P20">
        <v>70</v>
      </c>
      <c r="Q20">
        <v>80</v>
      </c>
      <c r="R20">
        <v>-2</v>
      </c>
      <c r="S20">
        <v>0</v>
      </c>
      <c r="T20">
        <f t="shared" si="0"/>
        <v>68</v>
      </c>
      <c r="U20">
        <f t="shared" si="1"/>
        <v>80</v>
      </c>
      <c r="V20">
        <f t="shared" si="2"/>
        <v>74</v>
      </c>
      <c r="Y20" s="5" t="s">
        <v>767</v>
      </c>
      <c r="Z20" s="3">
        <f>COUNTIFS(O:O, "&gt;=1",O:O, "&lt;2")</f>
        <v>11</v>
      </c>
      <c r="AA20" s="3">
        <v>60</v>
      </c>
    </row>
    <row r="21" spans="1:27" x14ac:dyDescent="0.45">
      <c r="A21" s="1">
        <v>19</v>
      </c>
      <c r="B21" t="s">
        <v>33</v>
      </c>
      <c r="C21" t="s">
        <v>233</v>
      </c>
      <c r="D21">
        <v>38300</v>
      </c>
      <c r="E21">
        <v>-400</v>
      </c>
      <c r="F21">
        <v>-1.03</v>
      </c>
      <c r="G21">
        <v>19785763</v>
      </c>
      <c r="H21" t="s">
        <v>433</v>
      </c>
      <c r="I21" t="s">
        <v>627</v>
      </c>
      <c r="J21" t="s">
        <v>736</v>
      </c>
      <c r="K21">
        <v>90878</v>
      </c>
      <c r="L21">
        <v>222</v>
      </c>
      <c r="M21">
        <v>1686300000000</v>
      </c>
      <c r="N21">
        <v>5.39</v>
      </c>
      <c r="O21">
        <v>1.32E-2</v>
      </c>
      <c r="P21">
        <v>70</v>
      </c>
      <c r="Q21">
        <v>90</v>
      </c>
      <c r="R21">
        <v>0</v>
      </c>
      <c r="S21">
        <v>2</v>
      </c>
      <c r="T21">
        <f t="shared" si="0"/>
        <v>70</v>
      </c>
      <c r="U21">
        <f t="shared" si="1"/>
        <v>92</v>
      </c>
      <c r="V21">
        <f t="shared" si="2"/>
        <v>81</v>
      </c>
      <c r="Y21" s="5" t="s">
        <v>768</v>
      </c>
      <c r="Z21" s="3">
        <f>COUNTIFS(O:O, "&gt;=2",O:O, "&lt;10")</f>
        <v>5</v>
      </c>
      <c r="AA21" s="3">
        <v>50</v>
      </c>
    </row>
    <row r="22" spans="1:27" x14ac:dyDescent="0.45">
      <c r="A22" s="1">
        <v>20</v>
      </c>
      <c r="B22" t="s">
        <v>34</v>
      </c>
      <c r="C22" t="s">
        <v>234</v>
      </c>
      <c r="D22">
        <v>268000</v>
      </c>
      <c r="E22">
        <v>3000</v>
      </c>
      <c r="F22">
        <v>1.1299999999999999</v>
      </c>
      <c r="G22">
        <v>18856560</v>
      </c>
      <c r="H22" t="s">
        <v>434</v>
      </c>
      <c r="I22" t="s">
        <v>627</v>
      </c>
      <c r="J22" t="s">
        <v>736</v>
      </c>
      <c r="K22">
        <v>64014</v>
      </c>
      <c r="L22">
        <v>1340</v>
      </c>
      <c r="M22">
        <v>3473984000000</v>
      </c>
      <c r="N22">
        <v>1.84</v>
      </c>
      <c r="O22">
        <v>3.8600000000000002E-2</v>
      </c>
      <c r="P22">
        <v>80</v>
      </c>
      <c r="Q22">
        <v>90</v>
      </c>
      <c r="R22">
        <v>0</v>
      </c>
      <c r="S22">
        <v>2</v>
      </c>
      <c r="T22">
        <f t="shared" si="0"/>
        <v>80</v>
      </c>
      <c r="U22">
        <f t="shared" si="1"/>
        <v>92</v>
      </c>
      <c r="V22">
        <f t="shared" si="2"/>
        <v>86</v>
      </c>
      <c r="Y22" s="5" t="s">
        <v>769</v>
      </c>
      <c r="Z22" s="3">
        <f>COUNTIFS(O:O, "&gt;=10",O:O, "&lt;100")</f>
        <v>4</v>
      </c>
      <c r="AA22" s="3">
        <v>40</v>
      </c>
    </row>
    <row r="23" spans="1:27" x14ac:dyDescent="0.45">
      <c r="A23" s="1">
        <v>21</v>
      </c>
      <c r="B23" t="s">
        <v>35</v>
      </c>
      <c r="C23" t="s">
        <v>235</v>
      </c>
      <c r="D23">
        <v>39000</v>
      </c>
      <c r="E23">
        <v>-300</v>
      </c>
      <c r="F23">
        <v>-0.76</v>
      </c>
      <c r="G23">
        <v>15810307</v>
      </c>
      <c r="H23" t="s">
        <v>435</v>
      </c>
      <c r="I23" t="s">
        <v>628</v>
      </c>
      <c r="J23" t="s">
        <v>737</v>
      </c>
      <c r="K23">
        <v>4911970</v>
      </c>
      <c r="L23">
        <v>60440</v>
      </c>
      <c r="M23">
        <v>6223944000000</v>
      </c>
      <c r="N23">
        <v>78.92</v>
      </c>
      <c r="O23">
        <v>0.97109999999999996</v>
      </c>
      <c r="P23">
        <v>50</v>
      </c>
      <c r="Q23">
        <v>70</v>
      </c>
      <c r="R23">
        <v>-2</v>
      </c>
      <c r="S23">
        <v>-2</v>
      </c>
      <c r="T23">
        <f t="shared" si="0"/>
        <v>48</v>
      </c>
      <c r="U23">
        <f t="shared" si="1"/>
        <v>68</v>
      </c>
      <c r="V23">
        <f t="shared" si="2"/>
        <v>58</v>
      </c>
      <c r="Y23" s="5" t="s">
        <v>770</v>
      </c>
      <c r="Z23" s="3">
        <f>COUNTIFS(O:O, "&gt;=100",O:O, "&lt;1000")</f>
        <v>3</v>
      </c>
      <c r="AA23" s="3">
        <v>30</v>
      </c>
    </row>
    <row r="24" spans="1:27" x14ac:dyDescent="0.45">
      <c r="A24" s="1">
        <v>22</v>
      </c>
      <c r="B24" t="s">
        <v>36</v>
      </c>
      <c r="C24" t="s">
        <v>236</v>
      </c>
      <c r="D24">
        <v>23850</v>
      </c>
      <c r="E24">
        <v>100</v>
      </c>
      <c r="F24">
        <v>0.42</v>
      </c>
      <c r="G24">
        <v>15310843</v>
      </c>
      <c r="H24" t="s">
        <v>436</v>
      </c>
      <c r="I24" t="s">
        <v>629</v>
      </c>
      <c r="J24" t="s">
        <v>738</v>
      </c>
      <c r="K24">
        <v>1043445</v>
      </c>
      <c r="L24">
        <v>6989</v>
      </c>
      <c r="M24">
        <v>57989410000000</v>
      </c>
      <c r="N24">
        <v>1.8</v>
      </c>
      <c r="O24">
        <v>1.21E-2</v>
      </c>
      <c r="P24">
        <v>80</v>
      </c>
      <c r="Q24">
        <v>90</v>
      </c>
      <c r="R24">
        <v>2</v>
      </c>
      <c r="S24">
        <v>2</v>
      </c>
      <c r="T24">
        <f t="shared" si="0"/>
        <v>82</v>
      </c>
      <c r="U24">
        <f t="shared" si="1"/>
        <v>92</v>
      </c>
      <c r="V24">
        <f t="shared" si="2"/>
        <v>87</v>
      </c>
      <c r="Y24" s="5" t="s">
        <v>759</v>
      </c>
      <c r="Z24" s="3">
        <f>COUNTIF(O:O, "&gt;=1000")</f>
        <v>3</v>
      </c>
      <c r="AA24" s="3">
        <v>10</v>
      </c>
    </row>
    <row r="25" spans="1:27" x14ac:dyDescent="0.45">
      <c r="A25" s="1">
        <v>23</v>
      </c>
      <c r="B25" t="s">
        <v>37</v>
      </c>
      <c r="C25" t="s">
        <v>237</v>
      </c>
      <c r="D25">
        <v>95600</v>
      </c>
      <c r="E25">
        <v>-800</v>
      </c>
      <c r="F25">
        <v>-0.83</v>
      </c>
      <c r="G25">
        <v>15037975</v>
      </c>
      <c r="H25" t="s">
        <v>437</v>
      </c>
      <c r="I25" t="s">
        <v>627</v>
      </c>
      <c r="J25" t="s">
        <v>736</v>
      </c>
      <c r="M25">
        <v>1016202000000</v>
      </c>
      <c r="P25">
        <v>0</v>
      </c>
      <c r="Q25">
        <v>0</v>
      </c>
      <c r="T25">
        <f t="shared" si="0"/>
        <v>0</v>
      </c>
      <c r="U25">
        <f t="shared" si="1"/>
        <v>0</v>
      </c>
      <c r="V25">
        <f t="shared" si="2"/>
        <v>0</v>
      </c>
      <c r="Y25" s="6" t="s">
        <v>756</v>
      </c>
      <c r="Z25" s="4">
        <f>COUNTBLANK(O2:O201)</f>
        <v>45</v>
      </c>
      <c r="AA25" s="4">
        <v>0</v>
      </c>
    </row>
    <row r="26" spans="1:27" x14ac:dyDescent="0.45">
      <c r="A26" s="1">
        <v>24</v>
      </c>
      <c r="B26" t="s">
        <v>38</v>
      </c>
      <c r="C26" t="s">
        <v>238</v>
      </c>
      <c r="D26">
        <v>74600</v>
      </c>
      <c r="E26">
        <v>0</v>
      </c>
      <c r="F26">
        <v>0</v>
      </c>
      <c r="G26">
        <v>14920000</v>
      </c>
      <c r="H26" t="s">
        <v>438</v>
      </c>
      <c r="I26" t="s">
        <v>630</v>
      </c>
      <c r="J26" t="s">
        <v>736</v>
      </c>
      <c r="K26">
        <v>66811</v>
      </c>
      <c r="L26">
        <v>911</v>
      </c>
      <c r="M26">
        <v>29661600000000</v>
      </c>
      <c r="N26">
        <v>0.23</v>
      </c>
      <c r="O26">
        <v>3.0999999999999999E-3</v>
      </c>
      <c r="P26">
        <v>80</v>
      </c>
      <c r="Q26">
        <v>90</v>
      </c>
      <c r="R26">
        <v>0</v>
      </c>
      <c r="S26">
        <v>2</v>
      </c>
      <c r="T26">
        <f t="shared" si="0"/>
        <v>80</v>
      </c>
      <c r="U26">
        <f t="shared" si="1"/>
        <v>92</v>
      </c>
      <c r="V26">
        <f t="shared" si="2"/>
        <v>86</v>
      </c>
      <c r="Y26" s="12" t="s">
        <v>761</v>
      </c>
      <c r="Z26" s="10">
        <f>SUM(Z17:Z25)</f>
        <v>200</v>
      </c>
      <c r="AA26" s="11" t="s">
        <v>762</v>
      </c>
    </row>
    <row r="27" spans="1:27" x14ac:dyDescent="0.45">
      <c r="A27" s="1">
        <v>25</v>
      </c>
      <c r="B27" t="s">
        <v>39</v>
      </c>
      <c r="C27" t="s">
        <v>239</v>
      </c>
      <c r="D27">
        <v>208000</v>
      </c>
      <c r="E27">
        <v>-1000</v>
      </c>
      <c r="F27">
        <v>-0.48</v>
      </c>
      <c r="G27">
        <v>14829899</v>
      </c>
      <c r="H27" t="s">
        <v>439</v>
      </c>
      <c r="I27" t="s">
        <v>631</v>
      </c>
      <c r="J27" t="s">
        <v>733</v>
      </c>
      <c r="K27">
        <v>129486</v>
      </c>
      <c r="L27">
        <v>2625</v>
      </c>
      <c r="M27">
        <v>460300000000</v>
      </c>
      <c r="N27">
        <v>28.13</v>
      </c>
      <c r="O27">
        <v>0.57030000000000003</v>
      </c>
      <c r="P27">
        <v>60</v>
      </c>
      <c r="Q27">
        <v>70</v>
      </c>
      <c r="R27">
        <v>-2</v>
      </c>
      <c r="S27">
        <v>-2</v>
      </c>
      <c r="T27">
        <f t="shared" si="0"/>
        <v>58</v>
      </c>
      <c r="U27">
        <f t="shared" si="1"/>
        <v>68</v>
      </c>
      <c r="V27">
        <f t="shared" si="2"/>
        <v>63</v>
      </c>
    </row>
    <row r="28" spans="1:27" x14ac:dyDescent="0.45">
      <c r="A28" s="1">
        <v>26</v>
      </c>
      <c r="B28" t="s">
        <v>40</v>
      </c>
      <c r="C28" t="s">
        <v>240</v>
      </c>
      <c r="D28">
        <v>183500</v>
      </c>
      <c r="E28">
        <v>-1000</v>
      </c>
      <c r="F28">
        <v>-0.54</v>
      </c>
      <c r="G28">
        <v>13706293</v>
      </c>
      <c r="H28" t="s">
        <v>440</v>
      </c>
      <c r="I28" t="s">
        <v>632</v>
      </c>
      <c r="J28" t="s">
        <v>733</v>
      </c>
      <c r="K28">
        <v>444101</v>
      </c>
      <c r="L28">
        <v>9166</v>
      </c>
      <c r="M28">
        <v>5597799214423</v>
      </c>
      <c r="N28">
        <v>7.93</v>
      </c>
      <c r="O28">
        <v>0.16370000000000001</v>
      </c>
      <c r="P28">
        <v>70</v>
      </c>
      <c r="Q28">
        <v>80</v>
      </c>
      <c r="R28">
        <v>0</v>
      </c>
      <c r="S28">
        <v>0</v>
      </c>
      <c r="T28">
        <f t="shared" si="0"/>
        <v>70</v>
      </c>
      <c r="U28">
        <f t="shared" si="1"/>
        <v>80</v>
      </c>
      <c r="V28">
        <f t="shared" si="2"/>
        <v>75</v>
      </c>
      <c r="Y28" s="19"/>
      <c r="Z28" s="19"/>
    </row>
    <row r="29" spans="1:27" x14ac:dyDescent="0.45">
      <c r="A29" s="1">
        <v>27</v>
      </c>
      <c r="B29" t="s">
        <v>41</v>
      </c>
      <c r="C29" t="s">
        <v>241</v>
      </c>
      <c r="D29">
        <v>632000</v>
      </c>
      <c r="E29">
        <v>10000</v>
      </c>
      <c r="F29">
        <v>1.61</v>
      </c>
      <c r="G29">
        <v>13874942</v>
      </c>
      <c r="H29" t="s">
        <v>441</v>
      </c>
      <c r="I29" t="s">
        <v>633</v>
      </c>
      <c r="J29" t="s">
        <v>734</v>
      </c>
      <c r="K29">
        <v>13541</v>
      </c>
      <c r="L29">
        <v>287</v>
      </c>
      <c r="M29">
        <v>2242430936560</v>
      </c>
      <c r="N29">
        <v>0.6</v>
      </c>
      <c r="O29">
        <v>1.2800000000000001E-2</v>
      </c>
      <c r="P29">
        <v>80</v>
      </c>
      <c r="Q29">
        <v>90</v>
      </c>
      <c r="R29">
        <v>4</v>
      </c>
      <c r="S29">
        <v>4</v>
      </c>
      <c r="T29">
        <f t="shared" si="0"/>
        <v>84</v>
      </c>
      <c r="U29">
        <f t="shared" si="1"/>
        <v>94</v>
      </c>
      <c r="V29">
        <f t="shared" si="2"/>
        <v>89</v>
      </c>
      <c r="Y29" s="23" t="s">
        <v>771</v>
      </c>
      <c r="Z29" s="24"/>
    </row>
    <row r="30" spans="1:27" x14ac:dyDescent="0.45">
      <c r="A30" s="1">
        <v>28</v>
      </c>
      <c r="B30" t="s">
        <v>42</v>
      </c>
      <c r="C30" t="s">
        <v>242</v>
      </c>
      <c r="D30">
        <v>172000</v>
      </c>
      <c r="E30">
        <v>500</v>
      </c>
      <c r="F30">
        <v>0.28999999999999998</v>
      </c>
      <c r="G30">
        <v>13308982</v>
      </c>
      <c r="H30" t="s">
        <v>442</v>
      </c>
      <c r="I30" t="s">
        <v>634</v>
      </c>
      <c r="J30" t="s">
        <v>734</v>
      </c>
      <c r="K30">
        <v>95277</v>
      </c>
      <c r="L30">
        <v>1949</v>
      </c>
      <c r="M30">
        <v>4549427072244</v>
      </c>
      <c r="N30">
        <v>2.09</v>
      </c>
      <c r="O30">
        <v>4.2799999999999998E-2</v>
      </c>
      <c r="P30">
        <v>80</v>
      </c>
      <c r="Q30">
        <v>90</v>
      </c>
      <c r="R30">
        <v>2</v>
      </c>
      <c r="S30">
        <v>2</v>
      </c>
      <c r="T30">
        <f t="shared" si="0"/>
        <v>82</v>
      </c>
      <c r="U30">
        <f t="shared" si="1"/>
        <v>92</v>
      </c>
      <c r="V30">
        <f t="shared" si="2"/>
        <v>87</v>
      </c>
      <c r="Y30" s="25" t="s">
        <v>772</v>
      </c>
      <c r="Z30" s="25" t="s">
        <v>773</v>
      </c>
    </row>
    <row r="31" spans="1:27" x14ac:dyDescent="0.45">
      <c r="A31" s="1">
        <v>29</v>
      </c>
      <c r="B31" t="s">
        <v>43</v>
      </c>
      <c r="C31" t="s">
        <v>243</v>
      </c>
      <c r="D31">
        <v>43700</v>
      </c>
      <c r="E31">
        <v>-950</v>
      </c>
      <c r="F31">
        <v>-2.13</v>
      </c>
      <c r="G31">
        <v>13120578</v>
      </c>
      <c r="H31" t="s">
        <v>443</v>
      </c>
      <c r="I31" t="s">
        <v>627</v>
      </c>
      <c r="J31" t="s">
        <v>736</v>
      </c>
      <c r="K31">
        <v>63946</v>
      </c>
      <c r="L31">
        <v>1352</v>
      </c>
      <c r="M31">
        <v>524900000000</v>
      </c>
      <c r="N31">
        <v>12.18</v>
      </c>
      <c r="O31">
        <v>0.2576</v>
      </c>
      <c r="P31">
        <v>70</v>
      </c>
      <c r="Q31">
        <v>80</v>
      </c>
      <c r="R31">
        <v>-4</v>
      </c>
      <c r="S31">
        <v>-2</v>
      </c>
      <c r="T31">
        <f t="shared" si="0"/>
        <v>66</v>
      </c>
      <c r="U31">
        <f t="shared" si="1"/>
        <v>78</v>
      </c>
      <c r="V31">
        <f t="shared" si="2"/>
        <v>72</v>
      </c>
      <c r="Y31" s="20" t="s">
        <v>774</v>
      </c>
      <c r="Z31" s="22">
        <v>4</v>
      </c>
    </row>
    <row r="32" spans="1:27" x14ac:dyDescent="0.45">
      <c r="A32" s="1">
        <v>30</v>
      </c>
      <c r="B32" t="s">
        <v>44</v>
      </c>
      <c r="C32" t="s">
        <v>244</v>
      </c>
      <c r="D32">
        <v>222000</v>
      </c>
      <c r="E32">
        <v>-2500</v>
      </c>
      <c r="F32">
        <v>-1.1100000000000001</v>
      </c>
      <c r="G32">
        <v>12977785</v>
      </c>
      <c r="H32" t="s">
        <v>444</v>
      </c>
      <c r="I32" t="s">
        <v>635</v>
      </c>
      <c r="J32" t="s">
        <v>733</v>
      </c>
      <c r="K32">
        <v>45003</v>
      </c>
      <c r="L32">
        <v>918</v>
      </c>
      <c r="M32">
        <v>3016950982776</v>
      </c>
      <c r="N32">
        <v>1.49</v>
      </c>
      <c r="O32">
        <v>3.04E-2</v>
      </c>
      <c r="P32">
        <v>80</v>
      </c>
      <c r="Q32">
        <v>90</v>
      </c>
      <c r="R32">
        <v>4</v>
      </c>
      <c r="S32">
        <v>4</v>
      </c>
      <c r="T32">
        <f t="shared" si="0"/>
        <v>84</v>
      </c>
      <c r="U32">
        <f t="shared" si="1"/>
        <v>94</v>
      </c>
      <c r="V32">
        <f t="shared" si="2"/>
        <v>89</v>
      </c>
      <c r="Y32" s="20" t="s">
        <v>775</v>
      </c>
      <c r="Z32" s="5">
        <v>2</v>
      </c>
    </row>
    <row r="33" spans="1:28" x14ac:dyDescent="0.45">
      <c r="A33" s="1">
        <v>31</v>
      </c>
      <c r="B33" t="s">
        <v>45</v>
      </c>
      <c r="C33" t="s">
        <v>245</v>
      </c>
      <c r="D33">
        <v>152000</v>
      </c>
      <c r="E33">
        <v>1000</v>
      </c>
      <c r="F33">
        <v>0.66</v>
      </c>
      <c r="G33">
        <v>11774409</v>
      </c>
      <c r="H33" t="s">
        <v>445</v>
      </c>
      <c r="I33" t="s">
        <v>636</v>
      </c>
      <c r="J33" t="s">
        <v>733</v>
      </c>
      <c r="K33">
        <v>2271028</v>
      </c>
      <c r="L33">
        <v>14301</v>
      </c>
      <c r="M33">
        <v>1524145792626</v>
      </c>
      <c r="N33">
        <v>149</v>
      </c>
      <c r="O33">
        <v>0.93830000000000002</v>
      </c>
      <c r="P33">
        <v>40</v>
      </c>
      <c r="Q33">
        <v>70</v>
      </c>
      <c r="R33">
        <v>-4</v>
      </c>
      <c r="S33">
        <v>-4</v>
      </c>
      <c r="T33">
        <f t="shared" si="0"/>
        <v>36</v>
      </c>
      <c r="U33">
        <f t="shared" si="1"/>
        <v>66</v>
      </c>
      <c r="V33">
        <f t="shared" si="2"/>
        <v>51</v>
      </c>
      <c r="Y33" s="20" t="s">
        <v>776</v>
      </c>
      <c r="Z33" s="5">
        <v>0</v>
      </c>
    </row>
    <row r="34" spans="1:28" x14ac:dyDescent="0.45">
      <c r="A34" s="1">
        <v>32</v>
      </c>
      <c r="B34" t="s">
        <v>46</v>
      </c>
      <c r="C34" t="s">
        <v>246</v>
      </c>
      <c r="D34">
        <v>81700</v>
      </c>
      <c r="E34">
        <v>-200</v>
      </c>
      <c r="F34">
        <v>-0.24</v>
      </c>
      <c r="G34">
        <v>11216797</v>
      </c>
      <c r="H34" t="s">
        <v>446</v>
      </c>
      <c r="I34" t="s">
        <v>637</v>
      </c>
      <c r="J34" t="s">
        <v>733</v>
      </c>
      <c r="K34">
        <v>113788</v>
      </c>
      <c r="L34">
        <v>2206</v>
      </c>
      <c r="M34">
        <v>3435384229940</v>
      </c>
      <c r="N34">
        <v>3.31</v>
      </c>
      <c r="O34">
        <v>6.4199999999999993E-2</v>
      </c>
      <c r="P34">
        <v>80</v>
      </c>
      <c r="Q34">
        <v>90</v>
      </c>
      <c r="R34">
        <v>2</v>
      </c>
      <c r="S34">
        <v>2</v>
      </c>
      <c r="T34">
        <f t="shared" si="0"/>
        <v>82</v>
      </c>
      <c r="U34">
        <f t="shared" si="1"/>
        <v>92</v>
      </c>
      <c r="V34">
        <f t="shared" si="2"/>
        <v>87</v>
      </c>
      <c r="Y34" s="20" t="s">
        <v>777</v>
      </c>
      <c r="Z34" s="5">
        <v>-2</v>
      </c>
    </row>
    <row r="35" spans="1:28" x14ac:dyDescent="0.45">
      <c r="A35" s="1">
        <v>33</v>
      </c>
      <c r="B35" t="s">
        <v>47</v>
      </c>
      <c r="C35" t="s">
        <v>247</v>
      </c>
      <c r="D35">
        <v>286500</v>
      </c>
      <c r="E35">
        <v>5500</v>
      </c>
      <c r="F35">
        <v>1.96</v>
      </c>
      <c r="G35">
        <v>11188059</v>
      </c>
      <c r="H35" t="s">
        <v>447</v>
      </c>
      <c r="I35" t="s">
        <v>638</v>
      </c>
      <c r="J35" t="s">
        <v>734</v>
      </c>
      <c r="M35">
        <v>453369548000</v>
      </c>
      <c r="P35">
        <v>0</v>
      </c>
      <c r="Q35">
        <v>0</v>
      </c>
      <c r="T35">
        <f t="shared" si="0"/>
        <v>0</v>
      </c>
      <c r="U35">
        <f t="shared" si="1"/>
        <v>0</v>
      </c>
      <c r="V35">
        <f t="shared" si="2"/>
        <v>0</v>
      </c>
      <c r="Y35" s="21" t="s">
        <v>778</v>
      </c>
      <c r="Z35" s="22">
        <v>-4</v>
      </c>
    </row>
    <row r="36" spans="1:28" x14ac:dyDescent="0.45">
      <c r="A36" s="1">
        <v>34</v>
      </c>
      <c r="B36" t="s">
        <v>48</v>
      </c>
      <c r="C36" t="s">
        <v>248</v>
      </c>
      <c r="D36">
        <v>21750</v>
      </c>
      <c r="E36">
        <v>0</v>
      </c>
      <c r="F36">
        <v>0</v>
      </c>
      <c r="G36">
        <v>11223136</v>
      </c>
      <c r="H36" t="s">
        <v>448</v>
      </c>
      <c r="I36" t="s">
        <v>639</v>
      </c>
      <c r="J36" t="s">
        <v>733</v>
      </c>
      <c r="K36">
        <v>229314</v>
      </c>
      <c r="L36">
        <v>4377</v>
      </c>
      <c r="M36">
        <v>3451444902650</v>
      </c>
      <c r="N36">
        <v>6.64</v>
      </c>
      <c r="O36">
        <v>0.1268</v>
      </c>
      <c r="P36">
        <v>70</v>
      </c>
      <c r="Q36">
        <v>80</v>
      </c>
      <c r="R36">
        <v>0</v>
      </c>
      <c r="S36">
        <v>2</v>
      </c>
      <c r="T36">
        <f t="shared" si="0"/>
        <v>70</v>
      </c>
      <c r="U36">
        <f t="shared" si="1"/>
        <v>82</v>
      </c>
      <c r="V36">
        <f t="shared" si="2"/>
        <v>76</v>
      </c>
      <c r="Y36" s="19" t="s">
        <v>779</v>
      </c>
      <c r="Z36" s="19"/>
      <c r="AA36" s="19"/>
      <c r="AB36" s="19"/>
    </row>
    <row r="37" spans="1:28" x14ac:dyDescent="0.45">
      <c r="A37" s="1">
        <v>35</v>
      </c>
      <c r="B37" t="s">
        <v>49</v>
      </c>
      <c r="C37" t="s">
        <v>249</v>
      </c>
      <c r="D37">
        <v>31150</v>
      </c>
      <c r="E37">
        <v>-50</v>
      </c>
      <c r="F37">
        <v>-0.16</v>
      </c>
      <c r="G37">
        <v>10834619</v>
      </c>
      <c r="H37" t="s">
        <v>449</v>
      </c>
      <c r="I37" t="s">
        <v>640</v>
      </c>
      <c r="J37" t="s">
        <v>735</v>
      </c>
      <c r="K37">
        <v>366230</v>
      </c>
      <c r="L37">
        <v>5592</v>
      </c>
      <c r="M37">
        <v>7405005608096</v>
      </c>
      <c r="N37">
        <v>4.95</v>
      </c>
      <c r="O37">
        <v>7.5499999999999998E-2</v>
      </c>
      <c r="P37">
        <v>80</v>
      </c>
      <c r="Q37">
        <v>90</v>
      </c>
      <c r="R37">
        <v>-2</v>
      </c>
      <c r="S37">
        <v>0</v>
      </c>
      <c r="T37">
        <f t="shared" si="0"/>
        <v>78</v>
      </c>
      <c r="U37">
        <f t="shared" si="1"/>
        <v>90</v>
      </c>
      <c r="V37">
        <f t="shared" si="2"/>
        <v>84</v>
      </c>
    </row>
    <row r="38" spans="1:28" x14ac:dyDescent="0.45">
      <c r="A38" s="1">
        <v>36</v>
      </c>
      <c r="B38" t="s">
        <v>50</v>
      </c>
      <c r="C38" t="s">
        <v>250</v>
      </c>
      <c r="D38">
        <v>126000</v>
      </c>
      <c r="E38">
        <v>0</v>
      </c>
      <c r="F38">
        <v>0</v>
      </c>
      <c r="G38">
        <v>10830141</v>
      </c>
      <c r="H38" t="s">
        <v>450</v>
      </c>
      <c r="I38" t="s">
        <v>641</v>
      </c>
      <c r="J38" t="s">
        <v>734</v>
      </c>
      <c r="M38">
        <v>1378429475386</v>
      </c>
      <c r="P38">
        <v>0</v>
      </c>
      <c r="Q38">
        <v>0</v>
      </c>
      <c r="T38">
        <f t="shared" si="0"/>
        <v>0</v>
      </c>
      <c r="U38">
        <f t="shared" si="1"/>
        <v>0</v>
      </c>
      <c r="V38">
        <f t="shared" si="2"/>
        <v>0</v>
      </c>
    </row>
    <row r="39" spans="1:28" x14ac:dyDescent="0.45">
      <c r="A39" s="1">
        <v>37</v>
      </c>
      <c r="B39" t="s">
        <v>51</v>
      </c>
      <c r="C39" t="s">
        <v>251</v>
      </c>
      <c r="D39">
        <v>226500</v>
      </c>
      <c r="E39">
        <v>-2500</v>
      </c>
      <c r="F39">
        <v>-1.0900000000000001</v>
      </c>
      <c r="G39">
        <v>10730401</v>
      </c>
      <c r="H39" t="s">
        <v>451</v>
      </c>
      <c r="I39" t="s">
        <v>642</v>
      </c>
      <c r="J39" t="s">
        <v>736</v>
      </c>
      <c r="K39">
        <v>15153</v>
      </c>
      <c r="L39">
        <v>307</v>
      </c>
      <c r="M39">
        <v>23685900000000</v>
      </c>
      <c r="N39">
        <v>0.06</v>
      </c>
      <c r="O39">
        <v>1.2999999999999999E-3</v>
      </c>
      <c r="P39">
        <v>80</v>
      </c>
      <c r="Q39">
        <v>90</v>
      </c>
      <c r="R39">
        <v>4</v>
      </c>
      <c r="S39">
        <v>2</v>
      </c>
      <c r="T39">
        <f t="shared" si="0"/>
        <v>84</v>
      </c>
      <c r="U39">
        <f t="shared" si="1"/>
        <v>92</v>
      </c>
      <c r="V39">
        <f t="shared" si="2"/>
        <v>88</v>
      </c>
    </row>
    <row r="40" spans="1:28" x14ac:dyDescent="0.45">
      <c r="A40" s="1">
        <v>38</v>
      </c>
      <c r="B40" t="s">
        <v>52</v>
      </c>
      <c r="C40" t="s">
        <v>252</v>
      </c>
      <c r="D40">
        <v>92100</v>
      </c>
      <c r="E40">
        <v>-600</v>
      </c>
      <c r="F40">
        <v>-0.65</v>
      </c>
      <c r="G40">
        <v>10368875</v>
      </c>
      <c r="H40" t="s">
        <v>452</v>
      </c>
      <c r="I40" t="s">
        <v>643</v>
      </c>
      <c r="J40" t="s">
        <v>733</v>
      </c>
      <c r="K40">
        <v>9579376</v>
      </c>
      <c r="L40">
        <v>125785</v>
      </c>
      <c r="M40">
        <v>16735504000000</v>
      </c>
      <c r="N40">
        <v>57.24</v>
      </c>
      <c r="O40">
        <v>0.75160000000000005</v>
      </c>
      <c r="P40">
        <v>50</v>
      </c>
      <c r="Q40">
        <v>70</v>
      </c>
      <c r="R40">
        <v>-4</v>
      </c>
      <c r="S40">
        <v>-2</v>
      </c>
      <c r="T40">
        <f t="shared" si="0"/>
        <v>46</v>
      </c>
      <c r="U40">
        <f t="shared" si="1"/>
        <v>68</v>
      </c>
      <c r="V40">
        <f t="shared" si="2"/>
        <v>57</v>
      </c>
    </row>
    <row r="41" spans="1:28" x14ac:dyDescent="0.45">
      <c r="A41" s="1">
        <v>39</v>
      </c>
      <c r="B41" t="s">
        <v>53</v>
      </c>
      <c r="C41" t="s">
        <v>253</v>
      </c>
      <c r="D41">
        <v>517000</v>
      </c>
      <c r="E41">
        <v>0</v>
      </c>
      <c r="F41">
        <v>0</v>
      </c>
      <c r="G41">
        <v>9755790</v>
      </c>
      <c r="H41" t="s">
        <v>453</v>
      </c>
      <c r="I41" t="s">
        <v>644</v>
      </c>
      <c r="J41" t="s">
        <v>733</v>
      </c>
      <c r="K41">
        <v>3534549</v>
      </c>
      <c r="L41">
        <v>50347</v>
      </c>
      <c r="M41">
        <v>5652149467541</v>
      </c>
      <c r="N41">
        <v>62.53</v>
      </c>
      <c r="O41">
        <v>0.89080000000000004</v>
      </c>
      <c r="P41">
        <v>50</v>
      </c>
      <c r="Q41">
        <v>70</v>
      </c>
      <c r="R41">
        <v>-4</v>
      </c>
      <c r="S41">
        <v>-4</v>
      </c>
      <c r="T41">
        <f t="shared" si="0"/>
        <v>46</v>
      </c>
      <c r="U41">
        <f t="shared" si="1"/>
        <v>66</v>
      </c>
      <c r="V41">
        <f t="shared" si="2"/>
        <v>56</v>
      </c>
    </row>
    <row r="42" spans="1:28" x14ac:dyDescent="0.45">
      <c r="A42" s="1">
        <v>40</v>
      </c>
      <c r="B42" t="s">
        <v>54</v>
      </c>
      <c r="C42" t="s">
        <v>254</v>
      </c>
      <c r="D42">
        <v>122000</v>
      </c>
      <c r="E42">
        <v>-3000</v>
      </c>
      <c r="F42">
        <v>-2.4</v>
      </c>
      <c r="G42">
        <v>9554217</v>
      </c>
      <c r="H42" t="s">
        <v>454</v>
      </c>
      <c r="I42" t="s">
        <v>645</v>
      </c>
      <c r="J42" t="s">
        <v>739</v>
      </c>
      <c r="K42">
        <v>1211</v>
      </c>
      <c r="L42">
        <v>13</v>
      </c>
      <c r="M42">
        <v>63013128531</v>
      </c>
      <c r="N42">
        <v>1.92</v>
      </c>
      <c r="O42">
        <v>2.06E-2</v>
      </c>
      <c r="P42">
        <v>80</v>
      </c>
      <c r="Q42">
        <v>90</v>
      </c>
      <c r="R42">
        <v>0</v>
      </c>
      <c r="S42">
        <v>0</v>
      </c>
      <c r="T42">
        <f t="shared" si="0"/>
        <v>80</v>
      </c>
      <c r="U42">
        <f t="shared" si="1"/>
        <v>90</v>
      </c>
      <c r="V42">
        <f t="shared" si="2"/>
        <v>85</v>
      </c>
    </row>
    <row r="43" spans="1:28" x14ac:dyDescent="0.45">
      <c r="A43" s="1">
        <v>41</v>
      </c>
      <c r="B43" t="s">
        <v>55</v>
      </c>
      <c r="C43" t="s">
        <v>255</v>
      </c>
      <c r="D43">
        <v>16250</v>
      </c>
      <c r="E43">
        <v>-250</v>
      </c>
      <c r="F43">
        <v>-1.52</v>
      </c>
      <c r="G43">
        <v>8674250</v>
      </c>
      <c r="H43" t="s">
        <v>455</v>
      </c>
      <c r="I43" t="s">
        <v>646</v>
      </c>
      <c r="J43" t="s">
        <v>733</v>
      </c>
      <c r="K43">
        <v>59979</v>
      </c>
      <c r="L43">
        <v>1241</v>
      </c>
      <c r="M43">
        <v>2680084687965</v>
      </c>
      <c r="N43">
        <v>2.2400000000000002</v>
      </c>
      <c r="O43">
        <v>4.6300000000000001E-2</v>
      </c>
      <c r="P43">
        <v>80</v>
      </c>
      <c r="Q43">
        <v>90</v>
      </c>
      <c r="R43">
        <v>4</v>
      </c>
      <c r="S43">
        <v>4</v>
      </c>
      <c r="T43">
        <f t="shared" si="0"/>
        <v>84</v>
      </c>
      <c r="U43">
        <f t="shared" si="1"/>
        <v>94</v>
      </c>
      <c r="V43">
        <f t="shared" si="2"/>
        <v>89</v>
      </c>
    </row>
    <row r="44" spans="1:28" x14ac:dyDescent="0.45">
      <c r="A44" s="1">
        <v>42</v>
      </c>
      <c r="B44" t="s">
        <v>56</v>
      </c>
      <c r="C44" t="s">
        <v>256</v>
      </c>
      <c r="D44">
        <v>32550</v>
      </c>
      <c r="E44">
        <v>-350</v>
      </c>
      <c r="F44">
        <v>-1.06</v>
      </c>
      <c r="G44">
        <v>8499189</v>
      </c>
      <c r="H44" t="s">
        <v>456</v>
      </c>
      <c r="I44" t="s">
        <v>647</v>
      </c>
      <c r="J44" t="s">
        <v>737</v>
      </c>
      <c r="K44">
        <v>1218419</v>
      </c>
      <c r="L44">
        <v>24967</v>
      </c>
      <c r="M44">
        <v>17879281000000</v>
      </c>
      <c r="N44">
        <v>6.81</v>
      </c>
      <c r="O44">
        <v>0.1396</v>
      </c>
      <c r="P44">
        <v>70</v>
      </c>
      <c r="Q44">
        <v>80</v>
      </c>
      <c r="R44">
        <v>0</v>
      </c>
      <c r="S44">
        <v>0</v>
      </c>
      <c r="T44">
        <f t="shared" si="0"/>
        <v>70</v>
      </c>
      <c r="U44">
        <f t="shared" si="1"/>
        <v>80</v>
      </c>
      <c r="V44">
        <f t="shared" si="2"/>
        <v>75</v>
      </c>
    </row>
    <row r="45" spans="1:28" x14ac:dyDescent="0.45">
      <c r="A45" s="1">
        <v>43</v>
      </c>
      <c r="B45" t="s">
        <v>57</v>
      </c>
      <c r="C45" t="s">
        <v>257</v>
      </c>
      <c r="D45">
        <v>248500</v>
      </c>
      <c r="E45">
        <v>-500</v>
      </c>
      <c r="F45">
        <v>-0.2</v>
      </c>
      <c r="G45">
        <v>8517442</v>
      </c>
      <c r="H45" t="s">
        <v>457</v>
      </c>
      <c r="I45" t="s">
        <v>618</v>
      </c>
      <c r="J45" t="s">
        <v>733</v>
      </c>
      <c r="K45">
        <v>5570916</v>
      </c>
      <c r="L45">
        <v>100847</v>
      </c>
      <c r="M45">
        <v>9171305612089</v>
      </c>
      <c r="N45">
        <v>60.74</v>
      </c>
      <c r="O45">
        <v>1.0995999999999999</v>
      </c>
      <c r="P45">
        <v>50</v>
      </c>
      <c r="Q45">
        <v>60</v>
      </c>
      <c r="R45">
        <v>-4</v>
      </c>
      <c r="S45">
        <v>-4</v>
      </c>
      <c r="T45">
        <f t="shared" si="0"/>
        <v>46</v>
      </c>
      <c r="U45">
        <f t="shared" si="1"/>
        <v>56</v>
      </c>
      <c r="V45">
        <f t="shared" si="2"/>
        <v>51</v>
      </c>
    </row>
    <row r="46" spans="1:28" x14ac:dyDescent="0.45">
      <c r="A46" s="1">
        <v>44</v>
      </c>
      <c r="B46" t="s">
        <v>58</v>
      </c>
      <c r="C46" t="s">
        <v>258</v>
      </c>
      <c r="D46">
        <v>11100</v>
      </c>
      <c r="E46">
        <v>-150</v>
      </c>
      <c r="F46">
        <v>-1.33</v>
      </c>
      <c r="G46">
        <v>8081472</v>
      </c>
      <c r="H46" t="s">
        <v>458</v>
      </c>
      <c r="I46" t="s">
        <v>627</v>
      </c>
      <c r="J46" t="s">
        <v>736</v>
      </c>
      <c r="K46">
        <v>78903</v>
      </c>
      <c r="L46">
        <v>1615</v>
      </c>
      <c r="M46">
        <v>692600000000</v>
      </c>
      <c r="N46">
        <v>11.39</v>
      </c>
      <c r="O46">
        <v>0.23319999999999999</v>
      </c>
      <c r="P46">
        <v>70</v>
      </c>
      <c r="Q46">
        <v>80</v>
      </c>
      <c r="R46">
        <v>-2</v>
      </c>
      <c r="S46">
        <v>0</v>
      </c>
      <c r="T46">
        <f t="shared" si="0"/>
        <v>68</v>
      </c>
      <c r="U46">
        <f t="shared" si="1"/>
        <v>80</v>
      </c>
      <c r="V46">
        <f t="shared" si="2"/>
        <v>74</v>
      </c>
    </row>
    <row r="47" spans="1:28" x14ac:dyDescent="0.45">
      <c r="A47" s="1">
        <v>45</v>
      </c>
      <c r="B47" t="s">
        <v>59</v>
      </c>
      <c r="C47" t="s">
        <v>259</v>
      </c>
      <c r="D47">
        <v>113500</v>
      </c>
      <c r="E47">
        <v>0</v>
      </c>
      <c r="F47">
        <v>0</v>
      </c>
      <c r="G47">
        <v>8032749</v>
      </c>
      <c r="H47" t="s">
        <v>459</v>
      </c>
      <c r="I47" t="s">
        <v>648</v>
      </c>
      <c r="J47" t="s">
        <v>733</v>
      </c>
      <c r="K47">
        <v>6963</v>
      </c>
      <c r="L47">
        <v>136</v>
      </c>
      <c r="M47">
        <v>172383351000</v>
      </c>
      <c r="N47">
        <v>4.04</v>
      </c>
      <c r="O47">
        <v>7.8899999999999998E-2</v>
      </c>
      <c r="P47">
        <v>80</v>
      </c>
      <c r="Q47">
        <v>90</v>
      </c>
      <c r="R47">
        <v>2</v>
      </c>
      <c r="S47">
        <v>2</v>
      </c>
      <c r="T47">
        <f t="shared" si="0"/>
        <v>82</v>
      </c>
      <c r="U47">
        <f t="shared" si="1"/>
        <v>92</v>
      </c>
      <c r="V47">
        <f t="shared" si="2"/>
        <v>87</v>
      </c>
    </row>
    <row r="48" spans="1:28" x14ac:dyDescent="0.45">
      <c r="A48" s="1">
        <v>46</v>
      </c>
      <c r="B48" t="s">
        <v>60</v>
      </c>
      <c r="C48" t="s">
        <v>260</v>
      </c>
      <c r="D48">
        <v>40500</v>
      </c>
      <c r="E48">
        <v>1600</v>
      </c>
      <c r="F48">
        <v>4.1100000000000003</v>
      </c>
      <c r="G48">
        <v>7746779</v>
      </c>
      <c r="H48" t="s">
        <v>460</v>
      </c>
      <c r="I48" t="s">
        <v>618</v>
      </c>
      <c r="J48" t="s">
        <v>733</v>
      </c>
      <c r="K48">
        <v>2400795</v>
      </c>
      <c r="L48">
        <v>46529</v>
      </c>
      <c r="M48">
        <v>5717317071646</v>
      </c>
      <c r="N48">
        <v>41.99</v>
      </c>
      <c r="O48">
        <v>0.81379999999999997</v>
      </c>
      <c r="P48">
        <v>50</v>
      </c>
      <c r="Q48">
        <v>70</v>
      </c>
      <c r="R48">
        <v>-4</v>
      </c>
      <c r="S48">
        <v>-4</v>
      </c>
      <c r="T48">
        <f t="shared" si="0"/>
        <v>46</v>
      </c>
      <c r="U48">
        <f t="shared" si="1"/>
        <v>66</v>
      </c>
      <c r="V48">
        <f t="shared" si="2"/>
        <v>56</v>
      </c>
    </row>
    <row r="49" spans="1:22" x14ac:dyDescent="0.45">
      <c r="A49" s="1">
        <v>47</v>
      </c>
      <c r="B49" t="s">
        <v>61</v>
      </c>
      <c r="C49" t="s">
        <v>261</v>
      </c>
      <c r="D49">
        <v>10350</v>
      </c>
      <c r="E49">
        <v>-50</v>
      </c>
      <c r="F49">
        <v>-0.48</v>
      </c>
      <c r="G49">
        <v>7703511</v>
      </c>
      <c r="H49" t="s">
        <v>461</v>
      </c>
      <c r="I49" t="s">
        <v>649</v>
      </c>
      <c r="J49" t="s">
        <v>736</v>
      </c>
      <c r="K49">
        <v>59554</v>
      </c>
      <c r="L49">
        <v>60</v>
      </c>
      <c r="M49">
        <v>16313400000000</v>
      </c>
      <c r="N49">
        <v>0.37</v>
      </c>
      <c r="O49">
        <v>4.0000000000000002E-4</v>
      </c>
      <c r="P49">
        <v>80</v>
      </c>
      <c r="Q49">
        <v>90</v>
      </c>
      <c r="R49">
        <v>0</v>
      </c>
      <c r="S49">
        <v>4</v>
      </c>
      <c r="T49">
        <f t="shared" si="0"/>
        <v>80</v>
      </c>
      <c r="U49">
        <f t="shared" si="1"/>
        <v>94</v>
      </c>
      <c r="V49">
        <f t="shared" si="2"/>
        <v>87</v>
      </c>
    </row>
    <row r="50" spans="1:22" x14ac:dyDescent="0.45">
      <c r="A50" s="1">
        <v>48</v>
      </c>
      <c r="B50" t="s">
        <v>62</v>
      </c>
      <c r="C50" t="s">
        <v>262</v>
      </c>
      <c r="D50">
        <v>20600</v>
      </c>
      <c r="E50">
        <v>-350</v>
      </c>
      <c r="F50">
        <v>-1.67</v>
      </c>
      <c r="G50">
        <v>7371003</v>
      </c>
      <c r="H50" t="s">
        <v>462</v>
      </c>
      <c r="I50" t="s">
        <v>650</v>
      </c>
      <c r="J50" t="s">
        <v>733</v>
      </c>
      <c r="K50">
        <v>4748200</v>
      </c>
      <c r="L50">
        <v>56668</v>
      </c>
      <c r="M50">
        <v>22799273000000</v>
      </c>
      <c r="N50">
        <v>20.83</v>
      </c>
      <c r="O50">
        <v>0.24859999999999999</v>
      </c>
      <c r="P50">
        <v>60</v>
      </c>
      <c r="Q50">
        <v>80</v>
      </c>
      <c r="R50">
        <v>-2</v>
      </c>
      <c r="S50">
        <v>0</v>
      </c>
      <c r="T50">
        <f t="shared" si="0"/>
        <v>58</v>
      </c>
      <c r="U50">
        <f t="shared" si="1"/>
        <v>80</v>
      </c>
      <c r="V50">
        <f t="shared" si="2"/>
        <v>69</v>
      </c>
    </row>
    <row r="51" spans="1:22" x14ac:dyDescent="0.45">
      <c r="A51" s="1">
        <v>49</v>
      </c>
      <c r="B51" t="s">
        <v>63</v>
      </c>
      <c r="C51" t="s">
        <v>263</v>
      </c>
      <c r="D51">
        <v>191000</v>
      </c>
      <c r="E51">
        <v>1000</v>
      </c>
      <c r="F51">
        <v>0.53</v>
      </c>
      <c r="G51">
        <v>7162500</v>
      </c>
      <c r="H51" t="s">
        <v>463</v>
      </c>
      <c r="I51" t="s">
        <v>651</v>
      </c>
      <c r="J51" t="s">
        <v>737</v>
      </c>
      <c r="K51">
        <v>79348</v>
      </c>
      <c r="L51">
        <v>1191</v>
      </c>
      <c r="M51">
        <v>12909957670070</v>
      </c>
      <c r="N51">
        <v>0.61</v>
      </c>
      <c r="O51">
        <v>9.1999999999999998E-3</v>
      </c>
      <c r="P51">
        <v>80</v>
      </c>
      <c r="Q51">
        <v>90</v>
      </c>
      <c r="R51">
        <v>4</v>
      </c>
      <c r="S51">
        <v>4</v>
      </c>
      <c r="T51">
        <f t="shared" si="0"/>
        <v>84</v>
      </c>
      <c r="U51">
        <f t="shared" si="1"/>
        <v>94</v>
      </c>
      <c r="V51">
        <f t="shared" si="2"/>
        <v>89</v>
      </c>
    </row>
    <row r="52" spans="1:22" x14ac:dyDescent="0.45">
      <c r="A52" s="1">
        <v>50</v>
      </c>
      <c r="B52" t="s">
        <v>64</v>
      </c>
      <c r="C52" t="s">
        <v>264</v>
      </c>
      <c r="D52">
        <v>51000</v>
      </c>
      <c r="E52">
        <v>100</v>
      </c>
      <c r="F52">
        <v>0.2</v>
      </c>
      <c r="G52">
        <v>6805735</v>
      </c>
      <c r="H52" t="s">
        <v>464</v>
      </c>
      <c r="I52" t="s">
        <v>621</v>
      </c>
      <c r="J52" t="s">
        <v>733</v>
      </c>
      <c r="K52">
        <v>28623105</v>
      </c>
      <c r="L52">
        <v>122203</v>
      </c>
      <c r="M52">
        <v>15568026955252</v>
      </c>
      <c r="N52">
        <v>183.86</v>
      </c>
      <c r="O52">
        <v>0.78500000000000003</v>
      </c>
      <c r="P52">
        <v>40</v>
      </c>
      <c r="Q52">
        <v>70</v>
      </c>
      <c r="R52">
        <v>-4</v>
      </c>
      <c r="S52">
        <v>-4</v>
      </c>
      <c r="T52">
        <f t="shared" si="0"/>
        <v>36</v>
      </c>
      <c r="U52">
        <f t="shared" si="1"/>
        <v>66</v>
      </c>
      <c r="V52">
        <f t="shared" si="2"/>
        <v>51</v>
      </c>
    </row>
    <row r="53" spans="1:22" x14ac:dyDescent="0.45">
      <c r="A53" s="1">
        <v>51</v>
      </c>
      <c r="B53" t="s">
        <v>65</v>
      </c>
      <c r="C53" t="s">
        <v>265</v>
      </c>
      <c r="D53">
        <v>441500</v>
      </c>
      <c r="E53">
        <v>-3000</v>
      </c>
      <c r="F53">
        <v>-0.67</v>
      </c>
      <c r="G53">
        <v>6646423</v>
      </c>
      <c r="H53" t="s">
        <v>465</v>
      </c>
      <c r="I53" t="s">
        <v>652</v>
      </c>
      <c r="J53" t="s">
        <v>733</v>
      </c>
      <c r="K53">
        <v>405811</v>
      </c>
      <c r="L53">
        <v>9252</v>
      </c>
      <c r="M53">
        <v>5980828026000</v>
      </c>
      <c r="N53">
        <v>6.79</v>
      </c>
      <c r="O53">
        <v>0.1547</v>
      </c>
      <c r="P53">
        <v>70</v>
      </c>
      <c r="Q53">
        <v>80</v>
      </c>
      <c r="R53">
        <v>0</v>
      </c>
      <c r="S53">
        <v>0</v>
      </c>
      <c r="T53">
        <f t="shared" si="0"/>
        <v>70</v>
      </c>
      <c r="U53">
        <f t="shared" si="1"/>
        <v>80</v>
      </c>
      <c r="V53">
        <f t="shared" si="2"/>
        <v>75</v>
      </c>
    </row>
    <row r="54" spans="1:22" x14ac:dyDescent="0.45">
      <c r="A54" s="1">
        <v>52</v>
      </c>
      <c r="B54" t="s">
        <v>66</v>
      </c>
      <c r="C54" t="s">
        <v>266</v>
      </c>
      <c r="D54">
        <v>14350</v>
      </c>
      <c r="E54">
        <v>-50</v>
      </c>
      <c r="F54">
        <v>-0.35</v>
      </c>
      <c r="G54">
        <v>6265373</v>
      </c>
      <c r="H54" t="s">
        <v>466</v>
      </c>
      <c r="I54" t="s">
        <v>626</v>
      </c>
      <c r="J54" t="s">
        <v>734</v>
      </c>
      <c r="K54">
        <v>1292594</v>
      </c>
      <c r="L54">
        <v>26610</v>
      </c>
      <c r="M54">
        <v>12352879000000</v>
      </c>
      <c r="N54">
        <v>10.46</v>
      </c>
      <c r="O54">
        <v>0.21540000000000001</v>
      </c>
      <c r="P54">
        <v>70</v>
      </c>
      <c r="Q54">
        <v>80</v>
      </c>
      <c r="R54">
        <v>-4</v>
      </c>
      <c r="S54">
        <v>-4</v>
      </c>
      <c r="T54">
        <f t="shared" si="0"/>
        <v>66</v>
      </c>
      <c r="U54">
        <f t="shared" si="1"/>
        <v>76</v>
      </c>
      <c r="V54">
        <f t="shared" si="2"/>
        <v>71</v>
      </c>
    </row>
    <row r="55" spans="1:22" x14ac:dyDescent="0.45">
      <c r="A55" s="1">
        <v>53</v>
      </c>
      <c r="B55" t="s">
        <v>67</v>
      </c>
      <c r="C55" t="s">
        <v>267</v>
      </c>
      <c r="D55">
        <v>198500</v>
      </c>
      <c r="E55">
        <v>6500</v>
      </c>
      <c r="F55">
        <v>3.39</v>
      </c>
      <c r="G55">
        <v>6047837</v>
      </c>
      <c r="H55" t="s">
        <v>467</v>
      </c>
      <c r="I55" t="s">
        <v>653</v>
      </c>
      <c r="J55" t="s">
        <v>733</v>
      </c>
      <c r="K55">
        <v>3551243</v>
      </c>
      <c r="L55">
        <v>43206</v>
      </c>
      <c r="M55">
        <v>3489720117403</v>
      </c>
      <c r="N55">
        <v>101.76</v>
      </c>
      <c r="O55">
        <v>1.2381</v>
      </c>
      <c r="P55">
        <v>40</v>
      </c>
      <c r="Q55">
        <v>60</v>
      </c>
      <c r="R55">
        <v>-4</v>
      </c>
      <c r="S55">
        <v>-4</v>
      </c>
      <c r="T55">
        <f t="shared" si="0"/>
        <v>36</v>
      </c>
      <c r="U55">
        <f t="shared" si="1"/>
        <v>56</v>
      </c>
      <c r="V55">
        <f t="shared" si="2"/>
        <v>46</v>
      </c>
    </row>
    <row r="56" spans="1:22" x14ac:dyDescent="0.45">
      <c r="A56" s="1">
        <v>54</v>
      </c>
      <c r="B56" t="s">
        <v>68</v>
      </c>
      <c r="C56" t="s">
        <v>268</v>
      </c>
      <c r="D56">
        <v>28050</v>
      </c>
      <c r="E56">
        <v>-300</v>
      </c>
      <c r="F56">
        <v>-1.06</v>
      </c>
      <c r="G56">
        <v>6001031</v>
      </c>
      <c r="H56" t="s">
        <v>468</v>
      </c>
      <c r="I56" t="s">
        <v>654</v>
      </c>
      <c r="J56" t="s">
        <v>740</v>
      </c>
      <c r="K56">
        <v>58273</v>
      </c>
      <c r="L56">
        <v>1177</v>
      </c>
      <c r="M56">
        <v>477474857789</v>
      </c>
      <c r="N56">
        <v>12.2</v>
      </c>
      <c r="O56">
        <v>0.2465</v>
      </c>
      <c r="P56">
        <v>70</v>
      </c>
      <c r="Q56">
        <v>80</v>
      </c>
      <c r="R56">
        <v>0</v>
      </c>
      <c r="S56">
        <v>0</v>
      </c>
      <c r="T56">
        <f t="shared" si="0"/>
        <v>70</v>
      </c>
      <c r="U56">
        <f t="shared" si="1"/>
        <v>80</v>
      </c>
      <c r="V56">
        <f t="shared" si="2"/>
        <v>75</v>
      </c>
    </row>
    <row r="57" spans="1:22" x14ac:dyDescent="0.45">
      <c r="A57" s="1">
        <v>55</v>
      </c>
      <c r="B57" t="s">
        <v>69</v>
      </c>
      <c r="C57" t="s">
        <v>269</v>
      </c>
      <c r="D57">
        <v>54500</v>
      </c>
      <c r="E57">
        <v>-500</v>
      </c>
      <c r="F57">
        <v>-0.91</v>
      </c>
      <c r="G57">
        <v>6068889</v>
      </c>
      <c r="H57" t="s">
        <v>469</v>
      </c>
      <c r="I57" t="s">
        <v>655</v>
      </c>
      <c r="J57" t="s">
        <v>741</v>
      </c>
      <c r="K57">
        <v>75647</v>
      </c>
      <c r="L57">
        <v>1496</v>
      </c>
      <c r="M57">
        <v>9320113000000</v>
      </c>
      <c r="N57">
        <v>0.81</v>
      </c>
      <c r="O57">
        <v>1.61E-2</v>
      </c>
      <c r="P57">
        <v>80</v>
      </c>
      <c r="Q57">
        <v>90</v>
      </c>
      <c r="R57">
        <v>2</v>
      </c>
      <c r="S57">
        <v>2</v>
      </c>
      <c r="T57">
        <f t="shared" si="0"/>
        <v>82</v>
      </c>
      <c r="U57">
        <f t="shared" si="1"/>
        <v>92</v>
      </c>
      <c r="V57">
        <f t="shared" si="2"/>
        <v>87</v>
      </c>
    </row>
    <row r="58" spans="1:22" x14ac:dyDescent="0.45">
      <c r="A58" s="1">
        <v>56</v>
      </c>
      <c r="B58" t="s">
        <v>70</v>
      </c>
      <c r="C58" t="s">
        <v>270</v>
      </c>
      <c r="D58">
        <v>77700</v>
      </c>
      <c r="E58">
        <v>100</v>
      </c>
      <c r="F58">
        <v>0.13</v>
      </c>
      <c r="G58">
        <v>5734230</v>
      </c>
      <c r="H58" t="s">
        <v>470</v>
      </c>
      <c r="I58" t="s">
        <v>656</v>
      </c>
      <c r="J58" t="s">
        <v>742</v>
      </c>
      <c r="K58">
        <v>5572</v>
      </c>
      <c r="L58">
        <v>113</v>
      </c>
      <c r="M58">
        <v>2592546948786</v>
      </c>
      <c r="N58">
        <v>0.21</v>
      </c>
      <c r="O58">
        <v>4.4000000000000003E-3</v>
      </c>
      <c r="P58">
        <v>80</v>
      </c>
      <c r="Q58">
        <v>90</v>
      </c>
      <c r="R58">
        <v>0</v>
      </c>
      <c r="S58">
        <v>0</v>
      </c>
      <c r="T58">
        <f t="shared" si="0"/>
        <v>80</v>
      </c>
      <c r="U58">
        <f t="shared" si="1"/>
        <v>90</v>
      </c>
      <c r="V58">
        <f t="shared" si="2"/>
        <v>85</v>
      </c>
    </row>
    <row r="59" spans="1:22" x14ac:dyDescent="0.45">
      <c r="A59" s="1">
        <v>57</v>
      </c>
      <c r="B59" t="s">
        <v>71</v>
      </c>
      <c r="C59" t="s">
        <v>271</v>
      </c>
      <c r="D59">
        <v>46350</v>
      </c>
      <c r="E59">
        <v>200</v>
      </c>
      <c r="F59">
        <v>0.43</v>
      </c>
      <c r="G59">
        <v>5741609</v>
      </c>
      <c r="H59" t="s">
        <v>471</v>
      </c>
      <c r="I59" t="s">
        <v>657</v>
      </c>
      <c r="J59" t="s">
        <v>733</v>
      </c>
      <c r="K59">
        <v>463240</v>
      </c>
      <c r="L59">
        <v>9457</v>
      </c>
      <c r="M59">
        <v>2862380051947</v>
      </c>
      <c r="N59">
        <v>16.18</v>
      </c>
      <c r="O59">
        <v>0.33040000000000003</v>
      </c>
      <c r="P59">
        <v>70</v>
      </c>
      <c r="Q59">
        <v>80</v>
      </c>
      <c r="R59">
        <v>-2</v>
      </c>
      <c r="S59">
        <v>-2</v>
      </c>
      <c r="T59">
        <f t="shared" si="0"/>
        <v>68</v>
      </c>
      <c r="U59">
        <f t="shared" si="1"/>
        <v>78</v>
      </c>
      <c r="V59">
        <f t="shared" si="2"/>
        <v>73</v>
      </c>
    </row>
    <row r="60" spans="1:22" x14ac:dyDescent="0.45">
      <c r="A60" s="1">
        <v>58</v>
      </c>
      <c r="B60" t="s">
        <v>72</v>
      </c>
      <c r="C60" t="s">
        <v>272</v>
      </c>
      <c r="D60">
        <v>151000</v>
      </c>
      <c r="E60">
        <v>500</v>
      </c>
      <c r="F60">
        <v>0.33</v>
      </c>
      <c r="G60">
        <v>5718113</v>
      </c>
      <c r="H60" t="s">
        <v>472</v>
      </c>
      <c r="I60" t="s">
        <v>658</v>
      </c>
      <c r="J60" t="s">
        <v>733</v>
      </c>
      <c r="K60">
        <v>187333</v>
      </c>
      <c r="L60">
        <v>3801</v>
      </c>
      <c r="M60">
        <v>556765066380</v>
      </c>
      <c r="N60">
        <v>33.65</v>
      </c>
      <c r="O60">
        <v>0.68269999999999997</v>
      </c>
      <c r="P60">
        <v>60</v>
      </c>
      <c r="Q60">
        <v>70</v>
      </c>
      <c r="R60">
        <v>-2</v>
      </c>
      <c r="S60">
        <v>-2</v>
      </c>
      <c r="T60">
        <f t="shared" si="0"/>
        <v>58</v>
      </c>
      <c r="U60">
        <f t="shared" si="1"/>
        <v>68</v>
      </c>
      <c r="V60">
        <f t="shared" si="2"/>
        <v>63</v>
      </c>
    </row>
    <row r="61" spans="1:22" x14ac:dyDescent="0.45">
      <c r="A61" s="1">
        <v>59</v>
      </c>
      <c r="B61" t="s">
        <v>73</v>
      </c>
      <c r="C61" t="s">
        <v>273</v>
      </c>
      <c r="D61">
        <v>8840</v>
      </c>
      <c r="E61">
        <v>-40</v>
      </c>
      <c r="F61">
        <v>-0.45</v>
      </c>
      <c r="G61">
        <v>5616197</v>
      </c>
      <c r="H61" t="s">
        <v>473</v>
      </c>
      <c r="I61" t="s">
        <v>659</v>
      </c>
      <c r="J61" t="s">
        <v>736</v>
      </c>
      <c r="K61">
        <v>14120</v>
      </c>
      <c r="L61">
        <v>292</v>
      </c>
      <c r="M61">
        <v>15195300000000</v>
      </c>
      <c r="N61">
        <v>0.09</v>
      </c>
      <c r="O61">
        <v>1.9E-3</v>
      </c>
      <c r="P61">
        <v>80</v>
      </c>
      <c r="Q61">
        <v>90</v>
      </c>
      <c r="R61">
        <v>2</v>
      </c>
      <c r="S61">
        <v>2</v>
      </c>
      <c r="T61">
        <f t="shared" si="0"/>
        <v>82</v>
      </c>
      <c r="U61">
        <f t="shared" si="1"/>
        <v>92</v>
      </c>
      <c r="V61">
        <f t="shared" si="2"/>
        <v>87</v>
      </c>
    </row>
    <row r="62" spans="1:22" x14ac:dyDescent="0.45">
      <c r="A62" s="1">
        <v>60</v>
      </c>
      <c r="B62" t="s">
        <v>74</v>
      </c>
      <c r="C62" t="s">
        <v>274</v>
      </c>
      <c r="D62">
        <v>226500</v>
      </c>
      <c r="E62">
        <v>1000</v>
      </c>
      <c r="F62">
        <v>0.44</v>
      </c>
      <c r="G62">
        <v>5360600</v>
      </c>
      <c r="H62" t="s">
        <v>474</v>
      </c>
      <c r="I62" t="s">
        <v>660</v>
      </c>
      <c r="J62" t="s">
        <v>733</v>
      </c>
      <c r="K62">
        <v>288486</v>
      </c>
      <c r="L62">
        <v>6031</v>
      </c>
      <c r="M62">
        <v>9290257033776</v>
      </c>
      <c r="N62">
        <v>3.11</v>
      </c>
      <c r="O62">
        <v>6.4899999999999999E-2</v>
      </c>
      <c r="P62">
        <v>80</v>
      </c>
      <c r="Q62">
        <v>90</v>
      </c>
      <c r="R62">
        <v>2</v>
      </c>
      <c r="S62">
        <v>2</v>
      </c>
      <c r="T62">
        <f t="shared" si="0"/>
        <v>82</v>
      </c>
      <c r="U62">
        <f t="shared" si="1"/>
        <v>92</v>
      </c>
      <c r="V62">
        <f t="shared" si="2"/>
        <v>87</v>
      </c>
    </row>
    <row r="63" spans="1:22" x14ac:dyDescent="0.45">
      <c r="A63" s="1">
        <v>61</v>
      </c>
      <c r="B63" t="s">
        <v>75</v>
      </c>
      <c r="C63" t="s">
        <v>275</v>
      </c>
      <c r="D63">
        <v>65800</v>
      </c>
      <c r="E63">
        <v>500</v>
      </c>
      <c r="F63">
        <v>0.77</v>
      </c>
      <c r="G63">
        <v>5197745</v>
      </c>
      <c r="H63" t="s">
        <v>475</v>
      </c>
      <c r="I63" t="s">
        <v>624</v>
      </c>
      <c r="J63" t="s">
        <v>733</v>
      </c>
      <c r="K63">
        <v>913979</v>
      </c>
      <c r="L63">
        <v>15712</v>
      </c>
      <c r="M63">
        <v>375932399000</v>
      </c>
      <c r="N63">
        <v>243.12</v>
      </c>
      <c r="O63">
        <v>4.1795</v>
      </c>
      <c r="P63">
        <v>40</v>
      </c>
      <c r="Q63">
        <v>50</v>
      </c>
      <c r="R63">
        <v>-4</v>
      </c>
      <c r="S63">
        <v>-4</v>
      </c>
      <c r="T63">
        <f t="shared" si="0"/>
        <v>36</v>
      </c>
      <c r="U63">
        <f t="shared" si="1"/>
        <v>46</v>
      </c>
      <c r="V63">
        <f t="shared" si="2"/>
        <v>41</v>
      </c>
    </row>
    <row r="64" spans="1:22" x14ac:dyDescent="0.45">
      <c r="A64" s="1">
        <v>62</v>
      </c>
      <c r="B64" t="s">
        <v>76</v>
      </c>
      <c r="C64" t="s">
        <v>276</v>
      </c>
      <c r="D64">
        <v>92200</v>
      </c>
      <c r="E64">
        <v>-1000</v>
      </c>
      <c r="F64">
        <v>-1.07</v>
      </c>
      <c r="G64">
        <v>5137936</v>
      </c>
      <c r="H64" t="s">
        <v>476</v>
      </c>
      <c r="I64" t="s">
        <v>627</v>
      </c>
      <c r="J64" t="s">
        <v>736</v>
      </c>
      <c r="L64">
        <v>15864</v>
      </c>
      <c r="M64">
        <v>268000000000</v>
      </c>
      <c r="O64">
        <v>5.9194000000000004</v>
      </c>
      <c r="P64">
        <v>0</v>
      </c>
      <c r="Q64">
        <v>50</v>
      </c>
      <c r="S64">
        <v>-4</v>
      </c>
      <c r="T64">
        <f t="shared" si="0"/>
        <v>0</v>
      </c>
      <c r="U64">
        <f t="shared" si="1"/>
        <v>46</v>
      </c>
      <c r="V64">
        <f t="shared" si="2"/>
        <v>23</v>
      </c>
    </row>
    <row r="65" spans="1:22" x14ac:dyDescent="0.45">
      <c r="A65" s="1">
        <v>63</v>
      </c>
      <c r="B65" t="s">
        <v>77</v>
      </c>
      <c r="C65" t="s">
        <v>277</v>
      </c>
      <c r="D65">
        <v>75300</v>
      </c>
      <c r="E65">
        <v>800</v>
      </c>
      <c r="F65">
        <v>1.07</v>
      </c>
      <c r="G65">
        <v>5068037</v>
      </c>
      <c r="H65" t="s">
        <v>477</v>
      </c>
      <c r="I65" t="s">
        <v>627</v>
      </c>
      <c r="J65" t="s">
        <v>736</v>
      </c>
      <c r="K65">
        <v>70442</v>
      </c>
      <c r="L65">
        <v>1390611</v>
      </c>
      <c r="M65">
        <v>35553207177</v>
      </c>
      <c r="N65">
        <v>198.13</v>
      </c>
      <c r="O65">
        <v>3911.3517999999999</v>
      </c>
      <c r="P65">
        <v>40</v>
      </c>
      <c r="Q65">
        <v>10</v>
      </c>
      <c r="R65">
        <v>-4</v>
      </c>
      <c r="S65">
        <v>-4</v>
      </c>
      <c r="T65">
        <f t="shared" si="0"/>
        <v>36</v>
      </c>
      <c r="U65">
        <f t="shared" si="1"/>
        <v>6</v>
      </c>
      <c r="V65">
        <f t="shared" si="2"/>
        <v>21</v>
      </c>
    </row>
    <row r="66" spans="1:22" x14ac:dyDescent="0.45">
      <c r="A66" s="1">
        <v>64</v>
      </c>
      <c r="B66" t="s">
        <v>78</v>
      </c>
      <c r="C66" t="s">
        <v>278</v>
      </c>
      <c r="D66">
        <v>176000</v>
      </c>
      <c r="E66">
        <v>-3000</v>
      </c>
      <c r="F66">
        <v>-1.68</v>
      </c>
      <c r="G66">
        <v>4906144</v>
      </c>
      <c r="H66" t="s">
        <v>478</v>
      </c>
      <c r="I66" t="s">
        <v>661</v>
      </c>
      <c r="J66" t="s">
        <v>735</v>
      </c>
      <c r="K66">
        <v>520466</v>
      </c>
      <c r="L66">
        <v>10650</v>
      </c>
      <c r="M66">
        <v>14213755649917</v>
      </c>
      <c r="N66">
        <v>3.66</v>
      </c>
      <c r="O66">
        <v>7.4899999999999994E-2</v>
      </c>
      <c r="P66">
        <v>80</v>
      </c>
      <c r="Q66">
        <v>90</v>
      </c>
      <c r="R66">
        <v>0</v>
      </c>
      <c r="S66">
        <v>0</v>
      </c>
      <c r="T66">
        <f t="shared" si="0"/>
        <v>80</v>
      </c>
      <c r="U66">
        <f t="shared" si="1"/>
        <v>90</v>
      </c>
      <c r="V66">
        <f t="shared" si="2"/>
        <v>85</v>
      </c>
    </row>
    <row r="67" spans="1:22" x14ac:dyDescent="0.45">
      <c r="A67" s="1">
        <v>65</v>
      </c>
      <c r="B67" t="s">
        <v>79</v>
      </c>
      <c r="C67" t="s">
        <v>279</v>
      </c>
      <c r="D67">
        <v>124500</v>
      </c>
      <c r="E67">
        <v>-500</v>
      </c>
      <c r="F67">
        <v>-0.4</v>
      </c>
      <c r="G67">
        <v>4922248</v>
      </c>
      <c r="H67" t="s">
        <v>479</v>
      </c>
      <c r="I67" t="s">
        <v>662</v>
      </c>
      <c r="J67" t="s">
        <v>733</v>
      </c>
      <c r="K67">
        <v>67947</v>
      </c>
      <c r="L67">
        <v>1335</v>
      </c>
      <c r="M67">
        <v>769223241057</v>
      </c>
      <c r="N67">
        <v>8.83</v>
      </c>
      <c r="O67">
        <v>0.1736</v>
      </c>
      <c r="P67">
        <v>70</v>
      </c>
      <c r="Q67">
        <v>80</v>
      </c>
      <c r="R67">
        <v>0</v>
      </c>
      <c r="S67">
        <v>0</v>
      </c>
      <c r="T67">
        <f t="shared" ref="T67:T130" si="3">P67+R67</f>
        <v>70</v>
      </c>
      <c r="U67">
        <f t="shared" ref="U67:U130" si="4">Q67+S67</f>
        <v>80</v>
      </c>
      <c r="V67">
        <f t="shared" ref="V67:V130" si="5">(T67+U67)/2</f>
        <v>75</v>
      </c>
    </row>
    <row r="68" spans="1:22" x14ac:dyDescent="0.45">
      <c r="A68" s="1">
        <v>66</v>
      </c>
      <c r="B68" t="s">
        <v>80</v>
      </c>
      <c r="C68" t="s">
        <v>280</v>
      </c>
      <c r="D68">
        <v>23900</v>
      </c>
      <c r="E68">
        <v>0</v>
      </c>
      <c r="F68">
        <v>0</v>
      </c>
      <c r="G68">
        <v>4684400</v>
      </c>
      <c r="H68" t="s">
        <v>480</v>
      </c>
      <c r="I68" t="s">
        <v>663</v>
      </c>
      <c r="J68" t="s">
        <v>743</v>
      </c>
      <c r="K68">
        <v>58666</v>
      </c>
      <c r="L68">
        <v>630625</v>
      </c>
      <c r="M68">
        <v>5020786128327</v>
      </c>
      <c r="N68">
        <v>1.17</v>
      </c>
      <c r="O68">
        <v>12.5603</v>
      </c>
      <c r="P68">
        <v>80</v>
      </c>
      <c r="Q68">
        <v>40</v>
      </c>
      <c r="R68">
        <v>0</v>
      </c>
      <c r="S68">
        <v>-4</v>
      </c>
      <c r="T68">
        <f t="shared" si="3"/>
        <v>80</v>
      </c>
      <c r="U68">
        <f t="shared" si="4"/>
        <v>36</v>
      </c>
      <c r="V68">
        <f t="shared" si="5"/>
        <v>58</v>
      </c>
    </row>
    <row r="69" spans="1:22" x14ac:dyDescent="0.45">
      <c r="A69" s="1">
        <v>67</v>
      </c>
      <c r="B69" t="s">
        <v>81</v>
      </c>
      <c r="C69" t="s">
        <v>281</v>
      </c>
      <c r="D69">
        <v>56500</v>
      </c>
      <c r="E69">
        <v>-500</v>
      </c>
      <c r="F69">
        <v>-0.88</v>
      </c>
      <c r="G69">
        <v>4658887</v>
      </c>
      <c r="H69" t="s">
        <v>481</v>
      </c>
      <c r="I69" t="s">
        <v>635</v>
      </c>
      <c r="J69" t="s">
        <v>733</v>
      </c>
      <c r="K69">
        <v>100496</v>
      </c>
      <c r="L69">
        <v>44602</v>
      </c>
      <c r="M69">
        <v>52400000000</v>
      </c>
      <c r="N69">
        <v>191.79</v>
      </c>
      <c r="O69">
        <v>85.118300000000005</v>
      </c>
      <c r="P69">
        <v>40</v>
      </c>
      <c r="Q69">
        <v>40</v>
      </c>
      <c r="R69">
        <v>-4</v>
      </c>
      <c r="S69">
        <v>-4</v>
      </c>
      <c r="T69">
        <f t="shared" si="3"/>
        <v>36</v>
      </c>
      <c r="U69">
        <f t="shared" si="4"/>
        <v>36</v>
      </c>
      <c r="V69">
        <f t="shared" si="5"/>
        <v>36</v>
      </c>
    </row>
    <row r="70" spans="1:22" x14ac:dyDescent="0.45">
      <c r="A70" s="1">
        <v>68</v>
      </c>
      <c r="B70" t="s">
        <v>82</v>
      </c>
      <c r="C70" t="s">
        <v>282</v>
      </c>
      <c r="D70">
        <v>385000</v>
      </c>
      <c r="E70">
        <v>-5000</v>
      </c>
      <c r="F70">
        <v>-1.28</v>
      </c>
      <c r="G70">
        <v>4499317</v>
      </c>
      <c r="H70" t="s">
        <v>482</v>
      </c>
      <c r="I70" t="s">
        <v>664</v>
      </c>
      <c r="J70" t="s">
        <v>733</v>
      </c>
      <c r="K70">
        <v>41824</v>
      </c>
      <c r="L70">
        <v>1036</v>
      </c>
      <c r="M70">
        <v>1227760621772</v>
      </c>
      <c r="N70">
        <v>3.41</v>
      </c>
      <c r="O70">
        <v>8.4400000000000003E-2</v>
      </c>
      <c r="P70">
        <v>80</v>
      </c>
      <c r="Q70">
        <v>90</v>
      </c>
      <c r="R70">
        <v>2</v>
      </c>
      <c r="S70">
        <v>2</v>
      </c>
      <c r="T70">
        <f t="shared" si="3"/>
        <v>82</v>
      </c>
      <c r="U70">
        <f t="shared" si="4"/>
        <v>92</v>
      </c>
      <c r="V70">
        <f t="shared" si="5"/>
        <v>87</v>
      </c>
    </row>
    <row r="71" spans="1:22" x14ac:dyDescent="0.45">
      <c r="A71" s="1">
        <v>69</v>
      </c>
      <c r="B71" t="s">
        <v>83</v>
      </c>
      <c r="C71" t="s">
        <v>283</v>
      </c>
      <c r="D71">
        <v>64300</v>
      </c>
      <c r="E71">
        <v>-300</v>
      </c>
      <c r="F71">
        <v>-0.46</v>
      </c>
      <c r="G71">
        <v>4499261</v>
      </c>
      <c r="H71" t="s">
        <v>483</v>
      </c>
      <c r="I71" t="s">
        <v>665</v>
      </c>
      <c r="J71" t="s">
        <v>733</v>
      </c>
      <c r="K71">
        <v>201903</v>
      </c>
      <c r="L71">
        <v>4113</v>
      </c>
      <c r="M71">
        <v>1567941075202</v>
      </c>
      <c r="N71">
        <v>12.88</v>
      </c>
      <c r="O71">
        <v>0.26229999999999998</v>
      </c>
      <c r="P71">
        <v>70</v>
      </c>
      <c r="Q71">
        <v>80</v>
      </c>
      <c r="R71">
        <v>0</v>
      </c>
      <c r="S71">
        <v>0</v>
      </c>
      <c r="T71">
        <f t="shared" si="3"/>
        <v>70</v>
      </c>
      <c r="U71">
        <f t="shared" si="4"/>
        <v>80</v>
      </c>
      <c r="V71">
        <f t="shared" si="5"/>
        <v>75</v>
      </c>
    </row>
    <row r="72" spans="1:22" x14ac:dyDescent="0.45">
      <c r="A72" s="1">
        <v>70</v>
      </c>
      <c r="B72" t="s">
        <v>84</v>
      </c>
      <c r="C72" t="s">
        <v>284</v>
      </c>
      <c r="D72">
        <v>65200</v>
      </c>
      <c r="E72">
        <v>0</v>
      </c>
      <c r="F72">
        <v>0</v>
      </c>
      <c r="G72">
        <v>4351367</v>
      </c>
      <c r="H72" t="s">
        <v>484</v>
      </c>
      <c r="I72" t="s">
        <v>640</v>
      </c>
      <c r="J72" t="s">
        <v>735</v>
      </c>
      <c r="K72">
        <v>13401144</v>
      </c>
      <c r="L72">
        <v>2050334</v>
      </c>
      <c r="M72">
        <v>41700000000</v>
      </c>
      <c r="N72">
        <v>32137.040000000001</v>
      </c>
      <c r="O72">
        <v>4916.8680999999997</v>
      </c>
      <c r="P72">
        <v>10</v>
      </c>
      <c r="Q72">
        <v>10</v>
      </c>
      <c r="R72">
        <v>-4</v>
      </c>
      <c r="S72">
        <v>-4</v>
      </c>
      <c r="T72">
        <f t="shared" si="3"/>
        <v>6</v>
      </c>
      <c r="U72">
        <f t="shared" si="4"/>
        <v>6</v>
      </c>
      <c r="V72">
        <f t="shared" si="5"/>
        <v>6</v>
      </c>
    </row>
    <row r="73" spans="1:22" x14ac:dyDescent="0.45">
      <c r="A73" s="1">
        <v>71</v>
      </c>
      <c r="B73" t="s">
        <v>85</v>
      </c>
      <c r="C73" t="s">
        <v>285</v>
      </c>
      <c r="D73">
        <v>42700</v>
      </c>
      <c r="E73">
        <v>50</v>
      </c>
      <c r="F73">
        <v>0.12</v>
      </c>
      <c r="G73">
        <v>4280639</v>
      </c>
      <c r="H73" t="s">
        <v>485</v>
      </c>
      <c r="I73" t="s">
        <v>666</v>
      </c>
      <c r="J73" t="s">
        <v>733</v>
      </c>
      <c r="K73">
        <v>77411</v>
      </c>
      <c r="L73">
        <v>378</v>
      </c>
      <c r="M73">
        <v>203908240000</v>
      </c>
      <c r="N73">
        <v>37.96</v>
      </c>
      <c r="O73">
        <v>0.18540000000000001</v>
      </c>
      <c r="P73">
        <v>60</v>
      </c>
      <c r="Q73">
        <v>80</v>
      </c>
      <c r="R73">
        <v>-2</v>
      </c>
      <c r="S73">
        <v>0</v>
      </c>
      <c r="T73">
        <f t="shared" si="3"/>
        <v>58</v>
      </c>
      <c r="U73">
        <f t="shared" si="4"/>
        <v>80</v>
      </c>
      <c r="V73">
        <f t="shared" si="5"/>
        <v>69</v>
      </c>
    </row>
    <row r="74" spans="1:22" x14ac:dyDescent="0.45">
      <c r="A74" s="1">
        <v>72</v>
      </c>
      <c r="B74" t="s">
        <v>86</v>
      </c>
      <c r="C74" t="s">
        <v>286</v>
      </c>
      <c r="D74">
        <v>48900</v>
      </c>
      <c r="E74">
        <v>-200</v>
      </c>
      <c r="F74">
        <v>-0.41</v>
      </c>
      <c r="G74">
        <v>4366770</v>
      </c>
      <c r="H74" t="s">
        <v>486</v>
      </c>
      <c r="I74" t="s">
        <v>659</v>
      </c>
      <c r="J74" t="s">
        <v>736</v>
      </c>
      <c r="K74">
        <v>1278</v>
      </c>
      <c r="L74">
        <v>9</v>
      </c>
      <c r="M74">
        <v>10816600000000</v>
      </c>
      <c r="N74">
        <v>0.01</v>
      </c>
      <c r="O74">
        <v>1E-4</v>
      </c>
      <c r="P74">
        <v>80</v>
      </c>
      <c r="Q74">
        <v>90</v>
      </c>
      <c r="R74">
        <v>4</v>
      </c>
      <c r="S74">
        <v>4</v>
      </c>
      <c r="T74">
        <f t="shared" si="3"/>
        <v>84</v>
      </c>
      <c r="U74">
        <f t="shared" si="4"/>
        <v>94</v>
      </c>
      <c r="V74">
        <f t="shared" si="5"/>
        <v>89</v>
      </c>
    </row>
    <row r="75" spans="1:22" x14ac:dyDescent="0.45">
      <c r="A75" s="1">
        <v>73</v>
      </c>
      <c r="B75" t="s">
        <v>87</v>
      </c>
      <c r="C75" t="s">
        <v>287</v>
      </c>
      <c r="D75">
        <v>60100</v>
      </c>
      <c r="E75">
        <v>100</v>
      </c>
      <c r="F75">
        <v>0.17</v>
      </c>
      <c r="G75">
        <v>4255080</v>
      </c>
      <c r="H75" t="s">
        <v>487</v>
      </c>
      <c r="I75" t="s">
        <v>642</v>
      </c>
      <c r="J75" t="s">
        <v>736</v>
      </c>
      <c r="K75">
        <v>26766</v>
      </c>
      <c r="L75">
        <v>56884</v>
      </c>
      <c r="M75">
        <v>17265600000000</v>
      </c>
      <c r="N75">
        <v>0.16</v>
      </c>
      <c r="O75">
        <v>0.32950000000000002</v>
      </c>
      <c r="P75">
        <v>80</v>
      </c>
      <c r="Q75">
        <v>80</v>
      </c>
      <c r="R75">
        <v>2</v>
      </c>
      <c r="S75">
        <v>-2</v>
      </c>
      <c r="T75">
        <f t="shared" si="3"/>
        <v>82</v>
      </c>
      <c r="U75">
        <f t="shared" si="4"/>
        <v>78</v>
      </c>
      <c r="V75">
        <f t="shared" si="5"/>
        <v>80</v>
      </c>
    </row>
    <row r="76" spans="1:22" x14ac:dyDescent="0.45">
      <c r="A76" s="1">
        <v>74</v>
      </c>
      <c r="B76" t="s">
        <v>88</v>
      </c>
      <c r="C76" t="s">
        <v>288</v>
      </c>
      <c r="D76">
        <v>8390</v>
      </c>
      <c r="E76">
        <v>0</v>
      </c>
      <c r="F76">
        <v>0</v>
      </c>
      <c r="G76">
        <v>4227382</v>
      </c>
      <c r="H76" t="s">
        <v>488</v>
      </c>
      <c r="I76" t="s">
        <v>667</v>
      </c>
      <c r="J76" t="s">
        <v>733</v>
      </c>
      <c r="K76">
        <v>9869</v>
      </c>
      <c r="L76">
        <v>56529</v>
      </c>
      <c r="M76">
        <v>992643779458</v>
      </c>
      <c r="N76">
        <v>0.99</v>
      </c>
      <c r="O76">
        <v>5.6947999999999999</v>
      </c>
      <c r="P76">
        <v>80</v>
      </c>
      <c r="Q76">
        <v>50</v>
      </c>
      <c r="R76">
        <v>4</v>
      </c>
      <c r="S76">
        <v>-4</v>
      </c>
      <c r="T76">
        <f t="shared" si="3"/>
        <v>84</v>
      </c>
      <c r="U76">
        <f t="shared" si="4"/>
        <v>46</v>
      </c>
      <c r="V76">
        <f t="shared" si="5"/>
        <v>65</v>
      </c>
    </row>
    <row r="77" spans="1:22" x14ac:dyDescent="0.45">
      <c r="A77" s="1">
        <v>75</v>
      </c>
      <c r="B77" t="s">
        <v>89</v>
      </c>
      <c r="C77" t="s">
        <v>289</v>
      </c>
      <c r="D77">
        <v>7570</v>
      </c>
      <c r="E77">
        <v>-230</v>
      </c>
      <c r="F77">
        <v>-2.95</v>
      </c>
      <c r="G77">
        <v>4046691</v>
      </c>
      <c r="H77" t="s">
        <v>489</v>
      </c>
      <c r="I77" t="s">
        <v>628</v>
      </c>
      <c r="J77" t="s">
        <v>737</v>
      </c>
      <c r="K77">
        <v>1719000</v>
      </c>
      <c r="L77">
        <v>513086</v>
      </c>
      <c r="M77">
        <v>2102895000000</v>
      </c>
      <c r="N77">
        <v>81.739999999999995</v>
      </c>
      <c r="O77">
        <v>24.399000000000001</v>
      </c>
      <c r="P77">
        <v>50</v>
      </c>
      <c r="Q77">
        <v>40</v>
      </c>
      <c r="R77">
        <v>-4</v>
      </c>
      <c r="S77">
        <v>-4</v>
      </c>
      <c r="T77">
        <f t="shared" si="3"/>
        <v>46</v>
      </c>
      <c r="U77">
        <f t="shared" si="4"/>
        <v>36</v>
      </c>
      <c r="V77">
        <f t="shared" si="5"/>
        <v>41</v>
      </c>
    </row>
    <row r="78" spans="1:22" x14ac:dyDescent="0.45">
      <c r="A78" s="1">
        <v>76</v>
      </c>
      <c r="B78" t="s">
        <v>90</v>
      </c>
      <c r="C78" t="s">
        <v>290</v>
      </c>
      <c r="D78">
        <v>34350</v>
      </c>
      <c r="E78">
        <v>0</v>
      </c>
      <c r="F78">
        <v>0</v>
      </c>
      <c r="G78">
        <v>3979753</v>
      </c>
      <c r="H78" t="s">
        <v>490</v>
      </c>
      <c r="I78" t="s">
        <v>668</v>
      </c>
      <c r="J78" t="s">
        <v>736</v>
      </c>
      <c r="K78">
        <v>1787</v>
      </c>
      <c r="L78">
        <v>36</v>
      </c>
      <c r="M78">
        <v>3233200000000</v>
      </c>
      <c r="N78">
        <v>0.06</v>
      </c>
      <c r="O78">
        <v>1.1000000000000001E-3</v>
      </c>
      <c r="P78">
        <v>80</v>
      </c>
      <c r="Q78">
        <v>90</v>
      </c>
      <c r="R78">
        <v>4</v>
      </c>
      <c r="S78">
        <v>4</v>
      </c>
      <c r="T78">
        <f t="shared" si="3"/>
        <v>84</v>
      </c>
      <c r="U78">
        <f t="shared" si="4"/>
        <v>94</v>
      </c>
      <c r="V78">
        <f t="shared" si="5"/>
        <v>89</v>
      </c>
    </row>
    <row r="79" spans="1:22" x14ac:dyDescent="0.45">
      <c r="A79" s="1">
        <v>77</v>
      </c>
      <c r="B79" t="s">
        <v>91</v>
      </c>
      <c r="C79" t="s">
        <v>291</v>
      </c>
      <c r="D79">
        <v>41950</v>
      </c>
      <c r="E79">
        <v>0</v>
      </c>
      <c r="F79">
        <v>0</v>
      </c>
      <c r="G79">
        <v>3897800</v>
      </c>
      <c r="H79" t="s">
        <v>491</v>
      </c>
      <c r="I79" t="s">
        <v>627</v>
      </c>
      <c r="J79" t="s">
        <v>736</v>
      </c>
      <c r="M79">
        <v>306286000000</v>
      </c>
      <c r="P79">
        <v>0</v>
      </c>
      <c r="Q79">
        <v>0</v>
      </c>
      <c r="T79">
        <f t="shared" si="3"/>
        <v>0</v>
      </c>
      <c r="U79">
        <f t="shared" si="4"/>
        <v>0</v>
      </c>
      <c r="V79">
        <f t="shared" si="5"/>
        <v>0</v>
      </c>
    </row>
    <row r="80" spans="1:22" x14ac:dyDescent="0.45">
      <c r="A80" s="1">
        <v>78</v>
      </c>
      <c r="B80" t="s">
        <v>92</v>
      </c>
      <c r="C80" t="s">
        <v>292</v>
      </c>
      <c r="D80">
        <v>6230</v>
      </c>
      <c r="E80">
        <v>-40</v>
      </c>
      <c r="F80">
        <v>-0.64</v>
      </c>
      <c r="G80">
        <v>3924900</v>
      </c>
      <c r="H80" t="s">
        <v>492</v>
      </c>
      <c r="I80" t="s">
        <v>669</v>
      </c>
      <c r="J80" t="s">
        <v>733</v>
      </c>
      <c r="K80">
        <v>383138</v>
      </c>
      <c r="L80">
        <v>6234</v>
      </c>
      <c r="M80">
        <v>6825532312130</v>
      </c>
      <c r="N80">
        <v>5.61</v>
      </c>
      <c r="O80">
        <v>9.1300000000000006E-2</v>
      </c>
      <c r="P80">
        <v>70</v>
      </c>
      <c r="Q80">
        <v>90</v>
      </c>
      <c r="R80">
        <v>0</v>
      </c>
      <c r="S80">
        <v>2</v>
      </c>
      <c r="T80">
        <f t="shared" si="3"/>
        <v>70</v>
      </c>
      <c r="U80">
        <f t="shared" si="4"/>
        <v>92</v>
      </c>
      <c r="V80">
        <f t="shared" si="5"/>
        <v>81</v>
      </c>
    </row>
    <row r="81" spans="1:22" x14ac:dyDescent="0.45">
      <c r="A81" s="1">
        <v>79</v>
      </c>
      <c r="B81" t="s">
        <v>93</v>
      </c>
      <c r="C81" t="s">
        <v>293</v>
      </c>
      <c r="D81">
        <v>439500</v>
      </c>
      <c r="E81">
        <v>54500</v>
      </c>
      <c r="F81">
        <v>14.16</v>
      </c>
      <c r="G81">
        <v>3905604</v>
      </c>
      <c r="H81" t="s">
        <v>493</v>
      </c>
      <c r="I81" t="s">
        <v>670</v>
      </c>
      <c r="J81" t="s">
        <v>733</v>
      </c>
      <c r="K81">
        <v>540737</v>
      </c>
      <c r="L81">
        <v>10140</v>
      </c>
      <c r="M81">
        <v>2071850765816</v>
      </c>
      <c r="N81">
        <v>26.1</v>
      </c>
      <c r="O81">
        <v>0.4894</v>
      </c>
      <c r="P81">
        <v>60</v>
      </c>
      <c r="Q81">
        <v>80</v>
      </c>
      <c r="R81">
        <v>-2</v>
      </c>
      <c r="S81">
        <v>-2</v>
      </c>
      <c r="T81">
        <f t="shared" si="3"/>
        <v>58</v>
      </c>
      <c r="U81">
        <f t="shared" si="4"/>
        <v>78</v>
      </c>
      <c r="V81">
        <f t="shared" si="5"/>
        <v>68</v>
      </c>
    </row>
    <row r="82" spans="1:22" x14ac:dyDescent="0.45">
      <c r="A82" s="1">
        <v>80</v>
      </c>
      <c r="B82" t="s">
        <v>94</v>
      </c>
      <c r="C82" t="s">
        <v>294</v>
      </c>
      <c r="D82">
        <v>45550</v>
      </c>
      <c r="E82">
        <v>300</v>
      </c>
      <c r="F82">
        <v>0.66</v>
      </c>
      <c r="G82">
        <v>3898237</v>
      </c>
      <c r="H82" t="s">
        <v>494</v>
      </c>
      <c r="I82" t="s">
        <v>671</v>
      </c>
      <c r="J82" t="s">
        <v>741</v>
      </c>
      <c r="K82">
        <v>108677</v>
      </c>
      <c r="L82">
        <v>2023</v>
      </c>
      <c r="M82">
        <v>8890992062853</v>
      </c>
      <c r="N82">
        <v>1.22</v>
      </c>
      <c r="O82">
        <v>2.2800000000000001E-2</v>
      </c>
      <c r="P82">
        <v>80</v>
      </c>
      <c r="Q82">
        <v>90</v>
      </c>
      <c r="R82">
        <v>-2</v>
      </c>
      <c r="S82">
        <v>0</v>
      </c>
      <c r="T82">
        <f t="shared" si="3"/>
        <v>78</v>
      </c>
      <c r="U82">
        <f t="shared" si="4"/>
        <v>90</v>
      </c>
      <c r="V82">
        <f t="shared" si="5"/>
        <v>84</v>
      </c>
    </row>
    <row r="83" spans="1:22" x14ac:dyDescent="0.45">
      <c r="A83" s="1">
        <v>81</v>
      </c>
      <c r="B83" t="s">
        <v>95</v>
      </c>
      <c r="C83" t="s">
        <v>295</v>
      </c>
      <c r="D83">
        <v>170500</v>
      </c>
      <c r="E83">
        <v>-500</v>
      </c>
      <c r="F83">
        <v>-0.28999999999999998</v>
      </c>
      <c r="G83">
        <v>3889505</v>
      </c>
      <c r="H83" t="s">
        <v>495</v>
      </c>
      <c r="I83" t="s">
        <v>672</v>
      </c>
      <c r="J83" t="s">
        <v>737</v>
      </c>
      <c r="K83">
        <v>227176</v>
      </c>
      <c r="L83">
        <v>3880</v>
      </c>
      <c r="M83">
        <v>6936119891060</v>
      </c>
      <c r="N83">
        <v>3.28</v>
      </c>
      <c r="O83">
        <v>5.5899999999999998E-2</v>
      </c>
      <c r="P83">
        <v>80</v>
      </c>
      <c r="Q83">
        <v>90</v>
      </c>
      <c r="R83">
        <v>2</v>
      </c>
      <c r="S83">
        <v>2</v>
      </c>
      <c r="T83">
        <f t="shared" si="3"/>
        <v>82</v>
      </c>
      <c r="U83">
        <f t="shared" si="4"/>
        <v>92</v>
      </c>
      <c r="V83">
        <f t="shared" si="5"/>
        <v>87</v>
      </c>
    </row>
    <row r="84" spans="1:22" x14ac:dyDescent="0.45">
      <c r="A84" s="1">
        <v>82</v>
      </c>
      <c r="B84" t="s">
        <v>96</v>
      </c>
      <c r="C84" t="s">
        <v>296</v>
      </c>
      <c r="D84">
        <v>311000</v>
      </c>
      <c r="E84">
        <v>-2000</v>
      </c>
      <c r="F84">
        <v>-0.64</v>
      </c>
      <c r="G84">
        <v>3756346</v>
      </c>
      <c r="H84" t="s">
        <v>496</v>
      </c>
      <c r="I84" t="s">
        <v>664</v>
      </c>
      <c r="J84" t="s">
        <v>733</v>
      </c>
      <c r="K84">
        <v>70441</v>
      </c>
      <c r="L84">
        <v>1389</v>
      </c>
      <c r="M84">
        <v>872404730947</v>
      </c>
      <c r="N84">
        <v>8.07</v>
      </c>
      <c r="O84">
        <v>0.15920000000000001</v>
      </c>
      <c r="P84">
        <v>70</v>
      </c>
      <c r="Q84">
        <v>80</v>
      </c>
      <c r="R84">
        <v>0</v>
      </c>
      <c r="S84">
        <v>0</v>
      </c>
      <c r="T84">
        <f t="shared" si="3"/>
        <v>70</v>
      </c>
      <c r="U84">
        <f t="shared" si="4"/>
        <v>80</v>
      </c>
      <c r="V84">
        <f t="shared" si="5"/>
        <v>75</v>
      </c>
    </row>
    <row r="85" spans="1:22" x14ac:dyDescent="0.45">
      <c r="A85" s="1">
        <v>83</v>
      </c>
      <c r="B85" t="s">
        <v>97</v>
      </c>
      <c r="C85" t="s">
        <v>297</v>
      </c>
      <c r="D85">
        <v>35550</v>
      </c>
      <c r="E85">
        <v>100</v>
      </c>
      <c r="F85">
        <v>0.28000000000000003</v>
      </c>
      <c r="G85">
        <v>3729523</v>
      </c>
      <c r="H85" t="s">
        <v>497</v>
      </c>
      <c r="I85" t="s">
        <v>627</v>
      </c>
      <c r="J85" t="s">
        <v>736</v>
      </c>
      <c r="P85">
        <v>0</v>
      </c>
      <c r="Q85">
        <v>0</v>
      </c>
      <c r="T85">
        <f t="shared" si="3"/>
        <v>0</v>
      </c>
      <c r="U85">
        <f t="shared" si="4"/>
        <v>0</v>
      </c>
      <c r="V85">
        <f t="shared" si="5"/>
        <v>0</v>
      </c>
    </row>
    <row r="86" spans="1:22" x14ac:dyDescent="0.45">
      <c r="A86" s="1">
        <v>84</v>
      </c>
      <c r="B86" t="s">
        <v>98</v>
      </c>
      <c r="C86" t="s">
        <v>298</v>
      </c>
      <c r="D86">
        <v>69200</v>
      </c>
      <c r="E86">
        <v>-500</v>
      </c>
      <c r="F86">
        <v>-0.72</v>
      </c>
      <c r="G86">
        <v>3666561</v>
      </c>
      <c r="H86" t="s">
        <v>498</v>
      </c>
      <c r="I86" t="s">
        <v>664</v>
      </c>
      <c r="J86" t="s">
        <v>733</v>
      </c>
      <c r="M86">
        <v>187327145261</v>
      </c>
      <c r="P86">
        <v>0</v>
      </c>
      <c r="Q86">
        <v>0</v>
      </c>
      <c r="T86">
        <f t="shared" si="3"/>
        <v>0</v>
      </c>
      <c r="U86">
        <f t="shared" si="4"/>
        <v>0</v>
      </c>
      <c r="V86">
        <f t="shared" si="5"/>
        <v>0</v>
      </c>
    </row>
    <row r="87" spans="1:22" x14ac:dyDescent="0.45">
      <c r="A87" s="1">
        <v>85</v>
      </c>
      <c r="B87" t="s">
        <v>99</v>
      </c>
      <c r="C87" t="s">
        <v>299</v>
      </c>
      <c r="D87">
        <v>5450</v>
      </c>
      <c r="E87">
        <v>-120</v>
      </c>
      <c r="F87">
        <v>-2.15</v>
      </c>
      <c r="G87">
        <v>3715432</v>
      </c>
      <c r="H87" t="s">
        <v>499</v>
      </c>
      <c r="I87" t="s">
        <v>659</v>
      </c>
      <c r="J87" t="s">
        <v>736</v>
      </c>
      <c r="K87">
        <v>1371</v>
      </c>
      <c r="L87">
        <v>16</v>
      </c>
      <c r="M87">
        <v>15943700000000</v>
      </c>
      <c r="N87">
        <v>0.01</v>
      </c>
      <c r="O87">
        <v>1E-4</v>
      </c>
      <c r="P87">
        <v>80</v>
      </c>
      <c r="Q87">
        <v>90</v>
      </c>
      <c r="R87">
        <v>4</v>
      </c>
      <c r="S87">
        <v>4</v>
      </c>
      <c r="T87">
        <f t="shared" si="3"/>
        <v>84</v>
      </c>
      <c r="U87">
        <f t="shared" si="4"/>
        <v>94</v>
      </c>
      <c r="V87">
        <f t="shared" si="5"/>
        <v>89</v>
      </c>
    </row>
    <row r="88" spans="1:22" x14ac:dyDescent="0.45">
      <c r="A88" s="1">
        <v>86</v>
      </c>
      <c r="B88" t="s">
        <v>100</v>
      </c>
      <c r="C88" t="s">
        <v>300</v>
      </c>
      <c r="D88">
        <v>13200</v>
      </c>
      <c r="E88">
        <v>-100</v>
      </c>
      <c r="F88">
        <v>-0.75</v>
      </c>
      <c r="G88">
        <v>3714597</v>
      </c>
      <c r="H88" t="s">
        <v>500</v>
      </c>
      <c r="I88" t="s">
        <v>659</v>
      </c>
      <c r="J88" t="s">
        <v>736</v>
      </c>
      <c r="K88">
        <v>3053</v>
      </c>
      <c r="L88">
        <v>6389736</v>
      </c>
      <c r="M88">
        <v>12286400000000</v>
      </c>
      <c r="N88">
        <v>0.02</v>
      </c>
      <c r="O88">
        <v>52.006599999999999</v>
      </c>
      <c r="P88">
        <v>80</v>
      </c>
      <c r="Q88">
        <v>40</v>
      </c>
      <c r="R88">
        <v>4</v>
      </c>
      <c r="S88">
        <v>-4</v>
      </c>
      <c r="T88">
        <f t="shared" si="3"/>
        <v>84</v>
      </c>
      <c r="U88">
        <f t="shared" si="4"/>
        <v>36</v>
      </c>
      <c r="V88">
        <f t="shared" si="5"/>
        <v>60</v>
      </c>
    </row>
    <row r="89" spans="1:22" x14ac:dyDescent="0.45">
      <c r="A89" s="1">
        <v>87</v>
      </c>
      <c r="B89" t="s">
        <v>101</v>
      </c>
      <c r="C89" t="s">
        <v>301</v>
      </c>
      <c r="D89">
        <v>37750</v>
      </c>
      <c r="E89">
        <v>2150</v>
      </c>
      <c r="F89">
        <v>6.04</v>
      </c>
      <c r="G89">
        <v>3484816</v>
      </c>
      <c r="H89" t="s">
        <v>501</v>
      </c>
      <c r="I89" t="s">
        <v>673</v>
      </c>
      <c r="J89" t="s">
        <v>738</v>
      </c>
      <c r="K89">
        <v>595255</v>
      </c>
      <c r="L89">
        <v>11376</v>
      </c>
      <c r="M89">
        <v>20004187240730</v>
      </c>
      <c r="N89">
        <v>2.98</v>
      </c>
      <c r="O89">
        <v>5.6899999999999999E-2</v>
      </c>
      <c r="P89">
        <v>80</v>
      </c>
      <c r="Q89">
        <v>90</v>
      </c>
      <c r="R89">
        <v>-2</v>
      </c>
      <c r="S89">
        <v>-2</v>
      </c>
      <c r="T89">
        <f t="shared" si="3"/>
        <v>78</v>
      </c>
      <c r="U89">
        <f t="shared" si="4"/>
        <v>88</v>
      </c>
      <c r="V89">
        <f t="shared" si="5"/>
        <v>83</v>
      </c>
    </row>
    <row r="90" spans="1:22" x14ac:dyDescent="0.45">
      <c r="A90" s="1">
        <v>88</v>
      </c>
      <c r="B90" t="s">
        <v>102</v>
      </c>
      <c r="C90" t="s">
        <v>302</v>
      </c>
      <c r="D90">
        <v>19000</v>
      </c>
      <c r="E90">
        <v>150</v>
      </c>
      <c r="F90">
        <v>0.8</v>
      </c>
      <c r="G90">
        <v>3589468</v>
      </c>
      <c r="H90" t="s">
        <v>502</v>
      </c>
      <c r="I90" t="s">
        <v>674</v>
      </c>
      <c r="J90" t="s">
        <v>733</v>
      </c>
      <c r="K90">
        <v>7270</v>
      </c>
      <c r="M90">
        <v>1631867959508</v>
      </c>
      <c r="N90">
        <v>0.45</v>
      </c>
      <c r="P90">
        <v>80</v>
      </c>
      <c r="Q90">
        <v>0</v>
      </c>
      <c r="R90">
        <v>4</v>
      </c>
      <c r="T90">
        <f t="shared" si="3"/>
        <v>84</v>
      </c>
      <c r="U90">
        <f t="shared" si="4"/>
        <v>0</v>
      </c>
      <c r="V90">
        <f t="shared" si="5"/>
        <v>42</v>
      </c>
    </row>
    <row r="91" spans="1:22" x14ac:dyDescent="0.45">
      <c r="A91" s="1">
        <v>89</v>
      </c>
      <c r="B91" t="s">
        <v>103</v>
      </c>
      <c r="C91" t="s">
        <v>303</v>
      </c>
      <c r="D91">
        <v>52700</v>
      </c>
      <c r="E91">
        <v>100</v>
      </c>
      <c r="F91">
        <v>0.19</v>
      </c>
      <c r="G91">
        <v>3451519</v>
      </c>
      <c r="H91" t="s">
        <v>503</v>
      </c>
      <c r="I91" t="s">
        <v>675</v>
      </c>
      <c r="J91" t="s">
        <v>733</v>
      </c>
      <c r="K91">
        <v>2700</v>
      </c>
      <c r="M91">
        <v>461838982032</v>
      </c>
      <c r="N91">
        <v>0.57999999999999996</v>
      </c>
      <c r="P91">
        <v>80</v>
      </c>
      <c r="Q91">
        <v>0</v>
      </c>
      <c r="R91">
        <v>4</v>
      </c>
      <c r="T91">
        <f t="shared" si="3"/>
        <v>84</v>
      </c>
      <c r="U91">
        <f t="shared" si="4"/>
        <v>0</v>
      </c>
      <c r="V91">
        <f t="shared" si="5"/>
        <v>42</v>
      </c>
    </row>
    <row r="92" spans="1:22" x14ac:dyDescent="0.45">
      <c r="A92" s="1">
        <v>90</v>
      </c>
      <c r="B92" t="s">
        <v>104</v>
      </c>
      <c r="C92" t="s">
        <v>304</v>
      </c>
      <c r="D92">
        <v>75600</v>
      </c>
      <c r="E92">
        <v>1600</v>
      </c>
      <c r="F92">
        <v>2.16</v>
      </c>
      <c r="G92">
        <v>3485979</v>
      </c>
      <c r="H92" t="s">
        <v>504</v>
      </c>
      <c r="I92" t="s">
        <v>676</v>
      </c>
      <c r="J92" t="s">
        <v>733</v>
      </c>
      <c r="K92">
        <v>111175</v>
      </c>
      <c r="L92">
        <v>2368</v>
      </c>
      <c r="M92">
        <v>291789000000</v>
      </c>
      <c r="N92">
        <v>38.1</v>
      </c>
      <c r="O92">
        <v>0.8115</v>
      </c>
      <c r="P92">
        <v>60</v>
      </c>
      <c r="Q92">
        <v>70</v>
      </c>
      <c r="R92">
        <v>-2</v>
      </c>
      <c r="S92">
        <v>-4</v>
      </c>
      <c r="T92">
        <f t="shared" si="3"/>
        <v>58</v>
      </c>
      <c r="U92">
        <f t="shared" si="4"/>
        <v>66</v>
      </c>
      <c r="V92">
        <f t="shared" si="5"/>
        <v>62</v>
      </c>
    </row>
    <row r="93" spans="1:22" x14ac:dyDescent="0.45">
      <c r="A93" s="1">
        <v>91</v>
      </c>
      <c r="B93" t="s">
        <v>105</v>
      </c>
      <c r="C93" t="s">
        <v>305</v>
      </c>
      <c r="D93">
        <v>89000</v>
      </c>
      <c r="E93">
        <v>-200</v>
      </c>
      <c r="F93">
        <v>-0.22</v>
      </c>
      <c r="G93">
        <v>3493083</v>
      </c>
      <c r="H93" t="s">
        <v>505</v>
      </c>
      <c r="I93" t="s">
        <v>677</v>
      </c>
      <c r="J93" t="s">
        <v>735</v>
      </c>
      <c r="K93">
        <v>19762</v>
      </c>
      <c r="L93">
        <v>399</v>
      </c>
      <c r="M93">
        <v>2814422845627</v>
      </c>
      <c r="N93">
        <v>0.7</v>
      </c>
      <c r="O93">
        <v>1.4200000000000001E-2</v>
      </c>
      <c r="P93">
        <v>80</v>
      </c>
      <c r="Q93">
        <v>90</v>
      </c>
      <c r="R93">
        <v>2</v>
      </c>
      <c r="S93">
        <v>0</v>
      </c>
      <c r="T93">
        <f t="shared" si="3"/>
        <v>82</v>
      </c>
      <c r="U93">
        <f t="shared" si="4"/>
        <v>90</v>
      </c>
      <c r="V93">
        <f t="shared" si="5"/>
        <v>86</v>
      </c>
    </row>
    <row r="94" spans="1:22" x14ac:dyDescent="0.45">
      <c r="A94" s="1">
        <v>92</v>
      </c>
      <c r="B94" t="s">
        <v>106</v>
      </c>
      <c r="C94" t="s">
        <v>306</v>
      </c>
      <c r="D94">
        <v>301500</v>
      </c>
      <c r="E94">
        <v>-6000</v>
      </c>
      <c r="F94">
        <v>-1.95</v>
      </c>
      <c r="G94">
        <v>3417561</v>
      </c>
      <c r="H94" t="s">
        <v>506</v>
      </c>
      <c r="I94" t="s">
        <v>678</v>
      </c>
      <c r="J94" t="s">
        <v>733</v>
      </c>
      <c r="K94">
        <v>137317</v>
      </c>
      <c r="L94">
        <v>2836</v>
      </c>
      <c r="M94">
        <v>457470878571</v>
      </c>
      <c r="N94">
        <v>30.02</v>
      </c>
      <c r="O94">
        <v>0.61990000000000001</v>
      </c>
      <c r="P94">
        <v>60</v>
      </c>
      <c r="Q94">
        <v>70</v>
      </c>
      <c r="R94">
        <v>-2</v>
      </c>
      <c r="S94">
        <v>-2</v>
      </c>
      <c r="T94">
        <f t="shared" si="3"/>
        <v>58</v>
      </c>
      <c r="U94">
        <f t="shared" si="4"/>
        <v>68</v>
      </c>
      <c r="V94">
        <f t="shared" si="5"/>
        <v>63</v>
      </c>
    </row>
    <row r="95" spans="1:22" x14ac:dyDescent="0.45">
      <c r="A95" s="1">
        <v>93</v>
      </c>
      <c r="B95" t="s">
        <v>107</v>
      </c>
      <c r="C95" t="s">
        <v>307</v>
      </c>
      <c r="D95">
        <v>34250</v>
      </c>
      <c r="E95">
        <v>-50</v>
      </c>
      <c r="F95">
        <v>-0.15</v>
      </c>
      <c r="G95">
        <v>3586589</v>
      </c>
      <c r="H95" t="s">
        <v>507</v>
      </c>
      <c r="I95" t="s">
        <v>679</v>
      </c>
      <c r="J95" t="s">
        <v>735</v>
      </c>
      <c r="K95">
        <v>255104</v>
      </c>
      <c r="L95">
        <v>2</v>
      </c>
      <c r="M95">
        <v>8569243339808</v>
      </c>
      <c r="N95">
        <v>2.98</v>
      </c>
      <c r="O95">
        <v>0</v>
      </c>
      <c r="P95">
        <v>80</v>
      </c>
      <c r="Q95">
        <v>90</v>
      </c>
      <c r="R95">
        <v>0</v>
      </c>
      <c r="S95">
        <v>4</v>
      </c>
      <c r="T95">
        <f t="shared" si="3"/>
        <v>80</v>
      </c>
      <c r="U95">
        <f t="shared" si="4"/>
        <v>94</v>
      </c>
      <c r="V95">
        <f t="shared" si="5"/>
        <v>87</v>
      </c>
    </row>
    <row r="96" spans="1:22" x14ac:dyDescent="0.45">
      <c r="A96" s="1">
        <v>94</v>
      </c>
      <c r="B96" t="s">
        <v>108</v>
      </c>
      <c r="C96" t="s">
        <v>308</v>
      </c>
      <c r="D96">
        <v>79700</v>
      </c>
      <c r="E96">
        <v>1100</v>
      </c>
      <c r="F96">
        <v>1.4</v>
      </c>
      <c r="G96">
        <v>3361061</v>
      </c>
      <c r="H96" t="s">
        <v>508</v>
      </c>
      <c r="I96" t="s">
        <v>680</v>
      </c>
      <c r="J96" t="s">
        <v>733</v>
      </c>
      <c r="M96">
        <v>684456953404</v>
      </c>
      <c r="P96">
        <v>0</v>
      </c>
      <c r="Q96">
        <v>0</v>
      </c>
      <c r="T96">
        <f t="shared" si="3"/>
        <v>0</v>
      </c>
      <c r="U96">
        <f t="shared" si="4"/>
        <v>0</v>
      </c>
      <c r="V96">
        <f t="shared" si="5"/>
        <v>0</v>
      </c>
    </row>
    <row r="97" spans="1:22" x14ac:dyDescent="0.45">
      <c r="A97" s="1">
        <v>95</v>
      </c>
      <c r="B97" t="s">
        <v>109</v>
      </c>
      <c r="C97" t="s">
        <v>309</v>
      </c>
      <c r="D97">
        <v>139000</v>
      </c>
      <c r="E97">
        <v>10500</v>
      </c>
      <c r="F97">
        <v>8.17</v>
      </c>
      <c r="G97">
        <v>3315063</v>
      </c>
      <c r="H97" t="s">
        <v>509</v>
      </c>
      <c r="I97" t="s">
        <v>678</v>
      </c>
      <c r="J97" t="s">
        <v>733</v>
      </c>
      <c r="K97">
        <v>2116274</v>
      </c>
      <c r="L97">
        <v>37676</v>
      </c>
      <c r="M97">
        <v>1221978354000</v>
      </c>
      <c r="N97">
        <v>173.18</v>
      </c>
      <c r="O97">
        <v>3.0832000000000002</v>
      </c>
      <c r="P97">
        <v>40</v>
      </c>
      <c r="Q97">
        <v>50</v>
      </c>
      <c r="R97">
        <v>-4</v>
      </c>
      <c r="S97">
        <v>-4</v>
      </c>
      <c r="T97">
        <f t="shared" si="3"/>
        <v>36</v>
      </c>
      <c r="U97">
        <f t="shared" si="4"/>
        <v>46</v>
      </c>
      <c r="V97">
        <f t="shared" si="5"/>
        <v>41</v>
      </c>
    </row>
    <row r="98" spans="1:22" x14ac:dyDescent="0.45">
      <c r="A98" s="1">
        <v>96</v>
      </c>
      <c r="B98" t="s">
        <v>110</v>
      </c>
      <c r="C98" t="s">
        <v>310</v>
      </c>
      <c r="D98">
        <v>273500</v>
      </c>
      <c r="E98">
        <v>-4500</v>
      </c>
      <c r="F98">
        <v>-1.62</v>
      </c>
      <c r="G98">
        <v>3214007</v>
      </c>
      <c r="H98" t="s">
        <v>510</v>
      </c>
      <c r="I98" t="s">
        <v>681</v>
      </c>
      <c r="J98" t="s">
        <v>733</v>
      </c>
      <c r="K98">
        <v>497505</v>
      </c>
      <c r="L98">
        <v>8056</v>
      </c>
      <c r="M98">
        <v>921133614456</v>
      </c>
      <c r="N98">
        <v>54.01</v>
      </c>
      <c r="O98">
        <v>0.87460000000000004</v>
      </c>
      <c r="P98">
        <v>50</v>
      </c>
      <c r="Q98">
        <v>70</v>
      </c>
      <c r="R98">
        <v>-4</v>
      </c>
      <c r="S98">
        <v>-4</v>
      </c>
      <c r="T98">
        <f t="shared" si="3"/>
        <v>46</v>
      </c>
      <c r="U98">
        <f t="shared" si="4"/>
        <v>66</v>
      </c>
      <c r="V98">
        <f t="shared" si="5"/>
        <v>56</v>
      </c>
    </row>
    <row r="99" spans="1:22" x14ac:dyDescent="0.45">
      <c r="A99" s="1">
        <v>97</v>
      </c>
      <c r="B99" t="s">
        <v>111</v>
      </c>
      <c r="C99" t="s">
        <v>311</v>
      </c>
      <c r="D99">
        <v>120000</v>
      </c>
      <c r="E99">
        <v>-1000</v>
      </c>
      <c r="F99">
        <v>-0.83</v>
      </c>
      <c r="G99">
        <v>3146342</v>
      </c>
      <c r="H99" t="s">
        <v>511</v>
      </c>
      <c r="I99" t="s">
        <v>659</v>
      </c>
      <c r="J99" t="s">
        <v>736</v>
      </c>
      <c r="P99">
        <v>0</v>
      </c>
      <c r="Q99">
        <v>0</v>
      </c>
      <c r="T99">
        <f t="shared" si="3"/>
        <v>0</v>
      </c>
      <c r="U99">
        <f t="shared" si="4"/>
        <v>0</v>
      </c>
      <c r="V99">
        <f t="shared" si="5"/>
        <v>0</v>
      </c>
    </row>
    <row r="100" spans="1:22" x14ac:dyDescent="0.45">
      <c r="A100" s="1">
        <v>98</v>
      </c>
      <c r="B100" t="s">
        <v>112</v>
      </c>
      <c r="C100" t="s">
        <v>312</v>
      </c>
      <c r="D100">
        <v>7320</v>
      </c>
      <c r="E100">
        <v>-50</v>
      </c>
      <c r="F100">
        <v>-0.68</v>
      </c>
      <c r="G100">
        <v>3042358</v>
      </c>
      <c r="H100" t="s">
        <v>512</v>
      </c>
      <c r="I100" t="s">
        <v>682</v>
      </c>
      <c r="J100" t="s">
        <v>741</v>
      </c>
      <c r="K100">
        <v>58969</v>
      </c>
      <c r="L100">
        <v>1174</v>
      </c>
      <c r="M100">
        <v>7637255920891</v>
      </c>
      <c r="N100">
        <v>0.77</v>
      </c>
      <c r="O100">
        <v>1.54E-2</v>
      </c>
      <c r="P100">
        <v>80</v>
      </c>
      <c r="Q100">
        <v>90</v>
      </c>
      <c r="R100">
        <v>4</v>
      </c>
      <c r="S100">
        <v>4</v>
      </c>
      <c r="T100">
        <f t="shared" si="3"/>
        <v>84</v>
      </c>
      <c r="U100">
        <f t="shared" si="4"/>
        <v>94</v>
      </c>
      <c r="V100">
        <f t="shared" si="5"/>
        <v>89</v>
      </c>
    </row>
    <row r="101" spans="1:22" x14ac:dyDescent="0.45">
      <c r="A101" s="1">
        <v>99</v>
      </c>
      <c r="B101" t="s">
        <v>113</v>
      </c>
      <c r="C101" t="s">
        <v>313</v>
      </c>
      <c r="D101">
        <v>32350</v>
      </c>
      <c r="E101">
        <v>-50</v>
      </c>
      <c r="F101">
        <v>-0.15</v>
      </c>
      <c r="G101">
        <v>3153320</v>
      </c>
      <c r="H101" t="s">
        <v>513</v>
      </c>
      <c r="I101" t="s">
        <v>683</v>
      </c>
      <c r="J101" t="s">
        <v>733</v>
      </c>
      <c r="K101">
        <v>49141</v>
      </c>
      <c r="L101">
        <v>980</v>
      </c>
      <c r="M101">
        <v>2811967925744</v>
      </c>
      <c r="N101">
        <v>1.75</v>
      </c>
      <c r="O101">
        <v>3.49E-2</v>
      </c>
      <c r="P101">
        <v>80</v>
      </c>
      <c r="Q101">
        <v>90</v>
      </c>
      <c r="R101">
        <v>4</v>
      </c>
      <c r="S101">
        <v>4</v>
      </c>
      <c r="T101">
        <f t="shared" si="3"/>
        <v>84</v>
      </c>
      <c r="U101">
        <f t="shared" si="4"/>
        <v>94</v>
      </c>
      <c r="V101">
        <f t="shared" si="5"/>
        <v>89</v>
      </c>
    </row>
    <row r="102" spans="1:22" x14ac:dyDescent="0.45">
      <c r="A102" s="1">
        <v>100</v>
      </c>
      <c r="B102" t="s">
        <v>114</v>
      </c>
      <c r="C102" t="s">
        <v>314</v>
      </c>
      <c r="D102">
        <v>108000</v>
      </c>
      <c r="E102">
        <v>500</v>
      </c>
      <c r="F102">
        <v>0.47</v>
      </c>
      <c r="G102">
        <v>3055186</v>
      </c>
      <c r="H102" t="s">
        <v>514</v>
      </c>
      <c r="I102" t="s">
        <v>684</v>
      </c>
      <c r="J102" t="s">
        <v>735</v>
      </c>
      <c r="K102">
        <v>672389</v>
      </c>
      <c r="L102">
        <v>13265</v>
      </c>
      <c r="M102">
        <v>8708083759301</v>
      </c>
      <c r="N102">
        <v>7.72</v>
      </c>
      <c r="O102">
        <v>0.15229999999999999</v>
      </c>
      <c r="P102">
        <v>70</v>
      </c>
      <c r="Q102">
        <v>80</v>
      </c>
      <c r="R102">
        <v>-2</v>
      </c>
      <c r="S102">
        <v>-2</v>
      </c>
      <c r="T102">
        <f t="shared" si="3"/>
        <v>68</v>
      </c>
      <c r="U102">
        <f t="shared" si="4"/>
        <v>78</v>
      </c>
      <c r="V102">
        <f t="shared" si="5"/>
        <v>73</v>
      </c>
    </row>
    <row r="103" spans="1:22" x14ac:dyDescent="0.45">
      <c r="A103" s="1">
        <v>101</v>
      </c>
      <c r="B103" t="s">
        <v>115</v>
      </c>
      <c r="C103" t="s">
        <v>315</v>
      </c>
      <c r="D103">
        <v>735000</v>
      </c>
      <c r="E103">
        <v>3000</v>
      </c>
      <c r="F103">
        <v>0.41</v>
      </c>
      <c r="G103">
        <v>3180846</v>
      </c>
      <c r="H103" t="s">
        <v>515</v>
      </c>
      <c r="I103" t="s">
        <v>685</v>
      </c>
      <c r="J103" t="s">
        <v>733</v>
      </c>
      <c r="K103">
        <v>323533</v>
      </c>
      <c r="L103">
        <v>7495</v>
      </c>
      <c r="M103">
        <v>3143280085567</v>
      </c>
      <c r="N103">
        <v>10.29</v>
      </c>
      <c r="O103">
        <v>0.2384</v>
      </c>
      <c r="P103">
        <v>70</v>
      </c>
      <c r="Q103">
        <v>80</v>
      </c>
      <c r="R103">
        <v>0</v>
      </c>
      <c r="S103">
        <v>0</v>
      </c>
      <c r="T103">
        <f t="shared" si="3"/>
        <v>70</v>
      </c>
      <c r="U103">
        <f t="shared" si="4"/>
        <v>80</v>
      </c>
      <c r="V103">
        <f t="shared" si="5"/>
        <v>75</v>
      </c>
    </row>
    <row r="104" spans="1:22" x14ac:dyDescent="0.45">
      <c r="A104" s="1">
        <v>102</v>
      </c>
      <c r="B104" t="s">
        <v>116</v>
      </c>
      <c r="C104" t="s">
        <v>316</v>
      </c>
      <c r="D104">
        <v>105000</v>
      </c>
      <c r="E104">
        <v>1000</v>
      </c>
      <c r="F104">
        <v>0.96</v>
      </c>
      <c r="G104">
        <v>3063585</v>
      </c>
      <c r="H104" t="s">
        <v>516</v>
      </c>
      <c r="I104" t="s">
        <v>627</v>
      </c>
      <c r="J104" t="s">
        <v>736</v>
      </c>
      <c r="P104">
        <v>0</v>
      </c>
      <c r="Q104">
        <v>0</v>
      </c>
      <c r="T104">
        <f t="shared" si="3"/>
        <v>0</v>
      </c>
      <c r="U104">
        <f t="shared" si="4"/>
        <v>0</v>
      </c>
      <c r="V104">
        <f t="shared" si="5"/>
        <v>0</v>
      </c>
    </row>
    <row r="105" spans="1:22" x14ac:dyDescent="0.45">
      <c r="A105" s="1">
        <v>103</v>
      </c>
      <c r="B105" t="s">
        <v>117</v>
      </c>
      <c r="C105" t="s">
        <v>317</v>
      </c>
      <c r="D105">
        <v>82500</v>
      </c>
      <c r="E105">
        <v>700</v>
      </c>
      <c r="F105">
        <v>0.86</v>
      </c>
      <c r="G105">
        <v>3134932</v>
      </c>
      <c r="H105" t="s">
        <v>517</v>
      </c>
      <c r="I105" t="s">
        <v>686</v>
      </c>
      <c r="J105" t="s">
        <v>744</v>
      </c>
      <c r="M105">
        <v>2189076457665</v>
      </c>
      <c r="P105">
        <v>0</v>
      </c>
      <c r="Q105">
        <v>0</v>
      </c>
      <c r="T105">
        <f t="shared" si="3"/>
        <v>0</v>
      </c>
      <c r="U105">
        <f t="shared" si="4"/>
        <v>0</v>
      </c>
      <c r="V105">
        <f t="shared" si="5"/>
        <v>0</v>
      </c>
    </row>
    <row r="106" spans="1:22" x14ac:dyDescent="0.45">
      <c r="A106" s="1">
        <v>104</v>
      </c>
      <c r="B106" t="s">
        <v>118</v>
      </c>
      <c r="C106" t="s">
        <v>318</v>
      </c>
      <c r="D106">
        <v>178000</v>
      </c>
      <c r="E106">
        <v>0</v>
      </c>
      <c r="F106">
        <v>0</v>
      </c>
      <c r="G106">
        <v>3076535</v>
      </c>
      <c r="H106" t="s">
        <v>518</v>
      </c>
      <c r="I106" t="s">
        <v>679</v>
      </c>
      <c r="J106" t="s">
        <v>735</v>
      </c>
      <c r="K106">
        <v>52650</v>
      </c>
      <c r="M106">
        <v>6167808903860</v>
      </c>
      <c r="N106">
        <v>0.85</v>
      </c>
      <c r="P106">
        <v>80</v>
      </c>
      <c r="Q106">
        <v>0</v>
      </c>
      <c r="R106">
        <v>0</v>
      </c>
      <c r="T106">
        <f t="shared" si="3"/>
        <v>80</v>
      </c>
      <c r="U106">
        <f t="shared" si="4"/>
        <v>0</v>
      </c>
      <c r="V106">
        <f t="shared" si="5"/>
        <v>40</v>
      </c>
    </row>
    <row r="107" spans="1:22" x14ac:dyDescent="0.45">
      <c r="A107" s="1">
        <v>105</v>
      </c>
      <c r="B107" t="s">
        <v>119</v>
      </c>
      <c r="C107" t="s">
        <v>319</v>
      </c>
      <c r="D107">
        <v>27750</v>
      </c>
      <c r="E107">
        <v>600</v>
      </c>
      <c r="F107">
        <v>2.21</v>
      </c>
      <c r="G107">
        <v>2977316</v>
      </c>
      <c r="H107" t="s">
        <v>519</v>
      </c>
      <c r="I107" t="s">
        <v>669</v>
      </c>
      <c r="J107" t="s">
        <v>733</v>
      </c>
      <c r="K107">
        <v>360396</v>
      </c>
      <c r="L107">
        <v>6434</v>
      </c>
      <c r="M107">
        <v>7041551239250</v>
      </c>
      <c r="N107">
        <v>5.12</v>
      </c>
      <c r="O107">
        <v>9.1399999999999995E-2</v>
      </c>
      <c r="P107">
        <v>70</v>
      </c>
      <c r="Q107">
        <v>90</v>
      </c>
      <c r="R107">
        <v>2</v>
      </c>
      <c r="S107">
        <v>2</v>
      </c>
      <c r="T107">
        <f t="shared" si="3"/>
        <v>72</v>
      </c>
      <c r="U107">
        <f t="shared" si="4"/>
        <v>92</v>
      </c>
      <c r="V107">
        <f t="shared" si="5"/>
        <v>82</v>
      </c>
    </row>
    <row r="108" spans="1:22" x14ac:dyDescent="0.45">
      <c r="A108" s="1">
        <v>106</v>
      </c>
      <c r="B108" t="s">
        <v>120</v>
      </c>
      <c r="C108" t="s">
        <v>320</v>
      </c>
      <c r="D108">
        <v>24000</v>
      </c>
      <c r="E108">
        <v>1650</v>
      </c>
      <c r="F108">
        <v>7.38</v>
      </c>
      <c r="G108">
        <v>2961004</v>
      </c>
      <c r="H108" t="s">
        <v>520</v>
      </c>
      <c r="I108" t="s">
        <v>687</v>
      </c>
      <c r="J108" t="s">
        <v>735</v>
      </c>
      <c r="K108">
        <v>60446</v>
      </c>
      <c r="L108">
        <v>1236</v>
      </c>
      <c r="M108">
        <v>19224845261000</v>
      </c>
      <c r="N108">
        <v>0.31</v>
      </c>
      <c r="O108">
        <v>6.4000000000000003E-3</v>
      </c>
      <c r="P108">
        <v>80</v>
      </c>
      <c r="Q108">
        <v>90</v>
      </c>
      <c r="R108">
        <v>4</v>
      </c>
      <c r="S108">
        <v>2</v>
      </c>
      <c r="T108">
        <f t="shared" si="3"/>
        <v>84</v>
      </c>
      <c r="U108">
        <f t="shared" si="4"/>
        <v>92</v>
      </c>
      <c r="V108">
        <f t="shared" si="5"/>
        <v>88</v>
      </c>
    </row>
    <row r="109" spans="1:22" x14ac:dyDescent="0.45">
      <c r="A109" s="1">
        <v>107</v>
      </c>
      <c r="B109" t="s">
        <v>121</v>
      </c>
      <c r="C109" t="s">
        <v>321</v>
      </c>
      <c r="D109">
        <v>26400</v>
      </c>
      <c r="E109">
        <v>150</v>
      </c>
      <c r="F109">
        <v>0.56999999999999995</v>
      </c>
      <c r="G109">
        <v>2881357</v>
      </c>
      <c r="H109" t="s">
        <v>521</v>
      </c>
      <c r="I109" t="s">
        <v>688</v>
      </c>
      <c r="J109" t="s">
        <v>733</v>
      </c>
      <c r="K109">
        <v>396</v>
      </c>
      <c r="L109">
        <v>515</v>
      </c>
      <c r="M109">
        <v>2677456585000</v>
      </c>
      <c r="N109">
        <v>0.01</v>
      </c>
      <c r="O109">
        <v>1.9199999999999998E-2</v>
      </c>
      <c r="P109">
        <v>80</v>
      </c>
      <c r="Q109">
        <v>90</v>
      </c>
      <c r="R109">
        <v>4</v>
      </c>
      <c r="S109">
        <v>4</v>
      </c>
      <c r="T109">
        <f t="shared" si="3"/>
        <v>84</v>
      </c>
      <c r="U109">
        <f t="shared" si="4"/>
        <v>94</v>
      </c>
      <c r="V109">
        <f t="shared" si="5"/>
        <v>89</v>
      </c>
    </row>
    <row r="110" spans="1:22" x14ac:dyDescent="0.45">
      <c r="A110" s="1">
        <v>108</v>
      </c>
      <c r="B110" t="s">
        <v>122</v>
      </c>
      <c r="C110" t="s">
        <v>322</v>
      </c>
      <c r="D110">
        <v>29000</v>
      </c>
      <c r="E110">
        <v>0</v>
      </c>
      <c r="F110">
        <v>0</v>
      </c>
      <c r="G110">
        <v>2891300</v>
      </c>
      <c r="H110" t="s">
        <v>522</v>
      </c>
      <c r="I110" t="s">
        <v>689</v>
      </c>
      <c r="J110" t="s">
        <v>735</v>
      </c>
      <c r="K110">
        <v>89850</v>
      </c>
      <c r="L110">
        <v>469057</v>
      </c>
      <c r="M110">
        <v>441093214673</v>
      </c>
      <c r="N110">
        <v>20.37</v>
      </c>
      <c r="O110">
        <v>106.33969999999999</v>
      </c>
      <c r="P110">
        <v>60</v>
      </c>
      <c r="Q110">
        <v>30</v>
      </c>
      <c r="R110">
        <v>-4</v>
      </c>
      <c r="S110">
        <v>-4</v>
      </c>
      <c r="T110">
        <f t="shared" si="3"/>
        <v>56</v>
      </c>
      <c r="U110">
        <f t="shared" si="4"/>
        <v>26</v>
      </c>
      <c r="V110">
        <f t="shared" si="5"/>
        <v>41</v>
      </c>
    </row>
    <row r="111" spans="1:22" x14ac:dyDescent="0.45">
      <c r="A111" s="1">
        <v>109</v>
      </c>
      <c r="B111" t="s">
        <v>123</v>
      </c>
      <c r="C111" t="s">
        <v>323</v>
      </c>
      <c r="D111">
        <v>61700</v>
      </c>
      <c r="E111">
        <v>1200</v>
      </c>
      <c r="F111">
        <v>1.98</v>
      </c>
      <c r="G111">
        <v>2897254</v>
      </c>
      <c r="H111" t="s">
        <v>523</v>
      </c>
      <c r="I111" t="s">
        <v>622</v>
      </c>
      <c r="J111" t="s">
        <v>733</v>
      </c>
      <c r="K111">
        <v>78558</v>
      </c>
      <c r="L111">
        <v>1620</v>
      </c>
      <c r="M111">
        <v>3009765572269</v>
      </c>
      <c r="N111">
        <v>2.61</v>
      </c>
      <c r="O111">
        <v>5.3800000000000001E-2</v>
      </c>
      <c r="P111">
        <v>80</v>
      </c>
      <c r="Q111">
        <v>90</v>
      </c>
      <c r="R111">
        <v>2</v>
      </c>
      <c r="S111">
        <v>2</v>
      </c>
      <c r="T111">
        <f t="shared" si="3"/>
        <v>82</v>
      </c>
      <c r="U111">
        <f t="shared" si="4"/>
        <v>92</v>
      </c>
      <c r="V111">
        <f t="shared" si="5"/>
        <v>87</v>
      </c>
    </row>
    <row r="112" spans="1:22" x14ac:dyDescent="0.45">
      <c r="A112" s="1">
        <v>110</v>
      </c>
      <c r="B112" t="s">
        <v>124</v>
      </c>
      <c r="C112" t="s">
        <v>324</v>
      </c>
      <c r="D112">
        <v>121000</v>
      </c>
      <c r="E112">
        <v>2000</v>
      </c>
      <c r="F112">
        <v>1.68</v>
      </c>
      <c r="G112">
        <v>2847605</v>
      </c>
      <c r="H112" t="s">
        <v>524</v>
      </c>
      <c r="I112" t="s">
        <v>690</v>
      </c>
      <c r="J112" t="s">
        <v>735</v>
      </c>
      <c r="K112">
        <v>6968</v>
      </c>
      <c r="L112">
        <v>77589950</v>
      </c>
      <c r="M112">
        <v>1723926566964</v>
      </c>
      <c r="N112">
        <v>0.4</v>
      </c>
      <c r="O112">
        <v>4500.7689</v>
      </c>
      <c r="P112">
        <v>80</v>
      </c>
      <c r="Q112">
        <v>10</v>
      </c>
      <c r="R112">
        <v>2</v>
      </c>
      <c r="S112">
        <v>-4</v>
      </c>
      <c r="T112">
        <f t="shared" si="3"/>
        <v>82</v>
      </c>
      <c r="U112">
        <f t="shared" si="4"/>
        <v>6</v>
      </c>
      <c r="V112">
        <f t="shared" si="5"/>
        <v>44</v>
      </c>
    </row>
    <row r="113" spans="1:22" x14ac:dyDescent="0.45">
      <c r="A113" s="1">
        <v>111</v>
      </c>
      <c r="B113" t="s">
        <v>125</v>
      </c>
      <c r="C113" t="s">
        <v>325</v>
      </c>
      <c r="D113">
        <v>73300</v>
      </c>
      <c r="E113">
        <v>-400</v>
      </c>
      <c r="F113">
        <v>-0.54</v>
      </c>
      <c r="G113">
        <v>2927760</v>
      </c>
      <c r="H113" t="s">
        <v>525</v>
      </c>
      <c r="I113" t="s">
        <v>669</v>
      </c>
      <c r="J113" t="s">
        <v>733</v>
      </c>
      <c r="K113">
        <v>148352</v>
      </c>
      <c r="L113">
        <v>2686</v>
      </c>
      <c r="M113">
        <v>2780781151000</v>
      </c>
      <c r="N113">
        <v>5.33</v>
      </c>
      <c r="O113">
        <v>9.6600000000000005E-2</v>
      </c>
      <c r="P113">
        <v>70</v>
      </c>
      <c r="Q113">
        <v>90</v>
      </c>
      <c r="R113">
        <v>2</v>
      </c>
      <c r="S113">
        <v>2</v>
      </c>
      <c r="T113">
        <f t="shared" si="3"/>
        <v>72</v>
      </c>
      <c r="U113">
        <f t="shared" si="4"/>
        <v>92</v>
      </c>
      <c r="V113">
        <f t="shared" si="5"/>
        <v>82</v>
      </c>
    </row>
    <row r="114" spans="1:22" x14ac:dyDescent="0.45">
      <c r="A114" s="1">
        <v>112</v>
      </c>
      <c r="B114" t="s">
        <v>126</v>
      </c>
      <c r="C114" t="s">
        <v>326</v>
      </c>
      <c r="D114">
        <v>3370</v>
      </c>
      <c r="E114">
        <v>-30</v>
      </c>
      <c r="F114">
        <v>-0.88</v>
      </c>
      <c r="G114">
        <v>2926946</v>
      </c>
      <c r="H114" t="s">
        <v>526</v>
      </c>
      <c r="I114" t="s">
        <v>630</v>
      </c>
      <c r="J114" t="s">
        <v>736</v>
      </c>
      <c r="K114">
        <v>5286</v>
      </c>
      <c r="L114">
        <v>38901528</v>
      </c>
      <c r="M114">
        <v>17174000000000</v>
      </c>
      <c r="N114">
        <v>0.03</v>
      </c>
      <c r="O114">
        <v>226.51410000000001</v>
      </c>
      <c r="P114">
        <v>80</v>
      </c>
      <c r="Q114">
        <v>30</v>
      </c>
      <c r="R114">
        <v>4</v>
      </c>
      <c r="S114">
        <v>-4</v>
      </c>
      <c r="T114">
        <f t="shared" si="3"/>
        <v>84</v>
      </c>
      <c r="U114">
        <f t="shared" si="4"/>
        <v>26</v>
      </c>
      <c r="V114">
        <f t="shared" si="5"/>
        <v>55</v>
      </c>
    </row>
    <row r="115" spans="1:22" x14ac:dyDescent="0.45">
      <c r="A115" s="1">
        <v>113</v>
      </c>
      <c r="B115" t="s">
        <v>127</v>
      </c>
      <c r="C115" t="s">
        <v>327</v>
      </c>
      <c r="D115">
        <v>23700</v>
      </c>
      <c r="E115">
        <v>50</v>
      </c>
      <c r="F115">
        <v>0.21</v>
      </c>
      <c r="G115">
        <v>2726477</v>
      </c>
      <c r="H115" t="s">
        <v>527</v>
      </c>
      <c r="I115" t="s">
        <v>691</v>
      </c>
      <c r="J115" t="s">
        <v>743</v>
      </c>
      <c r="K115">
        <v>2120</v>
      </c>
      <c r="L115">
        <v>71</v>
      </c>
      <c r="M115">
        <v>870684464431</v>
      </c>
      <c r="N115">
        <v>0.24</v>
      </c>
      <c r="O115">
        <v>8.2000000000000007E-3</v>
      </c>
      <c r="P115">
        <v>80</v>
      </c>
      <c r="Q115">
        <v>90</v>
      </c>
      <c r="R115">
        <v>2</v>
      </c>
      <c r="S115">
        <v>2</v>
      </c>
      <c r="T115">
        <f t="shared" si="3"/>
        <v>82</v>
      </c>
      <c r="U115">
        <f t="shared" si="4"/>
        <v>92</v>
      </c>
      <c r="V115">
        <f t="shared" si="5"/>
        <v>87</v>
      </c>
    </row>
    <row r="116" spans="1:22" x14ac:dyDescent="0.45">
      <c r="A116" s="1">
        <v>114</v>
      </c>
      <c r="B116" t="s">
        <v>128</v>
      </c>
      <c r="C116" t="s">
        <v>328</v>
      </c>
      <c r="D116">
        <v>45700</v>
      </c>
      <c r="E116">
        <v>-450</v>
      </c>
      <c r="F116">
        <v>-0.98</v>
      </c>
      <c r="G116">
        <v>2776377</v>
      </c>
      <c r="H116" t="s">
        <v>528</v>
      </c>
      <c r="I116" t="s">
        <v>692</v>
      </c>
      <c r="J116" t="s">
        <v>735</v>
      </c>
      <c r="K116">
        <v>2635</v>
      </c>
      <c r="L116">
        <v>9</v>
      </c>
      <c r="M116">
        <v>376281349</v>
      </c>
      <c r="N116">
        <v>700.27</v>
      </c>
      <c r="O116">
        <v>2.3917999999999999</v>
      </c>
      <c r="P116">
        <v>20</v>
      </c>
      <c r="Q116">
        <v>50</v>
      </c>
      <c r="R116">
        <v>-4</v>
      </c>
      <c r="S116">
        <v>-4</v>
      </c>
      <c r="T116">
        <f t="shared" si="3"/>
        <v>16</v>
      </c>
      <c r="U116">
        <f t="shared" si="4"/>
        <v>46</v>
      </c>
      <c r="V116">
        <f t="shared" si="5"/>
        <v>31</v>
      </c>
    </row>
    <row r="117" spans="1:22" x14ac:dyDescent="0.45">
      <c r="A117" s="1">
        <v>115</v>
      </c>
      <c r="B117" t="s">
        <v>129</v>
      </c>
      <c r="C117" t="s">
        <v>329</v>
      </c>
      <c r="D117">
        <v>598000</v>
      </c>
      <c r="E117">
        <v>5000</v>
      </c>
      <c r="F117">
        <v>0.84</v>
      </c>
      <c r="G117">
        <v>2679009</v>
      </c>
      <c r="H117" t="s">
        <v>529</v>
      </c>
      <c r="I117" t="s">
        <v>693</v>
      </c>
      <c r="J117" t="s">
        <v>733</v>
      </c>
      <c r="K117">
        <v>191050</v>
      </c>
      <c r="L117">
        <v>3883</v>
      </c>
      <c r="M117">
        <v>722533748065</v>
      </c>
      <c r="N117">
        <v>26.44</v>
      </c>
      <c r="O117">
        <v>0.53739999999999999</v>
      </c>
      <c r="P117">
        <v>60</v>
      </c>
      <c r="Q117">
        <v>70</v>
      </c>
      <c r="R117">
        <v>-2</v>
      </c>
      <c r="S117">
        <v>-2</v>
      </c>
      <c r="T117">
        <f t="shared" si="3"/>
        <v>58</v>
      </c>
      <c r="U117">
        <f t="shared" si="4"/>
        <v>68</v>
      </c>
      <c r="V117">
        <f t="shared" si="5"/>
        <v>63</v>
      </c>
    </row>
    <row r="118" spans="1:22" x14ac:dyDescent="0.45">
      <c r="A118" s="1">
        <v>116</v>
      </c>
      <c r="B118" t="s">
        <v>130</v>
      </c>
      <c r="C118" t="s">
        <v>330</v>
      </c>
      <c r="D118">
        <v>271000</v>
      </c>
      <c r="E118">
        <v>-3500</v>
      </c>
      <c r="F118">
        <v>-1.28</v>
      </c>
      <c r="G118">
        <v>2668044</v>
      </c>
      <c r="H118" t="s">
        <v>530</v>
      </c>
      <c r="I118" t="s">
        <v>684</v>
      </c>
      <c r="J118" t="s">
        <v>735</v>
      </c>
      <c r="K118">
        <v>122970</v>
      </c>
      <c r="L118">
        <v>2510</v>
      </c>
      <c r="M118">
        <v>1459802055854</v>
      </c>
      <c r="N118">
        <v>8.42</v>
      </c>
      <c r="O118">
        <v>0.1719</v>
      </c>
      <c r="P118">
        <v>70</v>
      </c>
      <c r="Q118">
        <v>80</v>
      </c>
      <c r="R118">
        <v>-2</v>
      </c>
      <c r="S118">
        <v>-2</v>
      </c>
      <c r="T118">
        <f t="shared" si="3"/>
        <v>68</v>
      </c>
      <c r="U118">
        <f t="shared" si="4"/>
        <v>78</v>
      </c>
      <c r="V118">
        <f t="shared" si="5"/>
        <v>73</v>
      </c>
    </row>
    <row r="119" spans="1:22" x14ac:dyDescent="0.45">
      <c r="A119" s="1">
        <v>117</v>
      </c>
      <c r="B119" t="s">
        <v>131</v>
      </c>
      <c r="C119" t="s">
        <v>331</v>
      </c>
      <c r="D119">
        <v>36600</v>
      </c>
      <c r="E119">
        <v>1150</v>
      </c>
      <c r="F119">
        <v>3.24</v>
      </c>
      <c r="G119">
        <v>2743490</v>
      </c>
      <c r="H119" t="s">
        <v>531</v>
      </c>
      <c r="I119" t="s">
        <v>694</v>
      </c>
      <c r="J119" t="s">
        <v>733</v>
      </c>
      <c r="K119">
        <v>95478</v>
      </c>
      <c r="L119">
        <v>1781</v>
      </c>
      <c r="M119">
        <v>4000775000000</v>
      </c>
      <c r="N119">
        <v>2.39</v>
      </c>
      <c r="O119">
        <v>4.4499999999999998E-2</v>
      </c>
      <c r="P119">
        <v>80</v>
      </c>
      <c r="Q119">
        <v>90</v>
      </c>
      <c r="R119">
        <v>2</v>
      </c>
      <c r="S119">
        <v>4</v>
      </c>
      <c r="T119">
        <f t="shared" si="3"/>
        <v>82</v>
      </c>
      <c r="U119">
        <f t="shared" si="4"/>
        <v>94</v>
      </c>
      <c r="V119">
        <f t="shared" si="5"/>
        <v>88</v>
      </c>
    </row>
    <row r="120" spans="1:22" x14ac:dyDescent="0.45">
      <c r="A120" s="1">
        <v>118</v>
      </c>
      <c r="B120" t="s">
        <v>132</v>
      </c>
      <c r="C120" t="s">
        <v>332</v>
      </c>
      <c r="D120">
        <v>62300</v>
      </c>
      <c r="E120">
        <v>800</v>
      </c>
      <c r="F120">
        <v>1.3</v>
      </c>
      <c r="G120">
        <v>2766032</v>
      </c>
      <c r="H120" t="s">
        <v>532</v>
      </c>
      <c r="I120" t="s">
        <v>695</v>
      </c>
      <c r="J120" t="s">
        <v>733</v>
      </c>
      <c r="K120">
        <v>296532</v>
      </c>
      <c r="L120">
        <v>3697</v>
      </c>
      <c r="M120">
        <v>935919766484</v>
      </c>
      <c r="N120">
        <v>31.68</v>
      </c>
      <c r="O120">
        <v>0.39500000000000002</v>
      </c>
      <c r="P120">
        <v>60</v>
      </c>
      <c r="Q120">
        <v>80</v>
      </c>
      <c r="R120">
        <v>-2</v>
      </c>
      <c r="S120">
        <v>-2</v>
      </c>
      <c r="T120">
        <f t="shared" si="3"/>
        <v>58</v>
      </c>
      <c r="U120">
        <f t="shared" si="4"/>
        <v>78</v>
      </c>
      <c r="V120">
        <f t="shared" si="5"/>
        <v>68</v>
      </c>
    </row>
    <row r="121" spans="1:22" x14ac:dyDescent="0.45">
      <c r="A121" s="1">
        <v>119</v>
      </c>
      <c r="B121" t="s">
        <v>133</v>
      </c>
      <c r="C121" t="s">
        <v>333</v>
      </c>
      <c r="D121">
        <v>143500</v>
      </c>
      <c r="E121">
        <v>3500</v>
      </c>
      <c r="F121">
        <v>2.5</v>
      </c>
      <c r="G121">
        <v>2777979</v>
      </c>
      <c r="H121" t="s">
        <v>533</v>
      </c>
      <c r="I121" t="s">
        <v>696</v>
      </c>
      <c r="J121" t="s">
        <v>741</v>
      </c>
      <c r="K121">
        <v>170714</v>
      </c>
      <c r="L121">
        <v>3642</v>
      </c>
      <c r="M121">
        <v>5461100000000</v>
      </c>
      <c r="N121">
        <v>3.13</v>
      </c>
      <c r="O121">
        <v>6.6699999999999995E-2</v>
      </c>
      <c r="P121">
        <v>80</v>
      </c>
      <c r="Q121">
        <v>90</v>
      </c>
      <c r="R121">
        <v>-4</v>
      </c>
      <c r="S121">
        <v>-4</v>
      </c>
      <c r="T121">
        <f t="shared" si="3"/>
        <v>76</v>
      </c>
      <c r="U121">
        <f t="shared" si="4"/>
        <v>86</v>
      </c>
      <c r="V121">
        <f t="shared" si="5"/>
        <v>81</v>
      </c>
    </row>
    <row r="122" spans="1:22" x14ac:dyDescent="0.45">
      <c r="A122" s="1">
        <v>120</v>
      </c>
      <c r="B122" t="s">
        <v>134</v>
      </c>
      <c r="C122" t="s">
        <v>334</v>
      </c>
      <c r="D122">
        <v>7830</v>
      </c>
      <c r="E122">
        <v>-50</v>
      </c>
      <c r="F122">
        <v>-0.63</v>
      </c>
      <c r="G122">
        <v>2552073</v>
      </c>
      <c r="H122" t="s">
        <v>534</v>
      </c>
      <c r="I122" t="s">
        <v>627</v>
      </c>
      <c r="J122" t="s">
        <v>736</v>
      </c>
      <c r="K122">
        <v>24816</v>
      </c>
      <c r="L122">
        <v>494</v>
      </c>
      <c r="M122">
        <v>311500000000</v>
      </c>
      <c r="N122">
        <v>7.97</v>
      </c>
      <c r="O122">
        <v>0.15859999999999999</v>
      </c>
      <c r="P122">
        <v>70</v>
      </c>
      <c r="Q122">
        <v>80</v>
      </c>
      <c r="R122">
        <v>-2</v>
      </c>
      <c r="S122">
        <v>0</v>
      </c>
      <c r="T122">
        <f t="shared" si="3"/>
        <v>68</v>
      </c>
      <c r="U122">
        <f t="shared" si="4"/>
        <v>80</v>
      </c>
      <c r="V122">
        <f t="shared" si="5"/>
        <v>74</v>
      </c>
    </row>
    <row r="123" spans="1:22" x14ac:dyDescent="0.45">
      <c r="A123" s="1">
        <v>121</v>
      </c>
      <c r="B123" t="s">
        <v>135</v>
      </c>
      <c r="C123" t="s">
        <v>335</v>
      </c>
      <c r="D123">
        <v>51200</v>
      </c>
      <c r="E123">
        <v>300</v>
      </c>
      <c r="F123">
        <v>0.59</v>
      </c>
      <c r="G123">
        <v>2592256</v>
      </c>
      <c r="H123" t="s">
        <v>535</v>
      </c>
      <c r="I123" t="s">
        <v>697</v>
      </c>
      <c r="J123" t="s">
        <v>733</v>
      </c>
      <c r="K123">
        <v>24091</v>
      </c>
      <c r="L123">
        <v>486</v>
      </c>
      <c r="M123">
        <v>1059925450827</v>
      </c>
      <c r="N123">
        <v>2.27</v>
      </c>
      <c r="O123">
        <v>4.5900000000000003E-2</v>
      </c>
      <c r="P123">
        <v>80</v>
      </c>
      <c r="Q123">
        <v>90</v>
      </c>
      <c r="R123">
        <v>4</v>
      </c>
      <c r="S123">
        <v>4</v>
      </c>
      <c r="T123">
        <f t="shared" si="3"/>
        <v>84</v>
      </c>
      <c r="U123">
        <f t="shared" si="4"/>
        <v>94</v>
      </c>
      <c r="V123">
        <f t="shared" si="5"/>
        <v>89</v>
      </c>
    </row>
    <row r="124" spans="1:22" x14ac:dyDescent="0.45">
      <c r="A124" s="1">
        <v>122</v>
      </c>
      <c r="B124" t="s">
        <v>136</v>
      </c>
      <c r="C124" t="s">
        <v>336</v>
      </c>
      <c r="D124">
        <v>90400</v>
      </c>
      <c r="E124">
        <v>200</v>
      </c>
      <c r="F124">
        <v>0.22</v>
      </c>
      <c r="G124">
        <v>2458436</v>
      </c>
      <c r="H124" t="s">
        <v>536</v>
      </c>
      <c r="I124" t="s">
        <v>622</v>
      </c>
      <c r="J124" t="s">
        <v>733</v>
      </c>
      <c r="K124">
        <v>170173</v>
      </c>
      <c r="L124">
        <v>3387</v>
      </c>
      <c r="M124">
        <v>5585482000000</v>
      </c>
      <c r="N124">
        <v>3.05</v>
      </c>
      <c r="O124">
        <v>6.0600000000000001E-2</v>
      </c>
      <c r="P124">
        <v>80</v>
      </c>
      <c r="Q124">
        <v>90</v>
      </c>
      <c r="R124">
        <v>2</v>
      </c>
      <c r="S124">
        <v>2</v>
      </c>
      <c r="T124">
        <f t="shared" si="3"/>
        <v>82</v>
      </c>
      <c r="U124">
        <f t="shared" si="4"/>
        <v>92</v>
      </c>
      <c r="V124">
        <f t="shared" si="5"/>
        <v>87</v>
      </c>
    </row>
    <row r="125" spans="1:22" x14ac:dyDescent="0.45">
      <c r="A125" s="1">
        <v>123</v>
      </c>
      <c r="B125" t="s">
        <v>137</v>
      </c>
      <c r="C125" t="s">
        <v>337</v>
      </c>
      <c r="D125">
        <v>118000</v>
      </c>
      <c r="E125">
        <v>1000</v>
      </c>
      <c r="F125">
        <v>0.85</v>
      </c>
      <c r="G125">
        <v>2486381</v>
      </c>
      <c r="H125" t="s">
        <v>537</v>
      </c>
      <c r="I125" t="s">
        <v>698</v>
      </c>
      <c r="J125" t="s">
        <v>736</v>
      </c>
      <c r="K125">
        <v>32052</v>
      </c>
      <c r="L125">
        <v>649</v>
      </c>
      <c r="M125">
        <v>295491356740</v>
      </c>
      <c r="N125">
        <v>10.85</v>
      </c>
      <c r="O125">
        <v>0.21959999999999999</v>
      </c>
      <c r="P125">
        <v>70</v>
      </c>
      <c r="Q125">
        <v>80</v>
      </c>
      <c r="R125">
        <v>-2</v>
      </c>
      <c r="S125">
        <v>0</v>
      </c>
      <c r="T125">
        <f t="shared" si="3"/>
        <v>68</v>
      </c>
      <c r="U125">
        <f t="shared" si="4"/>
        <v>80</v>
      </c>
      <c r="V125">
        <f t="shared" si="5"/>
        <v>74</v>
      </c>
    </row>
    <row r="126" spans="1:22" x14ac:dyDescent="0.45">
      <c r="A126" s="1">
        <v>124</v>
      </c>
      <c r="B126" t="s">
        <v>138</v>
      </c>
      <c r="C126" t="s">
        <v>338</v>
      </c>
      <c r="D126">
        <v>85900</v>
      </c>
      <c r="E126">
        <v>1300</v>
      </c>
      <c r="F126">
        <v>1.54</v>
      </c>
      <c r="G126">
        <v>2317482</v>
      </c>
      <c r="H126" t="s">
        <v>538</v>
      </c>
      <c r="I126" t="s">
        <v>693</v>
      </c>
      <c r="J126" t="s">
        <v>733</v>
      </c>
      <c r="K126">
        <v>680283</v>
      </c>
      <c r="L126">
        <v>12681</v>
      </c>
      <c r="M126">
        <v>2916642688298</v>
      </c>
      <c r="N126">
        <v>23.32</v>
      </c>
      <c r="O126">
        <v>0.43480000000000002</v>
      </c>
      <c r="P126">
        <v>60</v>
      </c>
      <c r="Q126">
        <v>80</v>
      </c>
      <c r="R126">
        <v>-2</v>
      </c>
      <c r="S126">
        <v>-2</v>
      </c>
      <c r="T126">
        <f t="shared" si="3"/>
        <v>58</v>
      </c>
      <c r="U126">
        <f t="shared" si="4"/>
        <v>78</v>
      </c>
      <c r="V126">
        <f t="shared" si="5"/>
        <v>68</v>
      </c>
    </row>
    <row r="127" spans="1:22" x14ac:dyDescent="0.45">
      <c r="A127" s="1">
        <v>125</v>
      </c>
      <c r="B127" t="s">
        <v>139</v>
      </c>
      <c r="C127" t="s">
        <v>339</v>
      </c>
      <c r="D127">
        <v>25400</v>
      </c>
      <c r="E127">
        <v>-250</v>
      </c>
      <c r="F127">
        <v>-0.97</v>
      </c>
      <c r="G127">
        <v>2270760</v>
      </c>
      <c r="H127" t="s">
        <v>539</v>
      </c>
      <c r="I127" t="s">
        <v>642</v>
      </c>
      <c r="J127" t="s">
        <v>736</v>
      </c>
      <c r="K127">
        <v>20261</v>
      </c>
      <c r="L127">
        <v>163</v>
      </c>
      <c r="M127">
        <v>17548600000000</v>
      </c>
      <c r="N127">
        <v>0.12</v>
      </c>
      <c r="O127">
        <v>8.9999999999999998E-4</v>
      </c>
      <c r="P127">
        <v>80</v>
      </c>
      <c r="Q127">
        <v>90</v>
      </c>
      <c r="R127">
        <v>2</v>
      </c>
      <c r="S127">
        <v>4</v>
      </c>
      <c r="T127">
        <f t="shared" si="3"/>
        <v>82</v>
      </c>
      <c r="U127">
        <f t="shared" si="4"/>
        <v>94</v>
      </c>
      <c r="V127">
        <f t="shared" si="5"/>
        <v>88</v>
      </c>
    </row>
    <row r="128" spans="1:22" x14ac:dyDescent="0.45">
      <c r="A128" s="1">
        <v>126</v>
      </c>
      <c r="B128" t="s">
        <v>140</v>
      </c>
      <c r="C128" t="s">
        <v>340</v>
      </c>
      <c r="D128">
        <v>34500</v>
      </c>
      <c r="E128">
        <v>150</v>
      </c>
      <c r="F128">
        <v>0.44</v>
      </c>
      <c r="G128">
        <v>2419610</v>
      </c>
      <c r="H128" t="s">
        <v>540</v>
      </c>
      <c r="I128" t="s">
        <v>699</v>
      </c>
      <c r="J128" t="s">
        <v>733</v>
      </c>
      <c r="K128">
        <v>143673</v>
      </c>
      <c r="L128">
        <v>2703</v>
      </c>
      <c r="M128">
        <v>2049288473497</v>
      </c>
      <c r="N128">
        <v>7.01</v>
      </c>
      <c r="O128">
        <v>0.13189999999999999</v>
      </c>
      <c r="P128">
        <v>70</v>
      </c>
      <c r="Q128">
        <v>80</v>
      </c>
      <c r="R128">
        <v>0</v>
      </c>
      <c r="S128">
        <v>0</v>
      </c>
      <c r="T128">
        <f t="shared" si="3"/>
        <v>70</v>
      </c>
      <c r="U128">
        <f t="shared" si="4"/>
        <v>80</v>
      </c>
      <c r="V128">
        <f t="shared" si="5"/>
        <v>75</v>
      </c>
    </row>
    <row r="129" spans="1:22" x14ac:dyDescent="0.45">
      <c r="A129" s="1">
        <v>127</v>
      </c>
      <c r="B129" t="s">
        <v>141</v>
      </c>
      <c r="C129" t="s">
        <v>341</v>
      </c>
      <c r="D129">
        <v>2560</v>
      </c>
      <c r="E129">
        <v>-20</v>
      </c>
      <c r="F129">
        <v>-0.78</v>
      </c>
      <c r="G129">
        <v>2192571</v>
      </c>
      <c r="H129" t="s">
        <v>541</v>
      </c>
      <c r="I129" t="s">
        <v>700</v>
      </c>
      <c r="J129" t="s">
        <v>733</v>
      </c>
      <c r="K129">
        <v>34901</v>
      </c>
      <c r="L129">
        <v>699</v>
      </c>
      <c r="M129">
        <v>1448315791000</v>
      </c>
      <c r="N129">
        <v>2.41</v>
      </c>
      <c r="O129">
        <v>4.8300000000000003E-2</v>
      </c>
      <c r="P129">
        <v>80</v>
      </c>
      <c r="Q129">
        <v>90</v>
      </c>
      <c r="R129">
        <v>2</v>
      </c>
      <c r="S129">
        <v>4</v>
      </c>
      <c r="T129">
        <f t="shared" si="3"/>
        <v>82</v>
      </c>
      <c r="U129">
        <f t="shared" si="4"/>
        <v>94</v>
      </c>
      <c r="V129">
        <f t="shared" si="5"/>
        <v>88</v>
      </c>
    </row>
    <row r="130" spans="1:22" x14ac:dyDescent="0.45">
      <c r="A130" s="1">
        <v>128</v>
      </c>
      <c r="B130" t="s">
        <v>142</v>
      </c>
      <c r="C130" t="s">
        <v>342</v>
      </c>
      <c r="D130">
        <v>36300</v>
      </c>
      <c r="E130">
        <v>-150</v>
      </c>
      <c r="F130">
        <v>-0.41</v>
      </c>
      <c r="G130">
        <v>2110554</v>
      </c>
      <c r="H130" t="s">
        <v>542</v>
      </c>
      <c r="I130" t="s">
        <v>627</v>
      </c>
      <c r="J130" t="s">
        <v>736</v>
      </c>
      <c r="P130">
        <v>0</v>
      </c>
      <c r="Q130">
        <v>0</v>
      </c>
      <c r="T130">
        <f t="shared" si="3"/>
        <v>0</v>
      </c>
      <c r="U130">
        <f t="shared" si="4"/>
        <v>0</v>
      </c>
      <c r="V130">
        <f t="shared" si="5"/>
        <v>0</v>
      </c>
    </row>
    <row r="131" spans="1:22" x14ac:dyDescent="0.45">
      <c r="A131" s="1">
        <v>129</v>
      </c>
      <c r="B131" t="s">
        <v>143</v>
      </c>
      <c r="C131" t="s">
        <v>343</v>
      </c>
      <c r="D131">
        <v>50200</v>
      </c>
      <c r="E131">
        <v>550</v>
      </c>
      <c r="F131">
        <v>1.1100000000000001</v>
      </c>
      <c r="G131">
        <v>2048923</v>
      </c>
      <c r="H131" t="s">
        <v>543</v>
      </c>
      <c r="I131" t="s">
        <v>701</v>
      </c>
      <c r="J131" t="s">
        <v>733</v>
      </c>
      <c r="K131">
        <v>9330</v>
      </c>
      <c r="L131">
        <v>143</v>
      </c>
      <c r="M131">
        <v>1492244846539</v>
      </c>
      <c r="N131">
        <v>0.63</v>
      </c>
      <c r="O131">
        <v>9.5999999999999992E-3</v>
      </c>
      <c r="P131">
        <v>80</v>
      </c>
      <c r="Q131">
        <v>90</v>
      </c>
      <c r="R131">
        <v>4</v>
      </c>
      <c r="S131">
        <v>4</v>
      </c>
      <c r="T131">
        <f t="shared" ref="T131:T194" si="6">P131+R131</f>
        <v>84</v>
      </c>
      <c r="U131">
        <f t="shared" ref="U131:U194" si="7">Q131+S131</f>
        <v>94</v>
      </c>
      <c r="V131">
        <f t="shared" ref="V131:V194" si="8">(T131+U131)/2</f>
        <v>89</v>
      </c>
    </row>
    <row r="132" spans="1:22" x14ac:dyDescent="0.45">
      <c r="A132" s="1">
        <v>130</v>
      </c>
      <c r="B132" t="s">
        <v>144</v>
      </c>
      <c r="C132" t="s">
        <v>344</v>
      </c>
      <c r="D132">
        <v>68200</v>
      </c>
      <c r="E132">
        <v>600</v>
      </c>
      <c r="F132">
        <v>0.89</v>
      </c>
      <c r="G132">
        <v>2046000</v>
      </c>
      <c r="H132" t="s">
        <v>544</v>
      </c>
      <c r="I132" t="s">
        <v>702</v>
      </c>
      <c r="J132" t="s">
        <v>733</v>
      </c>
      <c r="K132">
        <v>42870</v>
      </c>
      <c r="L132">
        <v>290</v>
      </c>
      <c r="M132">
        <v>1854586051725</v>
      </c>
      <c r="N132">
        <v>2.31</v>
      </c>
      <c r="O132">
        <v>1.5599999999999999E-2</v>
      </c>
      <c r="P132">
        <v>80</v>
      </c>
      <c r="Q132">
        <v>90</v>
      </c>
      <c r="R132">
        <v>2</v>
      </c>
      <c r="S132">
        <v>4</v>
      </c>
      <c r="T132">
        <f t="shared" si="6"/>
        <v>82</v>
      </c>
      <c r="U132">
        <f t="shared" si="7"/>
        <v>94</v>
      </c>
      <c r="V132">
        <f t="shared" si="8"/>
        <v>88</v>
      </c>
    </row>
    <row r="133" spans="1:22" x14ac:dyDescent="0.45">
      <c r="A133" s="1">
        <v>131</v>
      </c>
      <c r="B133" t="s">
        <v>145</v>
      </c>
      <c r="C133" t="s">
        <v>345</v>
      </c>
      <c r="D133">
        <v>68700</v>
      </c>
      <c r="E133">
        <v>1800</v>
      </c>
      <c r="F133">
        <v>2.69</v>
      </c>
      <c r="G133">
        <v>2212140</v>
      </c>
      <c r="H133" t="s">
        <v>545</v>
      </c>
      <c r="I133" t="s">
        <v>627</v>
      </c>
      <c r="J133" t="s">
        <v>736</v>
      </c>
      <c r="K133">
        <v>121907</v>
      </c>
      <c r="L133">
        <v>2416</v>
      </c>
      <c r="M133">
        <v>165700000000</v>
      </c>
      <c r="N133">
        <v>73.569999999999993</v>
      </c>
      <c r="O133">
        <v>1.4581</v>
      </c>
      <c r="P133">
        <v>50</v>
      </c>
      <c r="Q133">
        <v>60</v>
      </c>
      <c r="R133">
        <v>-4</v>
      </c>
      <c r="S133">
        <v>-2</v>
      </c>
      <c r="T133">
        <f t="shared" si="6"/>
        <v>46</v>
      </c>
      <c r="U133">
        <f t="shared" si="7"/>
        <v>58</v>
      </c>
      <c r="V133">
        <f t="shared" si="8"/>
        <v>52</v>
      </c>
    </row>
    <row r="134" spans="1:22" x14ac:dyDescent="0.45">
      <c r="A134" s="1">
        <v>132</v>
      </c>
      <c r="B134" t="s">
        <v>146</v>
      </c>
      <c r="C134" t="s">
        <v>346</v>
      </c>
      <c r="D134">
        <v>49100</v>
      </c>
      <c r="E134">
        <v>500</v>
      </c>
      <c r="F134">
        <v>1.03</v>
      </c>
      <c r="G134">
        <v>1876602</v>
      </c>
      <c r="H134" t="s">
        <v>546</v>
      </c>
      <c r="I134" t="s">
        <v>663</v>
      </c>
      <c r="J134" t="s">
        <v>743</v>
      </c>
      <c r="K134">
        <v>1101428</v>
      </c>
      <c r="M134">
        <v>431722625741</v>
      </c>
      <c r="N134">
        <v>255.12</v>
      </c>
      <c r="P134">
        <v>40</v>
      </c>
      <c r="Q134">
        <v>0</v>
      </c>
      <c r="R134">
        <v>-4</v>
      </c>
      <c r="T134">
        <f t="shared" si="6"/>
        <v>36</v>
      </c>
      <c r="U134">
        <f t="shared" si="7"/>
        <v>0</v>
      </c>
      <c r="V134">
        <f t="shared" si="8"/>
        <v>18</v>
      </c>
    </row>
    <row r="135" spans="1:22" x14ac:dyDescent="0.45">
      <c r="A135" s="1">
        <v>133</v>
      </c>
      <c r="B135" t="s">
        <v>147</v>
      </c>
      <c r="C135" t="s">
        <v>347</v>
      </c>
      <c r="D135">
        <v>165500</v>
      </c>
      <c r="E135">
        <v>2000</v>
      </c>
      <c r="F135">
        <v>1.22</v>
      </c>
      <c r="G135">
        <v>1917578</v>
      </c>
      <c r="H135" t="s">
        <v>547</v>
      </c>
      <c r="I135" t="s">
        <v>665</v>
      </c>
      <c r="J135" t="s">
        <v>733</v>
      </c>
      <c r="M135">
        <v>944751590837</v>
      </c>
      <c r="P135">
        <v>0</v>
      </c>
      <c r="Q135">
        <v>0</v>
      </c>
      <c r="T135">
        <f t="shared" si="6"/>
        <v>0</v>
      </c>
      <c r="U135">
        <f t="shared" si="7"/>
        <v>0</v>
      </c>
      <c r="V135">
        <f t="shared" si="8"/>
        <v>0</v>
      </c>
    </row>
    <row r="136" spans="1:22" x14ac:dyDescent="0.45">
      <c r="A136" s="1">
        <v>134</v>
      </c>
      <c r="B136" t="s">
        <v>148</v>
      </c>
      <c r="C136" t="s">
        <v>348</v>
      </c>
      <c r="D136">
        <v>80900</v>
      </c>
      <c r="E136">
        <v>-800</v>
      </c>
      <c r="F136">
        <v>-0.98</v>
      </c>
      <c r="G136">
        <v>1893257</v>
      </c>
      <c r="H136" t="s">
        <v>548</v>
      </c>
      <c r="I136" t="s">
        <v>684</v>
      </c>
      <c r="J136" t="s">
        <v>735</v>
      </c>
      <c r="K136">
        <v>144480</v>
      </c>
      <c r="L136">
        <v>2987</v>
      </c>
      <c r="M136">
        <v>1245062784000</v>
      </c>
      <c r="N136">
        <v>11.6</v>
      </c>
      <c r="O136">
        <v>0.2399</v>
      </c>
      <c r="P136">
        <v>70</v>
      </c>
      <c r="Q136">
        <v>80</v>
      </c>
      <c r="R136">
        <v>-4</v>
      </c>
      <c r="S136">
        <v>-2</v>
      </c>
      <c r="T136">
        <f t="shared" si="6"/>
        <v>66</v>
      </c>
      <c r="U136">
        <f t="shared" si="7"/>
        <v>78</v>
      </c>
      <c r="V136">
        <f t="shared" si="8"/>
        <v>72</v>
      </c>
    </row>
    <row r="137" spans="1:22" x14ac:dyDescent="0.45">
      <c r="A137" s="1">
        <v>135</v>
      </c>
      <c r="B137" t="s">
        <v>149</v>
      </c>
      <c r="C137" t="s">
        <v>349</v>
      </c>
      <c r="D137">
        <v>519000</v>
      </c>
      <c r="E137">
        <v>-2000</v>
      </c>
      <c r="F137">
        <v>-0.38</v>
      </c>
      <c r="G137">
        <v>1905758</v>
      </c>
      <c r="H137" t="s">
        <v>549</v>
      </c>
      <c r="I137" t="s">
        <v>703</v>
      </c>
      <c r="J137" t="s">
        <v>733</v>
      </c>
      <c r="K137">
        <v>58050</v>
      </c>
      <c r="L137">
        <v>1167</v>
      </c>
      <c r="M137">
        <v>2305213296317</v>
      </c>
      <c r="N137">
        <v>2.52</v>
      </c>
      <c r="O137">
        <v>5.0599999999999999E-2</v>
      </c>
      <c r="P137">
        <v>80</v>
      </c>
      <c r="Q137">
        <v>90</v>
      </c>
      <c r="R137">
        <v>2</v>
      </c>
      <c r="S137">
        <v>4</v>
      </c>
      <c r="T137">
        <f t="shared" si="6"/>
        <v>82</v>
      </c>
      <c r="U137">
        <f t="shared" si="7"/>
        <v>94</v>
      </c>
      <c r="V137">
        <f t="shared" si="8"/>
        <v>88</v>
      </c>
    </row>
    <row r="138" spans="1:22" x14ac:dyDescent="0.45">
      <c r="A138" s="1">
        <v>136</v>
      </c>
      <c r="B138" t="s">
        <v>150</v>
      </c>
      <c r="C138" t="s">
        <v>350</v>
      </c>
      <c r="D138">
        <v>29750</v>
      </c>
      <c r="E138">
        <v>200</v>
      </c>
      <c r="F138">
        <v>0.68</v>
      </c>
      <c r="G138">
        <v>1960743</v>
      </c>
      <c r="H138" t="s">
        <v>550</v>
      </c>
      <c r="I138" t="s">
        <v>704</v>
      </c>
      <c r="J138" t="s">
        <v>741</v>
      </c>
      <c r="M138">
        <v>3659511873386</v>
      </c>
      <c r="P138">
        <v>0</v>
      </c>
      <c r="Q138">
        <v>0</v>
      </c>
      <c r="T138">
        <f t="shared" si="6"/>
        <v>0</v>
      </c>
      <c r="U138">
        <f t="shared" si="7"/>
        <v>0</v>
      </c>
      <c r="V138">
        <f t="shared" si="8"/>
        <v>0</v>
      </c>
    </row>
    <row r="139" spans="1:22" x14ac:dyDescent="0.45">
      <c r="A139" s="1">
        <v>137</v>
      </c>
      <c r="B139" t="s">
        <v>151</v>
      </c>
      <c r="C139" t="s">
        <v>351</v>
      </c>
      <c r="D139">
        <v>19950</v>
      </c>
      <c r="E139">
        <v>0</v>
      </c>
      <c r="F139">
        <v>0</v>
      </c>
      <c r="G139">
        <v>1903883</v>
      </c>
      <c r="H139" t="s">
        <v>551</v>
      </c>
      <c r="I139" t="s">
        <v>705</v>
      </c>
      <c r="J139" t="s">
        <v>733</v>
      </c>
      <c r="K139">
        <v>1830614</v>
      </c>
      <c r="L139">
        <v>31355</v>
      </c>
      <c r="M139">
        <v>4613655633023</v>
      </c>
      <c r="N139">
        <v>39.68</v>
      </c>
      <c r="O139">
        <v>0.67959999999999998</v>
      </c>
      <c r="P139">
        <v>60</v>
      </c>
      <c r="Q139">
        <v>70</v>
      </c>
      <c r="R139">
        <v>-2</v>
      </c>
      <c r="S139">
        <v>-2</v>
      </c>
      <c r="T139">
        <f t="shared" si="6"/>
        <v>58</v>
      </c>
      <c r="U139">
        <f t="shared" si="7"/>
        <v>68</v>
      </c>
      <c r="V139">
        <f t="shared" si="8"/>
        <v>63</v>
      </c>
    </row>
    <row r="140" spans="1:22" x14ac:dyDescent="0.45">
      <c r="A140" s="1">
        <v>138</v>
      </c>
      <c r="B140" t="s">
        <v>152</v>
      </c>
      <c r="C140" t="s">
        <v>352</v>
      </c>
      <c r="D140">
        <v>71900</v>
      </c>
      <c r="E140">
        <v>1000</v>
      </c>
      <c r="F140">
        <v>1.41</v>
      </c>
      <c r="G140">
        <v>1855020</v>
      </c>
      <c r="H140" t="s">
        <v>552</v>
      </c>
      <c r="I140" t="s">
        <v>706</v>
      </c>
      <c r="J140" t="s">
        <v>733</v>
      </c>
      <c r="K140">
        <v>627996</v>
      </c>
      <c r="L140">
        <v>14495</v>
      </c>
      <c r="M140">
        <v>1260405208820</v>
      </c>
      <c r="N140">
        <v>49.82</v>
      </c>
      <c r="O140">
        <v>1.1499999999999999</v>
      </c>
      <c r="P140">
        <v>50</v>
      </c>
      <c r="Q140">
        <v>60</v>
      </c>
      <c r="R140">
        <v>-4</v>
      </c>
      <c r="S140">
        <v>-4</v>
      </c>
      <c r="T140">
        <f t="shared" si="6"/>
        <v>46</v>
      </c>
      <c r="U140">
        <f t="shared" si="7"/>
        <v>56</v>
      </c>
      <c r="V140">
        <f t="shared" si="8"/>
        <v>51</v>
      </c>
    </row>
    <row r="141" spans="1:22" x14ac:dyDescent="0.45">
      <c r="A141" s="1">
        <v>139</v>
      </c>
      <c r="B141" t="s">
        <v>153</v>
      </c>
      <c r="C141" t="s">
        <v>353</v>
      </c>
      <c r="D141">
        <v>42200</v>
      </c>
      <c r="E141">
        <v>-250</v>
      </c>
      <c r="F141">
        <v>-0.59</v>
      </c>
      <c r="G141">
        <v>1869944</v>
      </c>
      <c r="H141" t="s">
        <v>553</v>
      </c>
      <c r="I141" t="s">
        <v>707</v>
      </c>
      <c r="J141" t="s">
        <v>735</v>
      </c>
      <c r="M141">
        <v>1140634940904</v>
      </c>
      <c r="P141">
        <v>0</v>
      </c>
      <c r="Q141">
        <v>0</v>
      </c>
      <c r="T141">
        <f t="shared" si="6"/>
        <v>0</v>
      </c>
      <c r="U141">
        <f t="shared" si="7"/>
        <v>0</v>
      </c>
      <c r="V141">
        <f t="shared" si="8"/>
        <v>0</v>
      </c>
    </row>
    <row r="142" spans="1:22" x14ac:dyDescent="0.45">
      <c r="A142" s="1">
        <v>140</v>
      </c>
      <c r="B142" t="s">
        <v>154</v>
      </c>
      <c r="C142" t="s">
        <v>354</v>
      </c>
      <c r="D142">
        <v>299000</v>
      </c>
      <c r="E142">
        <v>-1500</v>
      </c>
      <c r="F142">
        <v>-0.5</v>
      </c>
      <c r="G142">
        <v>1818710</v>
      </c>
      <c r="H142" t="s">
        <v>554</v>
      </c>
      <c r="I142" t="s">
        <v>708</v>
      </c>
      <c r="J142" t="s">
        <v>733</v>
      </c>
      <c r="K142">
        <v>185211</v>
      </c>
      <c r="L142">
        <v>3643</v>
      </c>
      <c r="M142">
        <v>2105700159429</v>
      </c>
      <c r="N142">
        <v>8.8000000000000007</v>
      </c>
      <c r="O142">
        <v>0.17299999999999999</v>
      </c>
      <c r="P142">
        <v>70</v>
      </c>
      <c r="Q142">
        <v>80</v>
      </c>
      <c r="R142">
        <v>0</v>
      </c>
      <c r="S142">
        <v>0</v>
      </c>
      <c r="T142">
        <f t="shared" si="6"/>
        <v>70</v>
      </c>
      <c r="U142">
        <f t="shared" si="7"/>
        <v>80</v>
      </c>
      <c r="V142">
        <f t="shared" si="8"/>
        <v>75</v>
      </c>
    </row>
    <row r="143" spans="1:22" x14ac:dyDescent="0.45">
      <c r="A143" s="1">
        <v>141</v>
      </c>
      <c r="B143" t="s">
        <v>155</v>
      </c>
      <c r="C143" t="s">
        <v>355</v>
      </c>
      <c r="D143">
        <v>24250</v>
      </c>
      <c r="E143">
        <v>300</v>
      </c>
      <c r="F143">
        <v>1.25</v>
      </c>
      <c r="G143">
        <v>1804485</v>
      </c>
      <c r="H143" t="s">
        <v>555</v>
      </c>
      <c r="I143" t="s">
        <v>640</v>
      </c>
      <c r="J143" t="s">
        <v>735</v>
      </c>
      <c r="K143">
        <v>309470</v>
      </c>
      <c r="L143">
        <v>4534</v>
      </c>
      <c r="M143">
        <v>3559873869229</v>
      </c>
      <c r="N143">
        <v>8.69</v>
      </c>
      <c r="O143">
        <v>0.12740000000000001</v>
      </c>
      <c r="P143">
        <v>70</v>
      </c>
      <c r="Q143">
        <v>80</v>
      </c>
      <c r="R143">
        <v>-2</v>
      </c>
      <c r="S143">
        <v>-2</v>
      </c>
      <c r="T143">
        <f t="shared" si="6"/>
        <v>68</v>
      </c>
      <c r="U143">
        <f t="shared" si="7"/>
        <v>78</v>
      </c>
      <c r="V143">
        <f t="shared" si="8"/>
        <v>73</v>
      </c>
    </row>
    <row r="144" spans="1:22" x14ac:dyDescent="0.45">
      <c r="A144" s="1">
        <v>142</v>
      </c>
      <c r="B144" t="s">
        <v>156</v>
      </c>
      <c r="C144" t="s">
        <v>356</v>
      </c>
      <c r="D144">
        <v>38950</v>
      </c>
      <c r="E144">
        <v>550</v>
      </c>
      <c r="F144">
        <v>1.43</v>
      </c>
      <c r="G144">
        <v>1752750</v>
      </c>
      <c r="H144" t="s">
        <v>556</v>
      </c>
      <c r="I144" t="s">
        <v>709</v>
      </c>
      <c r="J144" t="s">
        <v>741</v>
      </c>
      <c r="M144">
        <v>1299186315392</v>
      </c>
      <c r="P144">
        <v>0</v>
      </c>
      <c r="Q144">
        <v>0</v>
      </c>
      <c r="T144">
        <f t="shared" si="6"/>
        <v>0</v>
      </c>
      <c r="U144">
        <f t="shared" si="7"/>
        <v>0</v>
      </c>
      <c r="V144">
        <f t="shared" si="8"/>
        <v>0</v>
      </c>
    </row>
    <row r="145" spans="1:22" x14ac:dyDescent="0.45">
      <c r="A145" s="1">
        <v>143</v>
      </c>
      <c r="B145" t="s">
        <v>157</v>
      </c>
      <c r="C145" t="s">
        <v>357</v>
      </c>
      <c r="D145">
        <v>6010</v>
      </c>
      <c r="E145">
        <v>40</v>
      </c>
      <c r="F145">
        <v>0.67</v>
      </c>
      <c r="G145">
        <v>1726434</v>
      </c>
      <c r="H145" t="s">
        <v>557</v>
      </c>
      <c r="I145" t="s">
        <v>657</v>
      </c>
      <c r="J145" t="s">
        <v>733</v>
      </c>
      <c r="K145">
        <v>242244</v>
      </c>
      <c r="L145">
        <v>4890</v>
      </c>
      <c r="M145">
        <v>1708313283946</v>
      </c>
      <c r="N145">
        <v>14.18</v>
      </c>
      <c r="O145">
        <v>0.28620000000000001</v>
      </c>
      <c r="P145">
        <v>70</v>
      </c>
      <c r="Q145">
        <v>80</v>
      </c>
      <c r="R145">
        <v>0</v>
      </c>
      <c r="S145">
        <v>-2</v>
      </c>
      <c r="T145">
        <f t="shared" si="6"/>
        <v>70</v>
      </c>
      <c r="U145">
        <f t="shared" si="7"/>
        <v>78</v>
      </c>
      <c r="V145">
        <f t="shared" si="8"/>
        <v>74</v>
      </c>
    </row>
    <row r="146" spans="1:22" x14ac:dyDescent="0.45">
      <c r="A146" s="1">
        <v>144</v>
      </c>
      <c r="B146" t="s">
        <v>158</v>
      </c>
      <c r="C146" t="s">
        <v>358</v>
      </c>
      <c r="D146">
        <v>18050</v>
      </c>
      <c r="E146">
        <v>3550</v>
      </c>
      <c r="F146">
        <v>24.48</v>
      </c>
      <c r="G146">
        <v>1671553</v>
      </c>
      <c r="H146" t="s">
        <v>558</v>
      </c>
      <c r="I146" t="s">
        <v>678</v>
      </c>
      <c r="J146" t="s">
        <v>733</v>
      </c>
      <c r="K146">
        <v>282712</v>
      </c>
      <c r="L146">
        <v>812</v>
      </c>
      <c r="M146">
        <v>237239900296</v>
      </c>
      <c r="N146">
        <v>119.17</v>
      </c>
      <c r="O146">
        <v>0.34229999999999999</v>
      </c>
      <c r="P146">
        <v>40</v>
      </c>
      <c r="Q146">
        <v>80</v>
      </c>
      <c r="R146">
        <v>-4</v>
      </c>
      <c r="S146">
        <v>-2</v>
      </c>
      <c r="T146">
        <f t="shared" si="6"/>
        <v>36</v>
      </c>
      <c r="U146">
        <f t="shared" si="7"/>
        <v>78</v>
      </c>
      <c r="V146">
        <f t="shared" si="8"/>
        <v>57</v>
      </c>
    </row>
    <row r="147" spans="1:22" x14ac:dyDescent="0.45">
      <c r="A147" s="1">
        <v>145</v>
      </c>
      <c r="B147" t="s">
        <v>159</v>
      </c>
      <c r="C147" t="s">
        <v>359</v>
      </c>
      <c r="D147">
        <v>34050</v>
      </c>
      <c r="E147">
        <v>-300</v>
      </c>
      <c r="F147">
        <v>-0.87</v>
      </c>
      <c r="G147">
        <v>1601311</v>
      </c>
      <c r="H147" t="s">
        <v>559</v>
      </c>
      <c r="I147" t="s">
        <v>710</v>
      </c>
      <c r="J147" t="s">
        <v>743</v>
      </c>
      <c r="M147">
        <v>78784538818</v>
      </c>
      <c r="P147">
        <v>0</v>
      </c>
      <c r="Q147">
        <v>0</v>
      </c>
      <c r="T147">
        <f t="shared" si="6"/>
        <v>0</v>
      </c>
      <c r="U147">
        <f t="shared" si="7"/>
        <v>0</v>
      </c>
      <c r="V147">
        <f t="shared" si="8"/>
        <v>0</v>
      </c>
    </row>
    <row r="148" spans="1:22" x14ac:dyDescent="0.45">
      <c r="A148" s="1">
        <v>146</v>
      </c>
      <c r="B148" t="s">
        <v>160</v>
      </c>
      <c r="C148" t="s">
        <v>360</v>
      </c>
      <c r="D148">
        <v>236500</v>
      </c>
      <c r="E148">
        <v>4500</v>
      </c>
      <c r="F148">
        <v>1.94</v>
      </c>
      <c r="G148">
        <v>1537250</v>
      </c>
      <c r="H148" t="s">
        <v>560</v>
      </c>
      <c r="I148" t="s">
        <v>618</v>
      </c>
      <c r="J148" t="s">
        <v>733</v>
      </c>
      <c r="K148">
        <v>1679831</v>
      </c>
      <c r="L148">
        <v>33986</v>
      </c>
      <c r="M148">
        <v>1866482314058</v>
      </c>
      <c r="N148">
        <v>90</v>
      </c>
      <c r="O148">
        <v>1.8209</v>
      </c>
      <c r="P148">
        <v>50</v>
      </c>
      <c r="Q148">
        <v>60</v>
      </c>
      <c r="R148">
        <v>-4</v>
      </c>
      <c r="S148">
        <v>-4</v>
      </c>
      <c r="T148">
        <f t="shared" si="6"/>
        <v>46</v>
      </c>
      <c r="U148">
        <f t="shared" si="7"/>
        <v>56</v>
      </c>
      <c r="V148">
        <f t="shared" si="8"/>
        <v>51</v>
      </c>
    </row>
    <row r="149" spans="1:22" x14ac:dyDescent="0.45">
      <c r="A149" s="1">
        <v>147</v>
      </c>
      <c r="B149" t="s">
        <v>161</v>
      </c>
      <c r="C149" t="s">
        <v>361</v>
      </c>
      <c r="D149">
        <v>72400</v>
      </c>
      <c r="E149">
        <v>300</v>
      </c>
      <c r="F149">
        <v>0.42</v>
      </c>
      <c r="G149">
        <v>1517206</v>
      </c>
      <c r="H149" t="s">
        <v>561</v>
      </c>
      <c r="I149" t="s">
        <v>627</v>
      </c>
      <c r="J149" t="s">
        <v>736</v>
      </c>
      <c r="K149">
        <v>170714</v>
      </c>
      <c r="L149">
        <v>3241</v>
      </c>
      <c r="M149">
        <v>859871345880</v>
      </c>
      <c r="N149">
        <v>19.850000000000001</v>
      </c>
      <c r="O149">
        <v>0.37690000000000001</v>
      </c>
      <c r="P149">
        <v>70</v>
      </c>
      <c r="Q149">
        <v>80</v>
      </c>
      <c r="R149">
        <v>-4</v>
      </c>
      <c r="S149">
        <v>-2</v>
      </c>
      <c r="T149">
        <f t="shared" si="6"/>
        <v>66</v>
      </c>
      <c r="U149">
        <f t="shared" si="7"/>
        <v>78</v>
      </c>
      <c r="V149">
        <f t="shared" si="8"/>
        <v>72</v>
      </c>
    </row>
    <row r="150" spans="1:22" x14ac:dyDescent="0.45">
      <c r="A150" s="1">
        <v>148</v>
      </c>
      <c r="B150" t="s">
        <v>162</v>
      </c>
      <c r="C150" t="s">
        <v>362</v>
      </c>
      <c r="D150">
        <v>16900</v>
      </c>
      <c r="E150">
        <v>-100</v>
      </c>
      <c r="F150">
        <v>-0.59</v>
      </c>
      <c r="G150">
        <v>1604406</v>
      </c>
      <c r="H150" t="s">
        <v>562</v>
      </c>
      <c r="I150" t="s">
        <v>627</v>
      </c>
      <c r="J150" t="s">
        <v>736</v>
      </c>
      <c r="K150">
        <v>34354</v>
      </c>
      <c r="L150">
        <v>669</v>
      </c>
      <c r="M150">
        <v>64144786904</v>
      </c>
      <c r="N150">
        <v>53.56</v>
      </c>
      <c r="O150">
        <v>1.0429999999999999</v>
      </c>
      <c r="P150">
        <v>50</v>
      </c>
      <c r="Q150">
        <v>60</v>
      </c>
      <c r="R150">
        <v>-4</v>
      </c>
      <c r="S150">
        <v>-2</v>
      </c>
      <c r="T150">
        <f t="shared" si="6"/>
        <v>46</v>
      </c>
      <c r="U150">
        <f t="shared" si="7"/>
        <v>58</v>
      </c>
      <c r="V150">
        <f t="shared" si="8"/>
        <v>52</v>
      </c>
    </row>
    <row r="151" spans="1:22" x14ac:dyDescent="0.45">
      <c r="A151" s="1">
        <v>149</v>
      </c>
      <c r="B151" t="s">
        <v>163</v>
      </c>
      <c r="C151" t="s">
        <v>363</v>
      </c>
      <c r="D151">
        <v>132000</v>
      </c>
      <c r="E151">
        <v>3000</v>
      </c>
      <c r="F151">
        <v>2.33</v>
      </c>
      <c r="G151">
        <v>1498135</v>
      </c>
      <c r="H151" t="s">
        <v>563</v>
      </c>
      <c r="I151" t="s">
        <v>635</v>
      </c>
      <c r="J151" t="s">
        <v>733</v>
      </c>
      <c r="K151">
        <v>596</v>
      </c>
      <c r="L151">
        <v>211</v>
      </c>
      <c r="M151">
        <v>765400192007</v>
      </c>
      <c r="N151">
        <v>0.08</v>
      </c>
      <c r="O151">
        <v>2.76E-2</v>
      </c>
      <c r="P151">
        <v>80</v>
      </c>
      <c r="Q151">
        <v>90</v>
      </c>
      <c r="R151">
        <v>4</v>
      </c>
      <c r="S151">
        <v>4</v>
      </c>
      <c r="T151">
        <f t="shared" si="6"/>
        <v>84</v>
      </c>
      <c r="U151">
        <f t="shared" si="7"/>
        <v>94</v>
      </c>
      <c r="V151">
        <f t="shared" si="8"/>
        <v>89</v>
      </c>
    </row>
    <row r="152" spans="1:22" x14ac:dyDescent="0.45">
      <c r="A152" s="1">
        <v>150</v>
      </c>
      <c r="B152" t="s">
        <v>164</v>
      </c>
      <c r="C152" t="s">
        <v>364</v>
      </c>
      <c r="D152">
        <v>131500</v>
      </c>
      <c r="E152">
        <v>-1000</v>
      </c>
      <c r="F152">
        <v>-0.75</v>
      </c>
      <c r="G152">
        <v>1502532</v>
      </c>
      <c r="H152" t="s">
        <v>564</v>
      </c>
      <c r="I152" t="s">
        <v>664</v>
      </c>
      <c r="J152" t="s">
        <v>733</v>
      </c>
      <c r="K152">
        <v>15165</v>
      </c>
      <c r="M152">
        <v>1300544358234</v>
      </c>
      <c r="N152">
        <v>1.17</v>
      </c>
      <c r="P152">
        <v>80</v>
      </c>
      <c r="Q152">
        <v>0</v>
      </c>
      <c r="R152">
        <v>4</v>
      </c>
      <c r="T152">
        <f t="shared" si="6"/>
        <v>84</v>
      </c>
      <c r="U152">
        <f t="shared" si="7"/>
        <v>0</v>
      </c>
      <c r="V152">
        <f t="shared" si="8"/>
        <v>42</v>
      </c>
    </row>
    <row r="153" spans="1:22" x14ac:dyDescent="0.45">
      <c r="A153" s="1">
        <v>151</v>
      </c>
      <c r="B153" t="s">
        <v>165</v>
      </c>
      <c r="C153" t="s">
        <v>365</v>
      </c>
      <c r="D153">
        <v>39650</v>
      </c>
      <c r="E153">
        <v>-1700</v>
      </c>
      <c r="F153">
        <v>-4.1100000000000003</v>
      </c>
      <c r="G153">
        <v>1550885</v>
      </c>
      <c r="H153" t="s">
        <v>565</v>
      </c>
      <c r="I153" t="s">
        <v>711</v>
      </c>
      <c r="J153" t="s">
        <v>733</v>
      </c>
      <c r="M153">
        <v>803490624345</v>
      </c>
      <c r="P153">
        <v>0</v>
      </c>
      <c r="Q153">
        <v>0</v>
      </c>
      <c r="T153">
        <f t="shared" si="6"/>
        <v>0</v>
      </c>
      <c r="U153">
        <f t="shared" si="7"/>
        <v>0</v>
      </c>
      <c r="V153">
        <f t="shared" si="8"/>
        <v>0</v>
      </c>
    </row>
    <row r="154" spans="1:22" x14ac:dyDescent="0.45">
      <c r="A154" s="1">
        <v>152</v>
      </c>
      <c r="B154" t="s">
        <v>166</v>
      </c>
      <c r="C154" t="s">
        <v>366</v>
      </c>
      <c r="D154">
        <v>15200</v>
      </c>
      <c r="E154">
        <v>-100</v>
      </c>
      <c r="F154">
        <v>-0.65</v>
      </c>
      <c r="G154">
        <v>1520135</v>
      </c>
      <c r="H154" t="s">
        <v>566</v>
      </c>
      <c r="I154" t="s">
        <v>712</v>
      </c>
      <c r="J154" t="s">
        <v>733</v>
      </c>
      <c r="K154">
        <v>386822</v>
      </c>
      <c r="L154">
        <v>8272</v>
      </c>
      <c r="M154">
        <v>2098691005565</v>
      </c>
      <c r="N154">
        <v>18.43</v>
      </c>
      <c r="O154">
        <v>0.39419999999999999</v>
      </c>
      <c r="P154">
        <v>70</v>
      </c>
      <c r="Q154">
        <v>80</v>
      </c>
      <c r="R154">
        <v>-2</v>
      </c>
      <c r="S154">
        <v>-2</v>
      </c>
      <c r="T154">
        <f t="shared" si="6"/>
        <v>68</v>
      </c>
      <c r="U154">
        <f t="shared" si="7"/>
        <v>78</v>
      </c>
      <c r="V154">
        <f t="shared" si="8"/>
        <v>73</v>
      </c>
    </row>
    <row r="155" spans="1:22" x14ac:dyDescent="0.45">
      <c r="A155" s="1">
        <v>153</v>
      </c>
      <c r="B155" t="s">
        <v>167</v>
      </c>
      <c r="C155" t="s">
        <v>367</v>
      </c>
      <c r="D155">
        <v>94800</v>
      </c>
      <c r="E155">
        <v>1200</v>
      </c>
      <c r="F155">
        <v>1.28</v>
      </c>
      <c r="G155">
        <v>1566460</v>
      </c>
      <c r="H155" t="s">
        <v>567</v>
      </c>
      <c r="I155" t="s">
        <v>710</v>
      </c>
      <c r="J155" t="s">
        <v>743</v>
      </c>
      <c r="K155">
        <v>72266</v>
      </c>
      <c r="L155">
        <v>1453</v>
      </c>
      <c r="M155">
        <v>1549300000000</v>
      </c>
      <c r="N155">
        <v>4.66</v>
      </c>
      <c r="O155">
        <v>9.3799999999999994E-2</v>
      </c>
      <c r="P155">
        <v>80</v>
      </c>
      <c r="Q155">
        <v>90</v>
      </c>
      <c r="R155">
        <v>-2</v>
      </c>
      <c r="S155">
        <v>0</v>
      </c>
      <c r="T155">
        <f t="shared" si="6"/>
        <v>78</v>
      </c>
      <c r="U155">
        <f t="shared" si="7"/>
        <v>90</v>
      </c>
      <c r="V155">
        <f t="shared" si="8"/>
        <v>84</v>
      </c>
    </row>
    <row r="156" spans="1:22" x14ac:dyDescent="0.45">
      <c r="A156" s="1">
        <v>154</v>
      </c>
      <c r="B156" t="s">
        <v>168</v>
      </c>
      <c r="C156" t="s">
        <v>368</v>
      </c>
      <c r="D156">
        <v>58900</v>
      </c>
      <c r="E156">
        <v>2800</v>
      </c>
      <c r="F156">
        <v>4.99</v>
      </c>
      <c r="G156">
        <v>1508930</v>
      </c>
      <c r="H156" t="s">
        <v>568</v>
      </c>
      <c r="I156" t="s">
        <v>713</v>
      </c>
      <c r="J156" t="s">
        <v>733</v>
      </c>
      <c r="K156">
        <v>45593</v>
      </c>
      <c r="L156">
        <v>10349</v>
      </c>
      <c r="M156">
        <v>581843178890</v>
      </c>
      <c r="N156">
        <v>7.84</v>
      </c>
      <c r="O156">
        <v>1.7786999999999999</v>
      </c>
      <c r="P156">
        <v>70</v>
      </c>
      <c r="Q156">
        <v>60</v>
      </c>
      <c r="R156">
        <v>0</v>
      </c>
      <c r="S156">
        <v>-4</v>
      </c>
      <c r="T156">
        <f t="shared" si="6"/>
        <v>70</v>
      </c>
      <c r="U156">
        <f t="shared" si="7"/>
        <v>56</v>
      </c>
      <c r="V156">
        <f t="shared" si="8"/>
        <v>63</v>
      </c>
    </row>
    <row r="157" spans="1:22" x14ac:dyDescent="0.45">
      <c r="A157" s="1">
        <v>155</v>
      </c>
      <c r="B157" t="s">
        <v>169</v>
      </c>
      <c r="C157" t="s">
        <v>369</v>
      </c>
      <c r="D157">
        <v>50600</v>
      </c>
      <c r="E157">
        <v>-100</v>
      </c>
      <c r="F157">
        <v>-0.2</v>
      </c>
      <c r="G157">
        <v>1563166</v>
      </c>
      <c r="H157" t="s">
        <v>569</v>
      </c>
      <c r="I157" t="s">
        <v>714</v>
      </c>
      <c r="J157" t="s">
        <v>733</v>
      </c>
      <c r="M157">
        <v>931924052762</v>
      </c>
      <c r="P157">
        <v>0</v>
      </c>
      <c r="Q157">
        <v>0</v>
      </c>
      <c r="T157">
        <f t="shared" si="6"/>
        <v>0</v>
      </c>
      <c r="U157">
        <f t="shared" si="7"/>
        <v>0</v>
      </c>
      <c r="V157">
        <f t="shared" si="8"/>
        <v>0</v>
      </c>
    </row>
    <row r="158" spans="1:22" x14ac:dyDescent="0.45">
      <c r="A158" s="1">
        <v>156</v>
      </c>
      <c r="B158" t="s">
        <v>170</v>
      </c>
      <c r="C158" t="s">
        <v>370</v>
      </c>
      <c r="D158">
        <v>22500</v>
      </c>
      <c r="E158">
        <v>100</v>
      </c>
      <c r="F158">
        <v>0.45</v>
      </c>
      <c r="G158">
        <v>1598919</v>
      </c>
      <c r="H158" t="s">
        <v>570</v>
      </c>
      <c r="I158" t="s">
        <v>664</v>
      </c>
      <c r="J158" t="s">
        <v>733</v>
      </c>
      <c r="M158">
        <v>166144370475</v>
      </c>
      <c r="P158">
        <v>0</v>
      </c>
      <c r="Q158">
        <v>0</v>
      </c>
      <c r="T158">
        <f t="shared" si="6"/>
        <v>0</v>
      </c>
      <c r="U158">
        <f t="shared" si="7"/>
        <v>0</v>
      </c>
      <c r="V158">
        <f t="shared" si="8"/>
        <v>0</v>
      </c>
    </row>
    <row r="159" spans="1:22" x14ac:dyDescent="0.45">
      <c r="A159" s="1">
        <v>157</v>
      </c>
      <c r="B159" t="s">
        <v>171</v>
      </c>
      <c r="C159" t="s">
        <v>371</v>
      </c>
      <c r="D159">
        <v>205000</v>
      </c>
      <c r="E159">
        <v>3500</v>
      </c>
      <c r="F159">
        <v>1.74</v>
      </c>
      <c r="G159">
        <v>1463700</v>
      </c>
      <c r="H159" t="s">
        <v>571</v>
      </c>
      <c r="I159" t="s">
        <v>715</v>
      </c>
      <c r="J159" t="s">
        <v>735</v>
      </c>
      <c r="K159">
        <v>534</v>
      </c>
      <c r="L159">
        <v>11</v>
      </c>
      <c r="M159">
        <v>1211404312188</v>
      </c>
      <c r="N159">
        <v>0.04</v>
      </c>
      <c r="O159">
        <v>8.9999999999999998E-4</v>
      </c>
      <c r="P159">
        <v>80</v>
      </c>
      <c r="Q159">
        <v>90</v>
      </c>
      <c r="R159">
        <v>4</v>
      </c>
      <c r="S159">
        <v>4</v>
      </c>
      <c r="T159">
        <f t="shared" si="6"/>
        <v>84</v>
      </c>
      <c r="U159">
        <f t="shared" si="7"/>
        <v>94</v>
      </c>
      <c r="V159">
        <f t="shared" si="8"/>
        <v>89</v>
      </c>
    </row>
    <row r="160" spans="1:22" x14ac:dyDescent="0.45">
      <c r="A160" s="1">
        <v>158</v>
      </c>
      <c r="B160" t="s">
        <v>172</v>
      </c>
      <c r="C160" t="s">
        <v>372</v>
      </c>
      <c r="D160">
        <v>5590</v>
      </c>
      <c r="E160">
        <v>90</v>
      </c>
      <c r="F160">
        <v>1.64</v>
      </c>
      <c r="G160">
        <v>1387369</v>
      </c>
      <c r="H160" t="s">
        <v>572</v>
      </c>
      <c r="I160" t="s">
        <v>623</v>
      </c>
      <c r="J160" t="s">
        <v>735</v>
      </c>
      <c r="K160">
        <v>24959</v>
      </c>
      <c r="L160">
        <v>502</v>
      </c>
      <c r="M160">
        <v>8062953000000</v>
      </c>
      <c r="N160">
        <v>0.31</v>
      </c>
      <c r="O160">
        <v>6.1999999999999998E-3</v>
      </c>
      <c r="P160">
        <v>80</v>
      </c>
      <c r="Q160">
        <v>90</v>
      </c>
      <c r="R160">
        <v>4</v>
      </c>
      <c r="S160">
        <v>2</v>
      </c>
      <c r="T160">
        <f t="shared" si="6"/>
        <v>84</v>
      </c>
      <c r="U160">
        <f t="shared" si="7"/>
        <v>92</v>
      </c>
      <c r="V160">
        <f t="shared" si="8"/>
        <v>88</v>
      </c>
    </row>
    <row r="161" spans="1:22" x14ac:dyDescent="0.45">
      <c r="A161" s="1">
        <v>159</v>
      </c>
      <c r="B161" t="s">
        <v>173</v>
      </c>
      <c r="C161" t="s">
        <v>373</v>
      </c>
      <c r="D161">
        <v>745000</v>
      </c>
      <c r="E161">
        <v>-5000</v>
      </c>
      <c r="F161">
        <v>-0.67</v>
      </c>
      <c r="G161">
        <v>1372320</v>
      </c>
      <c r="H161" t="s">
        <v>573</v>
      </c>
      <c r="I161" t="s">
        <v>644</v>
      </c>
      <c r="J161" t="s">
        <v>733</v>
      </c>
      <c r="K161">
        <v>1148879</v>
      </c>
      <c r="L161">
        <v>18681</v>
      </c>
      <c r="M161">
        <v>1233370463396</v>
      </c>
      <c r="N161">
        <v>93.15</v>
      </c>
      <c r="O161">
        <v>1.5145999999999999</v>
      </c>
      <c r="P161">
        <v>50</v>
      </c>
      <c r="Q161">
        <v>60</v>
      </c>
      <c r="R161">
        <v>-4</v>
      </c>
      <c r="S161">
        <v>-4</v>
      </c>
      <c r="T161">
        <f t="shared" si="6"/>
        <v>46</v>
      </c>
      <c r="U161">
        <f t="shared" si="7"/>
        <v>56</v>
      </c>
      <c r="V161">
        <f t="shared" si="8"/>
        <v>51</v>
      </c>
    </row>
    <row r="162" spans="1:22" x14ac:dyDescent="0.45">
      <c r="A162" s="1">
        <v>160</v>
      </c>
      <c r="B162" t="s">
        <v>174</v>
      </c>
      <c r="C162" t="s">
        <v>374</v>
      </c>
      <c r="D162">
        <v>83700</v>
      </c>
      <c r="E162">
        <v>-100</v>
      </c>
      <c r="F162">
        <v>-0.12</v>
      </c>
      <c r="G162">
        <v>1322498</v>
      </c>
      <c r="H162" t="s">
        <v>574</v>
      </c>
      <c r="I162" t="s">
        <v>716</v>
      </c>
      <c r="J162" t="s">
        <v>733</v>
      </c>
      <c r="M162">
        <v>203704517635</v>
      </c>
      <c r="P162">
        <v>0</v>
      </c>
      <c r="Q162">
        <v>0</v>
      </c>
      <c r="T162">
        <f t="shared" si="6"/>
        <v>0</v>
      </c>
      <c r="U162">
        <f t="shared" si="7"/>
        <v>0</v>
      </c>
      <c r="V162">
        <f t="shared" si="8"/>
        <v>0</v>
      </c>
    </row>
    <row r="163" spans="1:22" x14ac:dyDescent="0.45">
      <c r="A163" s="1">
        <v>161</v>
      </c>
      <c r="B163" t="s">
        <v>175</v>
      </c>
      <c r="C163" t="s">
        <v>375</v>
      </c>
      <c r="D163">
        <v>19500</v>
      </c>
      <c r="E163">
        <v>50</v>
      </c>
      <c r="F163">
        <v>0.26</v>
      </c>
      <c r="G163">
        <v>1350875</v>
      </c>
      <c r="H163" t="s">
        <v>575</v>
      </c>
      <c r="I163" t="s">
        <v>717</v>
      </c>
      <c r="J163" t="s">
        <v>744</v>
      </c>
      <c r="M163">
        <v>14066102887</v>
      </c>
      <c r="P163">
        <v>0</v>
      </c>
      <c r="Q163">
        <v>0</v>
      </c>
      <c r="T163">
        <f t="shared" si="6"/>
        <v>0</v>
      </c>
      <c r="U163">
        <f t="shared" si="7"/>
        <v>0</v>
      </c>
      <c r="V163">
        <f t="shared" si="8"/>
        <v>0</v>
      </c>
    </row>
    <row r="164" spans="1:22" x14ac:dyDescent="0.45">
      <c r="A164" s="1">
        <v>162</v>
      </c>
      <c r="B164" t="s">
        <v>176</v>
      </c>
      <c r="C164" t="s">
        <v>376</v>
      </c>
      <c r="D164">
        <v>25300</v>
      </c>
      <c r="E164">
        <v>400</v>
      </c>
      <c r="F164">
        <v>1.61</v>
      </c>
      <c r="G164">
        <v>1321688</v>
      </c>
      <c r="H164" t="s">
        <v>576</v>
      </c>
      <c r="I164" t="s">
        <v>664</v>
      </c>
      <c r="J164" t="s">
        <v>733</v>
      </c>
      <c r="M164">
        <v>88602270090</v>
      </c>
      <c r="P164">
        <v>0</v>
      </c>
      <c r="Q164">
        <v>0</v>
      </c>
      <c r="T164">
        <f t="shared" si="6"/>
        <v>0</v>
      </c>
      <c r="U164">
        <f t="shared" si="7"/>
        <v>0</v>
      </c>
      <c r="V164">
        <f t="shared" si="8"/>
        <v>0</v>
      </c>
    </row>
    <row r="165" spans="1:22" x14ac:dyDescent="0.45">
      <c r="A165" s="1">
        <v>163</v>
      </c>
      <c r="B165" t="s">
        <v>177</v>
      </c>
      <c r="C165" t="s">
        <v>377</v>
      </c>
      <c r="D165">
        <v>149000</v>
      </c>
      <c r="E165">
        <v>1000</v>
      </c>
      <c r="F165">
        <v>0.68</v>
      </c>
      <c r="G165">
        <v>1382554</v>
      </c>
      <c r="H165" t="s">
        <v>577</v>
      </c>
      <c r="I165" t="s">
        <v>718</v>
      </c>
      <c r="J165" t="s">
        <v>733</v>
      </c>
      <c r="K165">
        <v>146790</v>
      </c>
      <c r="L165">
        <v>2679</v>
      </c>
      <c r="M165">
        <v>2161963013073</v>
      </c>
      <c r="N165">
        <v>6.79</v>
      </c>
      <c r="O165">
        <v>0.1239</v>
      </c>
      <c r="P165">
        <v>70</v>
      </c>
      <c r="Q165">
        <v>80</v>
      </c>
      <c r="R165">
        <v>0</v>
      </c>
      <c r="S165">
        <v>2</v>
      </c>
      <c r="T165">
        <f t="shared" si="6"/>
        <v>70</v>
      </c>
      <c r="U165">
        <f t="shared" si="7"/>
        <v>82</v>
      </c>
      <c r="V165">
        <f t="shared" si="8"/>
        <v>76</v>
      </c>
    </row>
    <row r="166" spans="1:22" x14ac:dyDescent="0.45">
      <c r="A166" s="1">
        <v>164</v>
      </c>
      <c r="B166" t="s">
        <v>178</v>
      </c>
      <c r="C166" t="s">
        <v>378</v>
      </c>
      <c r="D166">
        <v>28550</v>
      </c>
      <c r="E166">
        <v>1700</v>
      </c>
      <c r="F166">
        <v>6.33</v>
      </c>
      <c r="G166">
        <v>1167084</v>
      </c>
      <c r="H166" t="s">
        <v>578</v>
      </c>
      <c r="I166" t="s">
        <v>719</v>
      </c>
      <c r="J166" t="s">
        <v>733</v>
      </c>
      <c r="K166">
        <v>132580</v>
      </c>
      <c r="L166">
        <v>1194</v>
      </c>
      <c r="M166">
        <v>593511362369</v>
      </c>
      <c r="N166">
        <v>22.34</v>
      </c>
      <c r="O166">
        <v>0.20119999999999999</v>
      </c>
      <c r="P166">
        <v>60</v>
      </c>
      <c r="Q166">
        <v>80</v>
      </c>
      <c r="R166">
        <v>-2</v>
      </c>
      <c r="S166">
        <v>0</v>
      </c>
      <c r="T166">
        <f t="shared" si="6"/>
        <v>58</v>
      </c>
      <c r="U166">
        <f t="shared" si="7"/>
        <v>80</v>
      </c>
      <c r="V166">
        <f t="shared" si="8"/>
        <v>69</v>
      </c>
    </row>
    <row r="167" spans="1:22" x14ac:dyDescent="0.45">
      <c r="A167" s="1">
        <v>165</v>
      </c>
      <c r="B167" t="s">
        <v>179</v>
      </c>
      <c r="C167" t="s">
        <v>379</v>
      </c>
      <c r="D167">
        <v>59400</v>
      </c>
      <c r="E167">
        <v>-200</v>
      </c>
      <c r="F167">
        <v>-0.34</v>
      </c>
      <c r="G167">
        <v>1091445</v>
      </c>
      <c r="H167" t="s">
        <v>579</v>
      </c>
      <c r="I167" t="s">
        <v>641</v>
      </c>
      <c r="J167" t="s">
        <v>734</v>
      </c>
      <c r="P167">
        <v>0</v>
      </c>
      <c r="Q167">
        <v>0</v>
      </c>
      <c r="T167">
        <f t="shared" si="6"/>
        <v>0</v>
      </c>
      <c r="U167">
        <f t="shared" si="7"/>
        <v>0</v>
      </c>
      <c r="V167">
        <f t="shared" si="8"/>
        <v>0</v>
      </c>
    </row>
    <row r="168" spans="1:22" x14ac:dyDescent="0.45">
      <c r="A168" s="1">
        <v>166</v>
      </c>
      <c r="B168" t="s">
        <v>180</v>
      </c>
      <c r="C168" t="s">
        <v>380</v>
      </c>
      <c r="D168">
        <v>30900</v>
      </c>
      <c r="E168">
        <v>-150</v>
      </c>
      <c r="F168">
        <v>-0.48</v>
      </c>
      <c r="G168">
        <v>1145906</v>
      </c>
      <c r="H168" t="s">
        <v>580</v>
      </c>
      <c r="I168" t="s">
        <v>720</v>
      </c>
      <c r="J168" t="s">
        <v>734</v>
      </c>
      <c r="K168">
        <v>58781</v>
      </c>
      <c r="L168">
        <v>1146</v>
      </c>
      <c r="M168">
        <v>325759755357</v>
      </c>
      <c r="N168">
        <v>18.04</v>
      </c>
      <c r="O168">
        <v>0.3518</v>
      </c>
      <c r="P168">
        <v>70</v>
      </c>
      <c r="Q168">
        <v>80</v>
      </c>
      <c r="R168">
        <v>-4</v>
      </c>
      <c r="S168">
        <v>-4</v>
      </c>
      <c r="T168">
        <f t="shared" si="6"/>
        <v>66</v>
      </c>
      <c r="U168">
        <f t="shared" si="7"/>
        <v>76</v>
      </c>
      <c r="V168">
        <f t="shared" si="8"/>
        <v>71</v>
      </c>
    </row>
    <row r="169" spans="1:22" x14ac:dyDescent="0.45">
      <c r="A169" s="1">
        <v>167</v>
      </c>
      <c r="B169" t="s">
        <v>181</v>
      </c>
      <c r="C169" t="s">
        <v>381</v>
      </c>
      <c r="D169">
        <v>17000</v>
      </c>
      <c r="E169">
        <v>-100</v>
      </c>
      <c r="F169">
        <v>-0.57999999999999996</v>
      </c>
      <c r="G169">
        <v>1167730</v>
      </c>
      <c r="H169" t="s">
        <v>581</v>
      </c>
      <c r="I169" t="s">
        <v>665</v>
      </c>
      <c r="J169" t="s">
        <v>733</v>
      </c>
      <c r="M169">
        <v>541445421587</v>
      </c>
      <c r="P169">
        <v>0</v>
      </c>
      <c r="Q169">
        <v>0</v>
      </c>
      <c r="T169">
        <f t="shared" si="6"/>
        <v>0</v>
      </c>
      <c r="U169">
        <f t="shared" si="7"/>
        <v>0</v>
      </c>
      <c r="V169">
        <f t="shared" si="8"/>
        <v>0</v>
      </c>
    </row>
    <row r="170" spans="1:22" x14ac:dyDescent="0.45">
      <c r="A170" s="1">
        <v>168</v>
      </c>
      <c r="B170" t="s">
        <v>182</v>
      </c>
      <c r="C170" t="s">
        <v>382</v>
      </c>
      <c r="D170">
        <v>1100000</v>
      </c>
      <c r="E170">
        <v>8000</v>
      </c>
      <c r="F170">
        <v>0.73</v>
      </c>
      <c r="G170">
        <v>1224740</v>
      </c>
      <c r="H170" t="s">
        <v>582</v>
      </c>
      <c r="I170" t="s">
        <v>721</v>
      </c>
      <c r="J170" t="s">
        <v>733</v>
      </c>
      <c r="K170">
        <v>1064411</v>
      </c>
      <c r="L170">
        <v>15924</v>
      </c>
      <c r="M170">
        <v>1495625845032</v>
      </c>
      <c r="N170">
        <v>71.17</v>
      </c>
      <c r="O170">
        <v>1.0647</v>
      </c>
      <c r="P170">
        <v>50</v>
      </c>
      <c r="Q170">
        <v>60</v>
      </c>
      <c r="R170">
        <v>-4</v>
      </c>
      <c r="S170">
        <v>-4</v>
      </c>
      <c r="T170">
        <f t="shared" si="6"/>
        <v>46</v>
      </c>
      <c r="U170">
        <f t="shared" si="7"/>
        <v>56</v>
      </c>
      <c r="V170">
        <f t="shared" si="8"/>
        <v>51</v>
      </c>
    </row>
    <row r="171" spans="1:22" x14ac:dyDescent="0.45">
      <c r="A171" s="1">
        <v>169</v>
      </c>
      <c r="B171" t="s">
        <v>183</v>
      </c>
      <c r="C171" t="s">
        <v>383</v>
      </c>
      <c r="D171">
        <v>28100</v>
      </c>
      <c r="E171">
        <v>400</v>
      </c>
      <c r="F171">
        <v>1.44</v>
      </c>
      <c r="G171">
        <v>1089156</v>
      </c>
      <c r="H171" t="s">
        <v>583</v>
      </c>
      <c r="I171" t="s">
        <v>722</v>
      </c>
      <c r="J171" t="s">
        <v>735</v>
      </c>
      <c r="M171">
        <v>3258240041170</v>
      </c>
      <c r="P171">
        <v>0</v>
      </c>
      <c r="Q171">
        <v>0</v>
      </c>
      <c r="T171">
        <f t="shared" si="6"/>
        <v>0</v>
      </c>
      <c r="U171">
        <f t="shared" si="7"/>
        <v>0</v>
      </c>
      <c r="V171">
        <f t="shared" si="8"/>
        <v>0</v>
      </c>
    </row>
    <row r="172" spans="1:22" x14ac:dyDescent="0.45">
      <c r="A172" s="1">
        <v>170</v>
      </c>
      <c r="B172" t="s">
        <v>184</v>
      </c>
      <c r="C172" t="s">
        <v>384</v>
      </c>
      <c r="D172">
        <v>85100</v>
      </c>
      <c r="E172">
        <v>700</v>
      </c>
      <c r="F172">
        <v>0.83</v>
      </c>
      <c r="G172">
        <v>1191400</v>
      </c>
      <c r="H172" t="s">
        <v>584</v>
      </c>
      <c r="I172" t="s">
        <v>619</v>
      </c>
      <c r="J172" t="s">
        <v>733</v>
      </c>
      <c r="K172">
        <v>125935</v>
      </c>
      <c r="L172">
        <v>2568</v>
      </c>
      <c r="M172">
        <v>1077016196453</v>
      </c>
      <c r="N172">
        <v>11.69</v>
      </c>
      <c r="O172">
        <v>0.2384</v>
      </c>
      <c r="P172">
        <v>70</v>
      </c>
      <c r="Q172">
        <v>80</v>
      </c>
      <c r="R172">
        <v>0</v>
      </c>
      <c r="S172">
        <v>0</v>
      </c>
      <c r="T172">
        <f t="shared" si="6"/>
        <v>70</v>
      </c>
      <c r="U172">
        <f t="shared" si="7"/>
        <v>80</v>
      </c>
      <c r="V172">
        <f t="shared" si="8"/>
        <v>75</v>
      </c>
    </row>
    <row r="173" spans="1:22" x14ac:dyDescent="0.45">
      <c r="A173" s="1">
        <v>171</v>
      </c>
      <c r="B173" t="s">
        <v>185</v>
      </c>
      <c r="C173" t="s">
        <v>385</v>
      </c>
      <c r="D173">
        <v>51500</v>
      </c>
      <c r="E173">
        <v>300</v>
      </c>
      <c r="F173">
        <v>0.59</v>
      </c>
      <c r="G173">
        <v>1133000</v>
      </c>
      <c r="H173" t="s">
        <v>585</v>
      </c>
      <c r="I173" t="s">
        <v>723</v>
      </c>
      <c r="J173" t="s">
        <v>733</v>
      </c>
      <c r="M173">
        <v>1599434375881</v>
      </c>
      <c r="P173">
        <v>0</v>
      </c>
      <c r="Q173">
        <v>0</v>
      </c>
      <c r="T173">
        <f t="shared" si="6"/>
        <v>0</v>
      </c>
      <c r="U173">
        <f t="shared" si="7"/>
        <v>0</v>
      </c>
      <c r="V173">
        <f t="shared" si="8"/>
        <v>0</v>
      </c>
    </row>
    <row r="174" spans="1:22" x14ac:dyDescent="0.45">
      <c r="A174" s="1">
        <v>172</v>
      </c>
      <c r="B174" t="s">
        <v>186</v>
      </c>
      <c r="C174" t="s">
        <v>386</v>
      </c>
      <c r="D174">
        <v>47950</v>
      </c>
      <c r="E174">
        <v>-250</v>
      </c>
      <c r="F174">
        <v>-0.52</v>
      </c>
      <c r="G174">
        <v>1097153</v>
      </c>
      <c r="H174" t="s">
        <v>586</v>
      </c>
      <c r="I174" t="s">
        <v>635</v>
      </c>
      <c r="J174" t="s">
        <v>733</v>
      </c>
      <c r="K174">
        <v>7902</v>
      </c>
      <c r="L174">
        <v>62</v>
      </c>
      <c r="M174">
        <v>609200623115</v>
      </c>
      <c r="N174">
        <v>1.3</v>
      </c>
      <c r="O174">
        <v>1.0200000000000001E-2</v>
      </c>
      <c r="P174">
        <v>80</v>
      </c>
      <c r="Q174">
        <v>90</v>
      </c>
      <c r="R174">
        <v>4</v>
      </c>
      <c r="S174">
        <v>4</v>
      </c>
      <c r="T174">
        <f t="shared" si="6"/>
        <v>84</v>
      </c>
      <c r="U174">
        <f t="shared" si="7"/>
        <v>94</v>
      </c>
      <c r="V174">
        <f t="shared" si="8"/>
        <v>89</v>
      </c>
    </row>
    <row r="175" spans="1:22" x14ac:dyDescent="0.45">
      <c r="A175" s="1">
        <v>173</v>
      </c>
      <c r="B175" t="s">
        <v>187</v>
      </c>
      <c r="C175" t="s">
        <v>387</v>
      </c>
      <c r="D175">
        <v>58400</v>
      </c>
      <c r="E175">
        <v>0</v>
      </c>
      <c r="F175">
        <v>0</v>
      </c>
      <c r="G175">
        <v>1168000</v>
      </c>
      <c r="H175" t="s">
        <v>587</v>
      </c>
      <c r="I175" t="s">
        <v>691</v>
      </c>
      <c r="J175" t="s">
        <v>743</v>
      </c>
      <c r="K175">
        <v>405</v>
      </c>
      <c r="L175">
        <v>3</v>
      </c>
      <c r="M175">
        <v>324397021243</v>
      </c>
      <c r="N175">
        <v>0.12</v>
      </c>
      <c r="O175">
        <v>8.9999999999999998E-4</v>
      </c>
      <c r="P175">
        <v>80</v>
      </c>
      <c r="Q175">
        <v>90</v>
      </c>
      <c r="R175">
        <v>4</v>
      </c>
      <c r="S175">
        <v>4</v>
      </c>
      <c r="T175">
        <f t="shared" si="6"/>
        <v>84</v>
      </c>
      <c r="U175">
        <f t="shared" si="7"/>
        <v>94</v>
      </c>
      <c r="V175">
        <f t="shared" si="8"/>
        <v>89</v>
      </c>
    </row>
    <row r="176" spans="1:22" x14ac:dyDescent="0.45">
      <c r="A176" s="1">
        <v>174</v>
      </c>
      <c r="B176" t="s">
        <v>188</v>
      </c>
      <c r="C176" t="s">
        <v>388</v>
      </c>
      <c r="D176">
        <v>75600</v>
      </c>
      <c r="E176">
        <v>1200</v>
      </c>
      <c r="F176">
        <v>1.61</v>
      </c>
      <c r="G176">
        <v>907200</v>
      </c>
      <c r="H176" t="s">
        <v>588</v>
      </c>
      <c r="I176" t="s">
        <v>724</v>
      </c>
      <c r="J176" t="s">
        <v>735</v>
      </c>
      <c r="K176">
        <v>3067</v>
      </c>
      <c r="L176">
        <v>24</v>
      </c>
      <c r="M176">
        <v>1084990445012</v>
      </c>
      <c r="N176">
        <v>0.28000000000000003</v>
      </c>
      <c r="O176">
        <v>2.2000000000000001E-3</v>
      </c>
      <c r="P176">
        <v>80</v>
      </c>
      <c r="Q176">
        <v>90</v>
      </c>
      <c r="R176">
        <v>4</v>
      </c>
      <c r="S176">
        <v>4</v>
      </c>
      <c r="T176">
        <f t="shared" si="6"/>
        <v>84</v>
      </c>
      <c r="U176">
        <f t="shared" si="7"/>
        <v>94</v>
      </c>
      <c r="V176">
        <f t="shared" si="8"/>
        <v>89</v>
      </c>
    </row>
    <row r="177" spans="1:22" x14ac:dyDescent="0.45">
      <c r="A177" s="1">
        <v>175</v>
      </c>
      <c r="B177" t="s">
        <v>189</v>
      </c>
      <c r="C177" t="s">
        <v>389</v>
      </c>
      <c r="D177">
        <v>11850</v>
      </c>
      <c r="E177">
        <v>50</v>
      </c>
      <c r="F177">
        <v>0.42</v>
      </c>
      <c r="G177">
        <v>942335</v>
      </c>
      <c r="H177" t="s">
        <v>589</v>
      </c>
      <c r="I177" t="s">
        <v>666</v>
      </c>
      <c r="J177" t="s">
        <v>733</v>
      </c>
      <c r="K177">
        <v>90447</v>
      </c>
      <c r="L177">
        <v>1730</v>
      </c>
      <c r="M177">
        <v>2712338251075</v>
      </c>
      <c r="N177">
        <v>3.33</v>
      </c>
      <c r="O177">
        <v>6.3799999999999996E-2</v>
      </c>
      <c r="P177">
        <v>80</v>
      </c>
      <c r="Q177">
        <v>90</v>
      </c>
      <c r="R177">
        <v>2</v>
      </c>
      <c r="S177">
        <v>2</v>
      </c>
      <c r="T177">
        <f t="shared" si="6"/>
        <v>82</v>
      </c>
      <c r="U177">
        <f t="shared" si="7"/>
        <v>92</v>
      </c>
      <c r="V177">
        <f t="shared" si="8"/>
        <v>87</v>
      </c>
    </row>
    <row r="178" spans="1:22" x14ac:dyDescent="0.45">
      <c r="A178" s="1">
        <v>176</v>
      </c>
      <c r="B178" t="s">
        <v>190</v>
      </c>
      <c r="C178" t="s">
        <v>390</v>
      </c>
      <c r="D178">
        <v>40450</v>
      </c>
      <c r="E178">
        <v>-500</v>
      </c>
      <c r="F178">
        <v>-1.22</v>
      </c>
      <c r="G178">
        <v>907590</v>
      </c>
      <c r="H178" t="s">
        <v>590</v>
      </c>
      <c r="I178" t="s">
        <v>725</v>
      </c>
      <c r="J178" t="s">
        <v>744</v>
      </c>
      <c r="M178">
        <v>562838132117</v>
      </c>
      <c r="P178">
        <v>0</v>
      </c>
      <c r="Q178">
        <v>0</v>
      </c>
      <c r="T178">
        <f t="shared" si="6"/>
        <v>0</v>
      </c>
      <c r="U178">
        <f t="shared" si="7"/>
        <v>0</v>
      </c>
      <c r="V178">
        <f t="shared" si="8"/>
        <v>0</v>
      </c>
    </row>
    <row r="179" spans="1:22" x14ac:dyDescent="0.45">
      <c r="A179" s="1">
        <v>177</v>
      </c>
      <c r="B179" t="s">
        <v>191</v>
      </c>
      <c r="C179" t="s">
        <v>391</v>
      </c>
      <c r="D179">
        <v>41150</v>
      </c>
      <c r="E179">
        <v>-750</v>
      </c>
      <c r="F179">
        <v>-1.79</v>
      </c>
      <c r="G179">
        <v>1013525</v>
      </c>
      <c r="H179" t="s">
        <v>591</v>
      </c>
      <c r="I179" t="s">
        <v>726</v>
      </c>
      <c r="J179" t="s">
        <v>733</v>
      </c>
      <c r="K179">
        <v>2930</v>
      </c>
      <c r="L179">
        <v>72</v>
      </c>
      <c r="M179">
        <v>1194779636319</v>
      </c>
      <c r="N179">
        <v>0.25</v>
      </c>
      <c r="O179">
        <v>6.0000000000000001E-3</v>
      </c>
      <c r="P179">
        <v>80</v>
      </c>
      <c r="Q179">
        <v>90</v>
      </c>
      <c r="R179">
        <v>4</v>
      </c>
      <c r="S179">
        <v>4</v>
      </c>
      <c r="T179">
        <f t="shared" si="6"/>
        <v>84</v>
      </c>
      <c r="U179">
        <f t="shared" si="7"/>
        <v>94</v>
      </c>
      <c r="V179">
        <f t="shared" si="8"/>
        <v>89</v>
      </c>
    </row>
    <row r="180" spans="1:22" x14ac:dyDescent="0.45">
      <c r="A180" s="1">
        <v>178</v>
      </c>
      <c r="B180" t="s">
        <v>192</v>
      </c>
      <c r="C180" t="s">
        <v>392</v>
      </c>
      <c r="D180">
        <v>16100</v>
      </c>
      <c r="E180">
        <v>-50</v>
      </c>
      <c r="F180">
        <v>-0.31</v>
      </c>
      <c r="G180">
        <v>1008591</v>
      </c>
      <c r="H180" t="s">
        <v>592</v>
      </c>
      <c r="I180" t="s">
        <v>698</v>
      </c>
      <c r="J180" t="s">
        <v>736</v>
      </c>
      <c r="M180">
        <v>26051792402</v>
      </c>
      <c r="P180">
        <v>0</v>
      </c>
      <c r="Q180">
        <v>0</v>
      </c>
      <c r="T180">
        <f t="shared" si="6"/>
        <v>0</v>
      </c>
      <c r="U180">
        <f t="shared" si="7"/>
        <v>0</v>
      </c>
      <c r="V180">
        <f t="shared" si="8"/>
        <v>0</v>
      </c>
    </row>
    <row r="181" spans="1:22" x14ac:dyDescent="0.45">
      <c r="A181" s="1">
        <v>179</v>
      </c>
      <c r="B181" t="s">
        <v>193</v>
      </c>
      <c r="C181" t="s">
        <v>393</v>
      </c>
      <c r="D181">
        <v>15750</v>
      </c>
      <c r="E181">
        <v>850</v>
      </c>
      <c r="F181">
        <v>5.7</v>
      </c>
      <c r="G181">
        <v>953990</v>
      </c>
      <c r="H181" t="s">
        <v>593</v>
      </c>
      <c r="I181" t="s">
        <v>727</v>
      </c>
      <c r="J181" t="s">
        <v>733</v>
      </c>
      <c r="P181">
        <v>0</v>
      </c>
      <c r="Q181">
        <v>0</v>
      </c>
      <c r="T181">
        <f t="shared" si="6"/>
        <v>0</v>
      </c>
      <c r="U181">
        <f t="shared" si="7"/>
        <v>0</v>
      </c>
      <c r="V181">
        <f t="shared" si="8"/>
        <v>0</v>
      </c>
    </row>
    <row r="182" spans="1:22" x14ac:dyDescent="0.45">
      <c r="A182" s="1">
        <v>180</v>
      </c>
      <c r="B182" t="s">
        <v>194</v>
      </c>
      <c r="C182" t="s">
        <v>394</v>
      </c>
      <c r="D182">
        <v>47900</v>
      </c>
      <c r="E182">
        <v>-300</v>
      </c>
      <c r="F182">
        <v>-0.62</v>
      </c>
      <c r="G182">
        <v>911913</v>
      </c>
      <c r="H182" t="s">
        <v>594</v>
      </c>
      <c r="I182" t="s">
        <v>627</v>
      </c>
      <c r="J182" t="s">
        <v>736</v>
      </c>
      <c r="P182">
        <v>0</v>
      </c>
      <c r="Q182">
        <v>0</v>
      </c>
      <c r="T182">
        <f t="shared" si="6"/>
        <v>0</v>
      </c>
      <c r="U182">
        <f t="shared" si="7"/>
        <v>0</v>
      </c>
      <c r="V182">
        <f t="shared" si="8"/>
        <v>0</v>
      </c>
    </row>
    <row r="183" spans="1:22" x14ac:dyDescent="0.45">
      <c r="A183" s="1">
        <v>181</v>
      </c>
      <c r="B183" t="s">
        <v>195</v>
      </c>
      <c r="C183" t="s">
        <v>395</v>
      </c>
      <c r="D183">
        <v>9840</v>
      </c>
      <c r="E183">
        <v>-10</v>
      </c>
      <c r="F183">
        <v>-0.1</v>
      </c>
      <c r="G183">
        <v>961412</v>
      </c>
      <c r="H183" t="s">
        <v>595</v>
      </c>
      <c r="I183" t="s">
        <v>661</v>
      </c>
      <c r="J183" t="s">
        <v>735</v>
      </c>
      <c r="K183">
        <v>3194</v>
      </c>
      <c r="L183">
        <v>23</v>
      </c>
      <c r="M183">
        <v>1512503414000</v>
      </c>
      <c r="N183">
        <v>0.21</v>
      </c>
      <c r="O183">
        <v>1.5E-3</v>
      </c>
      <c r="P183">
        <v>80</v>
      </c>
      <c r="Q183">
        <v>90</v>
      </c>
      <c r="R183">
        <v>4</v>
      </c>
      <c r="S183">
        <v>4</v>
      </c>
      <c r="T183">
        <f t="shared" si="6"/>
        <v>84</v>
      </c>
      <c r="U183">
        <f t="shared" si="7"/>
        <v>94</v>
      </c>
      <c r="V183">
        <f t="shared" si="8"/>
        <v>89</v>
      </c>
    </row>
    <row r="184" spans="1:22" x14ac:dyDescent="0.45">
      <c r="A184" s="1">
        <v>182</v>
      </c>
      <c r="B184" t="s">
        <v>196</v>
      </c>
      <c r="C184" t="s">
        <v>396</v>
      </c>
      <c r="D184">
        <v>245000</v>
      </c>
      <c r="E184">
        <v>1000</v>
      </c>
      <c r="F184">
        <v>0.41</v>
      </c>
      <c r="G184">
        <v>901022</v>
      </c>
      <c r="H184" t="s">
        <v>596</v>
      </c>
      <c r="I184" t="s">
        <v>669</v>
      </c>
      <c r="J184" t="s">
        <v>745</v>
      </c>
      <c r="K184">
        <v>513583</v>
      </c>
      <c r="L184">
        <v>10349</v>
      </c>
      <c r="M184">
        <v>702070775408</v>
      </c>
      <c r="N184">
        <v>73.150000000000006</v>
      </c>
      <c r="O184">
        <v>1.4741</v>
      </c>
      <c r="P184">
        <v>50</v>
      </c>
      <c r="Q184">
        <v>60</v>
      </c>
      <c r="R184">
        <v>0</v>
      </c>
      <c r="S184">
        <v>0</v>
      </c>
      <c r="T184">
        <f t="shared" si="6"/>
        <v>50</v>
      </c>
      <c r="U184">
        <f t="shared" si="7"/>
        <v>60</v>
      </c>
      <c r="V184">
        <f t="shared" si="8"/>
        <v>55</v>
      </c>
    </row>
    <row r="185" spans="1:22" x14ac:dyDescent="0.45">
      <c r="A185" s="1">
        <v>183</v>
      </c>
      <c r="B185" t="s">
        <v>197</v>
      </c>
      <c r="C185" t="s">
        <v>397</v>
      </c>
      <c r="D185">
        <v>5610</v>
      </c>
      <c r="E185">
        <v>-10</v>
      </c>
      <c r="F185">
        <v>-0.18</v>
      </c>
      <c r="G185">
        <v>1026028</v>
      </c>
      <c r="H185" t="s">
        <v>597</v>
      </c>
      <c r="I185" t="s">
        <v>664</v>
      </c>
      <c r="J185" t="s">
        <v>733</v>
      </c>
      <c r="M185">
        <v>208463639670</v>
      </c>
      <c r="P185">
        <v>0</v>
      </c>
      <c r="Q185">
        <v>0</v>
      </c>
      <c r="T185">
        <f t="shared" si="6"/>
        <v>0</v>
      </c>
      <c r="U185">
        <f t="shared" si="7"/>
        <v>0</v>
      </c>
      <c r="V185">
        <f t="shared" si="8"/>
        <v>0</v>
      </c>
    </row>
    <row r="186" spans="1:22" x14ac:dyDescent="0.45">
      <c r="A186" s="1">
        <v>184</v>
      </c>
      <c r="B186" t="s">
        <v>198</v>
      </c>
      <c r="C186" t="s">
        <v>398</v>
      </c>
      <c r="D186">
        <v>120500</v>
      </c>
      <c r="E186">
        <v>2000</v>
      </c>
      <c r="F186">
        <v>1.69</v>
      </c>
      <c r="G186">
        <v>1031995</v>
      </c>
      <c r="H186" t="s">
        <v>598</v>
      </c>
      <c r="I186" t="s">
        <v>627</v>
      </c>
      <c r="J186" t="s">
        <v>736</v>
      </c>
      <c r="P186">
        <v>0</v>
      </c>
      <c r="Q186">
        <v>0</v>
      </c>
      <c r="T186">
        <f t="shared" si="6"/>
        <v>0</v>
      </c>
      <c r="U186">
        <f t="shared" si="7"/>
        <v>0</v>
      </c>
      <c r="V186">
        <f t="shared" si="8"/>
        <v>0</v>
      </c>
    </row>
    <row r="187" spans="1:22" x14ac:dyDescent="0.45">
      <c r="A187" s="1">
        <v>185</v>
      </c>
      <c r="B187" t="s">
        <v>199</v>
      </c>
      <c r="C187" t="s">
        <v>399</v>
      </c>
      <c r="D187">
        <v>15800</v>
      </c>
      <c r="E187">
        <v>-150</v>
      </c>
      <c r="F187">
        <v>-0.94</v>
      </c>
      <c r="G187">
        <v>977320</v>
      </c>
      <c r="H187" t="s">
        <v>599</v>
      </c>
      <c r="I187" t="s">
        <v>654</v>
      </c>
      <c r="J187" t="s">
        <v>740</v>
      </c>
      <c r="M187">
        <v>184462332044</v>
      </c>
      <c r="P187">
        <v>0</v>
      </c>
      <c r="Q187">
        <v>0</v>
      </c>
      <c r="T187">
        <f t="shared" si="6"/>
        <v>0</v>
      </c>
      <c r="U187">
        <f t="shared" si="7"/>
        <v>0</v>
      </c>
      <c r="V187">
        <f t="shared" si="8"/>
        <v>0</v>
      </c>
    </row>
    <row r="188" spans="1:22" x14ac:dyDescent="0.45">
      <c r="A188" s="1">
        <v>186</v>
      </c>
      <c r="B188" t="s">
        <v>200</v>
      </c>
      <c r="C188" t="s">
        <v>400</v>
      </c>
      <c r="D188">
        <v>21850</v>
      </c>
      <c r="E188">
        <v>300</v>
      </c>
      <c r="F188">
        <v>1.39</v>
      </c>
      <c r="G188">
        <v>874000</v>
      </c>
      <c r="H188" t="s">
        <v>600</v>
      </c>
      <c r="I188" t="s">
        <v>711</v>
      </c>
      <c r="J188" t="s">
        <v>733</v>
      </c>
      <c r="M188">
        <v>1657328003744</v>
      </c>
      <c r="P188">
        <v>0</v>
      </c>
      <c r="Q188">
        <v>0</v>
      </c>
      <c r="T188">
        <f t="shared" si="6"/>
        <v>0</v>
      </c>
      <c r="U188">
        <f t="shared" si="7"/>
        <v>0</v>
      </c>
      <c r="V188">
        <f t="shared" si="8"/>
        <v>0</v>
      </c>
    </row>
    <row r="189" spans="1:22" x14ac:dyDescent="0.45">
      <c r="A189" s="1">
        <v>187</v>
      </c>
      <c r="B189" t="s">
        <v>201</v>
      </c>
      <c r="C189" t="s">
        <v>401</v>
      </c>
      <c r="D189">
        <v>35650</v>
      </c>
      <c r="E189">
        <v>100</v>
      </c>
      <c r="F189">
        <v>0.28000000000000003</v>
      </c>
      <c r="G189">
        <v>999066</v>
      </c>
      <c r="H189" t="s">
        <v>601</v>
      </c>
      <c r="I189" t="s">
        <v>728</v>
      </c>
      <c r="J189" t="s">
        <v>733</v>
      </c>
      <c r="K189">
        <v>218810</v>
      </c>
      <c r="L189">
        <v>4450</v>
      </c>
      <c r="M189">
        <v>1944436891696</v>
      </c>
      <c r="N189">
        <v>11.25</v>
      </c>
      <c r="O189">
        <v>0.22889999999999999</v>
      </c>
      <c r="P189">
        <v>70</v>
      </c>
      <c r="Q189">
        <v>80</v>
      </c>
      <c r="R189">
        <v>0</v>
      </c>
      <c r="S189">
        <v>0</v>
      </c>
      <c r="T189">
        <f t="shared" si="6"/>
        <v>70</v>
      </c>
      <c r="U189">
        <f t="shared" si="7"/>
        <v>80</v>
      </c>
      <c r="V189">
        <f t="shared" si="8"/>
        <v>75</v>
      </c>
    </row>
    <row r="190" spans="1:22" x14ac:dyDescent="0.45">
      <c r="A190" s="1">
        <v>188</v>
      </c>
      <c r="B190" t="s">
        <v>202</v>
      </c>
      <c r="C190" t="s">
        <v>402</v>
      </c>
      <c r="D190">
        <v>88600</v>
      </c>
      <c r="E190">
        <v>200</v>
      </c>
      <c r="F190">
        <v>0.23</v>
      </c>
      <c r="G190">
        <v>794536</v>
      </c>
      <c r="H190" t="s">
        <v>602</v>
      </c>
      <c r="I190" t="s">
        <v>729</v>
      </c>
      <c r="J190" t="s">
        <v>733</v>
      </c>
      <c r="K190">
        <v>145150</v>
      </c>
      <c r="L190">
        <v>2705.8</v>
      </c>
      <c r="M190">
        <v>2596510000000</v>
      </c>
      <c r="N190">
        <v>5.59</v>
      </c>
      <c r="O190">
        <v>0.1042</v>
      </c>
      <c r="P190">
        <v>70</v>
      </c>
      <c r="Q190">
        <v>80</v>
      </c>
      <c r="R190">
        <v>2</v>
      </c>
      <c r="S190">
        <v>2</v>
      </c>
      <c r="T190">
        <f t="shared" si="6"/>
        <v>72</v>
      </c>
      <c r="U190">
        <f t="shared" si="7"/>
        <v>82</v>
      </c>
      <c r="V190">
        <f t="shared" si="8"/>
        <v>77</v>
      </c>
    </row>
    <row r="191" spans="1:22" x14ac:dyDescent="0.45">
      <c r="A191" s="1">
        <v>189</v>
      </c>
      <c r="B191" t="s">
        <v>203</v>
      </c>
      <c r="C191" t="s">
        <v>403</v>
      </c>
      <c r="D191">
        <v>8210</v>
      </c>
      <c r="E191">
        <v>50</v>
      </c>
      <c r="F191">
        <v>0.61</v>
      </c>
      <c r="G191">
        <v>801853</v>
      </c>
      <c r="H191" t="s">
        <v>603</v>
      </c>
      <c r="I191" t="s">
        <v>657</v>
      </c>
      <c r="J191" t="s">
        <v>733</v>
      </c>
      <c r="K191">
        <v>177538</v>
      </c>
      <c r="L191">
        <v>3524</v>
      </c>
      <c r="M191">
        <v>1208579890568</v>
      </c>
      <c r="N191">
        <v>14.69</v>
      </c>
      <c r="O191">
        <v>0.29160000000000003</v>
      </c>
      <c r="P191">
        <v>70</v>
      </c>
      <c r="Q191">
        <v>80</v>
      </c>
      <c r="R191">
        <v>-2</v>
      </c>
      <c r="S191">
        <v>-2</v>
      </c>
      <c r="T191">
        <f t="shared" si="6"/>
        <v>68</v>
      </c>
      <c r="U191">
        <f t="shared" si="7"/>
        <v>78</v>
      </c>
      <c r="V191">
        <f t="shared" si="8"/>
        <v>73</v>
      </c>
    </row>
    <row r="192" spans="1:22" x14ac:dyDescent="0.45">
      <c r="A192" s="1">
        <v>190</v>
      </c>
      <c r="B192" t="s">
        <v>204</v>
      </c>
      <c r="C192" t="s">
        <v>404</v>
      </c>
      <c r="D192">
        <v>31650</v>
      </c>
      <c r="E192">
        <v>100</v>
      </c>
      <c r="F192">
        <v>0.32</v>
      </c>
      <c r="G192">
        <v>747184</v>
      </c>
      <c r="H192" t="s">
        <v>604</v>
      </c>
      <c r="I192" t="s">
        <v>730</v>
      </c>
      <c r="J192" t="s">
        <v>735</v>
      </c>
      <c r="K192">
        <v>28177</v>
      </c>
      <c r="L192">
        <v>221</v>
      </c>
      <c r="M192">
        <v>4051729086177</v>
      </c>
      <c r="N192">
        <v>0.7</v>
      </c>
      <c r="O192">
        <v>5.4999999999999997E-3</v>
      </c>
      <c r="P192">
        <v>80</v>
      </c>
      <c r="Q192">
        <v>90</v>
      </c>
      <c r="R192">
        <v>2</v>
      </c>
      <c r="S192">
        <v>2</v>
      </c>
      <c r="T192">
        <f t="shared" si="6"/>
        <v>82</v>
      </c>
      <c r="U192">
        <f t="shared" si="7"/>
        <v>92</v>
      </c>
      <c r="V192">
        <f t="shared" si="8"/>
        <v>87</v>
      </c>
    </row>
    <row r="193" spans="1:22" x14ac:dyDescent="0.45">
      <c r="A193" s="1">
        <v>191</v>
      </c>
      <c r="B193" t="s">
        <v>205</v>
      </c>
      <c r="C193" t="s">
        <v>405</v>
      </c>
      <c r="D193">
        <v>206500</v>
      </c>
      <c r="E193">
        <v>-1500</v>
      </c>
      <c r="F193">
        <v>-0.72</v>
      </c>
      <c r="G193">
        <v>796909</v>
      </c>
      <c r="H193" t="s">
        <v>605</v>
      </c>
      <c r="I193" t="s">
        <v>708</v>
      </c>
      <c r="J193" t="s">
        <v>733</v>
      </c>
      <c r="K193">
        <v>79289</v>
      </c>
      <c r="L193">
        <v>1706</v>
      </c>
      <c r="M193">
        <v>1781268265606</v>
      </c>
      <c r="N193">
        <v>4.45</v>
      </c>
      <c r="O193">
        <v>9.5799999999999996E-2</v>
      </c>
      <c r="P193">
        <v>80</v>
      </c>
      <c r="Q193">
        <v>90</v>
      </c>
      <c r="R193">
        <v>2</v>
      </c>
      <c r="S193">
        <v>2</v>
      </c>
      <c r="T193">
        <f t="shared" si="6"/>
        <v>82</v>
      </c>
      <c r="U193">
        <f t="shared" si="7"/>
        <v>92</v>
      </c>
      <c r="V193">
        <f t="shared" si="8"/>
        <v>87</v>
      </c>
    </row>
    <row r="194" spans="1:22" x14ac:dyDescent="0.45">
      <c r="A194" s="1">
        <v>192</v>
      </c>
      <c r="B194" t="s">
        <v>206</v>
      </c>
      <c r="C194" t="s">
        <v>406</v>
      </c>
      <c r="D194">
        <v>9970</v>
      </c>
      <c r="E194">
        <v>-10</v>
      </c>
      <c r="F194">
        <v>-0.1</v>
      </c>
      <c r="G194">
        <v>760518</v>
      </c>
      <c r="H194" t="s">
        <v>606</v>
      </c>
      <c r="I194" t="s">
        <v>627</v>
      </c>
      <c r="J194" t="s">
        <v>736</v>
      </c>
      <c r="K194">
        <v>498</v>
      </c>
      <c r="L194">
        <v>828427</v>
      </c>
      <c r="M194">
        <v>183200000000</v>
      </c>
      <c r="N194">
        <v>0.27</v>
      </c>
      <c r="O194">
        <v>452.19810000000001</v>
      </c>
      <c r="P194">
        <v>80</v>
      </c>
      <c r="Q194">
        <v>30</v>
      </c>
      <c r="R194">
        <v>0</v>
      </c>
      <c r="S194">
        <v>-4</v>
      </c>
      <c r="T194">
        <f t="shared" si="6"/>
        <v>80</v>
      </c>
      <c r="U194">
        <f t="shared" si="7"/>
        <v>26</v>
      </c>
      <c r="V194">
        <f t="shared" si="8"/>
        <v>53</v>
      </c>
    </row>
    <row r="195" spans="1:22" x14ac:dyDescent="0.45">
      <c r="A195" s="1">
        <v>193</v>
      </c>
      <c r="B195" t="s">
        <v>207</v>
      </c>
      <c r="C195" t="s">
        <v>407</v>
      </c>
      <c r="D195">
        <v>56200</v>
      </c>
      <c r="E195">
        <v>1100</v>
      </c>
      <c r="F195">
        <v>2</v>
      </c>
      <c r="G195">
        <v>821820</v>
      </c>
      <c r="H195" t="s">
        <v>607</v>
      </c>
      <c r="I195" t="s">
        <v>622</v>
      </c>
      <c r="J195" t="s">
        <v>733</v>
      </c>
      <c r="K195">
        <v>18812</v>
      </c>
      <c r="L195">
        <v>385</v>
      </c>
      <c r="M195">
        <v>877370205761</v>
      </c>
      <c r="N195">
        <v>2.14</v>
      </c>
      <c r="O195">
        <v>4.3900000000000002E-2</v>
      </c>
      <c r="P195">
        <v>80</v>
      </c>
      <c r="Q195">
        <v>90</v>
      </c>
      <c r="R195">
        <v>4</v>
      </c>
      <c r="S195">
        <v>4</v>
      </c>
      <c r="T195">
        <f t="shared" ref="T195:T201" si="9">P195+R195</f>
        <v>84</v>
      </c>
      <c r="U195">
        <f t="shared" ref="U195:U201" si="10">Q195+S195</f>
        <v>94</v>
      </c>
      <c r="V195">
        <f t="shared" ref="V195:V201" si="11">(T195+U195)/2</f>
        <v>89</v>
      </c>
    </row>
    <row r="196" spans="1:22" x14ac:dyDescent="0.45">
      <c r="A196" s="1">
        <v>194</v>
      </c>
      <c r="B196" t="s">
        <v>208</v>
      </c>
      <c r="C196" t="s">
        <v>408</v>
      </c>
      <c r="D196">
        <v>35750</v>
      </c>
      <c r="E196">
        <v>-700</v>
      </c>
      <c r="F196">
        <v>-1.92</v>
      </c>
      <c r="G196">
        <v>682312</v>
      </c>
      <c r="H196" t="s">
        <v>608</v>
      </c>
      <c r="I196" t="s">
        <v>664</v>
      </c>
      <c r="J196" t="s">
        <v>733</v>
      </c>
      <c r="M196">
        <v>214511253556</v>
      </c>
      <c r="P196">
        <v>0</v>
      </c>
      <c r="Q196">
        <v>0</v>
      </c>
      <c r="T196">
        <f t="shared" si="9"/>
        <v>0</v>
      </c>
      <c r="U196">
        <f t="shared" si="10"/>
        <v>0</v>
      </c>
      <c r="V196">
        <f t="shared" si="11"/>
        <v>0</v>
      </c>
    </row>
    <row r="197" spans="1:22" x14ac:dyDescent="0.45">
      <c r="A197" s="1">
        <v>195</v>
      </c>
      <c r="B197" t="s">
        <v>209</v>
      </c>
      <c r="C197" t="s">
        <v>409</v>
      </c>
      <c r="D197">
        <v>24150</v>
      </c>
      <c r="E197">
        <v>-100</v>
      </c>
      <c r="F197">
        <v>-0.41</v>
      </c>
      <c r="G197">
        <v>858827</v>
      </c>
      <c r="H197" t="s">
        <v>609</v>
      </c>
      <c r="I197" t="s">
        <v>698</v>
      </c>
      <c r="J197" t="s">
        <v>736</v>
      </c>
      <c r="M197">
        <v>26522599197</v>
      </c>
      <c r="P197">
        <v>0</v>
      </c>
      <c r="Q197">
        <v>0</v>
      </c>
      <c r="T197">
        <f t="shared" si="9"/>
        <v>0</v>
      </c>
      <c r="U197">
        <f t="shared" si="10"/>
        <v>0</v>
      </c>
      <c r="V197">
        <f t="shared" si="11"/>
        <v>0</v>
      </c>
    </row>
    <row r="198" spans="1:22" x14ac:dyDescent="0.45">
      <c r="A198" s="1">
        <v>196</v>
      </c>
      <c r="B198" t="s">
        <v>210</v>
      </c>
      <c r="C198" t="s">
        <v>410</v>
      </c>
      <c r="D198">
        <v>25150</v>
      </c>
      <c r="E198">
        <v>-100</v>
      </c>
      <c r="F198">
        <v>-0.4</v>
      </c>
      <c r="G198">
        <v>871398</v>
      </c>
      <c r="H198" t="s">
        <v>610</v>
      </c>
      <c r="I198" t="s">
        <v>731</v>
      </c>
      <c r="J198" t="s">
        <v>733</v>
      </c>
      <c r="K198">
        <v>508707</v>
      </c>
      <c r="L198">
        <v>10902</v>
      </c>
      <c r="M198">
        <v>2604922341877</v>
      </c>
      <c r="N198">
        <v>19.53</v>
      </c>
      <c r="O198">
        <v>0.41849999999999998</v>
      </c>
      <c r="P198">
        <v>70</v>
      </c>
      <c r="Q198">
        <v>80</v>
      </c>
      <c r="R198">
        <v>-2</v>
      </c>
      <c r="S198">
        <v>-2</v>
      </c>
      <c r="T198">
        <f t="shared" si="9"/>
        <v>68</v>
      </c>
      <c r="U198">
        <f t="shared" si="10"/>
        <v>78</v>
      </c>
      <c r="V198">
        <f t="shared" si="11"/>
        <v>73</v>
      </c>
    </row>
    <row r="199" spans="1:22" x14ac:dyDescent="0.45">
      <c r="A199" s="1">
        <v>197</v>
      </c>
      <c r="B199" t="s">
        <v>211</v>
      </c>
      <c r="C199" t="s">
        <v>411</v>
      </c>
      <c r="D199">
        <v>27500</v>
      </c>
      <c r="E199">
        <v>-150</v>
      </c>
      <c r="F199">
        <v>-0.54</v>
      </c>
      <c r="G199">
        <v>592348</v>
      </c>
      <c r="H199" t="s">
        <v>611</v>
      </c>
      <c r="I199" t="s">
        <v>664</v>
      </c>
      <c r="J199" t="s">
        <v>733</v>
      </c>
      <c r="M199">
        <v>542634874132</v>
      </c>
      <c r="P199">
        <v>0</v>
      </c>
      <c r="Q199">
        <v>0</v>
      </c>
      <c r="T199">
        <f t="shared" si="9"/>
        <v>0</v>
      </c>
      <c r="U199">
        <f t="shared" si="10"/>
        <v>0</v>
      </c>
      <c r="V199">
        <f t="shared" si="11"/>
        <v>0</v>
      </c>
    </row>
    <row r="200" spans="1:22" x14ac:dyDescent="0.45">
      <c r="A200" s="1">
        <v>198</v>
      </c>
      <c r="B200" t="s">
        <v>212</v>
      </c>
      <c r="C200" t="s">
        <v>412</v>
      </c>
      <c r="D200">
        <v>11700</v>
      </c>
      <c r="E200">
        <v>-50</v>
      </c>
      <c r="F200">
        <v>-0.43</v>
      </c>
      <c r="G200">
        <v>620189</v>
      </c>
      <c r="H200" t="s">
        <v>612</v>
      </c>
      <c r="I200" t="s">
        <v>732</v>
      </c>
      <c r="J200" t="s">
        <v>733</v>
      </c>
      <c r="M200">
        <v>213217339911</v>
      </c>
      <c r="P200">
        <v>0</v>
      </c>
      <c r="Q200">
        <v>0</v>
      </c>
      <c r="T200">
        <f t="shared" si="9"/>
        <v>0</v>
      </c>
      <c r="U200">
        <f t="shared" si="10"/>
        <v>0</v>
      </c>
      <c r="V200">
        <f t="shared" si="11"/>
        <v>0</v>
      </c>
    </row>
    <row r="201" spans="1:22" x14ac:dyDescent="0.45">
      <c r="A201" s="1">
        <v>199</v>
      </c>
      <c r="B201" t="s">
        <v>213</v>
      </c>
      <c r="C201" t="s">
        <v>413</v>
      </c>
      <c r="D201">
        <v>83600</v>
      </c>
      <c r="E201">
        <v>-100</v>
      </c>
      <c r="F201">
        <v>-0.12</v>
      </c>
      <c r="G201">
        <v>629760</v>
      </c>
      <c r="H201" t="s">
        <v>613</v>
      </c>
      <c r="I201" t="s">
        <v>708</v>
      </c>
      <c r="J201" t="s">
        <v>733</v>
      </c>
      <c r="M201">
        <v>636777102378</v>
      </c>
      <c r="P201">
        <v>0</v>
      </c>
      <c r="Q201">
        <v>0</v>
      </c>
      <c r="T201">
        <f t="shared" si="9"/>
        <v>0</v>
      </c>
      <c r="U201">
        <f t="shared" si="10"/>
        <v>0</v>
      </c>
      <c r="V201">
        <f t="shared" si="11"/>
        <v>0</v>
      </c>
    </row>
  </sheetData>
  <mergeCells count="3">
    <mergeCell ref="Y2:AA2"/>
    <mergeCell ref="Y15:AA15"/>
    <mergeCell ref="Y29:Z29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Heui Jin Jeong</cp:lastModifiedBy>
  <dcterms:created xsi:type="dcterms:W3CDTF">2021-09-22T08:17:53Z</dcterms:created>
  <dcterms:modified xsi:type="dcterms:W3CDTF">2021-09-24T07:52:28Z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a65c19aa-c3b7-4ab1-bf2e-54f7f0503f5d</vt:lpwstr>
  </property>
  <property fmtid="{D5CDD505-2E9C-101B-9397-08002B2CF9AE}" pid="3" name="ConnectionInfosStorage">
    <vt:lpwstr>WorkbookXmlParts</vt:lpwstr>
  </property>
</Properties>
</file>