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축산물" sheetId="1" r:id="rId4"/>
    <sheet state="visible" name="수산물" sheetId="2" r:id="rId5"/>
    <sheet state="visible" name="농산물" sheetId="3" r:id="rId6"/>
    <sheet state="visible" name="부산물" sheetId="4" r:id="rId7"/>
    <sheet state="visible" name="기타" sheetId="5" r:id="rId8"/>
  </sheets>
  <definedNames/>
  <calcPr/>
</workbook>
</file>

<file path=xl/sharedStrings.xml><?xml version="1.0" encoding="utf-8"?>
<sst xmlns="http://schemas.openxmlformats.org/spreadsheetml/2006/main" count="816" uniqueCount="375">
  <si>
    <t>출처</t>
  </si>
  <si>
    <t>원료</t>
  </si>
  <si>
    <t>원료가격
(원/kg)</t>
  </si>
  <si>
    <t>건물
(%)</t>
  </si>
  <si>
    <t>수분
(%)</t>
  </si>
  <si>
    <t>단백질
(%)</t>
  </si>
  <si>
    <t>트립토판
(%)</t>
  </si>
  <si>
    <t>칼슘
(%)</t>
  </si>
  <si>
    <t>인
(%)</t>
  </si>
  <si>
    <t>지방
(%)</t>
  </si>
  <si>
    <t>리놀레산
(%)</t>
  </si>
  <si>
    <t>리놀렌산
(%)</t>
  </si>
  <si>
    <t>회분
(%)</t>
  </si>
  <si>
    <t>비타민 A
(RE/100g)</t>
  </si>
  <si>
    <t>탄수화물
(%)</t>
  </si>
  <si>
    <t>조섬유
(%)</t>
  </si>
  <si>
    <t>총식이섬유
(%)</t>
  </si>
  <si>
    <t>불용성
식이섬유(%)</t>
  </si>
  <si>
    <t>수용성
식이섬유(%)</t>
  </si>
  <si>
    <t>나트륨
(%)</t>
  </si>
  <si>
    <t>칼륨
(%)</t>
  </si>
  <si>
    <t>마그네슘
(%)</t>
  </si>
  <si>
    <t>최소
원료제한</t>
  </si>
  <si>
    <t>최대
원료제한</t>
  </si>
  <si>
    <t>NIAS</t>
  </si>
  <si>
    <t>축산물 &gt; 난각 &gt; 난각분말</t>
  </si>
  <si>
    <t>축산물 &gt; 난황 &gt; 난황분말</t>
  </si>
  <si>
    <t>식품 DB</t>
  </si>
  <si>
    <t>축산물 &gt; 계란 &gt; 달걀, 난황, 삶은것</t>
  </si>
  <si>
    <t>축산물 &gt; 계란 &gt; 달걀, 난황, 생것</t>
  </si>
  <si>
    <t>축산물 &gt; 계란 &gt; 달걀가공(가루), 달걀가루</t>
  </si>
  <si>
    <t>축산물 &gt; 닭가슴살 &gt; 닭가슴살분말</t>
  </si>
  <si>
    <t>축산물 &gt; 닭고기 &gt; 닭고기, 가슴, 구운것</t>
  </si>
  <si>
    <t>축산물 &gt; 닭고기 &gt; 닭고기, 가슴, 삶은것</t>
  </si>
  <si>
    <t>축산물 &gt; 닭고기 &gt; 닭고기, 가슴, 생것</t>
  </si>
  <si>
    <t>축산물 &gt; 닭고기 &gt; 닭고기, 가슴살, 구운것</t>
  </si>
  <si>
    <t>축산물 &gt; 닭고기 &gt; 닭고기, 가슴살, 생것</t>
  </si>
  <si>
    <t>축산물 &gt; 닭고기 &gt; 닭고기, 날개, 구운것</t>
  </si>
  <si>
    <t>축산물 &gt; 닭고기 &gt; 닭고기, 날개, 삶은것</t>
  </si>
  <si>
    <t>축산물 &gt; 닭고기 &gt; 닭고기, 날개, 생것</t>
  </si>
  <si>
    <t>축산물 &gt; 닭고기 &gt; 닭고기, 넓적다리, 구운것</t>
  </si>
  <si>
    <t>축산물 &gt; 닭고기 &gt; 닭고기, 넓적다리, 생것</t>
  </si>
  <si>
    <t>축산물 &gt; 닭고기 &gt; 닭고기, 넓적다리살, 구운것</t>
  </si>
  <si>
    <t>축산물 &gt; 닭고기 &gt; 닭고기, 넓적다리살, 생것</t>
  </si>
  <si>
    <t>축산물 &gt; 닭고기 &gt; 닭고기, 다리, 구운것</t>
  </si>
  <si>
    <t>축산물 &gt; 닭고기 &gt; 닭고기, 다리, 삶은것</t>
  </si>
  <si>
    <t>축산물 &gt; 닭고기 &gt; 닭고기, 다리, 생것</t>
  </si>
  <si>
    <t>축산물 &gt; 닭고기 &gt; 닭고기, 다리살, 구운것</t>
  </si>
  <si>
    <t>축산물 &gt; 닭고기 &gt; 닭고기, 다리살, 삶은것</t>
  </si>
  <si>
    <t>축산물 &gt; 닭고기 &gt; 닭고기, 다리살, 생것</t>
  </si>
  <si>
    <t>축산물 &gt; 닭고기 &gt; 닭고기, 살코기, 구운것</t>
  </si>
  <si>
    <t>축산물 &gt; 닭고기 &gt; 닭고기, 살코기, 냉동품</t>
  </si>
  <si>
    <t>축산물 &gt; 닭고기 &gt; 닭고기, 살코기, 삶은것</t>
  </si>
  <si>
    <t>축산물 &gt; 닭고기 &gt; 닭고기, 살코기, 생것</t>
  </si>
  <si>
    <t>축산물 &gt; 닭고기 &gt; 닭고기, 영계, 삶은것</t>
  </si>
  <si>
    <t>축산물 &gt; 닭고기 &gt; 닭고기, 토종닭, 가슴, 생것</t>
  </si>
  <si>
    <t>축산물 &gt; 닭고기 &gt; 닭고기, 토종닭, 껍질, 생것</t>
  </si>
  <si>
    <t>축산물 &gt; 닭고기 &gt; 닭고기, 토종닭, 날개, 생것</t>
  </si>
  <si>
    <t>축산물 &gt; 닭고기 &gt; 닭고기, 토종닭, 다리, 생것</t>
  </si>
  <si>
    <t>축산물 &gt; 닭고기 &gt; 닭고기, 토종닭, 살코기, 생것</t>
  </si>
  <si>
    <t>축산물 &gt; 닭고기 &gt; 닭고기, 토종닭, 생것</t>
  </si>
  <si>
    <t>축산물 &gt; 돼지고기 &gt; 돼지고기, 갈비, 구운것</t>
  </si>
  <si>
    <t>축산물 &gt; 돼지고기 &gt; 돼지고기, 갈비, 삶은것</t>
  </si>
  <si>
    <t>축산물 &gt; 돼지고기 &gt; 돼지고기, 갈비, 생것</t>
  </si>
  <si>
    <t>축산물 &gt; 돼지고기 &gt; 돼지고기, 뒷다리, 구운것</t>
  </si>
  <si>
    <t>축산물 &gt; 돼지고기 &gt; 돼지고기, 뒷다리, 생것</t>
  </si>
  <si>
    <t>축산물 &gt; 돼지고기 &gt; 돼지고기, 등심, 구운것</t>
  </si>
  <si>
    <t>축산물 &gt; 돼지고기 &gt; 돼지고기, 등심, 삶은것</t>
  </si>
  <si>
    <t>축산물 &gt; 돼지고기 &gt; 돼지고기, 등심, 생것</t>
  </si>
  <si>
    <t>축산물 &gt; 돼지고기 &gt; 돼지고기, 목살, 생것</t>
  </si>
  <si>
    <t>축산물 &gt; 돼지고기 &gt; 돼지고기, 사태, 구운것</t>
  </si>
  <si>
    <t>축산물 &gt; 돼지고기 &gt; 돼지고기, 사태, 생것</t>
  </si>
  <si>
    <t>축산물 &gt; 돼지고기 &gt; 돼지고기, 삼겹살, 구운것</t>
  </si>
  <si>
    <t>축산물 &gt; 돼지고기 &gt; 돼지고기, 삼겹살, 생것</t>
  </si>
  <si>
    <t>축산물 &gt; 돼지고기 &gt; 돼지고기, 안심, 구운것</t>
  </si>
  <si>
    <t>축산물 &gt; 돼지고기 &gt; 돼지고기, 안심, 생것</t>
  </si>
  <si>
    <t>축산물 &gt; 돼지고기 &gt; 돼지고기, 앞다리, 생것</t>
  </si>
  <si>
    <t>축산물 &gt; 메추리알 &gt; 메추리알, 난황, 삶은것</t>
  </si>
  <si>
    <t>축산물 &gt; 메추리알 &gt; 메추리알, 난황, 생것</t>
  </si>
  <si>
    <t>축산물 &gt; 소고기 &gt; 소고기, 수입산, 갈비, 구운것</t>
  </si>
  <si>
    <t>축산물 &gt; 소고기 &gt; 소고기, 수입산, 갈비, 생것</t>
  </si>
  <si>
    <t>축산물 &gt; 소고기 &gt; 소고기, 수입산, 등심, 생것</t>
  </si>
  <si>
    <t>축산물 &gt; 소고기 &gt; 소고기, 수입산, 목심, 삶은것</t>
  </si>
  <si>
    <t>축산물 &gt; 소고기 &gt; 소고기, 수입산, 목심, 생것</t>
  </si>
  <si>
    <t>축산물 &gt; 소고기 &gt; 소고기, 수입산, 사태, 생것</t>
  </si>
  <si>
    <t>축산물 &gt; 소고기 &gt; 소고기, 수입산, 사태, 조리</t>
  </si>
  <si>
    <t>축산물 &gt; 소고기 &gt; 소고기, 수입산, 설도, 구운것</t>
  </si>
  <si>
    <t>축산물 &gt; 소고기 &gt; 소고기, 수입산, 설도, 생것</t>
  </si>
  <si>
    <t>축산물 &gt; 소고기 &gt; 소고기, 수입산, 안심, 구운것</t>
  </si>
  <si>
    <t>축산물 &gt; 소고기 &gt; 소고기, 수입산, 안심, 생것</t>
  </si>
  <si>
    <t>축산물 &gt; 소고기 &gt; 소고기, 수입산, 양지, 삶은것</t>
  </si>
  <si>
    <t>축산물 &gt; 소고기 &gt; 소고기, 수입산, 양지, 생것</t>
  </si>
  <si>
    <t>축산물 &gt; 소고기 &gt; 소고기, 수입산, 우둔, 생것</t>
  </si>
  <si>
    <t>축산물 &gt; 소고기 &gt; 소고기, 수입산, 채끝, 구운것</t>
  </si>
  <si>
    <t>축산물 &gt; 소고기 &gt; 소고기, 수입산, 채끝, 생것</t>
  </si>
  <si>
    <t>축산물 &gt; 소고기 &gt; 소고기, 한우, 갈비, 생것</t>
  </si>
  <si>
    <t>축산물 &gt; 소고기 &gt; 소고기, 한우, 등심, 생것</t>
  </si>
  <si>
    <t>축산물 &gt; 소고기 &gt; 소고기, 한우, 목심, 생것</t>
  </si>
  <si>
    <t>축산물 &gt; 소고기 &gt; 소고기, 한우, 사태, 생것</t>
  </si>
  <si>
    <t>축산물 &gt; 소고기 &gt; 소고기, 한우, 설도, 생것</t>
  </si>
  <si>
    <t>축산물 &gt; 소고기 &gt; 소고기, 한우, 안심, 생것</t>
  </si>
  <si>
    <t>축산물 &gt; 소고기 &gt; 소고기, 한우, 양지, 생것</t>
  </si>
  <si>
    <t>축산물 &gt; 소고기 &gt; 소고기, 한우, 우둔, 생것</t>
  </si>
  <si>
    <t>축산물 &gt; 소고기 &gt; 소고기, 한우, 채끝, 생것</t>
  </si>
  <si>
    <t>축산물 &gt; 양고기 &gt; 양고기, 갈비, 생것</t>
  </si>
  <si>
    <t>축산물 &gt; 양고기 &gt; 양고기, 다리, 생것</t>
  </si>
  <si>
    <t>축산물 &gt; 양고기 &gt; 양고기, 살코기, 생것</t>
  </si>
  <si>
    <t>축산물 &gt; 양고기 &gt; 어린양고기, 갈비, 구운것</t>
  </si>
  <si>
    <t>축산물 &gt; 양고기 &gt; 어린양고기, 갈비, 생것</t>
  </si>
  <si>
    <t>축산물 &gt; 양고기 &gt; 어린양고기, 다리, 구운것</t>
  </si>
  <si>
    <t>축산물 &gt; 양고기 &gt; 어린양고기, 다리, 생것</t>
  </si>
  <si>
    <t>축산물 &gt; 양고기 &gt; 어린양고기, 살코기, 생것</t>
  </si>
  <si>
    <t>축산물 &gt; 오리고기 &gt; 오리고기, 산오리, 생것</t>
  </si>
  <si>
    <t>축산물 &gt; 오리고기 &gt; 오리고기, 집오리, 살코기, 생것</t>
  </si>
  <si>
    <t>축산물 &gt; 오리고기 &gt; 오리고기, 집오리, 생것</t>
  </si>
  <si>
    <t>축산물 &gt; 오리알 &gt; 오리알, 난황, 삶은것</t>
  </si>
  <si>
    <t>축산물 &gt; 오리알 &gt; 오리알, 난황, 생것</t>
  </si>
  <si>
    <t>축산물 &gt; 코티지치즈 &gt; 치즈, 코티지, 저지방, 1% 우유지방, 염분을 첨가하지 않은것</t>
  </si>
  <si>
    <t>수산물 &gt; 가자미 &gt; 가자미, 생것</t>
  </si>
  <si>
    <t>수산물 &gt; 갈치 &gt; 갈치, 생것</t>
  </si>
  <si>
    <t>수산물 &gt; 고등어 &gt; 고등어, 생것</t>
  </si>
  <si>
    <t>수산물 &gt; 낙지 &gt; 낙지, 생것</t>
  </si>
  <si>
    <t>수산물 &gt; 다시마 &gt; 다시마, 마른것</t>
  </si>
  <si>
    <t>수산물 &gt; 다시마 &gt; 다시마, 생것</t>
  </si>
  <si>
    <t>수산물 &gt; 대구 &gt; 대구, 말린것</t>
  </si>
  <si>
    <t>수산물 &gt; 대구 &gt; 대구, 생것</t>
  </si>
  <si>
    <t>수산물 &gt; 멸치 &gt; 멸치, 대멸치, 자건</t>
  </si>
  <si>
    <t>수산물 &gt; 멸치 &gt; 멸치, 생것</t>
  </si>
  <si>
    <t>수산물 &gt; 멸치 &gt; 멸치, 잔멸치, 자건</t>
  </si>
  <si>
    <t>수산물 &gt; 멸치 &gt; 멸치, 중멸치, 자건</t>
  </si>
  <si>
    <t>수산물 &gt; 멸치 &gt; 멸치가루</t>
  </si>
  <si>
    <t>수산물 &gt; 명태 &gt; 명태 가공(기타), 노가리, 마른것</t>
  </si>
  <si>
    <t>수산물 &gt; 명태 &gt; 명태 가공(기타), 동태, 냉동</t>
  </si>
  <si>
    <t>수산물 &gt; 명태 &gt; 명태 가공(기타), 북어, 마른것</t>
  </si>
  <si>
    <t>수산물 &gt; 명태 &gt; 명태 가공(기타), 조미포</t>
  </si>
  <si>
    <t>수산물 &gt; 명태 &gt; 명태 가공(기타), 코다리</t>
  </si>
  <si>
    <t>수산물 &gt; 명태 &gt; 명태 가공(기타), 코다리, 구운것</t>
  </si>
  <si>
    <t>수산물 &gt; 명태 &gt; 명태 가공(기타), 포</t>
  </si>
  <si>
    <t>수산물 &gt; 명태 &gt; 명태 가공(기타), 황태, 마른것</t>
  </si>
  <si>
    <t>수산물 &gt; 명태 &gt; 명태 가공(기타), 황태포</t>
  </si>
  <si>
    <t>수산물 &gt; 명태 &gt; 명태, 구운것</t>
  </si>
  <si>
    <t>수산물 &gt; 명태 &gt; 명태, 생것</t>
  </si>
  <si>
    <t>수산물 &gt; 문어 &gt; 문어, 대문어, 말린것</t>
  </si>
  <si>
    <t>수산물 &gt; 문어 &gt; 문어, 대문어, 생것</t>
  </si>
  <si>
    <t>수산물 &gt; 미역 &gt; 미역, 마른것</t>
  </si>
  <si>
    <t>수산물 &gt; 미역 &gt; 미역, 생것, 양식</t>
  </si>
  <si>
    <t>수산물 &gt; 미역 &gt; 미역, 생것, 자연산</t>
  </si>
  <si>
    <t>수산물 &gt; 미역 &gt; 미역가공(가루), 미역가루</t>
  </si>
  <si>
    <t>수산물 &gt; 삼치 &gt; 삼치, 생것</t>
  </si>
  <si>
    <t>수산물 &gt; 아귀 &gt; 아귀, 생것</t>
  </si>
  <si>
    <t>수산물 &gt; 연어 &gt; 연어 가공(기타), 훈제</t>
  </si>
  <si>
    <t>수산물 &gt; 연어 &gt; 연어, 생것</t>
  </si>
  <si>
    <t>수산물 &gt; 오징어 &gt; 오징어, 말린것</t>
  </si>
  <si>
    <t>농산물 &gt; 기타 &gt; 갈색거저리 분말</t>
  </si>
  <si>
    <t>농산물 &gt; 감자 &gt; 감자, 껍질제거, 구운것</t>
  </si>
  <si>
    <t>농산물 &gt; 감자 &gt; 감자, 삶은것</t>
  </si>
  <si>
    <t>농산물 &gt; 감자 &gt; 감자, 생것</t>
  </si>
  <si>
    <t>농산물 &gt; 감자 &gt; 감자, 으깬것</t>
  </si>
  <si>
    <t>농산물 &gt; 감자 &gt; 감자, 찐것</t>
  </si>
  <si>
    <t>농산물 &gt; 감자 &gt; 감자가공(가루)</t>
  </si>
  <si>
    <t>농산물 &gt; 고구마 &gt; 고구마, 구운것</t>
  </si>
  <si>
    <t>농산물 &gt; 고구마 &gt; 고구마, 마른것</t>
  </si>
  <si>
    <t>농산물 &gt; 고구마 &gt; 고구마, 생것</t>
  </si>
  <si>
    <t>농산물 &gt; 고구마 &gt; 고구마, 찐것</t>
  </si>
  <si>
    <t>농산물 &gt; 고구마 &gt; 고구마분말</t>
  </si>
  <si>
    <t>농산물 &gt; 귀리 &gt; 귀리(겉귀리), 도정곡, 생것</t>
  </si>
  <si>
    <t>농산물 &gt; 귀리 &gt; 귀리(쌀귀리), 도정곡, 생것</t>
  </si>
  <si>
    <t>농산물 &gt; 오트밀 &gt; 귀리가공(기타), 오트밀</t>
  </si>
  <si>
    <t>농산물 &gt; 기장 &gt; 기장, 도정곡, 생것</t>
  </si>
  <si>
    <t>농산물 &gt; 기장 &gt; 기장가루</t>
  </si>
  <si>
    <t>농산물 &gt; 노루궁뎅이버섯 &gt; 노루궁뎅이버섯</t>
  </si>
  <si>
    <t>농산물 &gt; 느타리버섯 &gt; 느타리버섯, 말린것</t>
  </si>
  <si>
    <t>농산물 &gt; 느타리버섯 &gt; 느타리버섯, 생것</t>
  </si>
  <si>
    <t>농산물 &gt; 당근 &gt; 당근, 뿌리, 데친것</t>
  </si>
  <si>
    <t>농산물 &gt; 당근 &gt; 당근, 뿌리, 생것</t>
  </si>
  <si>
    <t>농산물 &gt; 두부 &gt; 대두 가공(두부류), 두부</t>
  </si>
  <si>
    <t>농산물 &gt; 두부 &gt; 대두 가공(두부류), 비지</t>
  </si>
  <si>
    <t>농산물 &gt; 두부 &gt; 대두 가공(두부류), 순두부</t>
  </si>
  <si>
    <t>농산물 &gt; 두부 &gt; 대두 가공(두부류), 연두부</t>
  </si>
  <si>
    <t>농산물 &gt; 두유 &gt; 대두 가공(음료류), 두유</t>
  </si>
  <si>
    <t>농산물 &gt; 쌀 &gt; 도담쌀</t>
  </si>
  <si>
    <t>농산물 &gt; 기타 &gt; 동애등에 분말</t>
  </si>
  <si>
    <t>농산물 &gt; 들기름 &gt; 들기름</t>
  </si>
  <si>
    <t>농산물 &gt; 들깨 &gt; 들깨, 마른것</t>
  </si>
  <si>
    <t>농산물 &gt; 들깨 &gt; 들깨, 생것</t>
  </si>
  <si>
    <t>농산물 &gt; 들깨 &gt; 들깨가루</t>
  </si>
  <si>
    <t>농산물 &gt; 들깨 &gt; 들깨가루, 들깨가루</t>
  </si>
  <si>
    <t>농산물 &gt; 딸기 &gt; 딸기, 개량종, 생것</t>
  </si>
  <si>
    <t>농산물 &gt; 딸기 &gt; 딸기, 재래종, 생것</t>
  </si>
  <si>
    <t>농산물 &gt; 매실 &gt; 매실, 생것</t>
  </si>
  <si>
    <t>농산물 &gt; 현미 &gt; 멥쌀 가공(가루), 현미가루</t>
  </si>
  <si>
    <t>농산물 &gt; 현미 &gt; 멥쌀 가공(밥죽류), 현미, 밥</t>
  </si>
  <si>
    <t>농산물 &gt; 현미 &gt; 멥쌀 가공(밥죽류), 현미, 죽</t>
  </si>
  <si>
    <t>농산물 &gt; 쌀 &gt; 멥쌀, 백미, 생것</t>
  </si>
  <si>
    <t>농산물 &gt; 현미 &gt; 멥쌀, 현미, 발아현미, 생것</t>
  </si>
  <si>
    <t>농산물 &gt; 쌀 &gt; 멥쌀가공(가루), 백미가루</t>
  </si>
  <si>
    <t>농산물 &gt; 쌀 &gt; 멥쌀가공(밥, 죽류), 백미, 밥</t>
  </si>
  <si>
    <t>농산물 &gt; 밀 &gt; 밀가공(가루), 강력밀가루, 수입산</t>
  </si>
  <si>
    <t>농산물 &gt; 밀 &gt; 밀가공(가루), 박력밀가루, 수입산</t>
  </si>
  <si>
    <t>농산물 &gt; 밀 &gt; 밀가공(가루), 중력밀가루</t>
  </si>
  <si>
    <t>농산물 &gt; 밀 &gt; 밀가공(가루), 중력밀가루, 수입산</t>
  </si>
  <si>
    <t>농산물 &gt; 밀 &gt; 밀가공(가루), 통밀가루</t>
  </si>
  <si>
    <t>농산물 &gt; 바나나 &gt; 바나나, 마른것</t>
  </si>
  <si>
    <t>농산물 &gt; 바나나 &gt; 바나나, 생것</t>
  </si>
  <si>
    <t>농산물 &gt; 귀리 &gt; 발효귀리</t>
  </si>
  <si>
    <t>농산물 &gt; 배 &gt; 배, 신고, 생것</t>
  </si>
  <si>
    <t>농산물 &gt; 기타 &gt; 보라지유</t>
  </si>
  <si>
    <t>농산물 &gt; 보리 &gt; 보리 가공(가루), 보리가루</t>
  </si>
  <si>
    <t>농산물 &gt; 보리 &gt; 보리 가공(기타), 볶은보리</t>
  </si>
  <si>
    <t>농산물 &gt; 보리 &gt; 보리, 겉보리, 보리쌀</t>
  </si>
  <si>
    <t>농산물 &gt; 보리 &gt; 보리, 쌀보리, 생것</t>
  </si>
  <si>
    <t>농산물 &gt; 보리 &gt; 보리, 찰보리, 도정곡, 생것</t>
  </si>
  <si>
    <t>농산물 &gt; 보리 &gt; 보리밥, 보리밥</t>
  </si>
  <si>
    <t>농산물 &gt; 복분자 &gt; 복분자, 생것</t>
  </si>
  <si>
    <t>농산물 &gt; 브로콜리 &gt; 브로콜리, 데친것</t>
  </si>
  <si>
    <t>농산물 &gt; 브로콜리 &gt; 브로콜리, 삶은것</t>
  </si>
  <si>
    <t>농산물 &gt; 브로콜리 &gt; 브로콜리, 생것</t>
  </si>
  <si>
    <t>농산물 &gt; 브로콜리 &gt; 브로콜리가공(기타), 브로콜리가루</t>
  </si>
  <si>
    <t>농산물 &gt; 브로콜리 &gt; 브로콜리분말</t>
  </si>
  <si>
    <t>농산물 &gt; 블루베리 &gt; 블루베리, 냉동</t>
  </si>
  <si>
    <t>농산물 &gt; 블루베리 &gt; 블루베리, 생것</t>
  </si>
  <si>
    <t>농산물 &gt; 비트 &gt; 비트, 뿌리, 데친것</t>
  </si>
  <si>
    <t>농산물 &gt; 비트 &gt; 비트, 뿌리, 생것</t>
  </si>
  <si>
    <t>농산물 &gt; 비트 &gt; 비트, 잎, 데친것</t>
  </si>
  <si>
    <t>농산물 &gt; 비트 &gt; 비트, 잎, 생것</t>
  </si>
  <si>
    <t>농산물 &gt; 비트 &gt; 비트, 적비트(홍무), 뿌리, 생것</t>
  </si>
  <si>
    <t>농산물 &gt; 사과 &gt; 사과, 마른것</t>
  </si>
  <si>
    <t>농산물 &gt; 사과 &gt; 사과, 부사(후지), 생것</t>
  </si>
  <si>
    <t>농산물 &gt; 사과 &gt; 사과, 아오리, 생것</t>
  </si>
  <si>
    <t>농산물 &gt; 상추 &gt; 상추, 개량종, 생것</t>
  </si>
  <si>
    <t>농산물 &gt; 양상추 &gt; 상추, 양상추, 생것</t>
  </si>
  <si>
    <t>농산물 &gt; 상추 &gt; 상추, 재래종, 생것</t>
  </si>
  <si>
    <t>농산물 &gt; 상추 &gt; 상추, 적상추, 생것</t>
  </si>
  <si>
    <t>농산물 &gt; 양상추 &gt; 상추, 적양상추, 생것</t>
  </si>
  <si>
    <t>농산물 &gt; 새싹보리 &gt; 새싹보리</t>
  </si>
  <si>
    <t>농산물 &gt; 석류 &gt; 석류, 생것</t>
  </si>
  <si>
    <t>농산물 &gt; 수수 &gt; 수수, 도정곡, 생것</t>
  </si>
  <si>
    <t>농산물 &gt; 수수 &gt; 수수, 찰수수, 도정곡, 생것</t>
  </si>
  <si>
    <t>농산물 &gt; 수수 &gt; 수수, 통수수, 생것</t>
  </si>
  <si>
    <t>농산물 &gt; 수수 &gt; 수수가공(가루), 수수가루</t>
  </si>
  <si>
    <t>농산물 &gt; 기타 &gt; 숙잠(누에, 가루)</t>
  </si>
  <si>
    <t>농산물 &gt; 시금치 &gt; 시금치, 데친것</t>
  </si>
  <si>
    <t>농산물 &gt; 시금치 &gt; 시금치, 생것</t>
  </si>
  <si>
    <t>농산물 &gt; 시금치 &gt; 시금치, 시금치, 삶은것</t>
  </si>
  <si>
    <t>농산물 &gt; 카놀라유 &gt; 식물성 기름, 카놀라</t>
  </si>
  <si>
    <t>농산물 &gt; 양배추 &gt; 양배추, 데친것</t>
  </si>
  <si>
    <t>농산물 &gt; 양배추 &gt; 양배추, 생것</t>
  </si>
  <si>
    <t>농산물 &gt; 양배추 &gt; 양배추분말</t>
  </si>
  <si>
    <t>농산물 &gt; 양송이버섯 &gt; 양송이버섯, 말린것(자연건조)</t>
  </si>
  <si>
    <t>농산물 &gt; 양송이버섯 &gt; 양송이버섯, 생것</t>
  </si>
  <si>
    <t>농산물 &gt; 옥수수 &gt; 옥수수 전분</t>
  </si>
  <si>
    <t>농산물 &gt; 옥수수 &gt; 옥수수, 찰옥수수, 마른것</t>
  </si>
  <si>
    <t>농산물 &gt; 옥수수 &gt; 옥수수, 찰옥수수, 생것</t>
  </si>
  <si>
    <t>농산물 &gt; 옥수수 &gt; 옥수수, 찰옥수수, 찐것</t>
  </si>
  <si>
    <t>농산물 &gt; 옥수수 &gt; 옥수수가공(가루), 옥수수가루</t>
  </si>
  <si>
    <t>농산물 &gt; 올리브유 &gt; 올리브유, 국내산</t>
  </si>
  <si>
    <t>농산물 &gt; 올리브유 &gt; 올리브유, 외국산</t>
  </si>
  <si>
    <t>농산물 &gt; 양배추 &gt; 적양배추, 생것</t>
  </si>
  <si>
    <t>농산물 &gt; 고구마 &gt; 전분, 고구마전분</t>
  </si>
  <si>
    <t>농산물 &gt; 감자 &gt; 전분.감자전분</t>
  </si>
  <si>
    <t>농산물 &gt; 아마씨 &gt; 종자, 아마씨</t>
  </si>
  <si>
    <t>농산물 &gt; 쌀밥 &gt; 즉석밥, 백미</t>
  </si>
  <si>
    <t>농산물 &gt; 참깨 &gt; 참깨, 검정깨, 마른것</t>
  </si>
  <si>
    <t>농산물 &gt; 참깨 &gt; 참깨, 검정깨, 볶은것</t>
  </si>
  <si>
    <t>농산물 &gt; 찹쌀 &gt; 찹쌀, 백미, 생것</t>
  </si>
  <si>
    <t>농산물 &gt; 현미 &gt; 찹쌀, 현미, 생것</t>
  </si>
  <si>
    <t>농산물 &gt; 찹쌀 &gt; 찹쌀가공(가루), 찹쌀가루</t>
  </si>
  <si>
    <t>농산물 &gt; 청경채 &gt; 청경채, 생것</t>
  </si>
  <si>
    <t>농산물 &gt; 케일 &gt; 케일, 생것</t>
  </si>
  <si>
    <t>농산물 &gt; 콩기름 &gt; 콩기름</t>
  </si>
  <si>
    <t>농산물 &gt; 크랜베리 &gt; 크랜베리, 생것</t>
  </si>
  <si>
    <t>농산물 &gt; 키위 (참다래) &gt; 키위, 생것</t>
  </si>
  <si>
    <t>농산물 &gt; 토마토 &gt; 토마토, 데친것</t>
  </si>
  <si>
    <t>농산물 &gt; 방울토마토 &gt; 토마토, 방울토마토, 생것</t>
  </si>
  <si>
    <t>농산물 &gt; 토마토 &gt; 토마토, 생것</t>
  </si>
  <si>
    <t>농산물 &gt; 토마토 &gt; 토마토, 흑토마토, 생것</t>
  </si>
  <si>
    <t>농산물 &gt; 밀 &gt; 통밀, 밀쌀</t>
  </si>
  <si>
    <t>농산물 &gt; 파슬리 &gt; 파슬리, 마른것</t>
  </si>
  <si>
    <t>농산물 &gt; 파슬리 &gt; 파슬리, 생것</t>
  </si>
  <si>
    <t>농산물 &gt; 파프리카 &gt; 파프리카(착색단고추), 녹색과, 생것</t>
  </si>
  <si>
    <t>농산물 &gt; 파프리카 &gt; 파프리카(착색단고추), 적색과, 생것</t>
  </si>
  <si>
    <t>농산물 &gt; 파프리카 &gt; 파프리카(착색단고추), 적색과, 생것, 외국산</t>
  </si>
  <si>
    <t>농산물 &gt; 파프리카 &gt; 파프리카(착색단고추), 주황색과, 생것</t>
  </si>
  <si>
    <t>농산물 &gt; 파프리카 &gt; 파프리카(착색단고추), 주황색과, 생것, 외국산</t>
  </si>
  <si>
    <t>농산물 &gt; 파프리카 &gt; 파프리카(착색단고추), 황색과, 생것</t>
  </si>
  <si>
    <t>농산물 &gt; 파프리카 &gt; 파프리카(착색단고추), 황색과, 생것, 외국산</t>
  </si>
  <si>
    <t>농산물 &gt; 파프리카 &gt; 파프리카가루</t>
  </si>
  <si>
    <t>농산물 &gt; 팽이버섯 &gt; 팽이버섯, 생것</t>
  </si>
  <si>
    <t>농산물 &gt; 표고버섯 &gt; 표고버섯 가공(가루), 표고버섯가루</t>
  </si>
  <si>
    <t>농산물 &gt; 표고버섯 &gt; 표고버섯, 건조, 데친것, 참나무재배</t>
  </si>
  <si>
    <t>농산물 &gt; 표고버섯 &gt; 표고버섯, 데친것, 참나무재배</t>
  </si>
  <si>
    <t>농산물 &gt; 표고버섯 &gt; 표고버섯, 마른것, 참나무재배</t>
  </si>
  <si>
    <t>농산물 &gt; 표고버섯 &gt; 표고버섯, 생것, 참나무재배</t>
  </si>
  <si>
    <t>농산물 &gt; 표고버섯 &gt; 표고버섯분말</t>
  </si>
  <si>
    <t>농산물 &gt; 호박 &gt; 호박, 늙은호박, 데친것</t>
  </si>
  <si>
    <t>농산물 &gt; 호박 &gt; 호박, 늙은호박, 생것</t>
  </si>
  <si>
    <t>농산물 &gt; 단호박 &gt; 호박, 단호박, 데친것</t>
  </si>
  <si>
    <t>농산물 &gt; 단호박 &gt; 호박, 단호박, 생것</t>
  </si>
  <si>
    <t>농산물 &gt; 애호박 &gt; 호박, 애호박, 데친것</t>
  </si>
  <si>
    <t>농산물 &gt; 애호박 &gt; 호박, 애호박, 생것</t>
  </si>
  <si>
    <t>부산물 &gt; 닭 &gt; 닭 부산물, 간, 삶은것</t>
  </si>
  <si>
    <t>부산물 &gt; 닭 &gt; 닭 부산물, 간, 생것</t>
  </si>
  <si>
    <t>부산물 &gt; 닭 &gt; 닭 부산물, 내장, 생것</t>
  </si>
  <si>
    <t>부산물 &gt; 닭 &gt; 닭 부산물, 모래주머니, 구운것</t>
  </si>
  <si>
    <t>부산물 &gt; 닭 &gt; 닭 부산물, 모래주머니, 생것</t>
  </si>
  <si>
    <t>부산물 &gt; 닭 &gt; 닭 부산물, 심장, 삶은것</t>
  </si>
  <si>
    <t>부산물 &gt; 닭 &gt; 닭 부산물, 심장, 생것</t>
  </si>
  <si>
    <t>부산물 &gt; 닭 &gt; 닭기름</t>
  </si>
  <si>
    <t>부산물 &gt; 대구 &gt; 대구 부산물, 내장, 생것</t>
  </si>
  <si>
    <t>부산물 &gt; 돼지 &gt; 돼지 부산물, 간, 삶은것</t>
  </si>
  <si>
    <t>부산물 &gt; 돼지 &gt; 돼지 부산물, 간, 생것</t>
  </si>
  <si>
    <t>부산물 &gt; 돼지 &gt; 돼지 부산물, 대장, 삶은것</t>
  </si>
  <si>
    <t>부산물 &gt; 돼지 &gt; 돼지 부산물, 대장, 생것</t>
  </si>
  <si>
    <t>부산물 &gt; 돼지 &gt; 돼지 부산물, 맹장, 생것</t>
  </si>
  <si>
    <t>부산물 &gt; 돼지 &gt; 돼지 부산물, 머리고기, 생것</t>
  </si>
  <si>
    <t>부산물 &gt; 돼지 &gt; 돼지 부산물, 비장, 생것</t>
  </si>
  <si>
    <t>부산물 &gt; 돼지 &gt; 돼지 부산물, 소장(곱창), 삶은것</t>
  </si>
  <si>
    <t>부산물 &gt; 돼지 &gt; 돼지 부산물, 소장(곱창), 생것</t>
  </si>
  <si>
    <t>부산물 &gt; 돼지 &gt; 돼지 부산물, 신장, 삶은것</t>
  </si>
  <si>
    <t>부산물 &gt; 돼지 &gt; 돼지 부산물, 신장, 생것</t>
  </si>
  <si>
    <t>부산물 &gt; 돼지 &gt; 돼지 부산물, 심장, 삶은것</t>
  </si>
  <si>
    <t>부산물 &gt; 돼지 &gt; 돼지 부산물, 심장, 생것</t>
  </si>
  <si>
    <t>부산물 &gt; 돼지 &gt; 돼지 부산물, 위, 생것</t>
  </si>
  <si>
    <t>부산물 &gt; 돼지 &gt; 돼지 부산물, 자궁, 생것</t>
  </si>
  <si>
    <t>부산물 &gt; 돼지 &gt; 돼지 부산물, 족발, 삶은것</t>
  </si>
  <si>
    <t>부산물 &gt; 돼지 &gt; 돼지 부산물, 족발, 생것</t>
  </si>
  <si>
    <t>부산물 &gt; 돼지 &gt; 돼지 부산물, 직장, 생것</t>
  </si>
  <si>
    <t>부산물 &gt; 돼지 &gt; 돼지 부산물, 췌장, 생것</t>
  </si>
  <si>
    <t>부산물 &gt; 돼지 &gt; 돼지 부산물, 폐, 생것</t>
  </si>
  <si>
    <t>부산물 &gt; 돼지 &gt; 돼지 부산물, 허파, 삶은것</t>
  </si>
  <si>
    <t>부산물 &gt; 돼지 &gt; 돼지 부산물, 허파, 생것</t>
  </si>
  <si>
    <t>부산물 &gt; 돼지 &gt; 돼지기름</t>
  </si>
  <si>
    <t>부산물 &gt; 소 &gt; 소 부산물, 간, 삶은것</t>
  </si>
  <si>
    <t>부산물 &gt; 소 &gt; 소 부산물, 간, 생것</t>
  </si>
  <si>
    <t>부산물 &gt; 소 &gt; 소 부산물, 골(뇌), 생것</t>
  </si>
  <si>
    <t>부산물 &gt; 소 &gt; 소 부산물, 골(뇌), 조리</t>
  </si>
  <si>
    <t>부산물 &gt; 소 &gt; 소 부산물, 꼬리, 생것</t>
  </si>
  <si>
    <t>부산물 &gt; 소 &gt; 소 부산물, 대장, 생것</t>
  </si>
  <si>
    <t>부산물 &gt; 소 &gt; 소 부산물, 선지(피), 생것</t>
  </si>
  <si>
    <t>부산물 &gt; 소 &gt; 소 부산물, 소장(곱창), 생것</t>
  </si>
  <si>
    <t>부산물 &gt; 소 &gt; 소 부산물, 신장, 생것</t>
  </si>
  <si>
    <t>부산물 &gt; 소 &gt; 소 부산물, 신장, 조리</t>
  </si>
  <si>
    <t>부산물 &gt; 소 &gt; 소 부산물, 양(위), 생것</t>
  </si>
  <si>
    <t>부산물 &gt; 소 &gt; 소 부산물, 천엽, 생것</t>
  </si>
  <si>
    <t>부산물 &gt; 소 &gt; 소 부산물, 허파, 삶은것</t>
  </si>
  <si>
    <t>부산물 &gt; 소 &gt; 소 부산물, 허파, 생것</t>
  </si>
  <si>
    <t>부산물 &gt; 소 &gt; 소 부산물, 혀, 생것</t>
  </si>
  <si>
    <t>부산물 &gt; 소 &gt; 소 부산물, 혀, 조리</t>
  </si>
  <si>
    <t>부산물 &gt; 소 &gt; 송아지 부산물, 간, 삶은것</t>
  </si>
  <si>
    <t>부산물 &gt; 소 &gt; 송아지 부산물, 간, 생것</t>
  </si>
  <si>
    <t>부산물 &gt; 소 &gt; 송아지 부산물, 골, 삶은것</t>
  </si>
  <si>
    <t>부산물 &gt; 소 &gt; 송아지 부산물, 골, 생것</t>
  </si>
  <si>
    <t>부산물 &gt; 소 &gt; 송아지 부산물, 심장, 삶은것</t>
  </si>
  <si>
    <t>부산물 &gt; 소 &gt; 송아지 부산물, 심장, 생것</t>
  </si>
  <si>
    <t>부산물 &gt; 소 &gt; 송아지 부산물, 허파, 삶은것</t>
  </si>
  <si>
    <t>부산물 &gt; 소 &gt; 송아지 부산물, 허파, 생것</t>
  </si>
  <si>
    <t>부산물 &gt; 소 &gt; 송아지 부산물, 혀, 삶은것</t>
  </si>
  <si>
    <t>기타 &gt; 기타 &gt; 구연산칼륨</t>
  </si>
  <si>
    <t>기타 &gt; 기타 &gt; 글루콘산칼륨</t>
  </si>
  <si>
    <t>기타 &gt; 기타 &gt; 물</t>
  </si>
  <si>
    <t>기타 &gt; 기타 &gt; 반려동물 집밥 영양제</t>
  </si>
  <si>
    <t>기타 &gt; 기타 &gt; 비타민-미네랄 프리믹스</t>
  </si>
  <si>
    <t>기타 &gt; 기타 &gt; 소금, 식용</t>
  </si>
  <si>
    <t>기타 &gt; 기타 &gt; 소금, 정제염</t>
  </si>
  <si>
    <t>기타 &gt; 기타 &gt; 소금, 죽염</t>
  </si>
  <si>
    <t>기타 &gt; 기타 &gt; 소금, 천일염</t>
  </si>
  <si>
    <t>기타 &gt; 기타 &gt; 제1인산칼슘</t>
  </si>
  <si>
    <t>기타 &gt; 기타 &gt; 콜린</t>
  </si>
  <si>
    <t>feedipedia</t>
  </si>
  <si>
    <t>Coconut, copra, fresh</t>
  </si>
  <si>
    <t>Quinoa (Chenopodium quinoa), grain</t>
  </si>
  <si>
    <t>Soybean meal, high oil (expeller)</t>
  </si>
  <si>
    <t>Beet pulp, dehydrated</t>
  </si>
  <si>
    <t>Fish oil</t>
  </si>
  <si>
    <t>Sunflower meal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</si>
</sst>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111111"/>
      <name val="&quot;Noto Sans KR&quot;"/>
    </font>
    <font>
      <sz val="11.0"/>
      <color rgb="FF666666"/>
      <name val="&quot;Noto Sans KR&quot;"/>
    </font>
    <font>
      <color theme="1"/>
      <name val="Arial"/>
      <scheme val="minor"/>
    </font>
    <font>
      <sz val="11.0"/>
      <color rgb="FF6641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F1F1F1"/>
        <bgColor rgb="FFF1F1F1"/>
      </patternFill>
    </fill>
  </fills>
  <borders count="3">
    <border/>
    <border>
      <left style="thin">
        <color rgb="FFD8D8D8"/>
      </left>
      <top style="thin">
        <color rgb="FFD8D8D8"/>
      </top>
    </border>
    <border>
      <left style="thin">
        <color rgb="FFD8D8D8"/>
      </left>
      <top style="thin">
        <color rgb="FFD8D8D8"/>
      </top>
      <bottom style="thin">
        <color rgb="FFD6D6D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2" numFmtId="3" xfId="0" applyAlignment="1" applyBorder="1" applyFont="1" applyNumberFormat="1">
      <alignment horizontal="center" readingOrder="0" shrinkToFit="0" wrapText="1"/>
    </xf>
    <xf borderId="2" fillId="0" fontId="2" numFmtId="0" xfId="0" applyAlignment="1" applyBorder="1" applyFont="1">
      <alignment horizontal="center" shrinkToFit="0" wrapText="1"/>
    </xf>
    <xf borderId="2" fillId="3" fontId="2" numFmtId="0" xfId="0" applyAlignment="1" applyBorder="1" applyFill="1" applyFont="1">
      <alignment horizontal="center" readingOrder="0" shrinkToFit="0" wrapText="1"/>
    </xf>
    <xf borderId="2" fillId="3" fontId="2" numFmtId="3" xfId="0" applyAlignment="1" applyBorder="1" applyFont="1" applyNumberFormat="1">
      <alignment horizontal="center" readingOrder="0" shrinkToFit="0" wrapText="1"/>
    </xf>
    <xf borderId="2" fillId="3" fontId="2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3">
        <v>7700.0</v>
      </c>
      <c r="D2" s="2">
        <v>99.8</v>
      </c>
      <c r="E2" s="2">
        <v>0.2</v>
      </c>
      <c r="F2" s="2">
        <v>2.59</v>
      </c>
      <c r="G2" s="4"/>
      <c r="H2" s="2">
        <v>35.79</v>
      </c>
      <c r="I2" s="2">
        <v>0.094</v>
      </c>
      <c r="J2" s="2">
        <v>0.49</v>
      </c>
      <c r="K2" s="4"/>
      <c r="L2" s="4"/>
      <c r="M2" s="2">
        <v>54.49</v>
      </c>
      <c r="N2" s="4"/>
      <c r="O2" s="4"/>
      <c r="P2" s="2">
        <v>0.12</v>
      </c>
      <c r="Q2" s="4"/>
      <c r="R2" s="4"/>
      <c r="S2" s="4"/>
      <c r="T2" s="2">
        <v>0.08</v>
      </c>
      <c r="U2" s="2">
        <v>0.041</v>
      </c>
      <c r="V2" s="2">
        <v>0.23</v>
      </c>
      <c r="W2" s="2">
        <v>0.5</v>
      </c>
      <c r="X2" s="2">
        <v>1.0</v>
      </c>
    </row>
    <row r="3">
      <c r="A3" s="5" t="s">
        <v>24</v>
      </c>
      <c r="B3" s="2" t="s">
        <v>26</v>
      </c>
      <c r="C3" s="6">
        <v>21000.0</v>
      </c>
      <c r="D3" s="5">
        <v>98.59</v>
      </c>
      <c r="E3" s="5">
        <v>1.41</v>
      </c>
      <c r="F3" s="5">
        <v>34.38</v>
      </c>
      <c r="G3" s="5">
        <v>0.277</v>
      </c>
      <c r="H3" s="5">
        <v>0.284</v>
      </c>
      <c r="I3" s="5">
        <v>0.984</v>
      </c>
      <c r="J3" s="5">
        <v>54.63</v>
      </c>
      <c r="K3" s="5">
        <v>7.67</v>
      </c>
      <c r="L3" s="5">
        <v>0.16</v>
      </c>
      <c r="M3" s="5">
        <v>3.32</v>
      </c>
      <c r="N3" s="7"/>
      <c r="O3" s="5">
        <v>6.26</v>
      </c>
      <c r="P3" s="5">
        <v>0.12</v>
      </c>
      <c r="Q3" s="7"/>
      <c r="R3" s="7"/>
      <c r="S3" s="7"/>
      <c r="T3" s="5">
        <v>0.16</v>
      </c>
      <c r="U3" s="5">
        <v>0.31</v>
      </c>
      <c r="V3" s="5">
        <v>0.03</v>
      </c>
      <c r="W3" s="7"/>
      <c r="X3" s="5">
        <v>15.0</v>
      </c>
    </row>
    <row r="4">
      <c r="A4" s="2" t="s">
        <v>27</v>
      </c>
      <c r="B4" s="2" t="s">
        <v>28</v>
      </c>
      <c r="C4" s="3">
        <v>4750.0</v>
      </c>
      <c r="D4" s="2">
        <v>49.8</v>
      </c>
      <c r="E4" s="2">
        <v>50.2</v>
      </c>
      <c r="F4" s="2">
        <v>15.5</v>
      </c>
      <c r="G4" s="2">
        <v>0.227</v>
      </c>
      <c r="H4" s="2">
        <v>0.14</v>
      </c>
      <c r="I4" s="2">
        <v>0.55</v>
      </c>
      <c r="J4" s="2">
        <v>30.5</v>
      </c>
      <c r="K4" s="4"/>
      <c r="L4" s="4"/>
      <c r="M4" s="2">
        <v>1.7</v>
      </c>
      <c r="N4" s="2">
        <v>463.0</v>
      </c>
      <c r="O4" s="2">
        <v>2.1</v>
      </c>
      <c r="P4" s="4"/>
      <c r="Q4" s="4"/>
      <c r="R4" s="4"/>
      <c r="S4" s="4"/>
      <c r="T4" s="2">
        <v>0.032</v>
      </c>
      <c r="U4" s="2">
        <v>0.096</v>
      </c>
      <c r="V4" s="2">
        <v>0.011</v>
      </c>
      <c r="W4" s="4"/>
      <c r="X4" s="2">
        <v>50.0</v>
      </c>
    </row>
    <row r="5">
      <c r="A5" s="2" t="s">
        <v>27</v>
      </c>
      <c r="B5" s="2" t="s">
        <v>29</v>
      </c>
      <c r="C5" s="3">
        <v>4750.0</v>
      </c>
      <c r="D5" s="2">
        <v>48.6</v>
      </c>
      <c r="E5" s="2">
        <v>51.4</v>
      </c>
      <c r="F5" s="2">
        <v>15.3</v>
      </c>
      <c r="G5" s="2">
        <v>0.224</v>
      </c>
      <c r="H5" s="2">
        <v>0.139</v>
      </c>
      <c r="I5" s="2">
        <v>0.53</v>
      </c>
      <c r="J5" s="2">
        <v>29.8</v>
      </c>
      <c r="K5" s="4"/>
      <c r="L5" s="4"/>
      <c r="M5" s="2">
        <v>1.7</v>
      </c>
      <c r="N5" s="2">
        <v>463.0</v>
      </c>
      <c r="O5" s="2">
        <v>1.8</v>
      </c>
      <c r="P5" s="4"/>
      <c r="Q5" s="4"/>
      <c r="R5" s="4"/>
      <c r="S5" s="4"/>
      <c r="T5" s="2">
        <v>0.043</v>
      </c>
      <c r="U5" s="2">
        <v>0.096</v>
      </c>
      <c r="V5" s="2">
        <v>0.011</v>
      </c>
      <c r="W5" s="4"/>
      <c r="X5" s="2">
        <v>50.0</v>
      </c>
    </row>
    <row r="6">
      <c r="A6" s="2" t="s">
        <v>27</v>
      </c>
      <c r="B6" s="2" t="s">
        <v>30</v>
      </c>
      <c r="C6" s="3">
        <v>21000.0</v>
      </c>
      <c r="D6" s="2">
        <v>91.5</v>
      </c>
      <c r="E6" s="2">
        <v>8.5</v>
      </c>
      <c r="F6" s="2">
        <v>82.4</v>
      </c>
      <c r="G6" s="2">
        <v>0.798</v>
      </c>
      <c r="H6" s="2">
        <v>0.089</v>
      </c>
      <c r="I6" s="2">
        <v>0.089</v>
      </c>
      <c r="J6" s="2">
        <v>0.0</v>
      </c>
      <c r="K6" s="4"/>
      <c r="L6" s="4"/>
      <c r="M6" s="2">
        <v>4.6</v>
      </c>
      <c r="N6" s="2">
        <v>0.0</v>
      </c>
      <c r="O6" s="2">
        <v>4.5</v>
      </c>
      <c r="P6" s="4"/>
      <c r="Q6" s="4"/>
      <c r="R6" s="4"/>
      <c r="S6" s="4"/>
      <c r="T6" s="2">
        <v>1.238</v>
      </c>
      <c r="U6" s="2">
        <v>1.116</v>
      </c>
      <c r="V6" s="2">
        <v>0.072</v>
      </c>
      <c r="W6" s="4"/>
      <c r="X6" s="2">
        <v>100.0</v>
      </c>
    </row>
    <row r="7">
      <c r="A7" s="2" t="s">
        <v>24</v>
      </c>
      <c r="B7" s="2" t="s">
        <v>31</v>
      </c>
      <c r="C7" s="3">
        <v>52000.0</v>
      </c>
      <c r="D7" s="2">
        <v>99.45</v>
      </c>
      <c r="E7" s="2">
        <v>0.55</v>
      </c>
      <c r="F7" s="2">
        <v>89.91</v>
      </c>
      <c r="G7" s="2">
        <v>0.508</v>
      </c>
      <c r="H7" s="2">
        <v>0.028</v>
      </c>
      <c r="I7" s="2">
        <v>0.735</v>
      </c>
      <c r="J7" s="2">
        <v>7.26</v>
      </c>
      <c r="K7" s="4"/>
      <c r="L7" s="4"/>
      <c r="M7" s="2">
        <v>3.109</v>
      </c>
      <c r="N7" s="4"/>
      <c r="O7" s="2">
        <v>0.0</v>
      </c>
      <c r="P7" s="2">
        <v>0.0</v>
      </c>
      <c r="Q7" s="4"/>
      <c r="R7" s="4"/>
      <c r="S7" s="4"/>
      <c r="T7" s="2">
        <v>0.118</v>
      </c>
      <c r="U7" s="2">
        <v>0.883</v>
      </c>
      <c r="V7" s="2">
        <v>0.09</v>
      </c>
      <c r="W7" s="4"/>
      <c r="X7" s="2">
        <v>100.0</v>
      </c>
    </row>
    <row r="8">
      <c r="A8" s="2" t="s">
        <v>27</v>
      </c>
      <c r="B8" s="2" t="s">
        <v>32</v>
      </c>
      <c r="C8" s="3">
        <v>11960.0</v>
      </c>
      <c r="D8" s="2">
        <v>37.6</v>
      </c>
      <c r="E8" s="2">
        <v>62.4</v>
      </c>
      <c r="F8" s="2">
        <v>29.8</v>
      </c>
      <c r="G8" s="2">
        <v>0.269</v>
      </c>
      <c r="H8" s="2">
        <v>0.014</v>
      </c>
      <c r="I8" s="2">
        <v>0.214</v>
      </c>
      <c r="J8" s="2">
        <v>7.8</v>
      </c>
      <c r="K8" s="4"/>
      <c r="L8" s="4"/>
      <c r="M8" s="2">
        <v>1.0</v>
      </c>
      <c r="N8" s="2">
        <v>28.0</v>
      </c>
      <c r="O8" s="2">
        <v>0.0</v>
      </c>
      <c r="P8" s="4"/>
      <c r="Q8" s="4"/>
      <c r="R8" s="4"/>
      <c r="S8" s="4"/>
      <c r="T8" s="2">
        <v>0.071</v>
      </c>
      <c r="U8" s="2">
        <v>0.245</v>
      </c>
      <c r="V8" s="4"/>
      <c r="W8" s="4"/>
      <c r="X8" s="2">
        <v>100.0</v>
      </c>
    </row>
    <row r="9">
      <c r="A9" s="2" t="s">
        <v>27</v>
      </c>
      <c r="B9" s="2" t="s">
        <v>33</v>
      </c>
      <c r="C9" s="3">
        <v>11960.0</v>
      </c>
      <c r="D9" s="2">
        <v>38.7</v>
      </c>
      <c r="E9" s="2">
        <v>61.3</v>
      </c>
      <c r="F9" s="2">
        <v>23.7</v>
      </c>
      <c r="G9" s="2">
        <v>0.214</v>
      </c>
      <c r="H9" s="2">
        <v>0.009</v>
      </c>
      <c r="I9" s="2">
        <v>0.067</v>
      </c>
      <c r="J9" s="2">
        <v>14.5</v>
      </c>
      <c r="K9" s="4"/>
      <c r="L9" s="4"/>
      <c r="M9" s="2">
        <v>0.5</v>
      </c>
      <c r="N9" s="2">
        <v>37.0</v>
      </c>
      <c r="O9" s="4"/>
      <c r="P9" s="4"/>
      <c r="Q9" s="4"/>
      <c r="R9" s="4"/>
      <c r="S9" s="4"/>
      <c r="T9" s="2">
        <v>0.038</v>
      </c>
      <c r="U9" s="2">
        <v>0.093</v>
      </c>
      <c r="V9" s="4"/>
      <c r="W9" s="4"/>
      <c r="X9" s="2">
        <v>100.0</v>
      </c>
    </row>
    <row r="10">
      <c r="A10" s="2" t="s">
        <v>27</v>
      </c>
      <c r="B10" s="2" t="s">
        <v>34</v>
      </c>
      <c r="C10" s="3">
        <v>11960.0</v>
      </c>
      <c r="D10" s="2">
        <v>33.1</v>
      </c>
      <c r="E10" s="2">
        <v>66.9</v>
      </c>
      <c r="F10" s="2">
        <v>18.8</v>
      </c>
      <c r="G10" s="2">
        <v>0.17</v>
      </c>
      <c r="H10" s="2">
        <v>0.01</v>
      </c>
      <c r="I10" s="2">
        <v>0.108</v>
      </c>
      <c r="J10" s="2">
        <v>13.6</v>
      </c>
      <c r="K10" s="4"/>
      <c r="L10" s="4"/>
      <c r="M10" s="2">
        <v>0.6</v>
      </c>
      <c r="N10" s="2">
        <v>48.0</v>
      </c>
      <c r="O10" s="2">
        <v>0.1</v>
      </c>
      <c r="P10" s="4"/>
      <c r="Q10" s="4"/>
      <c r="R10" s="4"/>
      <c r="S10" s="4"/>
      <c r="T10" s="2">
        <v>0.058</v>
      </c>
      <c r="U10" s="2">
        <v>0.235</v>
      </c>
      <c r="V10" s="4"/>
      <c r="W10" s="4"/>
      <c r="X10" s="2">
        <v>100.0</v>
      </c>
    </row>
    <row r="11">
      <c r="A11" s="2" t="s">
        <v>27</v>
      </c>
      <c r="B11" s="2" t="s">
        <v>35</v>
      </c>
      <c r="C11" s="3">
        <v>11960.0</v>
      </c>
      <c r="D11" s="2">
        <v>38.5</v>
      </c>
      <c r="E11" s="2">
        <v>61.5</v>
      </c>
      <c r="F11" s="2">
        <v>34.7</v>
      </c>
      <c r="G11" s="2">
        <v>0.313</v>
      </c>
      <c r="H11" s="2">
        <v>0.003</v>
      </c>
      <c r="I11" s="2">
        <v>0.268</v>
      </c>
      <c r="J11" s="2">
        <v>1.3</v>
      </c>
      <c r="K11" s="4"/>
      <c r="L11" s="4"/>
      <c r="M11" s="2">
        <v>1.2</v>
      </c>
      <c r="N11" s="2">
        <v>35.0</v>
      </c>
      <c r="O11" s="2">
        <v>1.3</v>
      </c>
      <c r="P11" s="4"/>
      <c r="Q11" s="4"/>
      <c r="R11" s="4"/>
      <c r="S11" s="4"/>
      <c r="T11" s="2">
        <v>0.049</v>
      </c>
      <c r="U11" s="2">
        <v>0.443</v>
      </c>
      <c r="V11" s="2">
        <v>0.045</v>
      </c>
      <c r="W11" s="4"/>
      <c r="X11" s="2">
        <v>100.0</v>
      </c>
    </row>
    <row r="12">
      <c r="A12" s="5" t="s">
        <v>27</v>
      </c>
      <c r="B12" s="2" t="s">
        <v>36</v>
      </c>
      <c r="C12" s="6">
        <v>11960.0</v>
      </c>
      <c r="D12" s="5">
        <v>24.9</v>
      </c>
      <c r="E12" s="5">
        <v>75.1</v>
      </c>
      <c r="F12" s="5">
        <v>23.3</v>
      </c>
      <c r="G12" s="5">
        <v>0.21</v>
      </c>
      <c r="H12" s="5">
        <v>0.003</v>
      </c>
      <c r="I12" s="5">
        <v>0.203</v>
      </c>
      <c r="J12" s="5">
        <v>0.4</v>
      </c>
      <c r="K12" s="7"/>
      <c r="L12" s="7"/>
      <c r="M12" s="5">
        <v>1.2</v>
      </c>
      <c r="N12" s="5">
        <v>40.0</v>
      </c>
      <c r="O12" s="5">
        <v>0.0</v>
      </c>
      <c r="P12" s="7"/>
      <c r="Q12" s="7"/>
      <c r="R12" s="7"/>
      <c r="S12" s="7"/>
      <c r="T12" s="5">
        <v>0.041</v>
      </c>
      <c r="U12" s="5">
        <v>0.386</v>
      </c>
      <c r="V12" s="5">
        <v>0.032</v>
      </c>
      <c r="W12" s="7"/>
      <c r="X12" s="5">
        <v>100.0</v>
      </c>
    </row>
    <row r="13">
      <c r="A13" s="2" t="s">
        <v>27</v>
      </c>
      <c r="B13" s="2" t="s">
        <v>37</v>
      </c>
      <c r="C13" s="3">
        <v>13950.0</v>
      </c>
      <c r="D13" s="2">
        <v>45.0</v>
      </c>
      <c r="E13" s="2">
        <v>55.0</v>
      </c>
      <c r="F13" s="2">
        <v>26.9</v>
      </c>
      <c r="G13" s="2">
        <v>0.272</v>
      </c>
      <c r="H13" s="2">
        <v>0.015</v>
      </c>
      <c r="I13" s="2">
        <v>0.151</v>
      </c>
      <c r="J13" s="2">
        <v>19.5</v>
      </c>
      <c r="K13" s="4"/>
      <c r="L13" s="4"/>
      <c r="M13" s="2">
        <v>0.8</v>
      </c>
      <c r="N13" s="2">
        <v>47.0</v>
      </c>
      <c r="O13" s="2">
        <v>0.0</v>
      </c>
      <c r="P13" s="4"/>
      <c r="Q13" s="4"/>
      <c r="R13" s="4"/>
      <c r="S13" s="4"/>
      <c r="T13" s="2">
        <v>0.082</v>
      </c>
      <c r="U13" s="2">
        <v>0.184</v>
      </c>
      <c r="V13" s="2">
        <v>0.023</v>
      </c>
      <c r="W13" s="4"/>
      <c r="X13" s="2">
        <v>100.0</v>
      </c>
    </row>
    <row r="14">
      <c r="A14" s="2" t="s">
        <v>27</v>
      </c>
      <c r="B14" s="2" t="s">
        <v>38</v>
      </c>
      <c r="C14" s="3">
        <v>13950.0</v>
      </c>
      <c r="D14" s="2">
        <v>37.7</v>
      </c>
      <c r="E14" s="2">
        <v>62.3</v>
      </c>
      <c r="F14" s="2">
        <v>20.8</v>
      </c>
      <c r="G14" s="2">
        <v>0.21</v>
      </c>
      <c r="H14" s="2">
        <v>0.01</v>
      </c>
      <c r="I14" s="2">
        <v>0.075</v>
      </c>
      <c r="J14" s="2">
        <v>16.5</v>
      </c>
      <c r="K14" s="4"/>
      <c r="L14" s="4"/>
      <c r="M14" s="2">
        <v>0.4</v>
      </c>
      <c r="N14" s="2">
        <v>37.0</v>
      </c>
      <c r="O14" s="2">
        <v>0.0</v>
      </c>
      <c r="P14" s="4"/>
      <c r="Q14" s="4"/>
      <c r="R14" s="4"/>
      <c r="S14" s="4"/>
      <c r="T14" s="2">
        <v>0.066</v>
      </c>
      <c r="U14" s="2">
        <v>0.096</v>
      </c>
      <c r="V14" s="2">
        <v>0.018</v>
      </c>
      <c r="W14" s="4"/>
      <c r="X14" s="2">
        <v>100.0</v>
      </c>
    </row>
    <row r="15">
      <c r="A15" s="2" t="s">
        <v>27</v>
      </c>
      <c r="B15" s="2" t="s">
        <v>39</v>
      </c>
      <c r="C15" s="3">
        <v>13950.0</v>
      </c>
      <c r="D15" s="2">
        <v>34.0</v>
      </c>
      <c r="E15" s="2">
        <v>66.0</v>
      </c>
      <c r="F15" s="2">
        <v>17.5</v>
      </c>
      <c r="G15" s="2">
        <v>0.177</v>
      </c>
      <c r="H15" s="2">
        <v>0.009</v>
      </c>
      <c r="I15" s="2">
        <v>0.107</v>
      </c>
      <c r="J15" s="2">
        <v>15.2</v>
      </c>
      <c r="K15" s="4"/>
      <c r="L15" s="4"/>
      <c r="M15" s="2">
        <v>0.8</v>
      </c>
      <c r="N15" s="2">
        <v>36.0</v>
      </c>
      <c r="O15" s="2">
        <v>0.2</v>
      </c>
      <c r="P15" s="4"/>
      <c r="Q15" s="4"/>
      <c r="R15" s="4"/>
      <c r="S15" s="4"/>
      <c r="T15" s="2">
        <v>0.068</v>
      </c>
      <c r="U15" s="2">
        <v>0.123</v>
      </c>
      <c r="V15" s="2">
        <v>0.019</v>
      </c>
      <c r="W15" s="4"/>
      <c r="X15" s="2">
        <v>100.0</v>
      </c>
    </row>
    <row r="16">
      <c r="A16" s="2" t="s">
        <v>27</v>
      </c>
      <c r="B16" s="2" t="s">
        <v>40</v>
      </c>
      <c r="C16" s="3">
        <v>11700.0</v>
      </c>
      <c r="D16" s="2">
        <v>41.7</v>
      </c>
      <c r="E16" s="2">
        <v>58.3</v>
      </c>
      <c r="F16" s="2">
        <v>27.7</v>
      </c>
      <c r="G16" s="2">
        <v>0.281</v>
      </c>
      <c r="H16" s="2">
        <v>0.005</v>
      </c>
      <c r="I16" s="2">
        <v>0.204</v>
      </c>
      <c r="J16" s="2">
        <v>11.8</v>
      </c>
      <c r="K16" s="4"/>
      <c r="L16" s="4"/>
      <c r="M16" s="2">
        <v>0.9</v>
      </c>
      <c r="N16" s="2">
        <v>42.0</v>
      </c>
      <c r="O16" s="2">
        <v>1.3</v>
      </c>
      <c r="P16" s="4"/>
      <c r="Q16" s="4"/>
      <c r="R16" s="4"/>
      <c r="S16" s="4"/>
      <c r="T16" s="2">
        <v>0.071</v>
      </c>
      <c r="U16" s="2">
        <v>0.363</v>
      </c>
      <c r="V16" s="2">
        <v>0.032</v>
      </c>
      <c r="W16" s="4"/>
      <c r="X16" s="2">
        <v>100.0</v>
      </c>
    </row>
    <row r="17">
      <c r="A17" s="2" t="s">
        <v>27</v>
      </c>
      <c r="B17" s="2" t="s">
        <v>41</v>
      </c>
      <c r="C17" s="3">
        <v>11700.0</v>
      </c>
      <c r="D17" s="2">
        <v>30.3</v>
      </c>
      <c r="E17" s="2">
        <v>69.7</v>
      </c>
      <c r="F17" s="2">
        <v>17.0</v>
      </c>
      <c r="G17" s="2">
        <v>0.173</v>
      </c>
      <c r="H17" s="2">
        <v>0.004</v>
      </c>
      <c r="I17" s="2">
        <v>0.16</v>
      </c>
      <c r="J17" s="2">
        <v>12.3</v>
      </c>
      <c r="K17" s="4"/>
      <c r="L17" s="4"/>
      <c r="M17" s="2">
        <v>0.8</v>
      </c>
      <c r="N17" s="2">
        <v>47.0</v>
      </c>
      <c r="O17" s="2">
        <v>0.2</v>
      </c>
      <c r="P17" s="4"/>
      <c r="Q17" s="4"/>
      <c r="R17" s="4"/>
      <c r="S17" s="4"/>
      <c r="T17" s="2">
        <v>0.068</v>
      </c>
      <c r="U17" s="2">
        <v>0.316</v>
      </c>
      <c r="V17" s="2">
        <v>0.021</v>
      </c>
      <c r="W17" s="4"/>
      <c r="X17" s="2">
        <v>100.0</v>
      </c>
    </row>
    <row r="18">
      <c r="A18" s="2" t="s">
        <v>27</v>
      </c>
      <c r="B18" s="2" t="s">
        <v>42</v>
      </c>
      <c r="C18" s="3">
        <v>11700.0</v>
      </c>
      <c r="D18" s="2">
        <v>32.6</v>
      </c>
      <c r="E18" s="2">
        <v>67.4</v>
      </c>
      <c r="F18" s="2">
        <v>24.0</v>
      </c>
      <c r="G18" s="2">
        <v>0.244</v>
      </c>
      <c r="H18" s="2">
        <v>0.01</v>
      </c>
      <c r="I18" s="2">
        <v>0.217</v>
      </c>
      <c r="J18" s="2">
        <v>8.3</v>
      </c>
      <c r="K18" s="4"/>
      <c r="L18" s="4"/>
      <c r="M18" s="2">
        <v>1.0</v>
      </c>
      <c r="N18" s="2">
        <v>8.0</v>
      </c>
      <c r="O18" s="2">
        <v>0.0</v>
      </c>
      <c r="P18" s="4"/>
      <c r="Q18" s="4"/>
      <c r="R18" s="4"/>
      <c r="S18" s="4"/>
      <c r="T18" s="2">
        <v>0.087</v>
      </c>
      <c r="U18" s="2">
        <v>0.277</v>
      </c>
      <c r="V18" s="2">
        <v>0.032</v>
      </c>
      <c r="W18" s="4"/>
      <c r="X18" s="2">
        <v>100.0</v>
      </c>
    </row>
    <row r="19">
      <c r="A19" s="2" t="s">
        <v>27</v>
      </c>
      <c r="B19" s="2" t="s">
        <v>43</v>
      </c>
      <c r="C19" s="3">
        <v>11700.0</v>
      </c>
      <c r="D19" s="2">
        <v>24.2</v>
      </c>
      <c r="E19" s="2">
        <v>75.8</v>
      </c>
      <c r="F19" s="2">
        <v>19.7</v>
      </c>
      <c r="G19" s="2">
        <v>0.2</v>
      </c>
      <c r="H19" s="2">
        <v>0.01</v>
      </c>
      <c r="I19" s="2">
        <v>0.168</v>
      </c>
      <c r="J19" s="2">
        <v>3.9</v>
      </c>
      <c r="K19" s="4"/>
      <c r="L19" s="4"/>
      <c r="M19" s="2">
        <v>1.0</v>
      </c>
      <c r="N19" s="2">
        <v>20.0</v>
      </c>
      <c r="O19" s="2">
        <v>0.0</v>
      </c>
      <c r="P19" s="4"/>
      <c r="Q19" s="4"/>
      <c r="R19" s="4"/>
      <c r="S19" s="4"/>
      <c r="T19" s="2">
        <v>0.086</v>
      </c>
      <c r="U19" s="2">
        <v>0.231</v>
      </c>
      <c r="V19" s="2">
        <v>0.021</v>
      </c>
      <c r="W19" s="4"/>
      <c r="X19" s="2">
        <v>100.0</v>
      </c>
    </row>
    <row r="20">
      <c r="A20" s="2" t="s">
        <v>27</v>
      </c>
      <c r="B20" s="2" t="s">
        <v>44</v>
      </c>
      <c r="C20" s="3">
        <v>11700.0</v>
      </c>
      <c r="D20" s="2">
        <v>40.4</v>
      </c>
      <c r="E20" s="2">
        <v>59.6</v>
      </c>
      <c r="F20" s="2">
        <v>27.5</v>
      </c>
      <c r="G20" s="2">
        <v>0.279</v>
      </c>
      <c r="H20" s="2">
        <v>0.009</v>
      </c>
      <c r="I20" s="2">
        <v>0.142</v>
      </c>
      <c r="J20" s="2">
        <v>11.7</v>
      </c>
      <c r="K20" s="4"/>
      <c r="L20" s="4"/>
      <c r="M20" s="2">
        <v>0.9</v>
      </c>
      <c r="N20" s="2">
        <v>40.0</v>
      </c>
      <c r="O20" s="2">
        <v>0.3</v>
      </c>
      <c r="P20" s="4"/>
      <c r="Q20" s="4"/>
      <c r="R20" s="4"/>
      <c r="S20" s="4"/>
      <c r="T20" s="2">
        <v>0.123</v>
      </c>
      <c r="U20" s="2">
        <v>0.264</v>
      </c>
      <c r="V20" s="2">
        <v>0.029</v>
      </c>
      <c r="W20" s="4"/>
      <c r="X20" s="2">
        <v>100.0</v>
      </c>
    </row>
    <row r="21">
      <c r="A21" s="2" t="s">
        <v>27</v>
      </c>
      <c r="B21" s="2" t="s">
        <v>45</v>
      </c>
      <c r="C21" s="3">
        <v>11700.0</v>
      </c>
      <c r="D21" s="2">
        <v>36.0</v>
      </c>
      <c r="E21" s="2">
        <v>64.0</v>
      </c>
      <c r="F21" s="2">
        <v>24.9</v>
      </c>
      <c r="G21" s="2">
        <v>0.253</v>
      </c>
      <c r="H21" s="2">
        <v>0.013</v>
      </c>
      <c r="I21" s="2">
        <v>0.074</v>
      </c>
      <c r="J21" s="2">
        <v>10.0</v>
      </c>
      <c r="K21" s="4"/>
      <c r="L21" s="4"/>
      <c r="M21" s="2">
        <v>1.0</v>
      </c>
      <c r="N21" s="2">
        <v>33.0</v>
      </c>
      <c r="O21" s="2">
        <v>0.1</v>
      </c>
      <c r="P21" s="4"/>
      <c r="Q21" s="4"/>
      <c r="R21" s="4"/>
      <c r="S21" s="4"/>
      <c r="T21" s="2">
        <v>0.069</v>
      </c>
      <c r="U21" s="2">
        <v>0.13</v>
      </c>
      <c r="V21" s="2">
        <v>0.023</v>
      </c>
      <c r="W21" s="4"/>
      <c r="X21" s="2">
        <v>100.0</v>
      </c>
    </row>
    <row r="22">
      <c r="A22" s="2" t="s">
        <v>27</v>
      </c>
      <c r="B22" s="2" t="s">
        <v>46</v>
      </c>
      <c r="C22" s="3">
        <v>11700.0</v>
      </c>
      <c r="D22" s="2">
        <v>25.5</v>
      </c>
      <c r="E22" s="2">
        <v>74.5</v>
      </c>
      <c r="F22" s="2">
        <v>18.2</v>
      </c>
      <c r="G22" s="2">
        <v>0.185</v>
      </c>
      <c r="H22" s="2">
        <v>0.007</v>
      </c>
      <c r="I22" s="2">
        <v>0.133</v>
      </c>
      <c r="J22" s="2">
        <v>4.3</v>
      </c>
      <c r="K22" s="4"/>
      <c r="L22" s="4"/>
      <c r="M22" s="2">
        <v>0.8</v>
      </c>
      <c r="N22" s="2">
        <v>45.0</v>
      </c>
      <c r="O22" s="2">
        <v>2.2</v>
      </c>
      <c r="P22" s="4"/>
      <c r="Q22" s="4"/>
      <c r="R22" s="4"/>
      <c r="S22" s="4"/>
      <c r="T22" s="2">
        <v>0.115</v>
      </c>
      <c r="U22" s="2">
        <v>0.283</v>
      </c>
      <c r="V22" s="2">
        <v>0.021</v>
      </c>
      <c r="W22" s="4"/>
      <c r="X22" s="2">
        <v>100.0</v>
      </c>
    </row>
    <row r="23">
      <c r="A23" s="2" t="s">
        <v>27</v>
      </c>
      <c r="B23" s="2" t="s">
        <v>47</v>
      </c>
      <c r="C23" s="3">
        <v>11700.0</v>
      </c>
      <c r="D23" s="2">
        <v>32.3</v>
      </c>
      <c r="E23" s="2">
        <v>67.7</v>
      </c>
      <c r="F23" s="2">
        <v>24.2</v>
      </c>
      <c r="G23" s="2">
        <v>0.246</v>
      </c>
      <c r="H23" s="2">
        <v>0.012</v>
      </c>
      <c r="I23" s="2">
        <v>0.205</v>
      </c>
      <c r="J23" s="2">
        <v>7.8</v>
      </c>
      <c r="K23" s="4"/>
      <c r="L23" s="4"/>
      <c r="M23" s="2">
        <v>1.0</v>
      </c>
      <c r="N23" s="2">
        <v>7.0</v>
      </c>
      <c r="O23" s="2">
        <v>0.0</v>
      </c>
      <c r="P23" s="4"/>
      <c r="Q23" s="4"/>
      <c r="R23" s="4"/>
      <c r="S23" s="4"/>
      <c r="T23" s="2">
        <v>0.099</v>
      </c>
      <c r="U23" s="2">
        <v>0.269</v>
      </c>
      <c r="V23" s="2">
        <v>0.029</v>
      </c>
      <c r="W23" s="4"/>
      <c r="X23" s="2">
        <v>100.0</v>
      </c>
    </row>
    <row r="24">
      <c r="A24" s="2" t="s">
        <v>27</v>
      </c>
      <c r="B24" s="2" t="s">
        <v>48</v>
      </c>
      <c r="C24" s="3">
        <v>11700.0</v>
      </c>
      <c r="D24" s="2">
        <v>39.4</v>
      </c>
      <c r="E24" s="2">
        <v>60.6</v>
      </c>
      <c r="F24" s="2">
        <v>28.4</v>
      </c>
      <c r="G24" s="2">
        <v>0.288</v>
      </c>
      <c r="H24" s="2">
        <v>0.013</v>
      </c>
      <c r="I24" s="2">
        <v>0.193</v>
      </c>
      <c r="J24" s="2">
        <v>9.3</v>
      </c>
      <c r="K24" s="4"/>
      <c r="L24" s="4"/>
      <c r="M24" s="2">
        <v>1.1</v>
      </c>
      <c r="N24" s="4"/>
      <c r="O24" s="2">
        <v>0.7</v>
      </c>
      <c r="P24" s="4"/>
      <c r="Q24" s="4"/>
      <c r="R24" s="4"/>
      <c r="S24" s="4"/>
      <c r="T24" s="2">
        <v>0.096</v>
      </c>
      <c r="U24" s="2">
        <v>0.254</v>
      </c>
      <c r="V24" s="2">
        <v>0.023</v>
      </c>
      <c r="W24" s="4"/>
      <c r="X24" s="2">
        <v>100.0</v>
      </c>
    </row>
    <row r="25">
      <c r="A25" s="2" t="s">
        <v>27</v>
      </c>
      <c r="B25" s="2" t="s">
        <v>49</v>
      </c>
      <c r="C25" s="3">
        <v>11700.0</v>
      </c>
      <c r="D25" s="2">
        <v>23.6</v>
      </c>
      <c r="E25" s="2">
        <v>76.4</v>
      </c>
      <c r="F25" s="2">
        <v>19.2</v>
      </c>
      <c r="G25" s="2">
        <v>0.195</v>
      </c>
      <c r="H25" s="2">
        <v>0.01</v>
      </c>
      <c r="I25" s="2">
        <v>0.18</v>
      </c>
      <c r="J25" s="2">
        <v>4.2</v>
      </c>
      <c r="K25" s="4"/>
      <c r="L25" s="4"/>
      <c r="M25" s="2">
        <v>1.0</v>
      </c>
      <c r="N25" s="2">
        <v>10.0</v>
      </c>
      <c r="O25" s="2">
        <v>0.0</v>
      </c>
      <c r="P25" s="4"/>
      <c r="Q25" s="4"/>
      <c r="R25" s="4"/>
      <c r="S25" s="4"/>
      <c r="T25" s="2">
        <v>0.096</v>
      </c>
      <c r="U25" s="2">
        <v>0.238</v>
      </c>
      <c r="V25" s="2">
        <v>0.021</v>
      </c>
      <c r="W25" s="4"/>
      <c r="X25" s="2">
        <v>100.0</v>
      </c>
    </row>
    <row r="26">
      <c r="A26" s="2" t="s">
        <v>27</v>
      </c>
      <c r="B26" s="2" t="s">
        <v>50</v>
      </c>
      <c r="C26" s="3">
        <v>9800.0</v>
      </c>
      <c r="D26" s="2">
        <v>36.2</v>
      </c>
      <c r="E26" s="2">
        <v>63.8</v>
      </c>
      <c r="F26" s="2">
        <v>28.9</v>
      </c>
      <c r="G26" s="2">
        <v>0.328</v>
      </c>
      <c r="H26" s="2">
        <v>0.015</v>
      </c>
      <c r="I26" s="2">
        <v>0.195</v>
      </c>
      <c r="J26" s="2">
        <v>7.4</v>
      </c>
      <c r="K26" s="2">
        <v>1.356</v>
      </c>
      <c r="L26" s="2">
        <v>0.116</v>
      </c>
      <c r="M26" s="2">
        <v>1.0</v>
      </c>
      <c r="N26" s="2">
        <v>16.0</v>
      </c>
      <c r="O26" s="2">
        <v>0.0</v>
      </c>
      <c r="P26" s="4"/>
      <c r="Q26" s="4"/>
      <c r="R26" s="4"/>
      <c r="S26" s="4"/>
      <c r="T26" s="2">
        <v>0.086</v>
      </c>
      <c r="U26" s="2">
        <v>0.243</v>
      </c>
      <c r="V26" s="4"/>
      <c r="W26" s="4"/>
      <c r="X26" s="2">
        <v>100.0</v>
      </c>
    </row>
    <row r="27">
      <c r="A27" s="2" t="s">
        <v>27</v>
      </c>
      <c r="B27" s="2" t="s">
        <v>51</v>
      </c>
      <c r="C27" s="3">
        <v>9800.0</v>
      </c>
      <c r="D27" s="2">
        <v>35.1</v>
      </c>
      <c r="E27" s="2">
        <v>64.9</v>
      </c>
      <c r="F27" s="2">
        <v>12.7</v>
      </c>
      <c r="G27" s="2">
        <v>0.144</v>
      </c>
      <c r="H27" s="2">
        <v>0.01</v>
      </c>
      <c r="I27" s="2">
        <v>0.0</v>
      </c>
      <c r="J27" s="2">
        <v>5.4</v>
      </c>
      <c r="K27" s="2">
        <v>1.356</v>
      </c>
      <c r="L27" s="2">
        <v>0.116</v>
      </c>
      <c r="M27" s="2">
        <v>0.0</v>
      </c>
      <c r="N27" s="2">
        <v>19.0</v>
      </c>
      <c r="O27" s="2">
        <v>17.0</v>
      </c>
      <c r="P27" s="4"/>
      <c r="Q27" s="4"/>
      <c r="R27" s="4"/>
      <c r="S27" s="4"/>
      <c r="T27" s="2">
        <v>0.0</v>
      </c>
      <c r="U27" s="2">
        <v>0.0</v>
      </c>
      <c r="V27" s="4"/>
      <c r="W27" s="4"/>
      <c r="X27" s="2">
        <v>100.0</v>
      </c>
    </row>
    <row r="28">
      <c r="A28" s="2" t="s">
        <v>27</v>
      </c>
      <c r="B28" s="2" t="s">
        <v>52</v>
      </c>
      <c r="C28" s="3">
        <v>9800.0</v>
      </c>
      <c r="D28" s="2">
        <v>31.8</v>
      </c>
      <c r="E28" s="2">
        <v>68.2</v>
      </c>
      <c r="F28" s="2">
        <v>27.8</v>
      </c>
      <c r="G28" s="2">
        <v>0.316</v>
      </c>
      <c r="H28" s="2">
        <v>0.009</v>
      </c>
      <c r="I28" s="2">
        <v>0.109</v>
      </c>
      <c r="J28" s="2">
        <v>2.6</v>
      </c>
      <c r="K28" s="2">
        <v>1.356</v>
      </c>
      <c r="L28" s="2">
        <v>0.116</v>
      </c>
      <c r="M28" s="2">
        <v>1.3</v>
      </c>
      <c r="N28" s="2">
        <v>44.0</v>
      </c>
      <c r="O28" s="2">
        <v>0.1</v>
      </c>
      <c r="P28" s="4"/>
      <c r="Q28" s="4"/>
      <c r="R28" s="4"/>
      <c r="S28" s="4"/>
      <c r="T28" s="2">
        <v>0.062</v>
      </c>
      <c r="U28" s="2">
        <v>0.213</v>
      </c>
      <c r="V28" s="4"/>
      <c r="W28" s="4"/>
      <c r="X28" s="2">
        <v>100.0</v>
      </c>
    </row>
    <row r="29">
      <c r="A29" s="2" t="s">
        <v>27</v>
      </c>
      <c r="B29" s="2" t="s">
        <v>53</v>
      </c>
      <c r="C29" s="3">
        <v>9800.0</v>
      </c>
      <c r="D29" s="2">
        <v>26.9</v>
      </c>
      <c r="E29" s="2">
        <v>73.1</v>
      </c>
      <c r="F29" s="2">
        <v>24.0</v>
      </c>
      <c r="G29" s="2">
        <v>0.273</v>
      </c>
      <c r="H29" s="2">
        <v>0.011</v>
      </c>
      <c r="I29" s="2">
        <v>0.11</v>
      </c>
      <c r="J29" s="2">
        <v>1.4</v>
      </c>
      <c r="K29" s="2">
        <v>1.356</v>
      </c>
      <c r="L29" s="2">
        <v>0.116</v>
      </c>
      <c r="M29" s="2">
        <v>1.4</v>
      </c>
      <c r="N29" s="2">
        <v>47.0</v>
      </c>
      <c r="O29" s="2">
        <v>0.1</v>
      </c>
      <c r="P29" s="4"/>
      <c r="Q29" s="4"/>
      <c r="R29" s="4"/>
      <c r="S29" s="4"/>
      <c r="T29" s="2">
        <v>0.058</v>
      </c>
      <c r="U29" s="2">
        <v>0.327</v>
      </c>
      <c r="V29" s="4"/>
      <c r="W29" s="4"/>
      <c r="X29" s="2">
        <v>100.0</v>
      </c>
    </row>
    <row r="30">
      <c r="A30" s="2" t="s">
        <v>27</v>
      </c>
      <c r="B30" s="2" t="s">
        <v>54</v>
      </c>
      <c r="C30" s="3">
        <v>7000.0</v>
      </c>
      <c r="D30" s="2">
        <v>42.0</v>
      </c>
      <c r="E30" s="2">
        <v>58.0</v>
      </c>
      <c r="F30" s="2">
        <v>26.1</v>
      </c>
      <c r="G30" s="2">
        <v>0.288</v>
      </c>
      <c r="H30" s="2">
        <v>0.005</v>
      </c>
      <c r="I30" s="2">
        <v>0.158</v>
      </c>
      <c r="J30" s="2">
        <v>15.0</v>
      </c>
      <c r="K30" s="4"/>
      <c r="L30" s="4"/>
      <c r="M30" s="2">
        <v>0.9</v>
      </c>
      <c r="N30" s="2">
        <v>65.0</v>
      </c>
      <c r="O30" s="2">
        <v>0.0</v>
      </c>
      <c r="P30" s="4"/>
      <c r="Q30" s="4"/>
      <c r="R30" s="4"/>
      <c r="S30" s="4"/>
      <c r="T30" s="2">
        <v>0.074</v>
      </c>
      <c r="U30" s="2">
        <v>0.232</v>
      </c>
      <c r="V30" s="4"/>
      <c r="W30" s="4"/>
      <c r="X30" s="2">
        <v>100.0</v>
      </c>
    </row>
    <row r="31">
      <c r="A31" s="2" t="s">
        <v>27</v>
      </c>
      <c r="B31" s="2" t="s">
        <v>55</v>
      </c>
      <c r="C31" s="3">
        <v>9800.0</v>
      </c>
      <c r="D31" s="2">
        <v>25.5</v>
      </c>
      <c r="E31" s="2">
        <v>74.5</v>
      </c>
      <c r="F31" s="2">
        <v>23.1</v>
      </c>
      <c r="G31" s="2">
        <v>0.208</v>
      </c>
      <c r="H31" s="2">
        <v>0.008</v>
      </c>
      <c r="I31" s="2">
        <v>0.21</v>
      </c>
      <c r="J31" s="2">
        <v>0.7</v>
      </c>
      <c r="K31" s="4"/>
      <c r="L31" s="4"/>
      <c r="M31" s="2">
        <v>1.1</v>
      </c>
      <c r="N31" s="4"/>
      <c r="O31" s="2">
        <v>0.5</v>
      </c>
      <c r="P31" s="4"/>
      <c r="Q31" s="4"/>
      <c r="R31" s="4"/>
      <c r="S31" s="4"/>
      <c r="T31" s="2">
        <v>0.054</v>
      </c>
      <c r="U31" s="2">
        <v>0.286</v>
      </c>
      <c r="V31" s="4"/>
      <c r="W31" s="4"/>
      <c r="X31" s="2">
        <v>100.0</v>
      </c>
    </row>
    <row r="32">
      <c r="A32" s="2" t="s">
        <v>27</v>
      </c>
      <c r="B32" s="2" t="s">
        <v>56</v>
      </c>
      <c r="C32" s="3">
        <v>9800.0</v>
      </c>
      <c r="D32" s="2">
        <v>44.6</v>
      </c>
      <c r="E32" s="2">
        <v>55.4</v>
      </c>
      <c r="F32" s="2">
        <v>12.6</v>
      </c>
      <c r="G32" s="2">
        <v>0.077</v>
      </c>
      <c r="H32" s="2">
        <v>0.009</v>
      </c>
      <c r="I32" s="2">
        <v>0.113</v>
      </c>
      <c r="J32" s="2">
        <v>31.6</v>
      </c>
      <c r="K32" s="4"/>
      <c r="L32" s="4"/>
      <c r="M32" s="2">
        <v>0.5</v>
      </c>
      <c r="N32" s="4"/>
      <c r="O32" s="2">
        <v>0.0</v>
      </c>
      <c r="P32" s="4"/>
      <c r="Q32" s="4"/>
      <c r="R32" s="4"/>
      <c r="S32" s="4"/>
      <c r="T32" s="2">
        <v>0.058</v>
      </c>
      <c r="U32" s="2">
        <v>0.131</v>
      </c>
      <c r="V32" s="4"/>
      <c r="W32" s="4"/>
      <c r="X32" s="2">
        <v>100.0</v>
      </c>
    </row>
    <row r="33">
      <c r="A33" s="2" t="s">
        <v>27</v>
      </c>
      <c r="B33" s="2" t="s">
        <v>57</v>
      </c>
      <c r="C33" s="3">
        <v>9800.0</v>
      </c>
      <c r="D33" s="2">
        <v>25.4</v>
      </c>
      <c r="E33" s="2">
        <v>74.6</v>
      </c>
      <c r="F33" s="2">
        <v>20.4</v>
      </c>
      <c r="G33" s="2">
        <v>0.206</v>
      </c>
      <c r="H33" s="2">
        <v>0.007</v>
      </c>
      <c r="I33" s="2">
        <v>0.223</v>
      </c>
      <c r="J33" s="2">
        <v>3.5</v>
      </c>
      <c r="K33" s="4"/>
      <c r="L33" s="4"/>
      <c r="M33" s="2">
        <v>0.8</v>
      </c>
      <c r="N33" s="4"/>
      <c r="O33" s="2">
        <v>0.8</v>
      </c>
      <c r="P33" s="4"/>
      <c r="Q33" s="4"/>
      <c r="R33" s="4"/>
      <c r="S33" s="4"/>
      <c r="T33" s="2">
        <v>0.051</v>
      </c>
      <c r="U33" s="2">
        <v>0.303</v>
      </c>
      <c r="V33" s="4"/>
      <c r="W33" s="4"/>
      <c r="X33" s="2">
        <v>100.0</v>
      </c>
    </row>
    <row r="34">
      <c r="A34" s="2" t="s">
        <v>27</v>
      </c>
      <c r="B34" s="2" t="s">
        <v>58</v>
      </c>
      <c r="C34" s="3">
        <v>9800.0</v>
      </c>
      <c r="D34" s="2">
        <v>25.6</v>
      </c>
      <c r="E34" s="2">
        <v>74.4</v>
      </c>
      <c r="F34" s="2">
        <v>18.9</v>
      </c>
      <c r="G34" s="2">
        <v>0.192</v>
      </c>
      <c r="H34" s="2">
        <v>0.01</v>
      </c>
      <c r="I34" s="2">
        <v>0.184</v>
      </c>
      <c r="J34" s="2">
        <v>4.9</v>
      </c>
      <c r="K34" s="4"/>
      <c r="L34" s="4"/>
      <c r="M34" s="2">
        <v>0.9</v>
      </c>
      <c r="N34" s="4"/>
      <c r="O34" s="2">
        <v>0.9</v>
      </c>
      <c r="P34" s="4"/>
      <c r="Q34" s="4"/>
      <c r="R34" s="4"/>
      <c r="S34" s="4"/>
      <c r="T34" s="2">
        <v>0.072</v>
      </c>
      <c r="U34" s="2">
        <v>0.23</v>
      </c>
      <c r="V34" s="4"/>
      <c r="W34" s="4"/>
      <c r="X34" s="2">
        <v>100.0</v>
      </c>
    </row>
    <row r="35">
      <c r="A35" s="2" t="s">
        <v>27</v>
      </c>
      <c r="B35" s="2" t="s">
        <v>59</v>
      </c>
      <c r="C35" s="3">
        <v>9800.0</v>
      </c>
      <c r="D35" s="2">
        <v>25.1</v>
      </c>
      <c r="E35" s="2">
        <v>74.9</v>
      </c>
      <c r="F35" s="2">
        <v>20.0</v>
      </c>
      <c r="G35" s="2">
        <v>0.227</v>
      </c>
      <c r="H35" s="2">
        <v>0.01</v>
      </c>
      <c r="I35" s="2">
        <v>0.185</v>
      </c>
      <c r="J35" s="2">
        <v>1.3</v>
      </c>
      <c r="K35" s="4"/>
      <c r="L35" s="4"/>
      <c r="M35" s="2">
        <v>1.0</v>
      </c>
      <c r="N35" s="4"/>
      <c r="O35" s="2">
        <v>2.8</v>
      </c>
      <c r="P35" s="4"/>
      <c r="Q35" s="4"/>
      <c r="R35" s="4"/>
      <c r="S35" s="4"/>
      <c r="T35" s="2">
        <v>0.073</v>
      </c>
      <c r="U35" s="2">
        <v>0.298</v>
      </c>
      <c r="V35" s="4"/>
      <c r="W35" s="4"/>
      <c r="X35" s="2">
        <v>100.0</v>
      </c>
    </row>
    <row r="36">
      <c r="A36" s="2" t="s">
        <v>27</v>
      </c>
      <c r="B36" s="2" t="s">
        <v>60</v>
      </c>
      <c r="C36" s="3">
        <v>9800.0</v>
      </c>
      <c r="D36" s="2">
        <v>26.0</v>
      </c>
      <c r="E36" s="2">
        <v>74.0</v>
      </c>
      <c r="F36" s="2">
        <v>22.0</v>
      </c>
      <c r="G36" s="2">
        <v>0.234</v>
      </c>
      <c r="H36" s="2">
        <v>0.011</v>
      </c>
      <c r="I36" s="2">
        <v>0.169</v>
      </c>
      <c r="J36" s="2">
        <v>2.6</v>
      </c>
      <c r="K36" s="4"/>
      <c r="L36" s="4"/>
      <c r="M36" s="2">
        <v>1.2</v>
      </c>
      <c r="N36" s="2">
        <v>21.0</v>
      </c>
      <c r="O36" s="2">
        <v>0.2</v>
      </c>
      <c r="P36" s="4"/>
      <c r="Q36" s="4"/>
      <c r="R36" s="4"/>
      <c r="S36" s="4"/>
      <c r="T36" s="2">
        <v>0.063</v>
      </c>
      <c r="U36" s="2">
        <v>0.059</v>
      </c>
      <c r="V36" s="4"/>
      <c r="W36" s="4"/>
      <c r="X36" s="2">
        <v>100.0</v>
      </c>
    </row>
    <row r="37">
      <c r="A37" s="2" t="s">
        <v>27</v>
      </c>
      <c r="B37" s="2" t="s">
        <v>61</v>
      </c>
      <c r="C37" s="3">
        <v>19400.0</v>
      </c>
      <c r="D37" s="2">
        <v>56.3</v>
      </c>
      <c r="E37" s="2">
        <v>43.7</v>
      </c>
      <c r="F37" s="2">
        <v>30.1</v>
      </c>
      <c r="G37" s="2">
        <v>0.653</v>
      </c>
      <c r="H37" s="2">
        <v>0.041</v>
      </c>
      <c r="I37" s="2">
        <v>0.163</v>
      </c>
      <c r="J37" s="2">
        <v>25.6</v>
      </c>
      <c r="K37" s="2">
        <v>1.459</v>
      </c>
      <c r="L37" s="2">
        <v>0.065</v>
      </c>
      <c r="M37" s="2">
        <v>0.6</v>
      </c>
      <c r="N37" s="2">
        <v>7.0</v>
      </c>
      <c r="O37" s="2">
        <v>0.0</v>
      </c>
      <c r="P37" s="4"/>
      <c r="Q37" s="4"/>
      <c r="R37" s="4"/>
      <c r="S37" s="4"/>
      <c r="T37" s="2">
        <v>0.1</v>
      </c>
      <c r="U37" s="2">
        <v>0.306</v>
      </c>
      <c r="V37" s="2">
        <v>0.025</v>
      </c>
      <c r="W37" s="4"/>
      <c r="X37" s="2">
        <v>100.0</v>
      </c>
    </row>
    <row r="38">
      <c r="A38" s="2" t="s">
        <v>27</v>
      </c>
      <c r="B38" s="2" t="s">
        <v>62</v>
      </c>
      <c r="C38" s="3">
        <v>19400.0</v>
      </c>
      <c r="D38" s="2">
        <v>51.0</v>
      </c>
      <c r="E38" s="2">
        <v>49.0</v>
      </c>
      <c r="F38" s="2">
        <v>24.9</v>
      </c>
      <c r="G38" s="2">
        <v>0.54</v>
      </c>
      <c r="H38" s="2">
        <v>0.013</v>
      </c>
      <c r="I38" s="2">
        <v>0.125</v>
      </c>
      <c r="J38" s="2">
        <v>25.7</v>
      </c>
      <c r="K38" s="2">
        <v>1.459</v>
      </c>
      <c r="L38" s="2">
        <v>0.065</v>
      </c>
      <c r="M38" s="2">
        <v>0.4</v>
      </c>
      <c r="N38" s="2">
        <v>6.0</v>
      </c>
      <c r="O38" s="2">
        <v>0.0</v>
      </c>
      <c r="P38" s="4"/>
      <c r="Q38" s="4"/>
      <c r="R38" s="4"/>
      <c r="S38" s="4"/>
      <c r="T38" s="2">
        <v>0.054</v>
      </c>
      <c r="U38" s="2">
        <v>0.157</v>
      </c>
      <c r="V38" s="2">
        <v>0.018</v>
      </c>
      <c r="W38" s="4"/>
      <c r="X38" s="2">
        <v>100.0</v>
      </c>
    </row>
    <row r="39">
      <c r="A39" s="2" t="s">
        <v>27</v>
      </c>
      <c r="B39" s="2" t="s">
        <v>63</v>
      </c>
      <c r="C39" s="3">
        <v>19400.0</v>
      </c>
      <c r="D39" s="2">
        <v>43.7</v>
      </c>
      <c r="E39" s="2">
        <v>56.3</v>
      </c>
      <c r="F39" s="2">
        <v>18.1</v>
      </c>
      <c r="G39" s="2">
        <v>0.393</v>
      </c>
      <c r="H39" s="2">
        <v>0.015</v>
      </c>
      <c r="I39" s="2">
        <v>0.198</v>
      </c>
      <c r="J39" s="2">
        <v>13.4</v>
      </c>
      <c r="K39" s="2">
        <v>1.459</v>
      </c>
      <c r="L39" s="2">
        <v>0.065</v>
      </c>
      <c r="M39" s="2">
        <v>1.0</v>
      </c>
      <c r="N39" s="2">
        <v>0.0</v>
      </c>
      <c r="O39" s="2">
        <v>11.2</v>
      </c>
      <c r="P39" s="4"/>
      <c r="Q39" s="4"/>
      <c r="R39" s="4"/>
      <c r="S39" s="4"/>
      <c r="T39" s="2">
        <v>0.02</v>
      </c>
      <c r="U39" s="2">
        <v>0.29</v>
      </c>
      <c r="V39" s="2">
        <v>0.021</v>
      </c>
      <c r="W39" s="4"/>
      <c r="X39" s="2">
        <v>100.0</v>
      </c>
    </row>
    <row r="40">
      <c r="A40" s="2" t="s">
        <v>27</v>
      </c>
      <c r="B40" s="2" t="s">
        <v>64</v>
      </c>
      <c r="C40" s="3">
        <v>13000.0</v>
      </c>
      <c r="D40" s="2">
        <v>54.3</v>
      </c>
      <c r="E40" s="2">
        <v>45.7</v>
      </c>
      <c r="F40" s="2">
        <v>38.2</v>
      </c>
      <c r="G40" s="2">
        <v>0.424</v>
      </c>
      <c r="H40" s="2">
        <v>0.005</v>
      </c>
      <c r="I40" s="2">
        <v>0.243</v>
      </c>
      <c r="J40" s="2">
        <v>14.1</v>
      </c>
      <c r="K40" s="4"/>
      <c r="L40" s="4"/>
      <c r="M40" s="2">
        <v>0.8</v>
      </c>
      <c r="N40" s="2">
        <v>6.0</v>
      </c>
      <c r="O40" s="2">
        <v>1.2</v>
      </c>
      <c r="P40" s="4"/>
      <c r="Q40" s="4"/>
      <c r="R40" s="4"/>
      <c r="S40" s="4"/>
      <c r="T40" s="2">
        <v>0.073</v>
      </c>
      <c r="U40" s="2">
        <v>0.42</v>
      </c>
      <c r="V40" s="2">
        <v>0.03</v>
      </c>
      <c r="W40" s="4"/>
      <c r="X40" s="2">
        <v>100.0</v>
      </c>
    </row>
    <row r="41">
      <c r="A41" s="2" t="s">
        <v>27</v>
      </c>
      <c r="B41" s="2" t="s">
        <v>65</v>
      </c>
      <c r="C41" s="3">
        <v>13000.0</v>
      </c>
      <c r="D41" s="2">
        <v>36.4</v>
      </c>
      <c r="E41" s="2">
        <v>63.6</v>
      </c>
      <c r="F41" s="2">
        <v>18.5</v>
      </c>
      <c r="G41" s="2">
        <v>0.206</v>
      </c>
      <c r="H41" s="2">
        <v>0.001</v>
      </c>
      <c r="I41" s="2">
        <v>0.179</v>
      </c>
      <c r="J41" s="2">
        <v>16.5</v>
      </c>
      <c r="K41" s="4"/>
      <c r="L41" s="4"/>
      <c r="M41" s="2">
        <v>1.1</v>
      </c>
      <c r="N41" s="2">
        <v>2.0</v>
      </c>
      <c r="O41" s="2">
        <v>0.3</v>
      </c>
      <c r="P41" s="4"/>
      <c r="Q41" s="4"/>
      <c r="R41" s="4"/>
      <c r="S41" s="4"/>
      <c r="T41" s="2">
        <v>0.059</v>
      </c>
      <c r="U41" s="2">
        <v>0.3</v>
      </c>
      <c r="V41" s="2">
        <v>0.025</v>
      </c>
      <c r="W41" s="4"/>
      <c r="X41" s="2">
        <v>100.0</v>
      </c>
    </row>
    <row r="42">
      <c r="A42" s="2" t="s">
        <v>27</v>
      </c>
      <c r="B42" s="2" t="s">
        <v>66</v>
      </c>
      <c r="C42" s="3">
        <v>17000.0</v>
      </c>
      <c r="D42" s="2">
        <v>42.1</v>
      </c>
      <c r="E42" s="2">
        <v>57.9</v>
      </c>
      <c r="F42" s="2">
        <v>27.3</v>
      </c>
      <c r="G42" s="2">
        <v>0.158</v>
      </c>
      <c r="H42" s="2">
        <v>0.019</v>
      </c>
      <c r="I42" s="2">
        <v>0.246</v>
      </c>
      <c r="J42" s="2">
        <v>13.9</v>
      </c>
      <c r="K42" s="2">
        <v>1.127</v>
      </c>
      <c r="L42" s="2">
        <v>0.046</v>
      </c>
      <c r="M42" s="2">
        <v>1.4</v>
      </c>
      <c r="N42" s="2">
        <v>2.0</v>
      </c>
      <c r="O42" s="2">
        <v>0.0</v>
      </c>
      <c r="P42" s="4"/>
      <c r="Q42" s="4"/>
      <c r="R42" s="4"/>
      <c r="S42" s="4"/>
      <c r="T42" s="2">
        <v>0.062</v>
      </c>
      <c r="U42" s="2">
        <v>0.423</v>
      </c>
      <c r="V42" s="2">
        <v>0.031</v>
      </c>
      <c r="W42" s="4"/>
      <c r="X42" s="2">
        <v>100.0</v>
      </c>
    </row>
    <row r="43">
      <c r="A43" s="2" t="s">
        <v>27</v>
      </c>
      <c r="B43" s="2" t="s">
        <v>67</v>
      </c>
      <c r="C43" s="3">
        <v>17000.0</v>
      </c>
      <c r="D43" s="2">
        <v>43.7</v>
      </c>
      <c r="E43" s="2">
        <v>56.3</v>
      </c>
      <c r="F43" s="2">
        <v>36.4</v>
      </c>
      <c r="G43" s="2">
        <v>0.211</v>
      </c>
      <c r="H43" s="2">
        <v>0.005</v>
      </c>
      <c r="I43" s="2">
        <v>0.162</v>
      </c>
      <c r="J43" s="2">
        <v>7.0</v>
      </c>
      <c r="K43" s="2">
        <v>1.127</v>
      </c>
      <c r="L43" s="2">
        <v>0.046</v>
      </c>
      <c r="M43" s="2">
        <v>0.3</v>
      </c>
      <c r="N43" s="2">
        <v>5.0</v>
      </c>
      <c r="O43" s="2">
        <v>0.0</v>
      </c>
      <c r="P43" s="4"/>
      <c r="Q43" s="4"/>
      <c r="R43" s="4"/>
      <c r="S43" s="4"/>
      <c r="T43" s="2">
        <v>0.033</v>
      </c>
      <c r="U43" s="2">
        <v>0.238</v>
      </c>
      <c r="V43" s="2">
        <v>0.023</v>
      </c>
      <c r="W43" s="4"/>
      <c r="X43" s="2">
        <v>100.0</v>
      </c>
    </row>
    <row r="44">
      <c r="A44" s="2" t="s">
        <v>27</v>
      </c>
      <c r="B44" s="2" t="s">
        <v>68</v>
      </c>
      <c r="C44" s="3">
        <v>17000.0</v>
      </c>
      <c r="D44" s="2">
        <v>33.3</v>
      </c>
      <c r="E44" s="2">
        <v>66.7</v>
      </c>
      <c r="F44" s="2">
        <v>22.2</v>
      </c>
      <c r="G44" s="2">
        <v>0.129</v>
      </c>
      <c r="H44" s="2">
        <v>0.009</v>
      </c>
      <c r="I44" s="2">
        <v>0.225</v>
      </c>
      <c r="J44" s="2">
        <v>3.8</v>
      </c>
      <c r="K44" s="2">
        <v>1.127</v>
      </c>
      <c r="L44" s="2">
        <v>0.046</v>
      </c>
      <c r="M44" s="2">
        <v>1.1</v>
      </c>
      <c r="N44" s="2">
        <v>6.0</v>
      </c>
      <c r="O44" s="2">
        <v>6.2</v>
      </c>
      <c r="P44" s="4"/>
      <c r="Q44" s="4"/>
      <c r="R44" s="4"/>
      <c r="S44" s="4"/>
      <c r="T44" s="2">
        <v>0.007</v>
      </c>
      <c r="U44" s="2">
        <v>0.22</v>
      </c>
      <c r="V44" s="2">
        <v>0.026</v>
      </c>
      <c r="W44" s="4"/>
      <c r="X44" s="2">
        <v>100.0</v>
      </c>
    </row>
    <row r="45">
      <c r="A45" s="2" t="s">
        <v>27</v>
      </c>
      <c r="B45" s="2" t="s">
        <v>69</v>
      </c>
      <c r="C45" s="3">
        <v>21300.0</v>
      </c>
      <c r="D45" s="2">
        <v>30.8</v>
      </c>
      <c r="E45" s="2">
        <v>69.2</v>
      </c>
      <c r="F45" s="2">
        <v>20.2</v>
      </c>
      <c r="G45" s="2">
        <v>0.215</v>
      </c>
      <c r="H45" s="2">
        <v>0.01</v>
      </c>
      <c r="I45" s="2">
        <v>0.163</v>
      </c>
      <c r="J45" s="2">
        <v>9.5</v>
      </c>
      <c r="K45" s="4"/>
      <c r="L45" s="4"/>
      <c r="M45" s="2">
        <v>1.0</v>
      </c>
      <c r="N45" s="2">
        <v>7.0</v>
      </c>
      <c r="O45" s="2">
        <v>1.3</v>
      </c>
      <c r="P45" s="4"/>
      <c r="Q45" s="4"/>
      <c r="R45" s="4"/>
      <c r="S45" s="4"/>
      <c r="T45" s="2">
        <v>0.108</v>
      </c>
      <c r="U45" s="2">
        <v>0.366</v>
      </c>
      <c r="V45" s="2">
        <v>0.019</v>
      </c>
      <c r="W45" s="4"/>
      <c r="X45" s="2">
        <v>100.0</v>
      </c>
    </row>
    <row r="46">
      <c r="A46" s="2" t="s">
        <v>27</v>
      </c>
      <c r="B46" s="2" t="s">
        <v>70</v>
      </c>
      <c r="C46" s="3">
        <v>18200.0</v>
      </c>
      <c r="D46" s="2">
        <v>44.9</v>
      </c>
      <c r="E46" s="2">
        <v>55.1</v>
      </c>
      <c r="F46" s="2">
        <v>37.8</v>
      </c>
      <c r="G46" s="2">
        <v>0.0</v>
      </c>
      <c r="H46" s="2">
        <v>0.005</v>
      </c>
      <c r="I46" s="2">
        <v>0.233</v>
      </c>
      <c r="J46" s="2">
        <v>5.6</v>
      </c>
      <c r="K46" s="4"/>
      <c r="L46" s="4"/>
      <c r="M46" s="2">
        <v>0.9</v>
      </c>
      <c r="N46" s="2">
        <v>6.0</v>
      </c>
      <c r="O46" s="2">
        <v>0.6</v>
      </c>
      <c r="P46" s="4"/>
      <c r="Q46" s="4"/>
      <c r="R46" s="4"/>
      <c r="S46" s="4"/>
      <c r="T46" s="2">
        <v>0.071</v>
      </c>
      <c r="U46" s="2">
        <v>0.487</v>
      </c>
      <c r="V46" s="4"/>
      <c r="W46" s="4"/>
      <c r="X46" s="2">
        <v>100.0</v>
      </c>
    </row>
    <row r="47">
      <c r="A47" s="2" t="s">
        <v>27</v>
      </c>
      <c r="B47" s="2" t="s">
        <v>71</v>
      </c>
      <c r="C47" s="3">
        <v>18200.0</v>
      </c>
      <c r="D47" s="2">
        <v>25.8</v>
      </c>
      <c r="E47" s="2">
        <v>74.2</v>
      </c>
      <c r="F47" s="2">
        <v>22.0</v>
      </c>
      <c r="G47" s="2">
        <v>0.0</v>
      </c>
      <c r="H47" s="2">
        <v>0.004</v>
      </c>
      <c r="I47" s="2">
        <v>0.166</v>
      </c>
      <c r="J47" s="2">
        <v>2.9</v>
      </c>
      <c r="K47" s="4"/>
      <c r="L47" s="4"/>
      <c r="M47" s="2">
        <v>0.9</v>
      </c>
      <c r="N47" s="2">
        <v>5.0</v>
      </c>
      <c r="O47" s="2">
        <v>0.0</v>
      </c>
      <c r="P47" s="4"/>
      <c r="Q47" s="4"/>
      <c r="R47" s="4"/>
      <c r="S47" s="4"/>
      <c r="T47" s="2">
        <v>0.05</v>
      </c>
      <c r="U47" s="2">
        <v>0.326</v>
      </c>
      <c r="V47" s="4"/>
      <c r="W47" s="4"/>
      <c r="X47" s="2">
        <v>100.0</v>
      </c>
    </row>
    <row r="48">
      <c r="A48" s="2" t="s">
        <v>27</v>
      </c>
      <c r="B48" s="2" t="s">
        <v>72</v>
      </c>
      <c r="C48" s="3">
        <v>18340.0</v>
      </c>
      <c r="D48" s="2">
        <v>44.9</v>
      </c>
      <c r="E48" s="2">
        <v>55.1</v>
      </c>
      <c r="F48" s="2">
        <v>37.8</v>
      </c>
      <c r="G48" s="2">
        <v>0.416</v>
      </c>
      <c r="H48" s="2">
        <v>0.005</v>
      </c>
      <c r="I48" s="2">
        <v>0.233</v>
      </c>
      <c r="J48" s="2">
        <v>5.6</v>
      </c>
      <c r="K48" s="4"/>
      <c r="L48" s="4"/>
      <c r="M48" s="2">
        <v>0.9</v>
      </c>
      <c r="N48" s="2">
        <v>6.0</v>
      </c>
      <c r="O48" s="2">
        <v>0.6</v>
      </c>
      <c r="P48" s="4"/>
      <c r="Q48" s="4"/>
      <c r="R48" s="4"/>
      <c r="S48" s="4"/>
      <c r="T48" s="2">
        <v>0.071</v>
      </c>
      <c r="U48" s="2">
        <v>0.487</v>
      </c>
      <c r="V48" s="2">
        <v>0.022</v>
      </c>
      <c r="W48" s="4"/>
      <c r="X48" s="2">
        <v>100.0</v>
      </c>
    </row>
    <row r="49">
      <c r="A49" s="2" t="s">
        <v>27</v>
      </c>
      <c r="B49" s="2" t="s">
        <v>73</v>
      </c>
      <c r="C49" s="3">
        <v>18340.0</v>
      </c>
      <c r="D49" s="2">
        <v>51.1</v>
      </c>
      <c r="E49" s="2">
        <v>48.9</v>
      </c>
      <c r="F49" s="2">
        <v>15.8</v>
      </c>
      <c r="G49" s="2">
        <v>0.174</v>
      </c>
      <c r="H49" s="2">
        <v>0.01</v>
      </c>
      <c r="I49" s="2">
        <v>0.164</v>
      </c>
      <c r="J49" s="2">
        <v>26.4</v>
      </c>
      <c r="K49" s="4"/>
      <c r="L49" s="4"/>
      <c r="M49" s="2">
        <v>0.9</v>
      </c>
      <c r="N49" s="2">
        <v>0.0</v>
      </c>
      <c r="O49" s="2">
        <v>8.0</v>
      </c>
      <c r="P49" s="4"/>
      <c r="Q49" s="4"/>
      <c r="R49" s="4"/>
      <c r="S49" s="4"/>
      <c r="T49" s="2">
        <v>0.001</v>
      </c>
      <c r="U49" s="2">
        <v>0.266</v>
      </c>
      <c r="V49" s="2">
        <v>0.014</v>
      </c>
      <c r="W49" s="4"/>
      <c r="X49" s="2">
        <v>100.0</v>
      </c>
    </row>
    <row r="50">
      <c r="A50" s="2" t="s">
        <v>27</v>
      </c>
      <c r="B50" s="2" t="s">
        <v>74</v>
      </c>
      <c r="C50" s="3">
        <v>13400.0</v>
      </c>
      <c r="D50" s="2">
        <v>46.6</v>
      </c>
      <c r="E50" s="2">
        <v>53.4</v>
      </c>
      <c r="F50" s="2">
        <v>40.3</v>
      </c>
      <c r="G50" s="2">
        <v>0.434</v>
      </c>
      <c r="H50" s="2">
        <v>0.005</v>
      </c>
      <c r="I50" s="2">
        <v>0.252</v>
      </c>
      <c r="J50" s="2">
        <v>5.3</v>
      </c>
      <c r="K50" s="2">
        <v>1.406</v>
      </c>
      <c r="L50" s="2">
        <v>0.061</v>
      </c>
      <c r="M50" s="2">
        <v>1.0</v>
      </c>
      <c r="N50" s="2">
        <v>6.0</v>
      </c>
      <c r="O50" s="2">
        <v>0.0</v>
      </c>
      <c r="P50" s="4"/>
      <c r="Q50" s="4"/>
      <c r="R50" s="4"/>
      <c r="S50" s="4"/>
      <c r="T50" s="2">
        <v>0.063</v>
      </c>
      <c r="U50" s="2">
        <v>0.467</v>
      </c>
      <c r="V50" s="2">
        <v>0.033</v>
      </c>
      <c r="W50" s="4"/>
      <c r="X50" s="2">
        <v>100.0</v>
      </c>
    </row>
    <row r="51">
      <c r="A51" s="2" t="s">
        <v>27</v>
      </c>
      <c r="B51" s="2" t="s">
        <v>75</v>
      </c>
      <c r="C51" s="3">
        <v>13400.0</v>
      </c>
      <c r="D51" s="2">
        <v>29.2</v>
      </c>
      <c r="E51" s="2">
        <v>70.8</v>
      </c>
      <c r="F51" s="2">
        <v>14.1</v>
      </c>
      <c r="G51" s="2">
        <v>0.152</v>
      </c>
      <c r="H51" s="2">
        <v>0.002</v>
      </c>
      <c r="I51" s="2">
        <v>0.227</v>
      </c>
      <c r="J51" s="2">
        <v>13.2</v>
      </c>
      <c r="K51" s="2">
        <v>1.406</v>
      </c>
      <c r="L51" s="2">
        <v>0.061</v>
      </c>
      <c r="M51" s="2">
        <v>1.4</v>
      </c>
      <c r="N51" s="2">
        <v>2.0</v>
      </c>
      <c r="O51" s="2">
        <v>0.5</v>
      </c>
      <c r="P51" s="4"/>
      <c r="Q51" s="4"/>
      <c r="R51" s="4"/>
      <c r="S51" s="4"/>
      <c r="T51" s="2">
        <v>0.049</v>
      </c>
      <c r="U51" s="2">
        <v>0.117</v>
      </c>
      <c r="V51" s="2">
        <v>0.026</v>
      </c>
      <c r="W51" s="4"/>
      <c r="X51" s="2">
        <v>100.0</v>
      </c>
    </row>
    <row r="52">
      <c r="A52" s="2" t="s">
        <v>27</v>
      </c>
      <c r="B52" s="2" t="s">
        <v>76</v>
      </c>
      <c r="C52" s="3">
        <v>15000.0</v>
      </c>
      <c r="D52" s="2">
        <v>29.6</v>
      </c>
      <c r="E52" s="2">
        <v>70.4</v>
      </c>
      <c r="F52" s="2">
        <v>16.3</v>
      </c>
      <c r="G52" s="2">
        <v>0.173</v>
      </c>
      <c r="H52" s="2">
        <v>0.001</v>
      </c>
      <c r="I52" s="2">
        <v>0.239</v>
      </c>
      <c r="J52" s="2">
        <v>12.3</v>
      </c>
      <c r="K52" s="4"/>
      <c r="L52" s="4"/>
      <c r="M52" s="2">
        <v>1.0</v>
      </c>
      <c r="N52" s="2">
        <v>2.0</v>
      </c>
      <c r="O52" s="2">
        <v>0.0</v>
      </c>
      <c r="P52" s="4"/>
      <c r="Q52" s="4"/>
      <c r="R52" s="4"/>
      <c r="S52" s="4"/>
      <c r="T52" s="2">
        <v>0.05</v>
      </c>
      <c r="U52" s="2">
        <v>0.118</v>
      </c>
      <c r="V52" s="2">
        <v>0.021</v>
      </c>
      <c r="W52" s="4"/>
      <c r="X52" s="2">
        <v>100.0</v>
      </c>
    </row>
    <row r="53">
      <c r="A53" s="2" t="s">
        <v>27</v>
      </c>
      <c r="B53" s="2" t="s">
        <v>77</v>
      </c>
      <c r="C53" s="4"/>
      <c r="D53" s="2">
        <v>84.56</v>
      </c>
      <c r="E53" s="2">
        <v>15.44</v>
      </c>
      <c r="F53" s="2">
        <v>0.183</v>
      </c>
      <c r="G53" s="2">
        <v>0.157</v>
      </c>
      <c r="H53" s="2">
        <v>0.58</v>
      </c>
      <c r="I53" s="2">
        <v>30.58</v>
      </c>
      <c r="J53" s="2">
        <v>2.241</v>
      </c>
      <c r="K53" s="4"/>
      <c r="L53" s="2">
        <v>1.77</v>
      </c>
      <c r="M53" s="2">
        <v>702.0</v>
      </c>
      <c r="N53" s="2">
        <v>1.39</v>
      </c>
      <c r="O53" s="4"/>
      <c r="P53" s="2">
        <v>0.0</v>
      </c>
      <c r="Q53" s="2">
        <v>0.0</v>
      </c>
      <c r="R53" s="2">
        <v>0.0</v>
      </c>
      <c r="S53" s="2">
        <v>0.051</v>
      </c>
      <c r="T53" s="2">
        <v>0.098</v>
      </c>
      <c r="U53" s="2">
        <v>0.012</v>
      </c>
      <c r="V53" s="4"/>
      <c r="W53" s="4"/>
      <c r="X53" s="4"/>
    </row>
    <row r="54">
      <c r="A54" s="2" t="s">
        <v>27</v>
      </c>
      <c r="B54" s="2" t="s">
        <v>78</v>
      </c>
      <c r="C54" s="4"/>
      <c r="D54" s="2">
        <v>85.23</v>
      </c>
      <c r="E54" s="2">
        <v>14.77</v>
      </c>
      <c r="F54" s="2">
        <v>0.161</v>
      </c>
      <c r="G54" s="2">
        <v>0.137</v>
      </c>
      <c r="H54" s="2">
        <v>0.492</v>
      </c>
      <c r="I54" s="2">
        <v>23.24</v>
      </c>
      <c r="J54" s="2">
        <v>1.648</v>
      </c>
      <c r="K54" s="4"/>
      <c r="L54" s="2">
        <v>1.65</v>
      </c>
      <c r="M54" s="2">
        <v>731.0</v>
      </c>
      <c r="N54" s="2">
        <v>3.74</v>
      </c>
      <c r="O54" s="4"/>
      <c r="P54" s="2">
        <v>0.0</v>
      </c>
      <c r="Q54" s="2">
        <v>0.0</v>
      </c>
      <c r="R54" s="2">
        <v>0.0</v>
      </c>
      <c r="S54" s="2">
        <v>0.071</v>
      </c>
      <c r="T54" s="2">
        <v>0.127</v>
      </c>
      <c r="U54" s="2">
        <v>0.012</v>
      </c>
      <c r="V54" s="4"/>
      <c r="W54" s="4"/>
      <c r="X54" s="4"/>
    </row>
    <row r="55">
      <c r="A55" s="2" t="s">
        <v>27</v>
      </c>
      <c r="B55" s="2" t="s">
        <v>79</v>
      </c>
      <c r="C55" s="3">
        <v>20800.0</v>
      </c>
      <c r="D55" s="2">
        <v>56.6</v>
      </c>
      <c r="E55" s="2">
        <v>43.4</v>
      </c>
      <c r="F55" s="2">
        <v>22.6</v>
      </c>
      <c r="G55" s="2">
        <v>0.524</v>
      </c>
      <c r="H55" s="2">
        <v>0.011</v>
      </c>
      <c r="I55" s="2">
        <v>0.175</v>
      </c>
      <c r="J55" s="2">
        <v>33.7</v>
      </c>
      <c r="K55" s="2">
        <v>0.355</v>
      </c>
      <c r="L55" s="2">
        <v>0.024</v>
      </c>
      <c r="M55" s="2">
        <v>0.9</v>
      </c>
      <c r="N55" s="2">
        <v>0.0</v>
      </c>
      <c r="O55" s="2">
        <v>0.0</v>
      </c>
      <c r="P55" s="4"/>
      <c r="Q55" s="2">
        <v>0.0</v>
      </c>
      <c r="R55" s="4"/>
      <c r="S55" s="4"/>
      <c r="T55" s="2">
        <v>0.065</v>
      </c>
      <c r="U55" s="2">
        <v>0.304</v>
      </c>
      <c r="V55" s="2">
        <v>0.022</v>
      </c>
      <c r="W55" s="4"/>
      <c r="X55" s="2">
        <v>100.0</v>
      </c>
    </row>
    <row r="56">
      <c r="A56" s="2" t="s">
        <v>27</v>
      </c>
      <c r="B56" s="2" t="s">
        <v>80</v>
      </c>
      <c r="C56" s="3">
        <v>20800.0</v>
      </c>
      <c r="D56" s="2">
        <v>39.2</v>
      </c>
      <c r="E56" s="2">
        <v>60.8</v>
      </c>
      <c r="F56" s="2">
        <v>18.5</v>
      </c>
      <c r="G56" s="2">
        <v>0.429</v>
      </c>
      <c r="H56" s="2">
        <v>0.003</v>
      </c>
      <c r="I56" s="2">
        <v>0.16</v>
      </c>
      <c r="J56" s="2">
        <v>19.5</v>
      </c>
      <c r="K56" s="2">
        <v>0.355</v>
      </c>
      <c r="L56" s="2">
        <v>0.024</v>
      </c>
      <c r="M56" s="2">
        <v>0.9</v>
      </c>
      <c r="N56" s="2">
        <v>10.0</v>
      </c>
      <c r="O56" s="2">
        <v>0.3</v>
      </c>
      <c r="P56" s="4"/>
      <c r="Q56" s="2">
        <v>0.0</v>
      </c>
      <c r="R56" s="2">
        <v>0.0</v>
      </c>
      <c r="S56" s="2">
        <v>0.0</v>
      </c>
      <c r="T56" s="2">
        <v>0.041</v>
      </c>
      <c r="U56" s="2">
        <v>0.31</v>
      </c>
      <c r="V56" s="2">
        <v>0.011</v>
      </c>
      <c r="W56" s="4"/>
      <c r="X56" s="2">
        <v>100.0</v>
      </c>
    </row>
    <row r="57">
      <c r="A57" s="2" t="s">
        <v>27</v>
      </c>
      <c r="B57" s="2" t="s">
        <v>81</v>
      </c>
      <c r="C57" s="3">
        <v>42800.0</v>
      </c>
      <c r="D57" s="2">
        <v>34.5</v>
      </c>
      <c r="E57" s="2">
        <v>65.5</v>
      </c>
      <c r="F57" s="2">
        <v>17.5</v>
      </c>
      <c r="G57" s="2">
        <v>0.125</v>
      </c>
      <c r="H57" s="2">
        <v>0.015</v>
      </c>
      <c r="I57" s="2">
        <v>0.159</v>
      </c>
      <c r="J57" s="2">
        <v>15.9</v>
      </c>
      <c r="K57" s="2">
        <v>0.32</v>
      </c>
      <c r="L57" s="2">
        <v>0.025</v>
      </c>
      <c r="M57" s="2">
        <v>0.9</v>
      </c>
      <c r="N57" s="2">
        <v>6.0</v>
      </c>
      <c r="O57" s="2">
        <v>0.2</v>
      </c>
      <c r="P57" s="4"/>
      <c r="Q57" s="4"/>
      <c r="R57" s="4"/>
      <c r="S57" s="4"/>
      <c r="T57" s="2">
        <v>0.044</v>
      </c>
      <c r="U57" s="2">
        <v>0.333</v>
      </c>
      <c r="V57" s="2">
        <v>0.015</v>
      </c>
      <c r="W57" s="4"/>
      <c r="X57" s="2">
        <v>100.0</v>
      </c>
    </row>
    <row r="58">
      <c r="A58" s="2" t="s">
        <v>27</v>
      </c>
      <c r="B58" s="2" t="s">
        <v>82</v>
      </c>
      <c r="C58" s="3">
        <v>29000.0</v>
      </c>
      <c r="D58" s="2">
        <v>53.7</v>
      </c>
      <c r="E58" s="2">
        <v>46.3</v>
      </c>
      <c r="F58" s="2">
        <v>26.4</v>
      </c>
      <c r="G58" s="2">
        <v>0.298</v>
      </c>
      <c r="H58" s="2">
        <v>0.013</v>
      </c>
      <c r="I58" s="2">
        <v>0.198</v>
      </c>
      <c r="J58" s="2">
        <v>27.3</v>
      </c>
      <c r="K58" s="4"/>
      <c r="L58" s="4"/>
      <c r="M58" s="2">
        <v>0.9</v>
      </c>
      <c r="N58" s="2">
        <v>0.0</v>
      </c>
      <c r="O58" s="2">
        <v>0.0</v>
      </c>
      <c r="P58" s="4"/>
      <c r="Q58" s="4"/>
      <c r="R58" s="4"/>
      <c r="S58" s="4"/>
      <c r="T58" s="2">
        <v>0.064</v>
      </c>
      <c r="U58" s="2">
        <v>0.23</v>
      </c>
      <c r="V58" s="2">
        <v>0.019</v>
      </c>
      <c r="W58" s="4"/>
      <c r="X58" s="2">
        <v>100.0</v>
      </c>
    </row>
    <row r="59">
      <c r="A59" s="2" t="s">
        <v>27</v>
      </c>
      <c r="B59" s="2" t="s">
        <v>83</v>
      </c>
      <c r="C59" s="3">
        <v>29000.0</v>
      </c>
      <c r="D59" s="2">
        <v>40.1</v>
      </c>
      <c r="E59" s="2">
        <v>59.9</v>
      </c>
      <c r="F59" s="2">
        <v>17.0</v>
      </c>
      <c r="G59" s="2">
        <v>0.192</v>
      </c>
      <c r="H59" s="2">
        <v>0.01</v>
      </c>
      <c r="I59" s="2">
        <v>0.16</v>
      </c>
      <c r="J59" s="2">
        <v>21.3</v>
      </c>
      <c r="K59" s="4"/>
      <c r="L59" s="4"/>
      <c r="M59" s="2">
        <v>0.8</v>
      </c>
      <c r="N59" s="2">
        <v>0.0</v>
      </c>
      <c r="O59" s="2">
        <v>0.0</v>
      </c>
      <c r="P59" s="4"/>
      <c r="Q59" s="4"/>
      <c r="R59" s="4"/>
      <c r="S59" s="4"/>
      <c r="T59" s="2">
        <v>0.067</v>
      </c>
      <c r="U59" s="2">
        <v>0.267</v>
      </c>
      <c r="V59" s="2">
        <v>0.017</v>
      </c>
      <c r="W59" s="4"/>
      <c r="X59" s="2">
        <v>100.0</v>
      </c>
    </row>
    <row r="60">
      <c r="A60" s="2" t="s">
        <v>27</v>
      </c>
      <c r="B60" s="2" t="s">
        <v>84</v>
      </c>
      <c r="C60" s="3">
        <v>20930.0</v>
      </c>
      <c r="D60" s="2">
        <v>23.4</v>
      </c>
      <c r="E60" s="2">
        <v>76.6</v>
      </c>
      <c r="F60" s="2">
        <v>17.8</v>
      </c>
      <c r="G60" s="2">
        <v>0.069</v>
      </c>
      <c r="H60" s="2">
        <v>0.009</v>
      </c>
      <c r="I60" s="2">
        <v>0.153</v>
      </c>
      <c r="J60" s="2">
        <v>4.6</v>
      </c>
      <c r="K60" s="2">
        <v>0.23</v>
      </c>
      <c r="L60" s="2">
        <v>0.059</v>
      </c>
      <c r="M60" s="2">
        <v>0.8</v>
      </c>
      <c r="N60" s="2">
        <v>7.0</v>
      </c>
      <c r="O60" s="2">
        <v>0.2</v>
      </c>
      <c r="P60" s="4"/>
      <c r="Q60" s="4"/>
      <c r="R60" s="4"/>
      <c r="S60" s="4"/>
      <c r="T60" s="2">
        <v>0.05</v>
      </c>
      <c r="U60" s="2">
        <v>0.208</v>
      </c>
      <c r="V60" s="2">
        <v>0.03</v>
      </c>
      <c r="W60" s="4"/>
      <c r="X60" s="2">
        <v>100.0</v>
      </c>
    </row>
    <row r="61">
      <c r="A61" s="2" t="s">
        <v>27</v>
      </c>
      <c r="B61" s="2" t="s">
        <v>85</v>
      </c>
      <c r="C61" s="3">
        <v>20930.0</v>
      </c>
      <c r="D61" s="2">
        <v>41.8</v>
      </c>
      <c r="E61" s="2">
        <v>58.2</v>
      </c>
      <c r="F61" s="2">
        <v>33.7</v>
      </c>
      <c r="G61" s="2">
        <v>0.13</v>
      </c>
      <c r="H61" s="2">
        <v>0.032</v>
      </c>
      <c r="I61" s="2">
        <v>0.263</v>
      </c>
      <c r="J61" s="2">
        <v>6.4</v>
      </c>
      <c r="K61" s="2">
        <v>0.23</v>
      </c>
      <c r="L61" s="2">
        <v>0.059</v>
      </c>
      <c r="M61" s="2">
        <v>2.4</v>
      </c>
      <c r="N61" s="2">
        <v>0.0</v>
      </c>
      <c r="O61" s="2">
        <v>0.0</v>
      </c>
      <c r="P61" s="4"/>
      <c r="Q61" s="4"/>
      <c r="R61" s="4"/>
      <c r="S61" s="4"/>
      <c r="T61" s="2">
        <v>0.064</v>
      </c>
      <c r="U61" s="2">
        <v>0.447</v>
      </c>
      <c r="V61" s="2">
        <v>0.03</v>
      </c>
      <c r="W61" s="4"/>
      <c r="X61" s="2">
        <v>100.0</v>
      </c>
    </row>
    <row r="62">
      <c r="A62" s="2" t="s">
        <v>27</v>
      </c>
      <c r="B62" s="2" t="s">
        <v>86</v>
      </c>
      <c r="C62" s="3">
        <v>28200.0</v>
      </c>
      <c r="D62" s="2">
        <v>33.4</v>
      </c>
      <c r="E62" s="2">
        <v>66.6</v>
      </c>
      <c r="F62" s="2">
        <v>28.5</v>
      </c>
      <c r="G62" s="2">
        <v>0.323</v>
      </c>
      <c r="H62" s="2">
        <v>0.006</v>
      </c>
      <c r="I62" s="2">
        <v>0.238</v>
      </c>
      <c r="J62" s="2">
        <v>4.7</v>
      </c>
      <c r="K62" s="4"/>
      <c r="L62" s="4"/>
      <c r="M62" s="2">
        <v>1.2</v>
      </c>
      <c r="N62" s="2">
        <v>0.0</v>
      </c>
      <c r="O62" s="2">
        <v>0.0</v>
      </c>
      <c r="P62" s="4"/>
      <c r="Q62" s="4"/>
      <c r="R62" s="4"/>
      <c r="S62" s="4"/>
      <c r="T62" s="2">
        <v>0.038</v>
      </c>
      <c r="U62" s="2">
        <v>0.238</v>
      </c>
      <c r="V62" s="2">
        <v>0.019</v>
      </c>
      <c r="W62" s="4"/>
      <c r="X62" s="2">
        <v>100.0</v>
      </c>
    </row>
    <row r="63">
      <c r="A63" s="2" t="s">
        <v>27</v>
      </c>
      <c r="B63" s="2" t="s">
        <v>87</v>
      </c>
      <c r="C63" s="3">
        <v>28200.0</v>
      </c>
      <c r="D63" s="2">
        <v>26.5</v>
      </c>
      <c r="E63" s="2">
        <v>73.5</v>
      </c>
      <c r="F63" s="2">
        <v>18.7</v>
      </c>
      <c r="G63" s="2">
        <v>0.212</v>
      </c>
      <c r="H63" s="2">
        <v>0.013</v>
      </c>
      <c r="I63" s="2">
        <v>0.167</v>
      </c>
      <c r="J63" s="2">
        <v>6.5</v>
      </c>
      <c r="K63" s="4"/>
      <c r="L63" s="4"/>
      <c r="M63" s="2">
        <v>1.1</v>
      </c>
      <c r="N63" s="2">
        <v>7.0</v>
      </c>
      <c r="O63" s="2">
        <v>0.2</v>
      </c>
      <c r="P63" s="4"/>
      <c r="Q63" s="4"/>
      <c r="R63" s="4"/>
      <c r="S63" s="4"/>
      <c r="T63" s="2">
        <v>0.06</v>
      </c>
      <c r="U63" s="2">
        <v>0.38</v>
      </c>
      <c r="V63" s="2">
        <v>0.019</v>
      </c>
      <c r="W63" s="4"/>
      <c r="X63" s="2">
        <v>100.0</v>
      </c>
    </row>
    <row r="64">
      <c r="A64" s="2" t="s">
        <v>27</v>
      </c>
      <c r="B64" s="2" t="s">
        <v>88</v>
      </c>
      <c r="C64" s="3">
        <v>54800.0</v>
      </c>
      <c r="D64" s="2">
        <v>44.0</v>
      </c>
      <c r="E64" s="2">
        <v>56.0</v>
      </c>
      <c r="F64" s="2">
        <v>26.5</v>
      </c>
      <c r="G64" s="2">
        <v>0.254</v>
      </c>
      <c r="H64" s="2">
        <v>0.019</v>
      </c>
      <c r="I64" s="2">
        <v>0.205</v>
      </c>
      <c r="J64" s="2">
        <v>17.1</v>
      </c>
      <c r="K64" s="4"/>
      <c r="L64" s="4"/>
      <c r="M64" s="2">
        <v>1.1</v>
      </c>
      <c r="N64" s="2">
        <v>0.0</v>
      </c>
      <c r="O64" s="2">
        <v>0.0</v>
      </c>
      <c r="P64" s="4"/>
      <c r="Q64" s="4"/>
      <c r="R64" s="4"/>
      <c r="S64" s="4"/>
      <c r="T64" s="2">
        <v>0.054</v>
      </c>
      <c r="U64" s="2">
        <v>0.329</v>
      </c>
      <c r="V64" s="2">
        <v>0.022</v>
      </c>
      <c r="W64" s="4"/>
      <c r="X64" s="2">
        <v>100.0</v>
      </c>
    </row>
    <row r="65">
      <c r="A65" s="2" t="s">
        <v>27</v>
      </c>
      <c r="B65" s="2" t="s">
        <v>89</v>
      </c>
      <c r="C65" s="3">
        <v>54800.0</v>
      </c>
      <c r="D65" s="2">
        <v>33.2</v>
      </c>
      <c r="E65" s="2">
        <v>66.8</v>
      </c>
      <c r="F65" s="2">
        <v>20.0</v>
      </c>
      <c r="G65" s="2">
        <v>0.192</v>
      </c>
      <c r="H65" s="2">
        <v>0.01</v>
      </c>
      <c r="I65" s="2">
        <v>0.152</v>
      </c>
      <c r="J65" s="2">
        <v>12.0</v>
      </c>
      <c r="K65" s="4"/>
      <c r="L65" s="4"/>
      <c r="M65" s="2">
        <v>1.0</v>
      </c>
      <c r="N65" s="2">
        <v>8.0</v>
      </c>
      <c r="O65" s="2">
        <v>0.2</v>
      </c>
      <c r="P65" s="4"/>
      <c r="Q65" s="4"/>
      <c r="R65" s="4"/>
      <c r="S65" s="4"/>
      <c r="T65" s="2">
        <v>0.045</v>
      </c>
      <c r="U65" s="2">
        <v>0.34</v>
      </c>
      <c r="V65" s="2">
        <v>0.022</v>
      </c>
      <c r="W65" s="4"/>
      <c r="X65" s="2">
        <v>100.0</v>
      </c>
    </row>
    <row r="66">
      <c r="A66" s="2" t="s">
        <v>27</v>
      </c>
      <c r="B66" s="2" t="s">
        <v>90</v>
      </c>
      <c r="C66" s="3">
        <v>16900.0</v>
      </c>
      <c r="D66" s="2">
        <v>34.8</v>
      </c>
      <c r="E66" s="2">
        <v>65.2</v>
      </c>
      <c r="F66" s="2">
        <v>18.7</v>
      </c>
      <c r="G66" s="2">
        <v>0.182</v>
      </c>
      <c r="H66" s="2">
        <v>0.009</v>
      </c>
      <c r="I66" s="2">
        <v>0.195</v>
      </c>
      <c r="J66" s="2">
        <v>13.7</v>
      </c>
      <c r="K66" s="2">
        <v>0.188</v>
      </c>
      <c r="L66" s="2">
        <v>0.01</v>
      </c>
      <c r="M66" s="2">
        <v>1.1</v>
      </c>
      <c r="N66" s="2">
        <v>0.0</v>
      </c>
      <c r="O66" s="2">
        <v>0.0</v>
      </c>
      <c r="P66" s="4"/>
      <c r="Q66" s="4"/>
      <c r="R66" s="4"/>
      <c r="S66" s="4"/>
      <c r="T66" s="2">
        <v>0.067</v>
      </c>
      <c r="U66" s="2">
        <v>0.361</v>
      </c>
      <c r="V66" s="2">
        <v>0.018</v>
      </c>
      <c r="W66" s="4"/>
      <c r="X66" s="2">
        <v>100.0</v>
      </c>
    </row>
    <row r="67">
      <c r="A67" s="2" t="s">
        <v>27</v>
      </c>
      <c r="B67" s="2" t="s">
        <v>91</v>
      </c>
      <c r="C67" s="3">
        <v>16900.0</v>
      </c>
      <c r="D67" s="2">
        <v>28.9</v>
      </c>
      <c r="E67" s="2">
        <v>71.1</v>
      </c>
      <c r="F67" s="2">
        <v>21.2</v>
      </c>
      <c r="G67" s="2">
        <v>0.207</v>
      </c>
      <c r="H67" s="2">
        <v>0.006</v>
      </c>
      <c r="I67" s="2">
        <v>0.18</v>
      </c>
      <c r="J67" s="2">
        <v>6.6</v>
      </c>
      <c r="K67" s="2">
        <v>0.188</v>
      </c>
      <c r="L67" s="2">
        <v>0.01</v>
      </c>
      <c r="M67" s="2">
        <v>1.0</v>
      </c>
      <c r="N67" s="2">
        <v>6.0</v>
      </c>
      <c r="O67" s="2">
        <v>0.1</v>
      </c>
      <c r="P67" s="4"/>
      <c r="Q67" s="4"/>
      <c r="R67" s="4"/>
      <c r="S67" s="4"/>
      <c r="T67" s="2">
        <v>0.048</v>
      </c>
      <c r="U67" s="2">
        <v>0.22</v>
      </c>
      <c r="V67" s="2">
        <v>0.018</v>
      </c>
      <c r="W67" s="4"/>
      <c r="X67" s="2">
        <v>100.0</v>
      </c>
    </row>
    <row r="68">
      <c r="A68" s="2" t="s">
        <v>27</v>
      </c>
      <c r="B68" s="2" t="s">
        <v>92</v>
      </c>
      <c r="C68" s="3">
        <v>32800.0</v>
      </c>
      <c r="D68" s="2">
        <v>27.5</v>
      </c>
      <c r="E68" s="2">
        <v>72.5</v>
      </c>
      <c r="F68" s="2">
        <v>21.9</v>
      </c>
      <c r="G68" s="2">
        <v>0.226</v>
      </c>
      <c r="H68" s="2">
        <v>0.009</v>
      </c>
      <c r="I68" s="2">
        <v>0.185</v>
      </c>
      <c r="J68" s="2">
        <v>4.5</v>
      </c>
      <c r="K68" s="2">
        <v>0.127</v>
      </c>
      <c r="L68" s="2">
        <v>0.01</v>
      </c>
      <c r="M68" s="2">
        <v>1.0</v>
      </c>
      <c r="N68" s="2">
        <v>8.0</v>
      </c>
      <c r="O68" s="2">
        <v>0.1</v>
      </c>
      <c r="P68" s="4"/>
      <c r="Q68" s="4"/>
      <c r="R68" s="4"/>
      <c r="S68" s="4"/>
      <c r="T68" s="2">
        <v>0.045</v>
      </c>
      <c r="U68" s="2">
        <v>0.39</v>
      </c>
      <c r="V68" s="2">
        <v>0.022</v>
      </c>
      <c r="W68" s="4"/>
      <c r="X68" s="2">
        <v>100.0</v>
      </c>
    </row>
    <row r="69">
      <c r="A69" s="2" t="s">
        <v>27</v>
      </c>
      <c r="B69" s="2" t="s">
        <v>93</v>
      </c>
      <c r="C69" s="3">
        <v>27000.0</v>
      </c>
      <c r="D69" s="2">
        <v>40.1</v>
      </c>
      <c r="E69" s="2">
        <v>59.9</v>
      </c>
      <c r="F69" s="2">
        <v>27.1</v>
      </c>
      <c r="G69" s="2">
        <v>0.284</v>
      </c>
      <c r="H69" s="2">
        <v>0.022</v>
      </c>
      <c r="I69" s="2">
        <v>0.217</v>
      </c>
      <c r="J69" s="2">
        <v>12.7</v>
      </c>
      <c r="K69" s="4"/>
      <c r="L69" s="4"/>
      <c r="M69" s="2">
        <v>1.1</v>
      </c>
      <c r="N69" s="2">
        <v>0.0</v>
      </c>
      <c r="O69" s="2">
        <v>0.0</v>
      </c>
      <c r="P69" s="4"/>
      <c r="Q69" s="4"/>
      <c r="R69" s="4"/>
      <c r="S69" s="4"/>
      <c r="T69" s="2">
        <v>0.057</v>
      </c>
      <c r="U69" s="2">
        <v>0.345</v>
      </c>
      <c r="V69" s="2">
        <v>0.021</v>
      </c>
      <c r="W69" s="4"/>
      <c r="X69" s="2">
        <v>100.0</v>
      </c>
    </row>
    <row r="70">
      <c r="A70" s="2" t="s">
        <v>27</v>
      </c>
      <c r="B70" s="2" t="s">
        <v>94</v>
      </c>
      <c r="C70" s="3">
        <v>27000.0</v>
      </c>
      <c r="D70" s="2">
        <v>33.1</v>
      </c>
      <c r="E70" s="2">
        <v>66.9</v>
      </c>
      <c r="F70" s="2">
        <v>17.4</v>
      </c>
      <c r="G70" s="2">
        <v>0.183</v>
      </c>
      <c r="H70" s="2">
        <v>0.01</v>
      </c>
      <c r="I70" s="2">
        <v>0.158</v>
      </c>
      <c r="J70" s="2">
        <v>14.9</v>
      </c>
      <c r="K70" s="4"/>
      <c r="L70" s="4"/>
      <c r="M70" s="2">
        <v>0.7</v>
      </c>
      <c r="N70" s="2">
        <v>7.0</v>
      </c>
      <c r="O70" s="2">
        <v>0.1</v>
      </c>
      <c r="P70" s="4"/>
      <c r="Q70" s="4"/>
      <c r="R70" s="4"/>
      <c r="S70" s="4"/>
      <c r="T70" s="2">
        <v>0.0</v>
      </c>
      <c r="U70" s="2">
        <v>0.0</v>
      </c>
      <c r="V70" s="2">
        <v>0.021</v>
      </c>
      <c r="W70" s="4"/>
      <c r="X70" s="2">
        <v>100.0</v>
      </c>
    </row>
    <row r="71">
      <c r="A71" s="2" t="s">
        <v>27</v>
      </c>
      <c r="B71" s="2" t="s">
        <v>95</v>
      </c>
      <c r="C71" s="3">
        <v>44750.0</v>
      </c>
      <c r="D71" s="2">
        <v>43.6</v>
      </c>
      <c r="E71" s="2">
        <v>56.4</v>
      </c>
      <c r="F71" s="2">
        <v>16.5</v>
      </c>
      <c r="G71" s="2">
        <v>0.383</v>
      </c>
      <c r="H71" s="2">
        <v>0.009</v>
      </c>
      <c r="I71" s="2">
        <v>0.11</v>
      </c>
      <c r="J71" s="2">
        <v>24.4</v>
      </c>
      <c r="K71" s="2">
        <v>0.355</v>
      </c>
      <c r="L71" s="2">
        <v>0.024</v>
      </c>
      <c r="M71" s="2">
        <v>0.8</v>
      </c>
      <c r="N71" s="2">
        <v>0.0</v>
      </c>
      <c r="O71" s="2">
        <v>1.9</v>
      </c>
      <c r="P71" s="4"/>
      <c r="Q71" s="4"/>
      <c r="R71" s="4"/>
      <c r="S71" s="4"/>
      <c r="T71" s="2">
        <v>0.127</v>
      </c>
      <c r="U71" s="2">
        <v>0.194</v>
      </c>
      <c r="V71" s="2">
        <v>0.011</v>
      </c>
      <c r="W71" s="4"/>
      <c r="X71" s="2">
        <v>100.0</v>
      </c>
    </row>
    <row r="72">
      <c r="A72" s="2" t="s">
        <v>27</v>
      </c>
      <c r="B72" s="2" t="s">
        <v>96</v>
      </c>
      <c r="C72" s="3">
        <v>65000.0</v>
      </c>
      <c r="D72" s="2">
        <v>51.4</v>
      </c>
      <c r="E72" s="2">
        <v>48.6</v>
      </c>
      <c r="F72" s="2">
        <v>15.9</v>
      </c>
      <c r="G72" s="2">
        <v>0.113</v>
      </c>
      <c r="H72" s="2">
        <v>0.007</v>
      </c>
      <c r="I72" s="2">
        <v>0.13</v>
      </c>
      <c r="J72" s="2">
        <v>31.7</v>
      </c>
      <c r="K72" s="2">
        <v>0.288</v>
      </c>
      <c r="L72" s="4"/>
      <c r="M72" s="2">
        <v>0.8</v>
      </c>
      <c r="N72" s="4"/>
      <c r="O72" s="2">
        <v>3.0</v>
      </c>
      <c r="P72" s="4"/>
      <c r="Q72" s="4"/>
      <c r="R72" s="4"/>
      <c r="S72" s="4"/>
      <c r="T72" s="2">
        <v>0.054</v>
      </c>
      <c r="U72" s="2">
        <v>0.226</v>
      </c>
      <c r="V72" s="2">
        <v>0.015</v>
      </c>
      <c r="W72" s="4"/>
      <c r="X72" s="2">
        <v>100.0</v>
      </c>
    </row>
    <row r="73">
      <c r="A73" s="2" t="s">
        <v>27</v>
      </c>
      <c r="B73" s="2" t="s">
        <v>97</v>
      </c>
      <c r="C73" s="3">
        <v>52000.0</v>
      </c>
      <c r="D73" s="2">
        <v>31.6</v>
      </c>
      <c r="E73" s="2">
        <v>68.4</v>
      </c>
      <c r="F73" s="2">
        <v>15.2</v>
      </c>
      <c r="G73" s="2">
        <v>0.171</v>
      </c>
      <c r="H73" s="2">
        <v>0.01</v>
      </c>
      <c r="I73" s="2">
        <v>0.11</v>
      </c>
      <c r="J73" s="2">
        <v>1.9</v>
      </c>
      <c r="K73" s="4"/>
      <c r="L73" s="4"/>
      <c r="M73" s="2">
        <v>0.8</v>
      </c>
      <c r="N73" s="2">
        <v>6.0</v>
      </c>
      <c r="O73" s="2">
        <v>0.2</v>
      </c>
      <c r="P73" s="4"/>
      <c r="Q73" s="4"/>
      <c r="R73" s="4"/>
      <c r="S73" s="4"/>
      <c r="T73" s="2">
        <v>0.057</v>
      </c>
      <c r="U73" s="2">
        <v>0.304</v>
      </c>
      <c r="V73" s="2">
        <v>0.018</v>
      </c>
      <c r="W73" s="4"/>
      <c r="X73" s="2">
        <v>100.0</v>
      </c>
    </row>
    <row r="74">
      <c r="A74" s="2" t="s">
        <v>27</v>
      </c>
      <c r="B74" s="2" t="s">
        <v>98</v>
      </c>
      <c r="C74" s="3">
        <v>61500.0</v>
      </c>
      <c r="D74" s="2">
        <v>25.9</v>
      </c>
      <c r="E74" s="2">
        <v>74.1</v>
      </c>
      <c r="F74" s="2">
        <v>20.2</v>
      </c>
      <c r="G74" s="2">
        <v>0.078</v>
      </c>
      <c r="H74" s="2">
        <v>0.003</v>
      </c>
      <c r="I74" s="2">
        <v>0.156</v>
      </c>
      <c r="J74" s="2">
        <v>4.7</v>
      </c>
      <c r="K74" s="2">
        <v>0.338</v>
      </c>
      <c r="L74" s="4"/>
      <c r="M74" s="2">
        <v>0.9</v>
      </c>
      <c r="N74" s="2">
        <v>12.0</v>
      </c>
      <c r="O74" s="2">
        <v>0.1</v>
      </c>
      <c r="P74" s="4"/>
      <c r="Q74" s="4"/>
      <c r="R74" s="4"/>
      <c r="S74" s="4"/>
      <c r="T74" s="2">
        <v>0.075</v>
      </c>
      <c r="U74" s="2">
        <v>0.344</v>
      </c>
      <c r="V74" s="2">
        <v>0.015</v>
      </c>
      <c r="W74" s="4"/>
      <c r="X74" s="2">
        <v>100.0</v>
      </c>
    </row>
    <row r="75">
      <c r="A75" s="2" t="s">
        <v>27</v>
      </c>
      <c r="B75" s="2" t="s">
        <v>99</v>
      </c>
      <c r="C75" s="3">
        <v>57000.0</v>
      </c>
      <c r="D75" s="2">
        <v>31.8</v>
      </c>
      <c r="E75" s="2">
        <v>68.2</v>
      </c>
      <c r="F75" s="2">
        <v>19.6</v>
      </c>
      <c r="G75" s="2">
        <v>0.222</v>
      </c>
      <c r="H75" s="2">
        <v>0.018</v>
      </c>
      <c r="I75" s="2">
        <v>0.181</v>
      </c>
      <c r="J75" s="2">
        <v>10.8</v>
      </c>
      <c r="K75" s="4"/>
      <c r="L75" s="4"/>
      <c r="M75" s="2">
        <v>1.1</v>
      </c>
      <c r="N75" s="2">
        <v>8.0</v>
      </c>
      <c r="O75" s="2">
        <v>0.3</v>
      </c>
      <c r="P75" s="4"/>
      <c r="Q75" s="4"/>
      <c r="R75" s="4"/>
      <c r="S75" s="4"/>
      <c r="T75" s="2">
        <v>0.446</v>
      </c>
      <c r="U75" s="2">
        <v>0.361</v>
      </c>
      <c r="V75" s="2">
        <v>0.02</v>
      </c>
      <c r="W75" s="4"/>
      <c r="X75" s="2">
        <v>100.0</v>
      </c>
    </row>
    <row r="76">
      <c r="A76" s="2" t="s">
        <v>27</v>
      </c>
      <c r="B76" s="2" t="s">
        <v>100</v>
      </c>
      <c r="C76" s="3">
        <v>99340.0</v>
      </c>
      <c r="D76" s="2">
        <v>28.4</v>
      </c>
      <c r="E76" s="2">
        <v>71.6</v>
      </c>
      <c r="F76" s="2">
        <v>20.8</v>
      </c>
      <c r="G76" s="2">
        <v>0.199</v>
      </c>
      <c r="H76" s="2">
        <v>0.023</v>
      </c>
      <c r="I76" s="2">
        <v>0.175</v>
      </c>
      <c r="J76" s="2">
        <v>6.3</v>
      </c>
      <c r="K76" s="2">
        <v>0.22</v>
      </c>
      <c r="L76" s="4"/>
      <c r="M76" s="2">
        <v>1.1</v>
      </c>
      <c r="N76" s="2">
        <v>12.0</v>
      </c>
      <c r="O76" s="2">
        <v>0.2</v>
      </c>
      <c r="P76" s="4"/>
      <c r="Q76" s="4"/>
      <c r="R76" s="4"/>
      <c r="S76" s="4"/>
      <c r="T76" s="2">
        <v>0.453</v>
      </c>
      <c r="U76" s="2">
        <v>0.381</v>
      </c>
      <c r="V76" s="2">
        <v>0.014</v>
      </c>
      <c r="W76" s="4"/>
      <c r="X76" s="2">
        <v>100.0</v>
      </c>
    </row>
    <row r="77">
      <c r="A77" s="2" t="s">
        <v>27</v>
      </c>
      <c r="B77" s="2" t="s">
        <v>101</v>
      </c>
      <c r="C77" s="3">
        <v>59800.0</v>
      </c>
      <c r="D77" s="2">
        <v>36.9</v>
      </c>
      <c r="E77" s="2">
        <v>63.1</v>
      </c>
      <c r="F77" s="2">
        <v>19.1</v>
      </c>
      <c r="G77" s="2">
        <v>0.186</v>
      </c>
      <c r="H77" s="2">
        <v>0.008</v>
      </c>
      <c r="I77" s="2">
        <v>0.167</v>
      </c>
      <c r="J77" s="2">
        <v>12.2</v>
      </c>
      <c r="K77" s="2">
        <v>0.126</v>
      </c>
      <c r="L77" s="4"/>
      <c r="M77" s="2">
        <v>1.0</v>
      </c>
      <c r="N77" s="4"/>
      <c r="O77" s="2">
        <v>4.6</v>
      </c>
      <c r="P77" s="4"/>
      <c r="Q77" s="4"/>
      <c r="R77" s="4"/>
      <c r="S77" s="4"/>
      <c r="T77" s="2">
        <v>0.075</v>
      </c>
      <c r="U77" s="2">
        <v>0.297</v>
      </c>
      <c r="V77" s="2">
        <v>0.018</v>
      </c>
      <c r="W77" s="4"/>
      <c r="X77" s="2">
        <v>100.0</v>
      </c>
    </row>
    <row r="78">
      <c r="A78" s="2" t="s">
        <v>27</v>
      </c>
      <c r="B78" s="2" t="s">
        <v>102</v>
      </c>
      <c r="C78" s="3">
        <v>56000.0</v>
      </c>
      <c r="D78" s="2">
        <v>26.9</v>
      </c>
      <c r="E78" s="2">
        <v>73.1</v>
      </c>
      <c r="F78" s="2">
        <v>21.2</v>
      </c>
      <c r="G78" s="2">
        <v>0.219</v>
      </c>
      <c r="H78" s="2">
        <v>0.02</v>
      </c>
      <c r="I78" s="2">
        <v>0.18</v>
      </c>
      <c r="J78" s="2">
        <v>4.5</v>
      </c>
      <c r="K78" s="2">
        <v>0.128</v>
      </c>
      <c r="L78" s="4"/>
      <c r="M78" s="2">
        <v>1.1</v>
      </c>
      <c r="N78" s="2">
        <v>7.0</v>
      </c>
      <c r="O78" s="2">
        <v>0.1</v>
      </c>
      <c r="P78" s="4"/>
      <c r="Q78" s="4"/>
      <c r="R78" s="4"/>
      <c r="S78" s="4"/>
      <c r="T78" s="2">
        <v>0.449</v>
      </c>
      <c r="U78" s="2">
        <v>0.386</v>
      </c>
      <c r="V78" s="2">
        <v>0.022</v>
      </c>
      <c r="W78" s="4"/>
      <c r="X78" s="2">
        <v>100.0</v>
      </c>
    </row>
    <row r="79">
      <c r="A79" s="2" t="s">
        <v>27</v>
      </c>
      <c r="B79" s="2" t="s">
        <v>103</v>
      </c>
      <c r="C79" s="3">
        <v>93000.0</v>
      </c>
      <c r="D79" s="2">
        <v>23.8</v>
      </c>
      <c r="E79" s="2">
        <v>76.2</v>
      </c>
      <c r="F79" s="2">
        <v>17.1</v>
      </c>
      <c r="G79" s="2">
        <v>0.179</v>
      </c>
      <c r="H79" s="2">
        <v>0.011</v>
      </c>
      <c r="I79" s="2">
        <v>0.111</v>
      </c>
      <c r="J79" s="2">
        <v>5.6</v>
      </c>
      <c r="K79" s="4"/>
      <c r="L79" s="4"/>
      <c r="M79" s="2">
        <v>0.9</v>
      </c>
      <c r="N79" s="2">
        <v>7.0</v>
      </c>
      <c r="O79" s="2">
        <v>0.2</v>
      </c>
      <c r="P79" s="4"/>
      <c r="Q79" s="4"/>
      <c r="R79" s="4"/>
      <c r="S79" s="4"/>
      <c r="T79" s="2">
        <v>0.063</v>
      </c>
      <c r="U79" s="2">
        <v>0.261</v>
      </c>
      <c r="V79" s="2">
        <v>0.021</v>
      </c>
      <c r="W79" s="4"/>
      <c r="X79" s="2">
        <v>100.0</v>
      </c>
    </row>
    <row r="80">
      <c r="A80" s="2" t="s">
        <v>27</v>
      </c>
      <c r="B80" s="2" t="s">
        <v>104</v>
      </c>
      <c r="C80" s="3">
        <v>49500.0</v>
      </c>
      <c r="D80" s="2">
        <v>35.8</v>
      </c>
      <c r="E80" s="2">
        <v>64.2</v>
      </c>
      <c r="F80" s="2">
        <v>17.9</v>
      </c>
      <c r="G80" s="2">
        <v>0.0</v>
      </c>
      <c r="H80" s="2">
        <v>0.005</v>
      </c>
      <c r="I80" s="2">
        <v>0.12</v>
      </c>
      <c r="J80" s="2">
        <v>17.0</v>
      </c>
      <c r="K80" s="4"/>
      <c r="L80" s="4"/>
      <c r="M80" s="2">
        <v>0.1</v>
      </c>
      <c r="N80" s="4"/>
      <c r="O80" s="2">
        <v>0.8</v>
      </c>
      <c r="P80" s="4"/>
      <c r="Q80" s="4"/>
      <c r="R80" s="4"/>
      <c r="S80" s="4"/>
      <c r="T80" s="2">
        <v>0.055</v>
      </c>
      <c r="U80" s="2">
        <v>0.22</v>
      </c>
      <c r="V80" s="4"/>
      <c r="W80" s="4"/>
      <c r="X80" s="2">
        <v>100.0</v>
      </c>
    </row>
    <row r="81">
      <c r="A81" s="2" t="s">
        <v>27</v>
      </c>
      <c r="B81" s="2" t="s">
        <v>105</v>
      </c>
      <c r="C81" s="3">
        <v>23400.0</v>
      </c>
      <c r="D81" s="2">
        <v>35.0</v>
      </c>
      <c r="E81" s="2">
        <v>65.0</v>
      </c>
      <c r="F81" s="2">
        <v>18.8</v>
      </c>
      <c r="G81" s="2">
        <v>0.0</v>
      </c>
      <c r="H81" s="2">
        <v>0.004</v>
      </c>
      <c r="I81" s="2">
        <v>0.14</v>
      </c>
      <c r="J81" s="2">
        <v>15.3</v>
      </c>
      <c r="K81" s="4"/>
      <c r="L81" s="4"/>
      <c r="M81" s="2">
        <v>0.8</v>
      </c>
      <c r="N81" s="2">
        <v>7.0</v>
      </c>
      <c r="O81" s="2">
        <v>0.1</v>
      </c>
      <c r="P81" s="4"/>
      <c r="Q81" s="4"/>
      <c r="R81" s="4"/>
      <c r="S81" s="4"/>
      <c r="T81" s="2">
        <v>0.037</v>
      </c>
      <c r="U81" s="2">
        <v>0.23</v>
      </c>
      <c r="V81" s="4"/>
      <c r="W81" s="4"/>
      <c r="X81" s="2">
        <v>100.0</v>
      </c>
    </row>
    <row r="82">
      <c r="A82" s="2" t="s">
        <v>27</v>
      </c>
      <c r="B82" s="2" t="s">
        <v>106</v>
      </c>
      <c r="C82" s="3">
        <v>31400.0</v>
      </c>
      <c r="D82" s="2">
        <v>25.3</v>
      </c>
      <c r="E82" s="2">
        <v>74.7</v>
      </c>
      <c r="F82" s="2">
        <v>16.4</v>
      </c>
      <c r="G82" s="2">
        <v>0.183</v>
      </c>
      <c r="H82" s="2">
        <v>0.007</v>
      </c>
      <c r="I82" s="2">
        <v>0.21</v>
      </c>
      <c r="J82" s="2">
        <v>8.0</v>
      </c>
      <c r="K82" s="4"/>
      <c r="L82" s="4"/>
      <c r="M82" s="2">
        <v>1.2</v>
      </c>
      <c r="N82" s="4"/>
      <c r="O82" s="2">
        <v>0.0</v>
      </c>
      <c r="P82" s="4"/>
      <c r="Q82" s="4"/>
      <c r="R82" s="4"/>
      <c r="S82" s="4"/>
      <c r="T82" s="2">
        <v>0.0</v>
      </c>
      <c r="U82" s="2">
        <v>0.0</v>
      </c>
      <c r="V82" s="2">
        <v>0.021</v>
      </c>
      <c r="W82" s="4"/>
      <c r="X82" s="2">
        <v>100.0</v>
      </c>
    </row>
    <row r="83">
      <c r="A83" s="2" t="s">
        <v>27</v>
      </c>
      <c r="B83" s="2" t="s">
        <v>107</v>
      </c>
      <c r="C83" s="3">
        <v>49500.0</v>
      </c>
      <c r="D83" s="2">
        <v>52.1</v>
      </c>
      <c r="E83" s="2">
        <v>47.9</v>
      </c>
      <c r="F83" s="2">
        <v>21.1</v>
      </c>
      <c r="G83" s="2">
        <v>0.0</v>
      </c>
      <c r="H83" s="2">
        <v>0.022</v>
      </c>
      <c r="I83" s="2">
        <v>0.166</v>
      </c>
      <c r="J83" s="2">
        <v>29.8</v>
      </c>
      <c r="K83" s="4"/>
      <c r="L83" s="4"/>
      <c r="M83" s="2">
        <v>0.9</v>
      </c>
      <c r="N83" s="2">
        <v>0.0</v>
      </c>
      <c r="O83" s="2">
        <v>0.0</v>
      </c>
      <c r="P83" s="4"/>
      <c r="Q83" s="4"/>
      <c r="R83" s="4"/>
      <c r="S83" s="4"/>
      <c r="T83" s="2">
        <v>0.073</v>
      </c>
      <c r="U83" s="2">
        <v>0.271</v>
      </c>
      <c r="V83" s="4"/>
      <c r="W83" s="4"/>
      <c r="X83" s="2">
        <v>100.0</v>
      </c>
    </row>
    <row r="84">
      <c r="A84" s="2" t="s">
        <v>27</v>
      </c>
      <c r="B84" s="2" t="s">
        <v>108</v>
      </c>
      <c r="C84" s="3">
        <v>49500.0</v>
      </c>
      <c r="D84" s="2">
        <v>49.2</v>
      </c>
      <c r="E84" s="2">
        <v>50.8</v>
      </c>
      <c r="F84" s="2">
        <v>14.5</v>
      </c>
      <c r="G84" s="2">
        <v>0.0</v>
      </c>
      <c r="H84" s="2">
        <v>0.015</v>
      </c>
      <c r="I84" s="2">
        <v>0.137</v>
      </c>
      <c r="J84" s="2">
        <v>34.4</v>
      </c>
      <c r="K84" s="4"/>
      <c r="L84" s="4"/>
      <c r="M84" s="2">
        <v>0.7</v>
      </c>
      <c r="N84" s="4"/>
      <c r="O84" s="2">
        <v>0.0</v>
      </c>
      <c r="P84" s="4"/>
      <c r="Q84" s="4"/>
      <c r="R84" s="4"/>
      <c r="S84" s="4"/>
      <c r="T84" s="2">
        <v>0.056</v>
      </c>
      <c r="U84" s="2">
        <v>0.19</v>
      </c>
      <c r="V84" s="4"/>
      <c r="W84" s="4"/>
      <c r="X84" s="2">
        <v>100.0</v>
      </c>
    </row>
    <row r="85">
      <c r="A85" s="2" t="s">
        <v>27</v>
      </c>
      <c r="B85" s="2" t="s">
        <v>109</v>
      </c>
      <c r="C85" s="3">
        <v>23400.0</v>
      </c>
      <c r="D85" s="2">
        <v>39.3</v>
      </c>
      <c r="E85" s="2">
        <v>60.7</v>
      </c>
      <c r="F85" s="2">
        <v>26.4</v>
      </c>
      <c r="G85" s="2">
        <v>0.25</v>
      </c>
      <c r="H85" s="2">
        <v>0.01</v>
      </c>
      <c r="I85" s="2">
        <v>0.198</v>
      </c>
      <c r="J85" s="2">
        <v>12.5</v>
      </c>
      <c r="K85" s="4"/>
      <c r="L85" s="4"/>
      <c r="M85" s="2">
        <v>1.1</v>
      </c>
      <c r="N85" s="2">
        <v>0.0</v>
      </c>
      <c r="O85" s="2">
        <v>0.0</v>
      </c>
      <c r="P85" s="4"/>
      <c r="Q85" s="2">
        <v>0.0</v>
      </c>
      <c r="R85" s="4"/>
      <c r="S85" s="4"/>
      <c r="T85" s="2">
        <v>0.065</v>
      </c>
      <c r="U85" s="2">
        <v>0.326</v>
      </c>
      <c r="V85" s="2">
        <v>0.025</v>
      </c>
      <c r="W85" s="4"/>
      <c r="X85" s="2">
        <v>100.0</v>
      </c>
    </row>
    <row r="86">
      <c r="A86" s="2" t="s">
        <v>27</v>
      </c>
      <c r="B86" s="2" t="s">
        <v>110</v>
      </c>
      <c r="C86" s="3">
        <v>23400.0</v>
      </c>
      <c r="D86" s="2">
        <v>32.8</v>
      </c>
      <c r="E86" s="2">
        <v>67.2</v>
      </c>
      <c r="F86" s="2">
        <v>18.6</v>
      </c>
      <c r="G86" s="2">
        <v>0.176</v>
      </c>
      <c r="H86" s="2">
        <v>0.008</v>
      </c>
      <c r="I86" s="2">
        <v>0.178</v>
      </c>
      <c r="J86" s="2">
        <v>13.5</v>
      </c>
      <c r="K86" s="4"/>
      <c r="L86" s="4"/>
      <c r="M86" s="2">
        <v>1.0</v>
      </c>
      <c r="N86" s="2">
        <v>0.0</v>
      </c>
      <c r="O86" s="2">
        <v>0.0</v>
      </c>
      <c r="P86" s="4"/>
      <c r="Q86" s="4"/>
      <c r="R86" s="4"/>
      <c r="S86" s="4"/>
      <c r="T86" s="2">
        <v>0.057</v>
      </c>
      <c r="U86" s="2">
        <v>0.261</v>
      </c>
      <c r="V86" s="2">
        <v>0.024</v>
      </c>
      <c r="W86" s="4"/>
      <c r="X86" s="2">
        <v>100.0</v>
      </c>
    </row>
    <row r="87">
      <c r="A87" s="2" t="s">
        <v>27</v>
      </c>
      <c r="B87" s="2" t="s">
        <v>111</v>
      </c>
      <c r="C87" s="3">
        <v>31400.0</v>
      </c>
      <c r="D87" s="2">
        <v>26.8</v>
      </c>
      <c r="E87" s="2">
        <v>73.2</v>
      </c>
      <c r="F87" s="2">
        <v>20.3</v>
      </c>
      <c r="G87" s="2">
        <v>0.248</v>
      </c>
      <c r="H87" s="2">
        <v>0.012</v>
      </c>
      <c r="I87" s="2">
        <v>0.188</v>
      </c>
      <c r="J87" s="2">
        <v>6.2</v>
      </c>
      <c r="K87" s="4"/>
      <c r="L87" s="4"/>
      <c r="M87" s="2">
        <v>1.0</v>
      </c>
      <c r="N87" s="4"/>
      <c r="O87" s="2">
        <v>0.0</v>
      </c>
      <c r="P87" s="4"/>
      <c r="Q87" s="4"/>
      <c r="R87" s="4"/>
      <c r="S87" s="4"/>
      <c r="T87" s="2">
        <v>0.083</v>
      </c>
      <c r="U87" s="2">
        <v>0.32</v>
      </c>
      <c r="V87" s="2">
        <v>0.027</v>
      </c>
      <c r="W87" s="4"/>
      <c r="X87" s="2">
        <v>100.0</v>
      </c>
    </row>
    <row r="88">
      <c r="A88" s="2" t="s">
        <v>27</v>
      </c>
      <c r="B88" s="2" t="s">
        <v>112</v>
      </c>
      <c r="C88" s="3">
        <v>8450.0</v>
      </c>
      <c r="D88" s="2">
        <v>36.7</v>
      </c>
      <c r="E88" s="2">
        <v>63.3</v>
      </c>
      <c r="F88" s="2">
        <v>14.4</v>
      </c>
      <c r="G88" s="2">
        <v>0.167</v>
      </c>
      <c r="H88" s="2">
        <v>0.015</v>
      </c>
      <c r="I88" s="2">
        <v>0.111</v>
      </c>
      <c r="J88" s="2">
        <v>21.6</v>
      </c>
      <c r="K88" s="4"/>
      <c r="L88" s="4"/>
      <c r="M88" s="2">
        <v>0.5</v>
      </c>
      <c r="N88" s="4"/>
      <c r="O88" s="2">
        <v>0.2</v>
      </c>
      <c r="P88" s="4"/>
      <c r="Q88" s="4"/>
      <c r="R88" s="4"/>
      <c r="S88" s="4"/>
      <c r="T88" s="2">
        <v>0.048</v>
      </c>
      <c r="U88" s="2">
        <v>0.289</v>
      </c>
      <c r="V88" s="2">
        <v>0.016</v>
      </c>
      <c r="W88" s="4"/>
      <c r="X88" s="2">
        <v>100.0</v>
      </c>
    </row>
    <row r="89">
      <c r="A89" s="2" t="s">
        <v>27</v>
      </c>
      <c r="B89" s="2" t="s">
        <v>113</v>
      </c>
      <c r="C89" s="3">
        <v>8450.0</v>
      </c>
      <c r="D89" s="2">
        <v>26.8</v>
      </c>
      <c r="E89" s="2">
        <v>73.2</v>
      </c>
      <c r="F89" s="2">
        <v>17.7</v>
      </c>
      <c r="G89" s="2">
        <v>0.205</v>
      </c>
      <c r="H89" s="2">
        <v>0.012</v>
      </c>
      <c r="I89" s="2">
        <v>0.158</v>
      </c>
      <c r="J89" s="2">
        <v>8.1</v>
      </c>
      <c r="K89" s="4"/>
      <c r="L89" s="4"/>
      <c r="M89" s="2">
        <v>1.0</v>
      </c>
      <c r="N89" s="4"/>
      <c r="O89" s="2">
        <v>0.0</v>
      </c>
      <c r="P89" s="4"/>
      <c r="Q89" s="4"/>
      <c r="R89" s="4"/>
      <c r="S89" s="4"/>
      <c r="T89" s="2">
        <v>0.08</v>
      </c>
      <c r="U89" s="2">
        <v>0.052</v>
      </c>
      <c r="V89" s="2">
        <v>0.023</v>
      </c>
      <c r="W89" s="4"/>
      <c r="X89" s="2">
        <v>100.0</v>
      </c>
    </row>
    <row r="90">
      <c r="A90" s="2" t="s">
        <v>27</v>
      </c>
      <c r="B90" s="2" t="s">
        <v>114</v>
      </c>
      <c r="C90" s="3">
        <v>8450.0</v>
      </c>
      <c r="D90" s="2">
        <v>44.7</v>
      </c>
      <c r="E90" s="2">
        <v>55.3</v>
      </c>
      <c r="F90" s="2">
        <v>16.0</v>
      </c>
      <c r="G90" s="2">
        <v>0.185</v>
      </c>
      <c r="H90" s="2">
        <v>0.015</v>
      </c>
      <c r="I90" s="2">
        <v>0.18</v>
      </c>
      <c r="J90" s="2">
        <v>27.6</v>
      </c>
      <c r="K90" s="4"/>
      <c r="L90" s="4"/>
      <c r="M90" s="2">
        <v>1.0</v>
      </c>
      <c r="N90" s="4"/>
      <c r="O90" s="2">
        <v>0.1</v>
      </c>
      <c r="P90" s="4"/>
      <c r="Q90" s="4"/>
      <c r="R90" s="4"/>
      <c r="S90" s="4"/>
      <c r="T90" s="2">
        <v>0.085</v>
      </c>
      <c r="U90" s="2">
        <v>0.233</v>
      </c>
      <c r="V90" s="2">
        <v>0.016</v>
      </c>
      <c r="W90" s="4"/>
      <c r="X90" s="2">
        <v>100.0</v>
      </c>
    </row>
    <row r="91">
      <c r="A91" s="2" t="s">
        <v>27</v>
      </c>
      <c r="B91" s="2" t="s">
        <v>115</v>
      </c>
      <c r="C91" s="4"/>
      <c r="D91" s="2">
        <v>52.2</v>
      </c>
      <c r="E91" s="2">
        <v>47.8</v>
      </c>
      <c r="F91" s="2">
        <v>16.25</v>
      </c>
      <c r="G91" s="2">
        <v>0.137</v>
      </c>
      <c r="H91" s="2">
        <v>0.141</v>
      </c>
      <c r="I91" s="2">
        <v>0.537</v>
      </c>
      <c r="J91" s="2">
        <v>31.22</v>
      </c>
      <c r="K91" s="2">
        <v>3.185</v>
      </c>
      <c r="L91" s="4"/>
      <c r="M91" s="2">
        <v>1.76</v>
      </c>
      <c r="N91" s="2">
        <v>249.0</v>
      </c>
      <c r="O91" s="2">
        <v>2.97</v>
      </c>
      <c r="P91" s="4"/>
      <c r="Q91" s="2">
        <v>0.0</v>
      </c>
      <c r="R91" s="2">
        <v>0.0</v>
      </c>
      <c r="S91" s="2">
        <v>0.0</v>
      </c>
      <c r="T91" s="2">
        <v>0.051</v>
      </c>
      <c r="U91" s="2">
        <v>0.094</v>
      </c>
      <c r="V91" s="2">
        <v>0.011</v>
      </c>
      <c r="W91" s="4"/>
      <c r="X91" s="4"/>
    </row>
    <row r="92">
      <c r="A92" s="2" t="s">
        <v>27</v>
      </c>
      <c r="B92" s="2" t="s">
        <v>116</v>
      </c>
      <c r="C92" s="4"/>
      <c r="D92" s="2">
        <v>49.8</v>
      </c>
      <c r="E92" s="2">
        <v>50.2</v>
      </c>
      <c r="F92" s="2">
        <v>16.68</v>
      </c>
      <c r="G92" s="2">
        <v>0.146</v>
      </c>
      <c r="H92" s="2">
        <v>0.134</v>
      </c>
      <c r="I92" s="2">
        <v>0.506</v>
      </c>
      <c r="J92" s="2">
        <v>28.48</v>
      </c>
      <c r="K92" s="2">
        <v>3.166</v>
      </c>
      <c r="L92" s="4"/>
      <c r="M92" s="2">
        <v>1.62</v>
      </c>
      <c r="N92" s="2">
        <v>291.0</v>
      </c>
      <c r="O92" s="2">
        <v>3.02</v>
      </c>
      <c r="P92" s="4"/>
      <c r="Q92" s="2">
        <v>0.0</v>
      </c>
      <c r="R92" s="2">
        <v>0.0</v>
      </c>
      <c r="S92" s="2">
        <v>0.0</v>
      </c>
      <c r="T92" s="2">
        <v>0.057</v>
      </c>
      <c r="U92" s="2">
        <v>0.099</v>
      </c>
      <c r="V92" s="2">
        <v>0.011</v>
      </c>
      <c r="W92" s="4"/>
      <c r="X92" s="4"/>
    </row>
    <row r="93">
      <c r="A93" s="2" t="s">
        <v>27</v>
      </c>
      <c r="B93" s="2" t="s">
        <v>117</v>
      </c>
      <c r="C93" s="3">
        <v>13800.0</v>
      </c>
      <c r="D93" s="2">
        <v>16.5</v>
      </c>
      <c r="E93" s="2">
        <v>83.5</v>
      </c>
      <c r="F93" s="2">
        <v>12.4</v>
      </c>
      <c r="G93" s="2">
        <v>0.173</v>
      </c>
      <c r="H93" s="2">
        <v>0.061</v>
      </c>
      <c r="I93" s="2">
        <v>0.134</v>
      </c>
      <c r="J93" s="2">
        <v>1.0</v>
      </c>
      <c r="K93" s="4"/>
      <c r="L93" s="4"/>
      <c r="M93" s="2">
        <v>0.4</v>
      </c>
      <c r="N93" s="2">
        <v>11.0</v>
      </c>
      <c r="O93" s="2">
        <v>2.7</v>
      </c>
      <c r="P93" s="4"/>
      <c r="Q93" s="4"/>
      <c r="R93" s="4"/>
      <c r="S93" s="4"/>
      <c r="T93" s="2">
        <v>0.013</v>
      </c>
      <c r="U93" s="2">
        <v>0.086</v>
      </c>
      <c r="V93" s="2">
        <v>0.004</v>
      </c>
      <c r="W93" s="4"/>
      <c r="X93" s="2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27</v>
      </c>
      <c r="B2" s="2" t="s">
        <v>118</v>
      </c>
      <c r="C2" s="4"/>
      <c r="D2" s="2">
        <v>27.7</v>
      </c>
      <c r="E2" s="2">
        <v>72.3</v>
      </c>
      <c r="F2" s="2">
        <v>21.1</v>
      </c>
      <c r="G2" s="2">
        <v>0.223</v>
      </c>
      <c r="H2" s="2">
        <v>0.04</v>
      </c>
      <c r="I2" s="2">
        <v>0.196</v>
      </c>
      <c r="J2" s="2">
        <v>3.7</v>
      </c>
      <c r="K2" s="4"/>
      <c r="L2" s="4"/>
      <c r="M2" s="2">
        <v>1.6</v>
      </c>
      <c r="N2" s="2">
        <v>8.0</v>
      </c>
      <c r="O2" s="2">
        <v>0.3</v>
      </c>
      <c r="P2" s="4"/>
      <c r="Q2" s="2">
        <v>0.0</v>
      </c>
      <c r="R2" s="4"/>
      <c r="S2" s="4"/>
      <c r="T2" s="2">
        <v>0.23</v>
      </c>
      <c r="U2" s="2">
        <v>0.377</v>
      </c>
      <c r="V2" s="4"/>
      <c r="W2" s="4"/>
      <c r="X2" s="4"/>
    </row>
    <row r="3">
      <c r="A3" s="2" t="s">
        <v>27</v>
      </c>
      <c r="B3" s="2" t="s">
        <v>119</v>
      </c>
      <c r="C3" s="3">
        <v>36190.0</v>
      </c>
      <c r="D3" s="2">
        <v>27.3</v>
      </c>
      <c r="E3" s="2">
        <v>72.7</v>
      </c>
      <c r="F3" s="2">
        <v>18.5</v>
      </c>
      <c r="G3" s="2">
        <v>0.182</v>
      </c>
      <c r="H3" s="2">
        <v>0.046</v>
      </c>
      <c r="I3" s="2">
        <v>0.191</v>
      </c>
      <c r="J3" s="2">
        <v>7.5</v>
      </c>
      <c r="K3" s="4"/>
      <c r="L3" s="4"/>
      <c r="M3" s="2">
        <v>1.2</v>
      </c>
      <c r="N3" s="4"/>
      <c r="O3" s="2">
        <v>0.1</v>
      </c>
      <c r="P3" s="4"/>
      <c r="Q3" s="4"/>
      <c r="R3" s="4"/>
      <c r="S3" s="4"/>
      <c r="T3" s="2">
        <v>0.1</v>
      </c>
      <c r="U3" s="2">
        <v>0.26</v>
      </c>
      <c r="V3" s="4"/>
      <c r="W3" s="4"/>
      <c r="X3" s="2">
        <v>100.0</v>
      </c>
    </row>
    <row r="4">
      <c r="A4" s="2" t="s">
        <v>27</v>
      </c>
      <c r="B4" s="2" t="s">
        <v>120</v>
      </c>
      <c r="C4" s="4"/>
      <c r="D4" s="2">
        <v>31.9</v>
      </c>
      <c r="E4" s="2">
        <v>68.1</v>
      </c>
      <c r="F4" s="2">
        <v>20.2</v>
      </c>
      <c r="G4" s="4"/>
      <c r="H4" s="2">
        <v>0.026</v>
      </c>
      <c r="I4" s="2">
        <v>0.232</v>
      </c>
      <c r="J4" s="2">
        <v>10.4</v>
      </c>
      <c r="K4" s="4"/>
      <c r="L4" s="4"/>
      <c r="M4" s="2">
        <v>1.3</v>
      </c>
      <c r="N4" s="2">
        <v>23.0</v>
      </c>
      <c r="O4" s="2">
        <v>0.0</v>
      </c>
      <c r="P4" s="4"/>
      <c r="Q4" s="4"/>
      <c r="R4" s="4"/>
      <c r="S4" s="4"/>
      <c r="T4" s="2">
        <v>0.075</v>
      </c>
      <c r="U4" s="2">
        <v>0.31</v>
      </c>
      <c r="V4" s="4"/>
      <c r="W4" s="4"/>
      <c r="X4" s="4"/>
    </row>
    <row r="5">
      <c r="A5" s="2" t="s">
        <v>27</v>
      </c>
      <c r="B5" s="2" t="s">
        <v>121</v>
      </c>
      <c r="C5" s="4"/>
      <c r="D5" s="2">
        <v>19.3</v>
      </c>
      <c r="E5" s="2">
        <v>80.7</v>
      </c>
      <c r="F5" s="2">
        <v>16.3</v>
      </c>
      <c r="G5" s="2">
        <v>0.118</v>
      </c>
      <c r="H5" s="2">
        <v>0.026</v>
      </c>
      <c r="I5" s="2">
        <v>0.166</v>
      </c>
      <c r="J5" s="2">
        <v>0.43</v>
      </c>
      <c r="K5" s="2">
        <v>0.003</v>
      </c>
      <c r="L5" s="4"/>
      <c r="M5" s="2">
        <v>2.19</v>
      </c>
      <c r="N5" s="4"/>
      <c r="O5" s="2">
        <v>0.0</v>
      </c>
      <c r="P5" s="4"/>
      <c r="Q5" s="2">
        <v>0.0</v>
      </c>
      <c r="R5" s="2">
        <v>0.0</v>
      </c>
      <c r="S5" s="2">
        <v>0.0</v>
      </c>
      <c r="T5" s="2">
        <v>0.479</v>
      </c>
      <c r="U5" s="2">
        <v>0.237</v>
      </c>
      <c r="V5" s="2">
        <v>0.067</v>
      </c>
      <c r="W5" s="4"/>
      <c r="X5" s="4"/>
    </row>
    <row r="6">
      <c r="A6" s="2" t="s">
        <v>27</v>
      </c>
      <c r="B6" s="2" t="s">
        <v>122</v>
      </c>
      <c r="C6" s="3">
        <v>16000.0</v>
      </c>
      <c r="D6" s="2">
        <v>87.7</v>
      </c>
      <c r="E6" s="2">
        <v>12.3</v>
      </c>
      <c r="F6" s="2">
        <v>7.4</v>
      </c>
      <c r="G6" s="2">
        <v>0.114</v>
      </c>
      <c r="H6" s="2">
        <v>0.708</v>
      </c>
      <c r="I6" s="2">
        <v>0.186</v>
      </c>
      <c r="J6" s="2">
        <v>1.1</v>
      </c>
      <c r="K6" s="2">
        <v>0.092</v>
      </c>
      <c r="L6" s="2">
        <v>0.031</v>
      </c>
      <c r="M6" s="2">
        <v>34.0</v>
      </c>
      <c r="N6" s="2">
        <v>96.0</v>
      </c>
      <c r="O6" s="2">
        <v>45.2</v>
      </c>
      <c r="P6" s="4"/>
      <c r="Q6" s="2">
        <v>65.5</v>
      </c>
      <c r="R6" s="2">
        <v>27.1</v>
      </c>
      <c r="S6" s="2">
        <v>38.4</v>
      </c>
      <c r="T6" s="2">
        <v>3.1</v>
      </c>
      <c r="U6" s="2">
        <v>7.5</v>
      </c>
      <c r="V6" s="4"/>
      <c r="W6" s="4"/>
      <c r="X6" s="2">
        <v>1.0</v>
      </c>
    </row>
    <row r="7">
      <c r="A7" s="2" t="s">
        <v>27</v>
      </c>
      <c r="B7" s="2" t="s">
        <v>123</v>
      </c>
      <c r="C7" s="3">
        <v>8270.0</v>
      </c>
      <c r="D7" s="2">
        <v>9.0</v>
      </c>
      <c r="E7" s="2">
        <v>91.0</v>
      </c>
      <c r="F7" s="2">
        <v>1.1</v>
      </c>
      <c r="G7" s="2">
        <v>0.017</v>
      </c>
      <c r="H7" s="2">
        <v>0.103</v>
      </c>
      <c r="I7" s="2">
        <v>0.023</v>
      </c>
      <c r="J7" s="2">
        <v>0.2</v>
      </c>
      <c r="K7" s="4"/>
      <c r="L7" s="4"/>
      <c r="M7" s="2">
        <v>3.5</v>
      </c>
      <c r="N7" s="2">
        <v>129.0</v>
      </c>
      <c r="O7" s="2">
        <v>4.2</v>
      </c>
      <c r="P7" s="4"/>
      <c r="Q7" s="4"/>
      <c r="R7" s="4"/>
      <c r="S7" s="4"/>
      <c r="T7" s="2">
        <v>0.075</v>
      </c>
      <c r="U7" s="2">
        <v>1.242</v>
      </c>
      <c r="V7" s="4"/>
      <c r="W7" s="4"/>
      <c r="X7" s="2">
        <v>5.0</v>
      </c>
    </row>
    <row r="8">
      <c r="A8" s="2" t="s">
        <v>27</v>
      </c>
      <c r="B8" s="2" t="s">
        <v>124</v>
      </c>
      <c r="C8" s="4"/>
      <c r="D8" s="2">
        <v>66.0</v>
      </c>
      <c r="E8" s="2">
        <v>34.0</v>
      </c>
      <c r="F8" s="2">
        <v>56.0</v>
      </c>
      <c r="G8" s="4"/>
      <c r="H8" s="2">
        <v>0.026</v>
      </c>
      <c r="I8" s="2">
        <v>0.352</v>
      </c>
      <c r="J8" s="2">
        <v>2.0</v>
      </c>
      <c r="K8" s="4"/>
      <c r="L8" s="4"/>
      <c r="M8" s="2">
        <v>7.7</v>
      </c>
      <c r="N8" s="2">
        <v>0.0</v>
      </c>
      <c r="O8" s="2">
        <v>0.3</v>
      </c>
      <c r="P8" s="4"/>
      <c r="Q8" s="4"/>
      <c r="R8" s="4"/>
      <c r="S8" s="4"/>
      <c r="T8" s="2">
        <v>0.5</v>
      </c>
      <c r="U8" s="2">
        <v>0.93</v>
      </c>
      <c r="V8" s="4"/>
      <c r="W8" s="4"/>
      <c r="X8" s="4"/>
    </row>
    <row r="9">
      <c r="A9" s="2" t="s">
        <v>27</v>
      </c>
      <c r="B9" s="2" t="s">
        <v>125</v>
      </c>
      <c r="C9" s="4"/>
      <c r="D9" s="2">
        <v>21.4</v>
      </c>
      <c r="E9" s="2">
        <v>78.6</v>
      </c>
      <c r="F9" s="2">
        <v>19.5</v>
      </c>
      <c r="G9" s="4"/>
      <c r="H9" s="2">
        <v>0.035</v>
      </c>
      <c r="I9" s="2">
        <v>0.193</v>
      </c>
      <c r="J9" s="2">
        <v>0.3</v>
      </c>
      <c r="K9" s="4"/>
      <c r="L9" s="4"/>
      <c r="M9" s="2">
        <v>1.3</v>
      </c>
      <c r="N9" s="2">
        <v>23.0</v>
      </c>
      <c r="O9" s="2">
        <v>0.3</v>
      </c>
      <c r="P9" s="4"/>
      <c r="Q9" s="2">
        <v>0.0</v>
      </c>
      <c r="R9" s="4"/>
      <c r="S9" s="4"/>
      <c r="T9" s="4"/>
      <c r="U9" s="4"/>
      <c r="V9" s="4"/>
      <c r="W9" s="4"/>
      <c r="X9" s="4"/>
    </row>
    <row r="10">
      <c r="A10" s="2" t="s">
        <v>27</v>
      </c>
      <c r="B10" s="2" t="s">
        <v>126</v>
      </c>
      <c r="C10" s="3">
        <v>31600.0</v>
      </c>
      <c r="D10" s="2">
        <v>73.8</v>
      </c>
      <c r="E10" s="2">
        <v>26.2</v>
      </c>
      <c r="F10" s="2">
        <v>47.4</v>
      </c>
      <c r="G10" s="2">
        <v>0.567</v>
      </c>
      <c r="H10" s="2">
        <v>1.905</v>
      </c>
      <c r="I10" s="2">
        <v>1.429</v>
      </c>
      <c r="J10" s="2">
        <v>9.8</v>
      </c>
      <c r="K10" s="2">
        <v>0.095</v>
      </c>
      <c r="L10" s="2">
        <v>0.042</v>
      </c>
      <c r="M10" s="2">
        <v>14.1</v>
      </c>
      <c r="N10" s="4"/>
      <c r="O10" s="2">
        <v>2.5</v>
      </c>
      <c r="P10" s="4"/>
      <c r="Q10" s="4"/>
      <c r="R10" s="4"/>
      <c r="S10" s="4"/>
      <c r="T10" s="2">
        <v>0.878</v>
      </c>
      <c r="U10" s="2">
        <v>1.14</v>
      </c>
      <c r="V10" s="2">
        <v>0.226</v>
      </c>
      <c r="W10" s="4"/>
      <c r="X10" s="2">
        <v>5.0</v>
      </c>
    </row>
    <row r="11">
      <c r="A11" s="2" t="s">
        <v>27</v>
      </c>
      <c r="B11" s="2" t="s">
        <v>127</v>
      </c>
      <c r="C11" s="3">
        <v>21110.0</v>
      </c>
      <c r="D11" s="2">
        <v>26.6</v>
      </c>
      <c r="E11" s="2">
        <v>73.4</v>
      </c>
      <c r="F11" s="2">
        <v>17.7</v>
      </c>
      <c r="G11" s="2">
        <v>0.193</v>
      </c>
      <c r="H11" s="2">
        <v>0.496</v>
      </c>
      <c r="I11" s="2">
        <v>0.202</v>
      </c>
      <c r="J11" s="2">
        <v>5.4</v>
      </c>
      <c r="K11" s="4"/>
      <c r="L11" s="4"/>
      <c r="M11" s="2">
        <v>3.2</v>
      </c>
      <c r="N11" s="2">
        <v>38.0</v>
      </c>
      <c r="O11" s="2">
        <v>0.3</v>
      </c>
      <c r="P11" s="4"/>
      <c r="Q11" s="2">
        <v>0.0</v>
      </c>
      <c r="R11" s="4"/>
      <c r="S11" s="4"/>
      <c r="T11" s="2">
        <v>0.0</v>
      </c>
      <c r="U11" s="2">
        <v>0.0</v>
      </c>
      <c r="V11" s="4"/>
      <c r="W11" s="4"/>
      <c r="X11" s="2">
        <v>5.0</v>
      </c>
    </row>
    <row r="12">
      <c r="A12" s="2" t="s">
        <v>27</v>
      </c>
      <c r="B12" s="2" t="s">
        <v>128</v>
      </c>
      <c r="C12" s="3">
        <v>46000.0</v>
      </c>
      <c r="D12" s="2">
        <v>63.2</v>
      </c>
      <c r="E12" s="2">
        <v>36.8</v>
      </c>
      <c r="F12" s="2">
        <v>42.4</v>
      </c>
      <c r="G12" s="2">
        <v>0.512</v>
      </c>
      <c r="H12" s="2">
        <v>0.902</v>
      </c>
      <c r="I12" s="2">
        <v>0.977</v>
      </c>
      <c r="J12" s="2">
        <v>6.0</v>
      </c>
      <c r="K12" s="2">
        <v>0.084</v>
      </c>
      <c r="L12" s="2">
        <v>0.071</v>
      </c>
      <c r="M12" s="2">
        <v>13.9</v>
      </c>
      <c r="N12" s="4"/>
      <c r="O12" s="2">
        <v>0.9</v>
      </c>
      <c r="P12" s="4"/>
      <c r="Q12" s="4"/>
      <c r="R12" s="4"/>
      <c r="S12" s="4"/>
      <c r="T12" s="2">
        <v>0.874</v>
      </c>
      <c r="U12" s="2">
        <v>1.15</v>
      </c>
      <c r="V12" s="2">
        <v>0.338</v>
      </c>
      <c r="W12" s="4"/>
      <c r="X12" s="2">
        <v>5.0</v>
      </c>
    </row>
    <row r="13">
      <c r="A13" s="2" t="s">
        <v>27</v>
      </c>
      <c r="B13" s="2" t="s">
        <v>129</v>
      </c>
      <c r="C13" s="3">
        <v>35000.0</v>
      </c>
      <c r="D13" s="2">
        <v>65.0</v>
      </c>
      <c r="E13" s="2">
        <v>35.0</v>
      </c>
      <c r="F13" s="2">
        <v>38.9</v>
      </c>
      <c r="G13" s="2">
        <v>0.48</v>
      </c>
      <c r="H13" s="2">
        <v>1.29</v>
      </c>
      <c r="I13" s="2">
        <v>1.461</v>
      </c>
      <c r="J13" s="2">
        <v>5.1</v>
      </c>
      <c r="K13" s="2">
        <v>0.058</v>
      </c>
      <c r="L13" s="2">
        <v>0.035</v>
      </c>
      <c r="M13" s="2">
        <v>16.2</v>
      </c>
      <c r="N13" s="4"/>
      <c r="O13" s="2">
        <v>4.8</v>
      </c>
      <c r="P13" s="4"/>
      <c r="Q13" s="4"/>
      <c r="R13" s="4"/>
      <c r="S13" s="4"/>
      <c r="T13" s="2">
        <v>0.869</v>
      </c>
      <c r="U13" s="2">
        <v>1.16</v>
      </c>
      <c r="V13" s="2">
        <v>0.304</v>
      </c>
      <c r="W13" s="4"/>
      <c r="X13" s="2">
        <v>5.0</v>
      </c>
    </row>
    <row r="14">
      <c r="A14" s="2" t="s">
        <v>24</v>
      </c>
      <c r="B14" s="2" t="s">
        <v>130</v>
      </c>
      <c r="C14" s="3">
        <v>31000.0</v>
      </c>
      <c r="D14" s="2">
        <v>99.35</v>
      </c>
      <c r="E14" s="2">
        <v>0.65</v>
      </c>
      <c r="F14" s="2">
        <v>66.08</v>
      </c>
      <c r="G14" s="2">
        <v>0.322</v>
      </c>
      <c r="H14" s="2">
        <v>2.094</v>
      </c>
      <c r="I14" s="2">
        <v>2.155</v>
      </c>
      <c r="J14" s="2">
        <v>13.44</v>
      </c>
      <c r="K14" s="4"/>
      <c r="L14" s="4"/>
      <c r="M14" s="2">
        <v>16.474</v>
      </c>
      <c r="N14" s="4"/>
      <c r="O14" s="2">
        <v>3.36</v>
      </c>
      <c r="P14" s="2">
        <v>0.05</v>
      </c>
      <c r="Q14" s="4"/>
      <c r="R14" s="4"/>
      <c r="S14" s="4"/>
      <c r="T14" s="2">
        <v>2.399</v>
      </c>
      <c r="U14" s="2">
        <v>1.248</v>
      </c>
      <c r="V14" s="2">
        <v>0.288</v>
      </c>
      <c r="W14" s="4"/>
      <c r="X14" s="2">
        <v>5.0</v>
      </c>
    </row>
    <row r="15">
      <c r="A15" s="2" t="s">
        <v>27</v>
      </c>
      <c r="B15" s="2" t="s">
        <v>131</v>
      </c>
      <c r="C15" s="3">
        <v>45600.0</v>
      </c>
      <c r="D15" s="2">
        <v>85.4</v>
      </c>
      <c r="E15" s="2">
        <v>14.6</v>
      </c>
      <c r="F15" s="2">
        <v>76.1</v>
      </c>
      <c r="G15" s="2">
        <v>0.862</v>
      </c>
      <c r="H15" s="2">
        <v>0.432</v>
      </c>
      <c r="I15" s="2">
        <v>1.493</v>
      </c>
      <c r="J15" s="2">
        <v>3.2</v>
      </c>
      <c r="K15" s="4"/>
      <c r="L15" s="4"/>
      <c r="M15" s="2">
        <v>5.2</v>
      </c>
      <c r="N15" s="2">
        <v>0.0</v>
      </c>
      <c r="O15" s="2">
        <v>0.9</v>
      </c>
      <c r="P15" s="4"/>
      <c r="Q15" s="4"/>
      <c r="R15" s="4"/>
      <c r="S15" s="4"/>
      <c r="T15" s="2">
        <v>0.625</v>
      </c>
      <c r="U15" s="2">
        <v>1.23</v>
      </c>
      <c r="V15" s="2">
        <v>0.263</v>
      </c>
      <c r="W15" s="4"/>
      <c r="X15" s="2">
        <v>100.0</v>
      </c>
    </row>
    <row r="16">
      <c r="A16" s="2" t="s">
        <v>27</v>
      </c>
      <c r="B16" s="2" t="s">
        <v>132</v>
      </c>
      <c r="C16" s="3">
        <v>19860.0</v>
      </c>
      <c r="D16" s="2">
        <v>17.7</v>
      </c>
      <c r="E16" s="2">
        <v>82.3</v>
      </c>
      <c r="F16" s="2">
        <v>15.9</v>
      </c>
      <c r="G16" s="2">
        <v>0.188</v>
      </c>
      <c r="H16" s="2">
        <v>0.048</v>
      </c>
      <c r="I16" s="2">
        <v>0.2</v>
      </c>
      <c r="J16" s="2">
        <v>0.5</v>
      </c>
      <c r="K16" s="2">
        <v>0.0</v>
      </c>
      <c r="L16" s="2">
        <v>0.0</v>
      </c>
      <c r="M16" s="2">
        <v>1.2</v>
      </c>
      <c r="N16" s="2">
        <v>9.0</v>
      </c>
      <c r="O16" s="2">
        <v>0.1</v>
      </c>
      <c r="P16" s="4"/>
      <c r="Q16" s="4"/>
      <c r="R16" s="4"/>
      <c r="S16" s="4"/>
      <c r="T16" s="2">
        <v>0.21</v>
      </c>
      <c r="U16" s="2">
        <v>0.238</v>
      </c>
      <c r="V16" s="2">
        <v>0.055</v>
      </c>
      <c r="W16" s="4"/>
      <c r="X16" s="2">
        <v>100.0</v>
      </c>
    </row>
    <row r="17">
      <c r="A17" s="2" t="s">
        <v>27</v>
      </c>
      <c r="B17" s="2" t="s">
        <v>133</v>
      </c>
      <c r="C17" s="3">
        <v>52860.0</v>
      </c>
      <c r="D17" s="2">
        <v>68.9</v>
      </c>
      <c r="E17" s="2">
        <v>31.1</v>
      </c>
      <c r="F17" s="2">
        <v>61.7</v>
      </c>
      <c r="G17" s="2">
        <v>0.676</v>
      </c>
      <c r="H17" s="2">
        <v>0.243</v>
      </c>
      <c r="I17" s="2">
        <v>0.582</v>
      </c>
      <c r="J17" s="2">
        <v>3.1</v>
      </c>
      <c r="K17" s="4"/>
      <c r="L17" s="4"/>
      <c r="M17" s="2">
        <v>4.1</v>
      </c>
      <c r="N17" s="4"/>
      <c r="O17" s="2">
        <v>0.0</v>
      </c>
      <c r="P17" s="4"/>
      <c r="Q17" s="4"/>
      <c r="R17" s="4"/>
      <c r="S17" s="4"/>
      <c r="T17" s="2">
        <v>0.496</v>
      </c>
      <c r="U17" s="2">
        <v>0.893</v>
      </c>
      <c r="V17" s="2">
        <v>0.212</v>
      </c>
      <c r="W17" s="4"/>
      <c r="X17" s="2">
        <v>100.0</v>
      </c>
    </row>
    <row r="18">
      <c r="A18" s="2" t="s">
        <v>27</v>
      </c>
      <c r="B18" s="2" t="s">
        <v>134</v>
      </c>
      <c r="C18" s="3">
        <v>45600.0</v>
      </c>
      <c r="D18" s="2">
        <v>82.5</v>
      </c>
      <c r="E18" s="2">
        <v>17.5</v>
      </c>
      <c r="F18" s="2">
        <v>43.9</v>
      </c>
      <c r="G18" s="2">
        <v>0.0</v>
      </c>
      <c r="H18" s="2">
        <v>0.392</v>
      </c>
      <c r="I18" s="2">
        <v>0.882</v>
      </c>
      <c r="J18" s="2">
        <v>1.5</v>
      </c>
      <c r="K18" s="4"/>
      <c r="L18" s="4"/>
      <c r="M18" s="2">
        <v>7.9</v>
      </c>
      <c r="N18" s="4"/>
      <c r="O18" s="2">
        <v>29.2</v>
      </c>
      <c r="P18" s="4"/>
      <c r="Q18" s="4"/>
      <c r="R18" s="4"/>
      <c r="S18" s="4"/>
      <c r="T18" s="2">
        <v>0.0</v>
      </c>
      <c r="U18" s="2">
        <v>0.0</v>
      </c>
      <c r="V18" s="4"/>
      <c r="W18" s="4"/>
      <c r="X18" s="2">
        <v>100.0</v>
      </c>
    </row>
    <row r="19">
      <c r="A19" s="2" t="s">
        <v>27</v>
      </c>
      <c r="B19" s="2" t="s">
        <v>135</v>
      </c>
      <c r="C19" s="3">
        <v>15900.0</v>
      </c>
      <c r="D19" s="2">
        <v>24.9</v>
      </c>
      <c r="E19" s="2">
        <v>75.1</v>
      </c>
      <c r="F19" s="2">
        <v>21.7</v>
      </c>
      <c r="G19" s="2">
        <v>0.0</v>
      </c>
      <c r="H19" s="2">
        <v>0.041</v>
      </c>
      <c r="I19" s="2">
        <v>0.218</v>
      </c>
      <c r="J19" s="2">
        <v>1.7</v>
      </c>
      <c r="K19" s="4"/>
      <c r="L19" s="4"/>
      <c r="M19" s="2">
        <v>1.4</v>
      </c>
      <c r="N19" s="2">
        <v>0.0</v>
      </c>
      <c r="O19" s="2">
        <v>0.1</v>
      </c>
      <c r="P19" s="4"/>
      <c r="Q19" s="2">
        <v>0.0</v>
      </c>
      <c r="R19" s="4"/>
      <c r="S19" s="4"/>
      <c r="T19" s="2">
        <v>0.208</v>
      </c>
      <c r="U19" s="2">
        <v>0.229</v>
      </c>
      <c r="V19" s="4"/>
      <c r="W19" s="4"/>
      <c r="X19" s="2">
        <v>100.0</v>
      </c>
    </row>
    <row r="20">
      <c r="A20" s="2" t="s">
        <v>27</v>
      </c>
      <c r="B20" s="2" t="s">
        <v>136</v>
      </c>
      <c r="C20" s="3">
        <v>15900.0</v>
      </c>
      <c r="D20" s="2">
        <v>27.0</v>
      </c>
      <c r="E20" s="2">
        <v>73.0</v>
      </c>
      <c r="F20" s="2">
        <v>25.2</v>
      </c>
      <c r="G20" s="2">
        <v>0.0</v>
      </c>
      <c r="H20" s="2">
        <v>0.053</v>
      </c>
      <c r="I20" s="2">
        <v>0.182</v>
      </c>
      <c r="J20" s="2">
        <v>0.5</v>
      </c>
      <c r="K20" s="4"/>
      <c r="L20" s="4"/>
      <c r="M20" s="2">
        <v>1.3</v>
      </c>
      <c r="N20" s="2">
        <v>393.0</v>
      </c>
      <c r="O20" s="2">
        <v>0.0</v>
      </c>
      <c r="P20" s="4"/>
      <c r="Q20" s="4"/>
      <c r="R20" s="4"/>
      <c r="S20" s="4"/>
      <c r="T20" s="2">
        <v>0.132</v>
      </c>
      <c r="U20" s="2">
        <v>0.283</v>
      </c>
      <c r="V20" s="4"/>
      <c r="W20" s="4"/>
      <c r="X20" s="2">
        <v>100.0</v>
      </c>
    </row>
    <row r="21">
      <c r="A21" s="2" t="s">
        <v>27</v>
      </c>
      <c r="B21" s="2" t="s">
        <v>137</v>
      </c>
      <c r="C21" s="3">
        <v>39750.0</v>
      </c>
      <c r="D21" s="2">
        <v>88.7</v>
      </c>
      <c r="E21" s="2">
        <v>11.3</v>
      </c>
      <c r="F21" s="2">
        <v>82.7</v>
      </c>
      <c r="G21" s="2">
        <v>0.0</v>
      </c>
      <c r="H21" s="2">
        <v>0.3</v>
      </c>
      <c r="I21" s="2">
        <v>0.595</v>
      </c>
      <c r="J21" s="2">
        <v>2.4</v>
      </c>
      <c r="K21" s="4"/>
      <c r="L21" s="4"/>
      <c r="M21" s="2">
        <v>3.6</v>
      </c>
      <c r="N21" s="4"/>
      <c r="O21" s="2">
        <v>0.0</v>
      </c>
      <c r="P21" s="4"/>
      <c r="Q21" s="4"/>
      <c r="R21" s="4"/>
      <c r="S21" s="4"/>
      <c r="T21" s="2">
        <v>0.482</v>
      </c>
      <c r="U21" s="2">
        <v>0.87</v>
      </c>
      <c r="V21" s="4"/>
      <c r="W21" s="4"/>
      <c r="X21" s="2">
        <v>100.0</v>
      </c>
    </row>
    <row r="22">
      <c r="A22" s="2" t="s">
        <v>27</v>
      </c>
      <c r="B22" s="2" t="s">
        <v>138</v>
      </c>
      <c r="C22" s="3">
        <v>61000.0</v>
      </c>
      <c r="D22" s="2">
        <v>89.94</v>
      </c>
      <c r="E22" s="2">
        <v>10.06</v>
      </c>
      <c r="F22" s="2">
        <v>80.3</v>
      </c>
      <c r="G22" s="2">
        <v>0.0</v>
      </c>
      <c r="H22" s="2">
        <v>0.415</v>
      </c>
      <c r="I22" s="2">
        <v>0.943</v>
      </c>
      <c r="J22" s="2">
        <v>3.8</v>
      </c>
      <c r="K22" s="4"/>
      <c r="L22" s="4"/>
      <c r="M22" s="2">
        <v>5.3</v>
      </c>
      <c r="N22" s="2">
        <v>0.0</v>
      </c>
      <c r="O22" s="2">
        <v>0.0</v>
      </c>
      <c r="P22" s="4"/>
      <c r="Q22" s="4"/>
      <c r="R22" s="4"/>
      <c r="S22" s="4"/>
      <c r="T22" s="2">
        <v>0.499</v>
      </c>
      <c r="U22" s="2">
        <v>1.21</v>
      </c>
      <c r="V22" s="4"/>
      <c r="W22" s="4"/>
      <c r="X22" s="2">
        <v>100.0</v>
      </c>
    </row>
    <row r="23">
      <c r="A23" s="2" t="s">
        <v>27</v>
      </c>
      <c r="B23" s="2" t="s">
        <v>139</v>
      </c>
      <c r="C23" s="3">
        <v>58000.0</v>
      </c>
      <c r="D23" s="2">
        <v>87.2</v>
      </c>
      <c r="E23" s="2">
        <v>12.8</v>
      </c>
      <c r="F23" s="2">
        <v>79.0</v>
      </c>
      <c r="G23" s="2">
        <v>0.0</v>
      </c>
      <c r="H23" s="2">
        <v>0.354</v>
      </c>
      <c r="I23" s="2">
        <v>0.764</v>
      </c>
      <c r="J23" s="2">
        <v>0.4</v>
      </c>
      <c r="K23" s="4"/>
      <c r="L23" s="4"/>
      <c r="M23" s="2">
        <v>5.0</v>
      </c>
      <c r="N23" s="2">
        <v>739.0</v>
      </c>
      <c r="O23" s="2">
        <v>2.8</v>
      </c>
      <c r="P23" s="4"/>
      <c r="Q23" s="4"/>
      <c r="R23" s="4"/>
      <c r="S23" s="4"/>
      <c r="T23" s="2">
        <v>0.438</v>
      </c>
      <c r="U23" s="2">
        <v>1.068</v>
      </c>
      <c r="V23" s="4"/>
      <c r="W23" s="4"/>
      <c r="X23" s="2">
        <v>100.0</v>
      </c>
    </row>
    <row r="24">
      <c r="A24" s="2" t="s">
        <v>27</v>
      </c>
      <c r="B24" s="2" t="s">
        <v>140</v>
      </c>
      <c r="C24" s="3">
        <v>15800.0</v>
      </c>
      <c r="D24" s="2">
        <v>26.3</v>
      </c>
      <c r="E24" s="2">
        <v>73.7</v>
      </c>
      <c r="F24" s="2">
        <v>23.5</v>
      </c>
      <c r="G24" s="2">
        <v>0.255</v>
      </c>
      <c r="H24" s="2">
        <v>0.072</v>
      </c>
      <c r="I24" s="2">
        <v>0.267</v>
      </c>
      <c r="J24" s="2">
        <v>1.2</v>
      </c>
      <c r="K24" s="4"/>
      <c r="L24" s="4"/>
      <c r="M24" s="2">
        <v>1.7</v>
      </c>
      <c r="N24" s="2">
        <v>17.0</v>
      </c>
      <c r="O24" s="2">
        <v>0.0</v>
      </c>
      <c r="P24" s="4"/>
      <c r="Q24" s="2">
        <v>0.0</v>
      </c>
      <c r="R24" s="4"/>
      <c r="S24" s="4"/>
      <c r="T24" s="2">
        <v>0.419</v>
      </c>
      <c r="U24" s="2">
        <v>0.43</v>
      </c>
      <c r="V24" s="2">
        <v>0.081</v>
      </c>
      <c r="W24" s="4"/>
      <c r="X24" s="2">
        <v>100.0</v>
      </c>
    </row>
    <row r="25">
      <c r="A25" s="2" t="s">
        <v>27</v>
      </c>
      <c r="B25" s="2" t="s">
        <v>141</v>
      </c>
      <c r="C25" s="3">
        <v>15800.0</v>
      </c>
      <c r="D25" s="2">
        <v>19.7</v>
      </c>
      <c r="E25" s="2">
        <v>80.3</v>
      </c>
      <c r="F25" s="2">
        <v>17.5</v>
      </c>
      <c r="G25" s="2">
        <v>0.19</v>
      </c>
      <c r="H25" s="2">
        <v>0.109</v>
      </c>
      <c r="I25" s="2">
        <v>0.202</v>
      </c>
      <c r="J25" s="2">
        <v>0.7</v>
      </c>
      <c r="K25" s="2">
        <v>0.0</v>
      </c>
      <c r="L25" s="2">
        <v>0.0</v>
      </c>
      <c r="M25" s="2">
        <v>1.5</v>
      </c>
      <c r="N25" s="2">
        <v>17.0</v>
      </c>
      <c r="O25" s="2">
        <v>0.0</v>
      </c>
      <c r="P25" s="4"/>
      <c r="Q25" s="4"/>
      <c r="R25" s="4"/>
      <c r="S25" s="4"/>
      <c r="T25" s="2">
        <v>0.132</v>
      </c>
      <c r="U25" s="2">
        <v>0.293</v>
      </c>
      <c r="V25" s="2">
        <v>0.061</v>
      </c>
      <c r="W25" s="4"/>
      <c r="X25" s="2">
        <v>100.0</v>
      </c>
    </row>
    <row r="26">
      <c r="A26" s="2" t="s">
        <v>27</v>
      </c>
      <c r="B26" s="2" t="s">
        <v>142</v>
      </c>
      <c r="C26" s="4"/>
      <c r="D26" s="2">
        <v>86.2</v>
      </c>
      <c r="E26" s="2">
        <v>13.8</v>
      </c>
      <c r="F26" s="2">
        <v>72.0</v>
      </c>
      <c r="G26" s="4"/>
      <c r="H26" s="2">
        <v>0.115</v>
      </c>
      <c r="I26" s="2">
        <v>0.684</v>
      </c>
      <c r="J26" s="2">
        <v>3.1</v>
      </c>
      <c r="K26" s="4"/>
      <c r="L26" s="4"/>
      <c r="M26" s="2">
        <v>7.5</v>
      </c>
      <c r="N26" s="2">
        <v>3.0</v>
      </c>
      <c r="O26" s="2">
        <v>3.6</v>
      </c>
      <c r="P26" s="4"/>
      <c r="Q26" s="4"/>
      <c r="R26" s="4"/>
      <c r="S26" s="4"/>
      <c r="T26" s="2">
        <v>0.815</v>
      </c>
      <c r="U26" s="2">
        <v>0.93</v>
      </c>
      <c r="V26" s="4"/>
      <c r="W26" s="4"/>
      <c r="X26" s="4"/>
    </row>
    <row r="27">
      <c r="A27" s="2" t="s">
        <v>27</v>
      </c>
      <c r="B27" s="2" t="s">
        <v>143</v>
      </c>
      <c r="C27" s="4"/>
      <c r="D27" s="2">
        <v>14.6</v>
      </c>
      <c r="E27" s="2">
        <v>85.4</v>
      </c>
      <c r="F27" s="2">
        <v>12.2</v>
      </c>
      <c r="G27" s="4"/>
      <c r="H27" s="2">
        <v>0.021</v>
      </c>
      <c r="I27" s="2">
        <v>0.215</v>
      </c>
      <c r="J27" s="2">
        <v>0.6</v>
      </c>
      <c r="K27" s="4"/>
      <c r="L27" s="4"/>
      <c r="M27" s="2">
        <v>1.5</v>
      </c>
      <c r="N27" s="4"/>
      <c r="O27" s="2">
        <v>0.3</v>
      </c>
      <c r="P27" s="4"/>
      <c r="Q27" s="4"/>
      <c r="R27" s="4"/>
      <c r="S27" s="4"/>
      <c r="T27" s="4"/>
      <c r="U27" s="4"/>
      <c r="V27" s="4"/>
      <c r="W27" s="4"/>
      <c r="X27" s="4"/>
    </row>
    <row r="28">
      <c r="A28" s="2" t="s">
        <v>27</v>
      </c>
      <c r="B28" s="2" t="s">
        <v>144</v>
      </c>
      <c r="C28" s="3">
        <v>24108.0</v>
      </c>
      <c r="D28" s="2">
        <v>84.0</v>
      </c>
      <c r="E28" s="2">
        <v>16.0</v>
      </c>
      <c r="F28" s="2">
        <v>20.0</v>
      </c>
      <c r="G28" s="2">
        <v>0.313</v>
      </c>
      <c r="H28" s="2">
        <v>0.959</v>
      </c>
      <c r="I28" s="2">
        <v>0.307</v>
      </c>
      <c r="J28" s="2">
        <v>2.9</v>
      </c>
      <c r="K28" s="2">
        <v>0.23</v>
      </c>
      <c r="L28" s="2">
        <v>0.376</v>
      </c>
      <c r="M28" s="2">
        <v>24.8</v>
      </c>
      <c r="N28" s="2">
        <v>555.0</v>
      </c>
      <c r="O28" s="2">
        <v>36.3</v>
      </c>
      <c r="P28" s="4"/>
      <c r="Q28" s="4"/>
      <c r="R28" s="4"/>
      <c r="S28" s="4"/>
      <c r="T28" s="2">
        <v>6.1</v>
      </c>
      <c r="U28" s="2">
        <v>5.5</v>
      </c>
      <c r="V28" s="2">
        <v>0.366</v>
      </c>
      <c r="W28" s="4"/>
      <c r="X28" s="2">
        <v>1.0</v>
      </c>
    </row>
    <row r="29">
      <c r="A29" s="2" t="s">
        <v>27</v>
      </c>
      <c r="B29" s="2" t="s">
        <v>145</v>
      </c>
      <c r="C29" s="3">
        <v>8600.0</v>
      </c>
      <c r="D29" s="2">
        <v>11.2</v>
      </c>
      <c r="E29" s="2">
        <v>88.8</v>
      </c>
      <c r="F29" s="2">
        <v>2.1</v>
      </c>
      <c r="G29" s="2">
        <v>0.033</v>
      </c>
      <c r="H29" s="2">
        <v>0.153</v>
      </c>
      <c r="I29" s="2">
        <v>0.04</v>
      </c>
      <c r="J29" s="2">
        <v>0.2</v>
      </c>
      <c r="K29" s="4"/>
      <c r="L29" s="4"/>
      <c r="M29" s="2">
        <v>3.9</v>
      </c>
      <c r="N29" s="2">
        <v>308.0</v>
      </c>
      <c r="O29" s="2">
        <v>5.0</v>
      </c>
      <c r="P29" s="4"/>
      <c r="Q29" s="4"/>
      <c r="R29" s="4"/>
      <c r="S29" s="4"/>
      <c r="T29" s="2">
        <v>0.0</v>
      </c>
      <c r="U29" s="2">
        <v>0.0</v>
      </c>
      <c r="V29" s="2">
        <v>0.054</v>
      </c>
      <c r="W29" s="4"/>
      <c r="X29" s="2">
        <v>5.0</v>
      </c>
    </row>
    <row r="30">
      <c r="A30" s="2" t="s">
        <v>27</v>
      </c>
      <c r="B30" s="2" t="s">
        <v>146</v>
      </c>
      <c r="C30" s="3">
        <v>8600.0</v>
      </c>
      <c r="D30" s="2">
        <v>12.4</v>
      </c>
      <c r="E30" s="2">
        <v>87.6</v>
      </c>
      <c r="F30" s="2">
        <v>3.0</v>
      </c>
      <c r="G30" s="2">
        <v>0.0</v>
      </c>
      <c r="H30" s="2">
        <v>0.149</v>
      </c>
      <c r="I30" s="2">
        <v>0.08</v>
      </c>
      <c r="J30" s="2">
        <v>0.3</v>
      </c>
      <c r="K30" s="4"/>
      <c r="L30" s="4"/>
      <c r="M30" s="2">
        <v>4.0</v>
      </c>
      <c r="N30" s="2">
        <v>315.0</v>
      </c>
      <c r="O30" s="2">
        <v>5.1</v>
      </c>
      <c r="P30" s="4"/>
      <c r="Q30" s="4"/>
      <c r="R30" s="4"/>
      <c r="S30" s="4"/>
      <c r="T30" s="2">
        <v>0.61</v>
      </c>
      <c r="U30" s="2">
        <v>0.73</v>
      </c>
      <c r="V30" s="2">
        <v>0.054</v>
      </c>
      <c r="W30" s="4"/>
      <c r="X30" s="2">
        <v>5.0</v>
      </c>
    </row>
    <row r="31">
      <c r="A31" s="2" t="s">
        <v>27</v>
      </c>
      <c r="B31" s="2" t="s">
        <v>147</v>
      </c>
      <c r="C31" s="3">
        <v>47500.0</v>
      </c>
      <c r="D31" s="2">
        <v>88.9</v>
      </c>
      <c r="E31" s="2">
        <v>11.1</v>
      </c>
      <c r="F31" s="2">
        <v>10.7</v>
      </c>
      <c r="G31" s="2">
        <v>0.168</v>
      </c>
      <c r="H31" s="2">
        <v>0.0</v>
      </c>
      <c r="I31" s="2">
        <v>0.0</v>
      </c>
      <c r="J31" s="2">
        <v>1.8</v>
      </c>
      <c r="K31" s="4"/>
      <c r="L31" s="4"/>
      <c r="M31" s="2">
        <v>24.0</v>
      </c>
      <c r="N31" s="4"/>
      <c r="O31" s="2">
        <v>52.4</v>
      </c>
      <c r="P31" s="4"/>
      <c r="Q31" s="4"/>
      <c r="R31" s="4"/>
      <c r="S31" s="4"/>
      <c r="T31" s="4"/>
      <c r="U31" s="4"/>
      <c r="V31" s="2">
        <v>0.387</v>
      </c>
      <c r="W31" s="4"/>
      <c r="X31" s="2">
        <v>1.0</v>
      </c>
    </row>
    <row r="32">
      <c r="A32" s="2" t="s">
        <v>27</v>
      </c>
      <c r="B32" s="2" t="s">
        <v>148</v>
      </c>
      <c r="C32" s="4"/>
      <c r="D32" s="2">
        <v>24.0</v>
      </c>
      <c r="E32" s="2">
        <v>76.0</v>
      </c>
      <c r="F32" s="2">
        <v>20.08</v>
      </c>
      <c r="G32" s="2">
        <v>0.225</v>
      </c>
      <c r="H32" s="2">
        <v>0.005</v>
      </c>
      <c r="I32" s="2">
        <v>0.211</v>
      </c>
      <c r="J32" s="2">
        <v>2.93</v>
      </c>
      <c r="K32" s="2">
        <v>0.04</v>
      </c>
      <c r="L32" s="4"/>
      <c r="M32" s="2">
        <v>2.05</v>
      </c>
      <c r="N32" s="4"/>
      <c r="O32" s="2">
        <v>0.0</v>
      </c>
      <c r="P32" s="4"/>
      <c r="Q32" s="2">
        <v>0.0</v>
      </c>
      <c r="R32" s="2">
        <v>0.0</v>
      </c>
      <c r="S32" s="2">
        <v>0.0</v>
      </c>
      <c r="T32" s="2">
        <v>0.039</v>
      </c>
      <c r="U32" s="2">
        <v>0.387</v>
      </c>
      <c r="V32" s="2">
        <v>0.03</v>
      </c>
      <c r="W32" s="4"/>
      <c r="X32" s="4"/>
    </row>
    <row r="33">
      <c r="A33" s="2" t="s">
        <v>27</v>
      </c>
      <c r="B33" s="2" t="s">
        <v>149</v>
      </c>
      <c r="C33" s="4"/>
      <c r="D33" s="2">
        <v>16.0</v>
      </c>
      <c r="E33" s="2">
        <v>84.0</v>
      </c>
      <c r="F33" s="2">
        <v>14.1</v>
      </c>
      <c r="G33" s="4"/>
      <c r="H33" s="2">
        <v>0.01</v>
      </c>
      <c r="I33" s="2">
        <v>0.15</v>
      </c>
      <c r="J33" s="2">
        <v>0.2</v>
      </c>
      <c r="K33" s="4"/>
      <c r="L33" s="4"/>
      <c r="M33" s="2">
        <v>1.2</v>
      </c>
      <c r="N33" s="2">
        <v>26.0</v>
      </c>
      <c r="O33" s="2">
        <v>0.5</v>
      </c>
      <c r="P33" s="4"/>
      <c r="Q33" s="2">
        <v>0.0</v>
      </c>
      <c r="R33" s="4"/>
      <c r="S33" s="4"/>
      <c r="T33" s="4"/>
      <c r="U33" s="4"/>
      <c r="V33" s="4"/>
      <c r="W33" s="4"/>
      <c r="X33" s="4"/>
    </row>
    <row r="34">
      <c r="A34" s="2" t="s">
        <v>27</v>
      </c>
      <c r="B34" s="2" t="s">
        <v>150</v>
      </c>
      <c r="C34" s="3">
        <v>66120.0</v>
      </c>
      <c r="D34" s="2">
        <v>34.0</v>
      </c>
      <c r="E34" s="2">
        <v>66.0</v>
      </c>
      <c r="F34" s="2">
        <v>23.0</v>
      </c>
      <c r="G34" s="2">
        <v>0.145</v>
      </c>
      <c r="H34" s="2">
        <v>0.02</v>
      </c>
      <c r="I34" s="2">
        <v>0.235</v>
      </c>
      <c r="J34" s="2">
        <v>7.7</v>
      </c>
      <c r="K34" s="4"/>
      <c r="L34" s="4"/>
      <c r="M34" s="2">
        <v>3.0</v>
      </c>
      <c r="N34" s="2">
        <v>55.0</v>
      </c>
      <c r="O34" s="2">
        <v>0.3</v>
      </c>
      <c r="P34" s="4"/>
      <c r="Q34" s="4"/>
      <c r="R34" s="4"/>
      <c r="S34" s="4"/>
      <c r="T34" s="2">
        <v>0.793</v>
      </c>
      <c r="U34" s="2">
        <v>0.216</v>
      </c>
      <c r="V34" s="2">
        <v>0.02</v>
      </c>
      <c r="W34" s="4"/>
      <c r="X34" s="2">
        <v>100.0</v>
      </c>
    </row>
    <row r="35">
      <c r="A35" s="2" t="s">
        <v>27</v>
      </c>
      <c r="B35" s="2" t="s">
        <v>151</v>
      </c>
      <c r="C35" s="3">
        <v>34800.0</v>
      </c>
      <c r="D35" s="2">
        <v>24.92</v>
      </c>
      <c r="E35" s="2">
        <v>75.08</v>
      </c>
      <c r="F35" s="2">
        <v>20.6</v>
      </c>
      <c r="G35" s="2">
        <v>0.13</v>
      </c>
      <c r="H35" s="2">
        <v>0.024</v>
      </c>
      <c r="I35" s="2">
        <v>0.243</v>
      </c>
      <c r="J35" s="2">
        <v>1.9</v>
      </c>
      <c r="K35" s="4"/>
      <c r="L35" s="4"/>
      <c r="M35" s="2">
        <v>1.5</v>
      </c>
      <c r="N35" s="2">
        <v>18.0</v>
      </c>
      <c r="O35" s="2">
        <v>0.2</v>
      </c>
      <c r="P35" s="4"/>
      <c r="Q35" s="4"/>
      <c r="R35" s="4"/>
      <c r="S35" s="4"/>
      <c r="T35" s="2">
        <v>0.095</v>
      </c>
      <c r="U35" s="2">
        <v>0.33</v>
      </c>
      <c r="V35" s="2">
        <v>0.031</v>
      </c>
      <c r="W35" s="4"/>
      <c r="X35" s="2">
        <v>100.0</v>
      </c>
    </row>
    <row r="36">
      <c r="A36" s="2" t="s">
        <v>27</v>
      </c>
      <c r="B36" s="2" t="s">
        <v>152</v>
      </c>
      <c r="C36" s="4"/>
      <c r="D36" s="2">
        <v>100.0</v>
      </c>
      <c r="E36" s="2">
        <v>0.0</v>
      </c>
      <c r="F36" s="2">
        <v>0.0</v>
      </c>
      <c r="G36" s="2">
        <v>0.0</v>
      </c>
      <c r="H36" s="4"/>
      <c r="I36" s="2">
        <v>0.0</v>
      </c>
      <c r="J36" s="2">
        <v>99.38</v>
      </c>
      <c r="K36" s="2">
        <v>12.917</v>
      </c>
      <c r="L36" s="4"/>
      <c r="M36" s="2">
        <v>0.05</v>
      </c>
      <c r="N36" s="2">
        <v>0.0</v>
      </c>
      <c r="O36" s="2">
        <v>0.58</v>
      </c>
      <c r="P36" s="4"/>
      <c r="Q36" s="2">
        <v>0.0</v>
      </c>
      <c r="R36" s="2">
        <v>0.0</v>
      </c>
      <c r="S36" s="2">
        <v>0.0</v>
      </c>
      <c r="T36" s="2">
        <v>0.017</v>
      </c>
      <c r="U36" s="2">
        <v>0.023</v>
      </c>
      <c r="V36" s="2">
        <v>0.0</v>
      </c>
      <c r="W3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153</v>
      </c>
      <c r="C2" s="4"/>
      <c r="D2" s="2">
        <v>95.84</v>
      </c>
      <c r="E2" s="2">
        <v>4.16</v>
      </c>
      <c r="F2" s="2">
        <v>66.98</v>
      </c>
      <c r="G2" s="4"/>
      <c r="H2" s="2">
        <v>0.11</v>
      </c>
      <c r="I2" s="2">
        <v>0.85</v>
      </c>
      <c r="J2" s="2">
        <v>11.84</v>
      </c>
      <c r="K2" s="4"/>
      <c r="L2" s="4"/>
      <c r="M2" s="2">
        <v>4.8</v>
      </c>
      <c r="N2" s="4"/>
      <c r="O2" s="2">
        <v>4.15</v>
      </c>
      <c r="P2" s="2">
        <v>8.07</v>
      </c>
      <c r="Q2" s="4"/>
      <c r="R2" s="4"/>
      <c r="S2" s="4"/>
      <c r="T2" s="4"/>
      <c r="U2" s="4"/>
      <c r="V2" s="4"/>
      <c r="W2" s="4"/>
      <c r="X2" s="4"/>
    </row>
    <row r="3">
      <c r="A3" s="2" t="s">
        <v>27</v>
      </c>
      <c r="B3" s="2" t="s">
        <v>154</v>
      </c>
      <c r="C3" s="3">
        <v>1800.0</v>
      </c>
      <c r="D3" s="2">
        <v>19.2</v>
      </c>
      <c r="E3" s="2">
        <v>80.8</v>
      </c>
      <c r="F3" s="2">
        <v>1.8</v>
      </c>
      <c r="G3" s="2">
        <v>0.031</v>
      </c>
      <c r="H3" s="2">
        <v>0.002</v>
      </c>
      <c r="I3" s="2">
        <v>0.06</v>
      </c>
      <c r="J3" s="2">
        <v>0.1</v>
      </c>
      <c r="K3" s="4"/>
      <c r="L3" s="4"/>
      <c r="M3" s="2">
        <v>0.9</v>
      </c>
      <c r="N3" s="2">
        <v>0.0</v>
      </c>
      <c r="O3" s="2">
        <v>16.4</v>
      </c>
      <c r="P3" s="4"/>
      <c r="Q3" s="4"/>
      <c r="R3" s="4"/>
      <c r="S3" s="4"/>
      <c r="T3" s="2">
        <v>0.006</v>
      </c>
      <c r="U3" s="2">
        <v>0.357</v>
      </c>
      <c r="V3" s="2">
        <v>0.024</v>
      </c>
      <c r="W3" s="4"/>
      <c r="X3" s="2">
        <v>100.0</v>
      </c>
    </row>
    <row r="4">
      <c r="A4" s="2" t="s">
        <v>27</v>
      </c>
      <c r="B4" s="2" t="s">
        <v>155</v>
      </c>
      <c r="C4" s="3">
        <v>1800.0</v>
      </c>
      <c r="D4" s="2">
        <v>18.5</v>
      </c>
      <c r="E4" s="2">
        <v>81.5</v>
      </c>
      <c r="F4" s="2">
        <v>3.2</v>
      </c>
      <c r="G4" s="2">
        <v>0.055</v>
      </c>
      <c r="H4" s="2">
        <v>0.004</v>
      </c>
      <c r="I4" s="2">
        <v>0.064</v>
      </c>
      <c r="J4" s="4"/>
      <c r="K4" s="2">
        <v>0.026</v>
      </c>
      <c r="L4" s="2">
        <v>0.006</v>
      </c>
      <c r="M4" s="2">
        <v>1.1</v>
      </c>
      <c r="N4" s="2">
        <v>0.0</v>
      </c>
      <c r="O4" s="2">
        <v>14.2</v>
      </c>
      <c r="P4" s="4"/>
      <c r="Q4" s="2">
        <v>1.6</v>
      </c>
      <c r="R4" s="2">
        <v>1.1</v>
      </c>
      <c r="S4" s="2">
        <v>0.5</v>
      </c>
      <c r="T4" s="2">
        <v>0.002</v>
      </c>
      <c r="U4" s="2">
        <v>0.48</v>
      </c>
      <c r="V4" s="2">
        <v>0.018</v>
      </c>
      <c r="W4" s="4"/>
      <c r="X4" s="2">
        <v>100.0</v>
      </c>
    </row>
    <row r="5">
      <c r="A5" s="2" t="s">
        <v>27</v>
      </c>
      <c r="B5" s="2" t="s">
        <v>156</v>
      </c>
      <c r="C5" s="3">
        <v>1800.0</v>
      </c>
      <c r="D5" s="2">
        <v>17.3</v>
      </c>
      <c r="E5" s="2">
        <v>82.7</v>
      </c>
      <c r="F5" s="2">
        <v>2.4</v>
      </c>
      <c r="G5" s="2">
        <v>0.041</v>
      </c>
      <c r="H5" s="2">
        <v>0.014</v>
      </c>
      <c r="I5" s="2">
        <v>0.117</v>
      </c>
      <c r="J5" s="2">
        <v>0.0</v>
      </c>
      <c r="K5" s="2">
        <v>0.026</v>
      </c>
      <c r="L5" s="2">
        <v>0.006</v>
      </c>
      <c r="M5" s="2">
        <v>1.0</v>
      </c>
      <c r="N5" s="2">
        <v>1.0</v>
      </c>
      <c r="O5" s="2">
        <v>13.9</v>
      </c>
      <c r="P5" s="4"/>
      <c r="Q5" s="2">
        <v>0.7</v>
      </c>
      <c r="R5" s="2">
        <v>0.7</v>
      </c>
      <c r="S5" s="2">
        <v>0.0</v>
      </c>
      <c r="T5" s="2">
        <v>0.021</v>
      </c>
      <c r="U5" s="2">
        <v>0.556</v>
      </c>
      <c r="V5" s="2">
        <v>0.02</v>
      </c>
      <c r="W5" s="4"/>
      <c r="X5" s="2">
        <v>100.0</v>
      </c>
    </row>
    <row r="6">
      <c r="A6" s="2" t="s">
        <v>27</v>
      </c>
      <c r="B6" s="2" t="s">
        <v>157</v>
      </c>
      <c r="C6" s="3">
        <v>1800.0</v>
      </c>
      <c r="D6" s="2">
        <v>21.5</v>
      </c>
      <c r="E6" s="2">
        <v>78.5</v>
      </c>
      <c r="F6" s="2">
        <v>1.9</v>
      </c>
      <c r="G6" s="2">
        <v>0.032</v>
      </c>
      <c r="H6" s="2">
        <v>0.024</v>
      </c>
      <c r="I6" s="2">
        <v>0.047</v>
      </c>
      <c r="J6" s="2">
        <v>0.6</v>
      </c>
      <c r="K6" s="2">
        <v>0.026</v>
      </c>
      <c r="L6" s="2">
        <v>0.006</v>
      </c>
      <c r="M6" s="2">
        <v>1.5</v>
      </c>
      <c r="N6" s="4"/>
      <c r="O6" s="2">
        <v>17.5</v>
      </c>
      <c r="P6" s="4"/>
      <c r="Q6" s="4"/>
      <c r="R6" s="4"/>
      <c r="S6" s="4"/>
      <c r="T6" s="2">
        <v>0.302</v>
      </c>
      <c r="U6" s="2">
        <v>0.298</v>
      </c>
      <c r="V6" s="2">
        <v>0.018</v>
      </c>
      <c r="W6" s="4"/>
      <c r="X6" s="2">
        <v>100.0</v>
      </c>
    </row>
    <row r="7">
      <c r="A7" s="2" t="s">
        <v>27</v>
      </c>
      <c r="B7" s="2" t="s">
        <v>158</v>
      </c>
      <c r="C7" s="3">
        <v>1800.0</v>
      </c>
      <c r="D7" s="2">
        <v>19.4</v>
      </c>
      <c r="E7" s="2">
        <v>80.6</v>
      </c>
      <c r="F7" s="2">
        <v>3.0</v>
      </c>
      <c r="G7" s="2">
        <v>0.051</v>
      </c>
      <c r="H7" s="2">
        <v>0.004</v>
      </c>
      <c r="I7" s="2">
        <v>0.067</v>
      </c>
      <c r="J7" s="4"/>
      <c r="K7" s="2">
        <v>0.026</v>
      </c>
      <c r="L7" s="2">
        <v>0.006</v>
      </c>
      <c r="M7" s="2">
        <v>1.1</v>
      </c>
      <c r="N7" s="2">
        <v>0.0</v>
      </c>
      <c r="O7" s="2">
        <v>15.3</v>
      </c>
      <c r="P7" s="4"/>
      <c r="Q7" s="2">
        <v>1.8</v>
      </c>
      <c r="R7" s="2">
        <v>1.2</v>
      </c>
      <c r="S7" s="2">
        <v>0.6</v>
      </c>
      <c r="T7" s="2">
        <v>0.003</v>
      </c>
      <c r="U7" s="2">
        <v>0.484</v>
      </c>
      <c r="V7" s="2">
        <v>0.02</v>
      </c>
      <c r="W7" s="4"/>
      <c r="X7" s="2">
        <v>100.0</v>
      </c>
    </row>
    <row r="8">
      <c r="A8" s="2" t="s">
        <v>27</v>
      </c>
      <c r="B8" s="2" t="s">
        <v>159</v>
      </c>
      <c r="C8" s="3">
        <v>12000.0</v>
      </c>
      <c r="D8" s="2">
        <v>88.1</v>
      </c>
      <c r="E8" s="2">
        <v>11.9</v>
      </c>
      <c r="F8" s="2">
        <v>12.1</v>
      </c>
      <c r="G8" s="2">
        <v>0.0</v>
      </c>
      <c r="H8" s="2">
        <v>0.011</v>
      </c>
      <c r="I8" s="2">
        <v>0.102</v>
      </c>
      <c r="J8" s="2">
        <v>1.4</v>
      </c>
      <c r="K8" s="4"/>
      <c r="L8" s="4"/>
      <c r="M8" s="2">
        <v>1.0</v>
      </c>
      <c r="N8" s="2">
        <v>0.0</v>
      </c>
      <c r="O8" s="2">
        <v>73.6</v>
      </c>
      <c r="P8" s="4"/>
      <c r="Q8" s="4"/>
      <c r="R8" s="4"/>
      <c r="S8" s="4"/>
      <c r="T8" s="2">
        <v>0.018</v>
      </c>
      <c r="U8" s="2">
        <v>0.299</v>
      </c>
      <c r="V8" s="4"/>
      <c r="W8" s="4"/>
      <c r="X8" s="2">
        <v>100.0</v>
      </c>
    </row>
    <row r="9">
      <c r="A9" s="2" t="s">
        <v>27</v>
      </c>
      <c r="B9" s="2" t="s">
        <v>160</v>
      </c>
      <c r="C9" s="3">
        <v>3375.0</v>
      </c>
      <c r="D9" s="2">
        <v>32.0</v>
      </c>
      <c r="E9" s="2">
        <v>68.0</v>
      </c>
      <c r="F9" s="2">
        <v>1.5</v>
      </c>
      <c r="G9" s="2">
        <v>0.013</v>
      </c>
      <c r="H9" s="2">
        <v>0.022</v>
      </c>
      <c r="I9" s="2">
        <v>0.044</v>
      </c>
      <c r="J9" s="2">
        <v>0.2</v>
      </c>
      <c r="K9" s="2">
        <v>0.087</v>
      </c>
      <c r="L9" s="2">
        <v>0.014</v>
      </c>
      <c r="M9" s="2">
        <v>1.0</v>
      </c>
      <c r="N9" s="2">
        <v>0.0</v>
      </c>
      <c r="O9" s="2">
        <v>29.3</v>
      </c>
      <c r="P9" s="4"/>
      <c r="Q9" s="2">
        <v>0.9</v>
      </c>
      <c r="R9" s="4"/>
      <c r="S9" s="4"/>
      <c r="T9" s="2">
        <v>0.015</v>
      </c>
      <c r="U9" s="2">
        <v>0.438</v>
      </c>
      <c r="V9" s="2">
        <v>0.031</v>
      </c>
      <c r="W9" s="4"/>
      <c r="X9" s="2">
        <v>100.0</v>
      </c>
    </row>
    <row r="10">
      <c r="A10" s="2" t="s">
        <v>27</v>
      </c>
      <c r="B10" s="2" t="s">
        <v>161</v>
      </c>
      <c r="C10" s="3">
        <v>3375.0</v>
      </c>
      <c r="D10" s="2">
        <v>80.4</v>
      </c>
      <c r="E10" s="2">
        <v>19.6</v>
      </c>
      <c r="F10" s="2">
        <v>2.3</v>
      </c>
      <c r="G10" s="2">
        <v>0.02</v>
      </c>
      <c r="H10" s="2">
        <v>0.004</v>
      </c>
      <c r="I10" s="2">
        <v>0.102</v>
      </c>
      <c r="J10" s="2">
        <v>0.1</v>
      </c>
      <c r="K10" s="4"/>
      <c r="L10" s="4"/>
      <c r="M10" s="2">
        <v>2.3</v>
      </c>
      <c r="N10" s="2">
        <v>1.0</v>
      </c>
      <c r="O10" s="2">
        <v>75.7</v>
      </c>
      <c r="P10" s="4"/>
      <c r="Q10" s="4"/>
      <c r="R10" s="4"/>
      <c r="S10" s="4"/>
      <c r="T10" s="2">
        <v>0.0</v>
      </c>
      <c r="U10" s="2">
        <v>0.989</v>
      </c>
      <c r="V10" s="2">
        <v>0.0</v>
      </c>
      <c r="W10" s="4"/>
      <c r="X10" s="2">
        <v>100.0</v>
      </c>
    </row>
    <row r="11">
      <c r="A11" s="2" t="s">
        <v>27</v>
      </c>
      <c r="B11" s="2" t="s">
        <v>162</v>
      </c>
      <c r="C11" s="3">
        <v>3375.0</v>
      </c>
      <c r="D11" s="2">
        <v>33.7</v>
      </c>
      <c r="E11" s="2">
        <v>66.3</v>
      </c>
      <c r="F11" s="2">
        <v>1.4</v>
      </c>
      <c r="G11" s="2">
        <v>0.013</v>
      </c>
      <c r="H11" s="2">
        <v>0.024</v>
      </c>
      <c r="I11" s="2">
        <v>0.054</v>
      </c>
      <c r="J11" s="2">
        <v>0.2</v>
      </c>
      <c r="K11" s="2">
        <v>0.087</v>
      </c>
      <c r="L11" s="2">
        <v>0.014</v>
      </c>
      <c r="M11" s="2">
        <v>0.9</v>
      </c>
      <c r="N11" s="2">
        <v>19.0</v>
      </c>
      <c r="O11" s="2">
        <v>31.2</v>
      </c>
      <c r="P11" s="4"/>
      <c r="Q11" s="2">
        <v>2.6</v>
      </c>
      <c r="R11" s="2">
        <v>2.4</v>
      </c>
      <c r="S11" s="2">
        <v>0.2</v>
      </c>
      <c r="T11" s="2">
        <v>0.015</v>
      </c>
      <c r="U11" s="2">
        <v>0.429</v>
      </c>
      <c r="V11" s="2">
        <v>0.022</v>
      </c>
      <c r="W11" s="4"/>
      <c r="X11" s="2">
        <v>100.0</v>
      </c>
    </row>
    <row r="12">
      <c r="A12" s="2" t="s">
        <v>27</v>
      </c>
      <c r="B12" s="2" t="s">
        <v>163</v>
      </c>
      <c r="C12" s="3">
        <v>3375.0</v>
      </c>
      <c r="D12" s="2">
        <v>34.0</v>
      </c>
      <c r="E12" s="2">
        <v>66.0</v>
      </c>
      <c r="F12" s="2">
        <v>1.5</v>
      </c>
      <c r="G12" s="2">
        <v>0.013</v>
      </c>
      <c r="H12" s="2">
        <v>0.016</v>
      </c>
      <c r="I12" s="2">
        <v>0.053</v>
      </c>
      <c r="J12" s="4"/>
      <c r="K12" s="2">
        <v>0.087</v>
      </c>
      <c r="L12" s="2">
        <v>0.014</v>
      </c>
      <c r="M12" s="2">
        <v>1.2</v>
      </c>
      <c r="N12" s="2">
        <v>17.0</v>
      </c>
      <c r="O12" s="2">
        <v>31.3</v>
      </c>
      <c r="P12" s="4"/>
      <c r="Q12" s="2">
        <v>3.8</v>
      </c>
      <c r="R12" s="2">
        <v>2.8</v>
      </c>
      <c r="S12" s="2">
        <v>1.0</v>
      </c>
      <c r="T12" s="2">
        <v>0.002</v>
      </c>
      <c r="U12" s="2">
        <v>0.548</v>
      </c>
      <c r="V12" s="2">
        <v>0.022</v>
      </c>
      <c r="W12" s="4"/>
      <c r="X12" s="2">
        <v>100.0</v>
      </c>
    </row>
    <row r="13">
      <c r="A13" s="2" t="s">
        <v>24</v>
      </c>
      <c r="B13" s="2" t="s">
        <v>164</v>
      </c>
      <c r="C13" s="3">
        <v>16500.0</v>
      </c>
      <c r="D13" s="2">
        <v>96.78</v>
      </c>
      <c r="E13" s="2">
        <v>3.22</v>
      </c>
      <c r="F13" s="2">
        <v>4.08</v>
      </c>
      <c r="G13" s="2">
        <v>0.013</v>
      </c>
      <c r="H13" s="2">
        <v>0.1</v>
      </c>
      <c r="I13" s="2">
        <v>0.173</v>
      </c>
      <c r="J13" s="2">
        <v>2.55</v>
      </c>
      <c r="K13" s="4"/>
      <c r="L13" s="4"/>
      <c r="M13" s="2">
        <v>7.0</v>
      </c>
      <c r="N13" s="4"/>
      <c r="O13" s="2">
        <v>83.15</v>
      </c>
      <c r="P13" s="2">
        <v>2.17</v>
      </c>
      <c r="Q13" s="4"/>
      <c r="R13" s="4"/>
      <c r="S13" s="4"/>
      <c r="T13" s="2">
        <v>0.022</v>
      </c>
      <c r="U13" s="2">
        <v>1.336</v>
      </c>
      <c r="V13" s="2">
        <v>0.077</v>
      </c>
      <c r="W13" s="2">
        <v>0.077</v>
      </c>
      <c r="X13" s="2">
        <v>100.0</v>
      </c>
    </row>
    <row r="14">
      <c r="A14" s="2" t="s">
        <v>27</v>
      </c>
      <c r="B14" s="2" t="s">
        <v>165</v>
      </c>
      <c r="C14" s="3">
        <v>9980.0</v>
      </c>
      <c r="D14" s="2">
        <v>90.6</v>
      </c>
      <c r="E14" s="2">
        <v>9.4</v>
      </c>
      <c r="F14" s="2">
        <v>11.4</v>
      </c>
      <c r="G14" s="2">
        <v>0.189</v>
      </c>
      <c r="H14" s="2">
        <v>0.016</v>
      </c>
      <c r="I14" s="2">
        <v>0.175</v>
      </c>
      <c r="J14" s="2">
        <v>3.7</v>
      </c>
      <c r="K14" s="2">
        <v>1.355</v>
      </c>
      <c r="L14" s="2">
        <v>0.035</v>
      </c>
      <c r="M14" s="2">
        <v>2.0</v>
      </c>
      <c r="N14" s="2">
        <v>0.0</v>
      </c>
      <c r="O14" s="2">
        <v>73.5</v>
      </c>
      <c r="P14" s="4"/>
      <c r="Q14" s="2">
        <v>24.1</v>
      </c>
      <c r="R14" s="2">
        <v>24.0</v>
      </c>
      <c r="S14" s="2">
        <v>0.1</v>
      </c>
      <c r="T14" s="2">
        <v>0.002</v>
      </c>
      <c r="U14" s="2">
        <v>0.574</v>
      </c>
      <c r="V14" s="4"/>
      <c r="W14" s="4"/>
      <c r="X14" s="2">
        <v>100.0</v>
      </c>
    </row>
    <row r="15">
      <c r="A15" s="2" t="s">
        <v>27</v>
      </c>
      <c r="B15" s="2" t="s">
        <v>166</v>
      </c>
      <c r="C15" s="3">
        <v>9980.0</v>
      </c>
      <c r="D15" s="2">
        <v>90.3</v>
      </c>
      <c r="E15" s="2">
        <v>9.7</v>
      </c>
      <c r="F15" s="2">
        <v>14.3</v>
      </c>
      <c r="G15" s="2">
        <v>0.237</v>
      </c>
      <c r="H15" s="2">
        <v>0.018</v>
      </c>
      <c r="I15" s="2">
        <v>0.183</v>
      </c>
      <c r="J15" s="2">
        <v>3.8</v>
      </c>
      <c r="K15" s="2">
        <v>2.636</v>
      </c>
      <c r="L15" s="2">
        <v>0.085</v>
      </c>
      <c r="M15" s="2">
        <v>1.8</v>
      </c>
      <c r="N15" s="2">
        <v>0.0</v>
      </c>
      <c r="O15" s="2">
        <v>70.4</v>
      </c>
      <c r="P15" s="4"/>
      <c r="Q15" s="2">
        <v>12.4</v>
      </c>
      <c r="R15" s="2">
        <v>11.4</v>
      </c>
      <c r="S15" s="2">
        <v>1.0</v>
      </c>
      <c r="T15" s="2">
        <v>0.003</v>
      </c>
      <c r="U15" s="2">
        <v>0.385</v>
      </c>
      <c r="V15" s="4"/>
      <c r="W15" s="4"/>
      <c r="X15" s="2">
        <v>100.0</v>
      </c>
    </row>
    <row r="16">
      <c r="A16" s="2" t="s">
        <v>27</v>
      </c>
      <c r="B16" s="2" t="s">
        <v>167</v>
      </c>
      <c r="C16" s="3">
        <v>13800.0</v>
      </c>
      <c r="D16" s="2">
        <v>88.0</v>
      </c>
      <c r="E16" s="2">
        <v>12.0</v>
      </c>
      <c r="F16" s="2">
        <v>13.2</v>
      </c>
      <c r="G16" s="2">
        <v>0.18</v>
      </c>
      <c r="H16" s="2">
        <v>0.06</v>
      </c>
      <c r="I16" s="2">
        <v>0.381</v>
      </c>
      <c r="J16" s="2">
        <v>8.2</v>
      </c>
      <c r="K16" s="4"/>
      <c r="L16" s="4"/>
      <c r="M16" s="2">
        <v>1.7</v>
      </c>
      <c r="N16" s="4"/>
      <c r="O16" s="2">
        <v>64.9</v>
      </c>
      <c r="P16" s="4"/>
      <c r="Q16" s="2">
        <v>18.8</v>
      </c>
      <c r="R16" s="2">
        <v>13.6</v>
      </c>
      <c r="S16" s="2">
        <v>5.2</v>
      </c>
      <c r="T16" s="2">
        <v>0.004</v>
      </c>
      <c r="U16" s="2">
        <v>0.383</v>
      </c>
      <c r="V16" s="4"/>
      <c r="W16" s="4"/>
      <c r="X16" s="2">
        <v>100.0</v>
      </c>
    </row>
    <row r="17">
      <c r="A17" s="2" t="s">
        <v>27</v>
      </c>
      <c r="B17" s="2" t="s">
        <v>168</v>
      </c>
      <c r="C17" s="3">
        <v>13700.0</v>
      </c>
      <c r="D17" s="2">
        <v>88.7</v>
      </c>
      <c r="E17" s="2">
        <v>11.3</v>
      </c>
      <c r="F17" s="2">
        <v>11.2</v>
      </c>
      <c r="G17" s="2">
        <v>0.0</v>
      </c>
      <c r="H17" s="2">
        <v>0.015</v>
      </c>
      <c r="I17" s="2">
        <v>0.226</v>
      </c>
      <c r="J17" s="2">
        <v>1.9</v>
      </c>
      <c r="K17" s="2">
        <v>2.181</v>
      </c>
      <c r="L17" s="2">
        <v>0.039</v>
      </c>
      <c r="M17" s="2">
        <v>1.0</v>
      </c>
      <c r="N17" s="2">
        <v>0.0</v>
      </c>
      <c r="O17" s="2">
        <v>74.6</v>
      </c>
      <c r="P17" s="4"/>
      <c r="Q17" s="2">
        <v>1.7</v>
      </c>
      <c r="R17" s="2">
        <v>1.6</v>
      </c>
      <c r="S17" s="2">
        <v>0.1</v>
      </c>
      <c r="T17" s="2">
        <v>0.006</v>
      </c>
      <c r="U17" s="2">
        <v>0.233</v>
      </c>
      <c r="V17" s="4"/>
      <c r="W17" s="4"/>
      <c r="X17" s="2">
        <v>100.0</v>
      </c>
    </row>
    <row r="18">
      <c r="A18" s="2" t="s">
        <v>27</v>
      </c>
      <c r="B18" s="2" t="s">
        <v>169</v>
      </c>
      <c r="C18" s="3">
        <v>31000.0</v>
      </c>
      <c r="D18" s="2">
        <v>89.26</v>
      </c>
      <c r="E18" s="2">
        <v>10.74</v>
      </c>
      <c r="F18" s="2">
        <v>10.75</v>
      </c>
      <c r="G18" s="2">
        <v>0.0</v>
      </c>
      <c r="H18" s="2">
        <v>0.014</v>
      </c>
      <c r="I18" s="2">
        <v>0.285</v>
      </c>
      <c r="J18" s="2">
        <v>4.25</v>
      </c>
      <c r="K18" s="4"/>
      <c r="L18" s="4"/>
      <c r="M18" s="2">
        <v>1.21</v>
      </c>
      <c r="N18" s="4"/>
      <c r="O18" s="2">
        <v>73.05</v>
      </c>
      <c r="P18" s="4"/>
      <c r="Q18" s="2">
        <v>3.5</v>
      </c>
      <c r="R18" s="4"/>
      <c r="S18" s="4"/>
      <c r="T18" s="2">
        <v>0.004</v>
      </c>
      <c r="U18" s="2">
        <v>0.224</v>
      </c>
      <c r="V18" s="4"/>
      <c r="W18" s="4"/>
      <c r="X18" s="2">
        <v>100.0</v>
      </c>
    </row>
    <row r="19">
      <c r="A19" s="2" t="s">
        <v>24</v>
      </c>
      <c r="B19" s="2" t="s">
        <v>170</v>
      </c>
      <c r="C19" s="4"/>
      <c r="D19" s="2">
        <v>94.19</v>
      </c>
      <c r="E19" s="2">
        <v>5.81</v>
      </c>
      <c r="F19" s="2">
        <v>17.59</v>
      </c>
      <c r="G19" s="4"/>
      <c r="H19" s="2">
        <v>0.004</v>
      </c>
      <c r="I19" s="2">
        <v>0.04</v>
      </c>
      <c r="J19" s="2">
        <v>3.4</v>
      </c>
      <c r="K19" s="4"/>
      <c r="L19" s="4"/>
      <c r="M19" s="2">
        <v>5.81</v>
      </c>
      <c r="N19" s="4"/>
      <c r="O19" s="2">
        <v>28.08</v>
      </c>
      <c r="P19" s="2">
        <v>39.31</v>
      </c>
      <c r="Q19" s="4"/>
      <c r="R19" s="4"/>
      <c r="S19" s="4"/>
      <c r="T19" s="4"/>
      <c r="U19" s="4"/>
      <c r="V19" s="4"/>
      <c r="W19" s="4"/>
      <c r="X19" s="4"/>
    </row>
    <row r="20">
      <c r="A20" s="2" t="s">
        <v>27</v>
      </c>
      <c r="B20" s="2" t="s">
        <v>171</v>
      </c>
      <c r="C20" s="4"/>
      <c r="D20" s="2">
        <v>95.9</v>
      </c>
      <c r="E20" s="2">
        <v>4.1</v>
      </c>
      <c r="F20" s="2">
        <v>25.1</v>
      </c>
      <c r="G20" s="2">
        <v>0.368</v>
      </c>
      <c r="H20" s="4"/>
      <c r="I20" s="2">
        <v>0.955</v>
      </c>
      <c r="J20" s="2">
        <v>3.9</v>
      </c>
      <c r="K20" s="2">
        <v>2.539</v>
      </c>
      <c r="L20" s="4"/>
      <c r="M20" s="2">
        <v>6.15</v>
      </c>
      <c r="N20" s="2">
        <v>0.0</v>
      </c>
      <c r="O20" s="2">
        <v>60.72</v>
      </c>
      <c r="P20" s="4"/>
      <c r="Q20" s="2">
        <v>57.2</v>
      </c>
      <c r="R20" s="2">
        <v>40.4</v>
      </c>
      <c r="S20" s="2">
        <v>16.8</v>
      </c>
      <c r="T20" s="2">
        <v>0.019</v>
      </c>
      <c r="U20" s="2">
        <v>2.038</v>
      </c>
      <c r="V20" s="2">
        <v>0.157</v>
      </c>
      <c r="W20" s="4"/>
      <c r="X20" s="4"/>
    </row>
    <row r="21">
      <c r="A21" s="2" t="s">
        <v>27</v>
      </c>
      <c r="B21" s="2" t="s">
        <v>172</v>
      </c>
      <c r="C21" s="4"/>
      <c r="D21" s="2">
        <v>8.1</v>
      </c>
      <c r="E21" s="2">
        <v>91.9</v>
      </c>
      <c r="F21" s="2">
        <v>2.6</v>
      </c>
      <c r="G21" s="2">
        <v>0.027</v>
      </c>
      <c r="H21" s="4"/>
      <c r="I21" s="2">
        <v>0.1</v>
      </c>
      <c r="J21" s="2">
        <v>0.14</v>
      </c>
      <c r="K21" s="2">
        <v>0.04</v>
      </c>
      <c r="L21" s="4"/>
      <c r="M21" s="2">
        <v>0.67</v>
      </c>
      <c r="N21" s="2">
        <v>0.0</v>
      </c>
      <c r="O21" s="2">
        <v>4.7</v>
      </c>
      <c r="P21" s="4"/>
      <c r="Q21" s="2">
        <v>2.9</v>
      </c>
      <c r="R21" s="2">
        <v>2.5</v>
      </c>
      <c r="S21" s="2">
        <v>0.4</v>
      </c>
      <c r="T21" s="2">
        <v>0.002</v>
      </c>
      <c r="U21" s="2">
        <v>0.256</v>
      </c>
      <c r="V21" s="2">
        <v>0.014</v>
      </c>
      <c r="W21" s="4"/>
      <c r="X21" s="4"/>
    </row>
    <row r="22">
      <c r="A22" s="2" t="s">
        <v>27</v>
      </c>
      <c r="B22" s="2" t="s">
        <v>173</v>
      </c>
      <c r="C22" s="3">
        <v>2936.0</v>
      </c>
      <c r="D22" s="2">
        <v>10.3</v>
      </c>
      <c r="E22" s="2">
        <v>89.7</v>
      </c>
      <c r="F22" s="2">
        <v>1.3</v>
      </c>
      <c r="G22" s="2">
        <v>0.011</v>
      </c>
      <c r="H22" s="2">
        <v>0.04</v>
      </c>
      <c r="I22" s="2">
        <v>0.037</v>
      </c>
      <c r="J22" s="2">
        <v>0.1</v>
      </c>
      <c r="K22" s="2">
        <v>0.032</v>
      </c>
      <c r="L22" s="2">
        <v>0.002</v>
      </c>
      <c r="M22" s="2">
        <v>1.0</v>
      </c>
      <c r="N22" s="3">
        <v>1120.0</v>
      </c>
      <c r="O22" s="2">
        <v>7.9</v>
      </c>
      <c r="P22" s="4"/>
      <c r="Q22" s="2">
        <v>2.1</v>
      </c>
      <c r="R22" s="2">
        <v>1.5</v>
      </c>
      <c r="S22" s="2">
        <v>0.6</v>
      </c>
      <c r="T22" s="2">
        <v>0.025</v>
      </c>
      <c r="U22" s="2">
        <v>0.3</v>
      </c>
      <c r="V22" s="2">
        <v>0.012</v>
      </c>
      <c r="W22" s="4"/>
      <c r="X22" s="2">
        <v>5.0</v>
      </c>
    </row>
    <row r="23">
      <c r="A23" s="2" t="s">
        <v>27</v>
      </c>
      <c r="B23" s="2" t="s">
        <v>174</v>
      </c>
      <c r="C23" s="3">
        <v>2936.0</v>
      </c>
      <c r="D23" s="2">
        <v>10.5</v>
      </c>
      <c r="E23" s="2">
        <v>89.5</v>
      </c>
      <c r="F23" s="2">
        <v>1.1</v>
      </c>
      <c r="G23" s="2">
        <v>0.009</v>
      </c>
      <c r="H23" s="2">
        <v>0.04</v>
      </c>
      <c r="I23" s="2">
        <v>0.038</v>
      </c>
      <c r="J23" s="2">
        <v>0.1</v>
      </c>
      <c r="K23" s="2">
        <v>0.027</v>
      </c>
      <c r="L23" s="2">
        <v>0.002</v>
      </c>
      <c r="M23" s="2">
        <v>0.7</v>
      </c>
      <c r="N23" s="3">
        <v>1270.0</v>
      </c>
      <c r="O23" s="2">
        <v>8.6</v>
      </c>
      <c r="P23" s="4"/>
      <c r="Q23" s="2">
        <v>2.5</v>
      </c>
      <c r="R23" s="2">
        <v>1.5</v>
      </c>
      <c r="S23" s="2">
        <v>1.0</v>
      </c>
      <c r="T23" s="2">
        <v>0.03</v>
      </c>
      <c r="U23" s="2">
        <v>0.395</v>
      </c>
      <c r="V23" s="2">
        <v>0.014</v>
      </c>
      <c r="W23" s="4"/>
      <c r="X23" s="2">
        <v>5.0</v>
      </c>
    </row>
    <row r="24">
      <c r="A24" s="2" t="s">
        <v>27</v>
      </c>
      <c r="B24" s="2" t="s">
        <v>175</v>
      </c>
      <c r="C24" s="3">
        <v>7150.0</v>
      </c>
      <c r="D24" s="2">
        <v>15.0</v>
      </c>
      <c r="E24" s="2">
        <v>85.0</v>
      </c>
      <c r="F24" s="2">
        <v>7.6</v>
      </c>
      <c r="G24" s="2">
        <v>0.079</v>
      </c>
      <c r="H24" s="2">
        <v>0.044</v>
      </c>
      <c r="I24" s="2">
        <v>0.132</v>
      </c>
      <c r="J24" s="2">
        <v>5.9</v>
      </c>
      <c r="K24" s="4"/>
      <c r="L24" s="4"/>
      <c r="M24" s="2">
        <v>0.7</v>
      </c>
      <c r="N24" s="2">
        <v>0.0</v>
      </c>
      <c r="O24" s="2">
        <v>0.8</v>
      </c>
      <c r="P24" s="4"/>
      <c r="Q24" s="2">
        <v>4.5</v>
      </c>
      <c r="R24" s="2">
        <v>4.0</v>
      </c>
      <c r="S24" s="2">
        <v>0.5</v>
      </c>
      <c r="T24" s="2">
        <v>0.004</v>
      </c>
      <c r="U24" s="2">
        <v>0.136</v>
      </c>
      <c r="V24" s="2">
        <v>0.08</v>
      </c>
      <c r="W24" s="4"/>
      <c r="X24" s="2">
        <v>100.0</v>
      </c>
    </row>
    <row r="25">
      <c r="A25" s="2" t="s">
        <v>27</v>
      </c>
      <c r="B25" s="2" t="s">
        <v>176</v>
      </c>
      <c r="C25" s="3">
        <v>7670.0</v>
      </c>
      <c r="D25" s="2">
        <v>17.2</v>
      </c>
      <c r="E25" s="2">
        <v>82.8</v>
      </c>
      <c r="F25" s="2">
        <v>3.5</v>
      </c>
      <c r="G25" s="2">
        <v>0.045</v>
      </c>
      <c r="H25" s="2">
        <v>0.066</v>
      </c>
      <c r="I25" s="2">
        <v>0.025</v>
      </c>
      <c r="J25" s="2">
        <v>1.5</v>
      </c>
      <c r="K25" s="4"/>
      <c r="L25" s="4"/>
      <c r="M25" s="2">
        <v>0.5</v>
      </c>
      <c r="N25" s="4"/>
      <c r="O25" s="2">
        <v>11.7</v>
      </c>
      <c r="P25" s="4"/>
      <c r="Q25" s="2">
        <v>8.0</v>
      </c>
      <c r="R25" s="4"/>
      <c r="S25" s="4"/>
      <c r="T25" s="2">
        <v>0.046</v>
      </c>
      <c r="U25" s="2">
        <v>0.113</v>
      </c>
      <c r="V25" s="4"/>
      <c r="W25" s="4"/>
      <c r="X25" s="2">
        <v>100.0</v>
      </c>
    </row>
    <row r="26">
      <c r="A26" s="2" t="s">
        <v>27</v>
      </c>
      <c r="B26" s="2" t="s">
        <v>177</v>
      </c>
      <c r="C26" s="3">
        <v>4860.0</v>
      </c>
      <c r="D26" s="2">
        <v>10.2</v>
      </c>
      <c r="E26" s="2">
        <v>89.8</v>
      </c>
      <c r="F26" s="2">
        <v>5.8</v>
      </c>
      <c r="G26" s="2">
        <v>0.088</v>
      </c>
      <c r="H26" s="2">
        <v>0.04</v>
      </c>
      <c r="I26" s="2">
        <v>0.062</v>
      </c>
      <c r="J26" s="2">
        <v>3.1</v>
      </c>
      <c r="K26" s="2">
        <v>1.116</v>
      </c>
      <c r="L26" s="2">
        <v>0.164</v>
      </c>
      <c r="M26" s="2">
        <v>0.6</v>
      </c>
      <c r="N26" s="4"/>
      <c r="O26" s="2">
        <v>0.7</v>
      </c>
      <c r="P26" s="4"/>
      <c r="Q26" s="2">
        <v>0.3</v>
      </c>
      <c r="R26" s="2">
        <v>0.2</v>
      </c>
      <c r="S26" s="2">
        <v>0.1</v>
      </c>
      <c r="T26" s="2">
        <v>0.006</v>
      </c>
      <c r="U26" s="2">
        <v>0.185</v>
      </c>
      <c r="V26" s="4"/>
      <c r="W26" s="4"/>
      <c r="X26" s="2">
        <v>100.0</v>
      </c>
    </row>
    <row r="27">
      <c r="A27" s="2" t="s">
        <v>27</v>
      </c>
      <c r="B27" s="2" t="s">
        <v>178</v>
      </c>
      <c r="C27" s="3">
        <v>6120.0</v>
      </c>
      <c r="D27" s="2">
        <v>12.3</v>
      </c>
      <c r="E27" s="2">
        <v>87.7</v>
      </c>
      <c r="F27" s="2">
        <v>4.2</v>
      </c>
      <c r="G27" s="2">
        <v>0.067</v>
      </c>
      <c r="H27" s="2">
        <v>0.038</v>
      </c>
      <c r="I27" s="2">
        <v>0.077</v>
      </c>
      <c r="J27" s="2">
        <v>2.8</v>
      </c>
      <c r="K27" s="2">
        <v>1.01</v>
      </c>
      <c r="L27" s="2">
        <v>0.152</v>
      </c>
      <c r="M27" s="2">
        <v>0.6</v>
      </c>
      <c r="N27" s="4"/>
      <c r="O27" s="2">
        <v>4.7</v>
      </c>
      <c r="P27" s="4"/>
      <c r="Q27" s="4"/>
      <c r="R27" s="4"/>
      <c r="S27" s="4"/>
      <c r="T27" s="2">
        <v>0.005</v>
      </c>
      <c r="U27" s="2">
        <v>0.233</v>
      </c>
      <c r="V27" s="4"/>
      <c r="W27" s="4"/>
      <c r="X27" s="2">
        <v>100.0</v>
      </c>
    </row>
    <row r="28">
      <c r="A28" s="2" t="s">
        <v>27</v>
      </c>
      <c r="B28" s="2" t="s">
        <v>179</v>
      </c>
      <c r="C28" s="3">
        <v>3560.0</v>
      </c>
      <c r="D28" s="2">
        <v>13.4</v>
      </c>
      <c r="E28" s="2">
        <v>86.6</v>
      </c>
      <c r="F28" s="2">
        <v>4.4</v>
      </c>
      <c r="G28" s="2">
        <v>0.089</v>
      </c>
      <c r="H28" s="2">
        <v>0.017</v>
      </c>
      <c r="I28" s="2">
        <v>0.053</v>
      </c>
      <c r="J28" s="2">
        <v>3.6</v>
      </c>
      <c r="K28" s="4"/>
      <c r="L28" s="4"/>
      <c r="M28" s="2">
        <v>0.7</v>
      </c>
      <c r="N28" s="4"/>
      <c r="O28" s="2">
        <v>4.7</v>
      </c>
      <c r="P28" s="4"/>
      <c r="Q28" s="2">
        <v>1.5</v>
      </c>
      <c r="R28" s="4"/>
      <c r="S28" s="4"/>
      <c r="T28" s="2">
        <v>0.135</v>
      </c>
      <c r="U28" s="2">
        <v>0.009</v>
      </c>
      <c r="V28" s="4"/>
      <c r="W28" s="4"/>
      <c r="X28" s="2">
        <v>100.0</v>
      </c>
    </row>
    <row r="29">
      <c r="A29" s="2" t="s">
        <v>24</v>
      </c>
      <c r="B29" s="2" t="s">
        <v>180</v>
      </c>
      <c r="C29" s="4"/>
      <c r="D29" s="2">
        <v>86.67</v>
      </c>
      <c r="E29" s="2">
        <v>13.33</v>
      </c>
      <c r="F29" s="2">
        <v>6.56</v>
      </c>
      <c r="G29" s="4"/>
      <c r="H29" s="2">
        <v>0.08</v>
      </c>
      <c r="I29" s="2">
        <v>0.18</v>
      </c>
      <c r="J29" s="2">
        <v>1.27</v>
      </c>
      <c r="K29" s="4"/>
      <c r="L29" s="4"/>
      <c r="M29" s="2">
        <v>0.59</v>
      </c>
      <c r="N29" s="4"/>
      <c r="O29" s="2">
        <v>78.09</v>
      </c>
      <c r="P29" s="2">
        <v>0.16</v>
      </c>
      <c r="Q29" s="4"/>
      <c r="R29" s="2">
        <v>0.58</v>
      </c>
      <c r="S29" s="2">
        <v>0.0</v>
      </c>
      <c r="T29" s="4"/>
      <c r="U29" s="4"/>
      <c r="V29" s="4"/>
      <c r="W29" s="4"/>
      <c r="X29" s="4"/>
    </row>
    <row r="30">
      <c r="A30" s="2" t="s">
        <v>24</v>
      </c>
      <c r="B30" s="2" t="s">
        <v>181</v>
      </c>
      <c r="C30" s="4"/>
      <c r="D30" s="2">
        <v>96.61</v>
      </c>
      <c r="E30" s="2">
        <v>3.39</v>
      </c>
      <c r="F30" s="2">
        <v>55.71</v>
      </c>
      <c r="G30" s="4"/>
      <c r="H30" s="2">
        <v>5.85</v>
      </c>
      <c r="I30" s="2">
        <v>0.95</v>
      </c>
      <c r="J30" s="2">
        <v>8.0</v>
      </c>
      <c r="K30" s="4"/>
      <c r="L30" s="4"/>
      <c r="M30" s="2">
        <v>18.01</v>
      </c>
      <c r="N30" s="4"/>
      <c r="O30" s="2">
        <v>5.37</v>
      </c>
      <c r="P30" s="2">
        <v>9.52</v>
      </c>
      <c r="Q30" s="4"/>
      <c r="R30" s="4"/>
      <c r="S30" s="4"/>
      <c r="T30" s="4"/>
      <c r="U30" s="4"/>
      <c r="V30" s="4"/>
      <c r="W30" s="4"/>
      <c r="X30" s="4"/>
    </row>
    <row r="31">
      <c r="A31" s="2" t="s">
        <v>27</v>
      </c>
      <c r="B31" s="2" t="s">
        <v>182</v>
      </c>
      <c r="C31" s="3">
        <v>86400.0</v>
      </c>
      <c r="D31" s="2">
        <v>100.0</v>
      </c>
      <c r="E31" s="2">
        <v>0.0</v>
      </c>
      <c r="F31" s="2">
        <v>0.0</v>
      </c>
      <c r="G31" s="2">
        <v>0.0</v>
      </c>
      <c r="H31" s="2">
        <v>0.016</v>
      </c>
      <c r="I31" s="2">
        <v>0.028</v>
      </c>
      <c r="J31" s="2">
        <v>100.0</v>
      </c>
      <c r="K31" s="2">
        <v>14.618</v>
      </c>
      <c r="L31" s="2">
        <v>58.111</v>
      </c>
      <c r="M31" s="2">
        <v>0.0</v>
      </c>
      <c r="N31" s="2">
        <v>0.0</v>
      </c>
      <c r="O31" s="2">
        <v>0.0</v>
      </c>
      <c r="P31" s="4"/>
      <c r="Q31" s="2">
        <v>6.8</v>
      </c>
      <c r="R31" s="2">
        <v>5.2</v>
      </c>
      <c r="S31" s="2">
        <v>1.7</v>
      </c>
      <c r="T31" s="2">
        <v>0.01</v>
      </c>
      <c r="U31" s="2">
        <v>0.006</v>
      </c>
      <c r="V31" s="2">
        <v>0.054</v>
      </c>
      <c r="W31" s="4"/>
      <c r="X31" s="2">
        <v>5.0</v>
      </c>
    </row>
    <row r="32">
      <c r="A32" s="2" t="s">
        <v>27</v>
      </c>
      <c r="B32" s="2" t="s">
        <v>183</v>
      </c>
      <c r="C32" s="3">
        <v>34900.0</v>
      </c>
      <c r="D32" s="2">
        <v>95.4</v>
      </c>
      <c r="E32" s="2">
        <v>4.6</v>
      </c>
      <c r="F32" s="2">
        <v>22.68</v>
      </c>
      <c r="G32" s="2">
        <v>0.158</v>
      </c>
      <c r="H32" s="2">
        <v>0.391</v>
      </c>
      <c r="I32" s="2">
        <v>0.716</v>
      </c>
      <c r="J32" s="2">
        <v>39.74</v>
      </c>
      <c r="K32" s="2">
        <v>5.782</v>
      </c>
      <c r="L32" s="2">
        <v>20.838</v>
      </c>
      <c r="M32" s="2">
        <v>3.72</v>
      </c>
      <c r="N32" s="4"/>
      <c r="O32" s="2">
        <v>29.26</v>
      </c>
      <c r="P32" s="4"/>
      <c r="Q32" s="2">
        <v>28.0</v>
      </c>
      <c r="R32" s="2">
        <v>27.3</v>
      </c>
      <c r="S32" s="2">
        <v>0.7</v>
      </c>
      <c r="T32" s="2">
        <v>0.001</v>
      </c>
      <c r="U32" s="2">
        <v>0.583</v>
      </c>
      <c r="V32" s="2">
        <v>0.254</v>
      </c>
      <c r="W32" s="4"/>
      <c r="X32" s="2">
        <v>15.0</v>
      </c>
    </row>
    <row r="33">
      <c r="A33" s="2" t="s">
        <v>27</v>
      </c>
      <c r="B33" s="2" t="s">
        <v>184</v>
      </c>
      <c r="C33" s="3">
        <v>34900.0</v>
      </c>
      <c r="D33" s="2">
        <v>96.1</v>
      </c>
      <c r="E33" s="2">
        <v>3.9</v>
      </c>
      <c r="F33" s="2">
        <v>16.0</v>
      </c>
      <c r="G33" s="2">
        <v>0.0</v>
      </c>
      <c r="H33" s="2">
        <v>0.276</v>
      </c>
      <c r="I33" s="2">
        <v>0.527</v>
      </c>
      <c r="J33" s="2">
        <v>39.5</v>
      </c>
      <c r="K33" s="4"/>
      <c r="L33" s="4"/>
      <c r="M33" s="2">
        <v>2.9</v>
      </c>
      <c r="N33" s="4"/>
      <c r="O33" s="2">
        <v>37.7</v>
      </c>
      <c r="P33" s="4"/>
      <c r="Q33" s="2">
        <v>13.4</v>
      </c>
      <c r="R33" s="4"/>
      <c r="S33" s="4"/>
      <c r="T33" s="2">
        <v>0.005</v>
      </c>
      <c r="U33" s="2">
        <v>0.58</v>
      </c>
      <c r="V33" s="4"/>
      <c r="W33" s="4"/>
      <c r="X33" s="2">
        <v>100.0</v>
      </c>
    </row>
    <row r="34">
      <c r="A34" s="2" t="s">
        <v>24</v>
      </c>
      <c r="B34" s="2" t="s">
        <v>185</v>
      </c>
      <c r="C34" s="3">
        <v>46667.0</v>
      </c>
      <c r="D34" s="2">
        <v>99.24</v>
      </c>
      <c r="E34" s="2">
        <v>0.76</v>
      </c>
      <c r="F34" s="2">
        <v>26.17</v>
      </c>
      <c r="G34" s="2">
        <v>0.132</v>
      </c>
      <c r="H34" s="2">
        <v>0.302</v>
      </c>
      <c r="I34" s="2">
        <v>0.807</v>
      </c>
      <c r="J34" s="2">
        <v>59.02</v>
      </c>
      <c r="K34" s="2">
        <v>7.326</v>
      </c>
      <c r="L34" s="4"/>
      <c r="M34" s="2">
        <v>3.313</v>
      </c>
      <c r="N34" s="4"/>
      <c r="O34" s="2">
        <v>10.74</v>
      </c>
      <c r="P34" s="2">
        <v>1.88</v>
      </c>
      <c r="Q34" s="4"/>
      <c r="R34" s="4"/>
      <c r="S34" s="4"/>
      <c r="T34" s="2">
        <v>0.013</v>
      </c>
      <c r="U34" s="2">
        <v>0.611</v>
      </c>
      <c r="V34" s="2">
        <v>0.278</v>
      </c>
      <c r="W34" s="4"/>
      <c r="X34" s="2">
        <v>15.0</v>
      </c>
    </row>
    <row r="35">
      <c r="A35" s="2" t="s">
        <v>27</v>
      </c>
      <c r="B35" s="2" t="s">
        <v>186</v>
      </c>
      <c r="C35" s="3">
        <v>34900.0</v>
      </c>
      <c r="D35" s="2">
        <v>96.1</v>
      </c>
      <c r="E35" s="2">
        <v>3.9</v>
      </c>
      <c r="F35" s="2">
        <v>16.0</v>
      </c>
      <c r="G35" s="2">
        <v>0.0</v>
      </c>
      <c r="H35" s="2">
        <v>0.276</v>
      </c>
      <c r="I35" s="2">
        <v>0.527</v>
      </c>
      <c r="J35" s="2">
        <v>39.5</v>
      </c>
      <c r="K35" s="4"/>
      <c r="L35" s="4"/>
      <c r="M35" s="2">
        <v>2.9</v>
      </c>
      <c r="N35" s="4"/>
      <c r="O35" s="2">
        <v>37.7</v>
      </c>
      <c r="P35" s="4"/>
      <c r="Q35" s="2">
        <v>17.5</v>
      </c>
      <c r="R35" s="4"/>
      <c r="S35" s="4"/>
      <c r="T35" s="2">
        <v>0.005</v>
      </c>
      <c r="U35" s="2">
        <v>0.58</v>
      </c>
      <c r="V35" s="4"/>
      <c r="W35" s="4"/>
      <c r="X35" s="2">
        <v>100.0</v>
      </c>
    </row>
    <row r="36">
      <c r="A36" s="2" t="s">
        <v>27</v>
      </c>
      <c r="B36" s="2" t="s">
        <v>187</v>
      </c>
      <c r="C36" s="3">
        <v>28500.0</v>
      </c>
      <c r="D36" s="2">
        <v>10.3</v>
      </c>
      <c r="E36" s="2">
        <v>89.7</v>
      </c>
      <c r="F36" s="2">
        <v>0.8</v>
      </c>
      <c r="G36" s="2">
        <v>0.005</v>
      </c>
      <c r="H36" s="2">
        <v>0.007</v>
      </c>
      <c r="I36" s="2">
        <v>0.03</v>
      </c>
      <c r="J36" s="2">
        <v>0.2</v>
      </c>
      <c r="K36" s="2">
        <v>0.08</v>
      </c>
      <c r="L36" s="2">
        <v>0.06</v>
      </c>
      <c r="M36" s="2">
        <v>0.4</v>
      </c>
      <c r="N36" s="4"/>
      <c r="O36" s="2">
        <v>8.9</v>
      </c>
      <c r="P36" s="4"/>
      <c r="Q36" s="2">
        <v>1.2</v>
      </c>
      <c r="R36" s="2">
        <v>1.0</v>
      </c>
      <c r="S36" s="2">
        <v>0.2</v>
      </c>
      <c r="T36" s="2">
        <v>0.013</v>
      </c>
      <c r="U36" s="2">
        <v>0.167</v>
      </c>
      <c r="V36" s="2">
        <v>0.001</v>
      </c>
      <c r="W36" s="4"/>
      <c r="X36" s="2">
        <v>5.0</v>
      </c>
    </row>
    <row r="37">
      <c r="A37" s="2" t="s">
        <v>27</v>
      </c>
      <c r="B37" s="2" t="s">
        <v>188</v>
      </c>
      <c r="C37" s="3">
        <v>28500.0</v>
      </c>
      <c r="D37" s="2">
        <v>8.5</v>
      </c>
      <c r="E37" s="2">
        <v>91.5</v>
      </c>
      <c r="F37" s="2">
        <v>0.8</v>
      </c>
      <c r="G37" s="2">
        <v>0.005</v>
      </c>
      <c r="H37" s="2">
        <v>0.013</v>
      </c>
      <c r="I37" s="2">
        <v>0.027</v>
      </c>
      <c r="J37" s="2">
        <v>0.1</v>
      </c>
      <c r="K37" s="2">
        <v>0.08</v>
      </c>
      <c r="L37" s="2">
        <v>0.06</v>
      </c>
      <c r="M37" s="2">
        <v>0.4</v>
      </c>
      <c r="N37" s="2">
        <v>2.0</v>
      </c>
      <c r="O37" s="2">
        <v>7.2</v>
      </c>
      <c r="P37" s="4"/>
      <c r="Q37" s="4"/>
      <c r="R37" s="4"/>
      <c r="S37" s="4"/>
      <c r="T37" s="2">
        <v>0.002</v>
      </c>
      <c r="U37" s="2">
        <v>0.156</v>
      </c>
      <c r="V37" s="2">
        <v>0.001</v>
      </c>
      <c r="W37" s="4"/>
      <c r="X37" s="2">
        <v>5.0</v>
      </c>
    </row>
    <row r="38">
      <c r="A38" s="2" t="s">
        <v>27</v>
      </c>
      <c r="B38" s="2" t="s">
        <v>189</v>
      </c>
      <c r="C38" s="3">
        <v>4500.0</v>
      </c>
      <c r="D38" s="2">
        <v>10.6</v>
      </c>
      <c r="E38" s="2">
        <v>89.4</v>
      </c>
      <c r="F38" s="2">
        <v>1.1</v>
      </c>
      <c r="G38" s="2">
        <v>0.008</v>
      </c>
      <c r="H38" s="2">
        <v>0.028</v>
      </c>
      <c r="I38" s="2">
        <v>0.024</v>
      </c>
      <c r="J38" s="2">
        <v>1.1</v>
      </c>
      <c r="K38" s="2">
        <v>0.021</v>
      </c>
      <c r="L38" s="2">
        <v>0.012</v>
      </c>
      <c r="M38" s="2">
        <v>0.6</v>
      </c>
      <c r="N38" s="2">
        <v>2.0</v>
      </c>
      <c r="O38" s="2">
        <v>7.8</v>
      </c>
      <c r="P38" s="4"/>
      <c r="Q38" s="2">
        <v>2.9</v>
      </c>
      <c r="R38" s="2">
        <v>2.2</v>
      </c>
      <c r="S38" s="2">
        <v>0.7</v>
      </c>
      <c r="T38" s="2">
        <v>0.003</v>
      </c>
      <c r="U38" s="2">
        <v>0.301</v>
      </c>
      <c r="V38" s="4"/>
      <c r="W38" s="4"/>
      <c r="X38" s="2">
        <v>5.0</v>
      </c>
    </row>
    <row r="39">
      <c r="A39" s="2" t="s">
        <v>27</v>
      </c>
      <c r="B39" s="2" t="s">
        <v>190</v>
      </c>
      <c r="C39" s="3">
        <v>6250.0</v>
      </c>
      <c r="D39" s="2">
        <v>91.8</v>
      </c>
      <c r="E39" s="2">
        <v>8.2</v>
      </c>
      <c r="F39" s="2">
        <v>7.4</v>
      </c>
      <c r="G39" s="2">
        <v>0.023</v>
      </c>
      <c r="H39" s="2">
        <v>0.042</v>
      </c>
      <c r="I39" s="2">
        <v>0.293</v>
      </c>
      <c r="J39" s="2">
        <v>2.6</v>
      </c>
      <c r="K39" s="4"/>
      <c r="L39" s="4"/>
      <c r="M39" s="2">
        <v>1.2</v>
      </c>
      <c r="N39" s="2">
        <v>0.0</v>
      </c>
      <c r="O39" s="2">
        <v>80.4</v>
      </c>
      <c r="P39" s="4"/>
      <c r="Q39" s="4"/>
      <c r="R39" s="4"/>
      <c r="S39" s="4"/>
      <c r="T39" s="2">
        <v>0.006</v>
      </c>
      <c r="U39" s="2">
        <v>0.247</v>
      </c>
      <c r="V39" s="2">
        <v>0.1</v>
      </c>
      <c r="W39" s="4"/>
      <c r="X39" s="2">
        <v>100.0</v>
      </c>
    </row>
    <row r="40">
      <c r="A40" s="2" t="s">
        <v>27</v>
      </c>
      <c r="B40" s="2" t="s">
        <v>191</v>
      </c>
      <c r="C40" s="3">
        <v>4350.0</v>
      </c>
      <c r="D40" s="2">
        <v>41.5</v>
      </c>
      <c r="E40" s="2">
        <v>58.5</v>
      </c>
      <c r="F40" s="2">
        <v>3.3</v>
      </c>
      <c r="G40" s="2">
        <v>0.01</v>
      </c>
      <c r="H40" s="2">
        <v>0.003</v>
      </c>
      <c r="I40" s="2">
        <v>0.143</v>
      </c>
      <c r="J40" s="2">
        <v>0.2</v>
      </c>
      <c r="K40" s="4"/>
      <c r="L40" s="4"/>
      <c r="M40" s="2">
        <v>0.7</v>
      </c>
      <c r="N40" s="2">
        <v>0.0</v>
      </c>
      <c r="O40" s="2">
        <v>37.3</v>
      </c>
      <c r="P40" s="4"/>
      <c r="Q40" s="4"/>
      <c r="R40" s="4"/>
      <c r="S40" s="4"/>
      <c r="T40" s="2">
        <v>0.002</v>
      </c>
      <c r="U40" s="2">
        <v>0.118</v>
      </c>
      <c r="V40" s="2">
        <v>0.045</v>
      </c>
      <c r="W40" s="4"/>
      <c r="X40" s="2">
        <v>100.0</v>
      </c>
    </row>
    <row r="41">
      <c r="A41" s="2" t="s">
        <v>27</v>
      </c>
      <c r="B41" s="2" t="s">
        <v>192</v>
      </c>
      <c r="C41" s="3">
        <v>4350.0</v>
      </c>
      <c r="D41" s="2">
        <v>17.0</v>
      </c>
      <c r="E41" s="2">
        <v>83.0</v>
      </c>
      <c r="F41" s="2">
        <v>1.2</v>
      </c>
      <c r="G41" s="2">
        <v>0.004</v>
      </c>
      <c r="H41" s="2">
        <v>0.003</v>
      </c>
      <c r="I41" s="2">
        <v>0.055</v>
      </c>
      <c r="J41" s="2">
        <v>0.4</v>
      </c>
      <c r="K41" s="4"/>
      <c r="L41" s="4"/>
      <c r="M41" s="2">
        <v>0.2</v>
      </c>
      <c r="N41" s="2">
        <v>0.0</v>
      </c>
      <c r="O41" s="2">
        <v>15.2</v>
      </c>
      <c r="P41" s="4"/>
      <c r="Q41" s="4"/>
      <c r="R41" s="4"/>
      <c r="S41" s="4"/>
      <c r="T41" s="2">
        <v>0.001</v>
      </c>
      <c r="U41" s="2">
        <v>0.041</v>
      </c>
      <c r="V41" s="2">
        <v>0.019</v>
      </c>
      <c r="W41" s="4"/>
      <c r="X41" s="2">
        <v>100.0</v>
      </c>
    </row>
    <row r="42">
      <c r="A42" s="2" t="s">
        <v>27</v>
      </c>
      <c r="B42" s="2" t="s">
        <v>193</v>
      </c>
      <c r="C42" s="3">
        <v>1849.0</v>
      </c>
      <c r="D42" s="2">
        <v>86.6</v>
      </c>
      <c r="E42" s="2">
        <v>13.4</v>
      </c>
      <c r="F42" s="2">
        <v>6.4</v>
      </c>
      <c r="G42" s="2">
        <v>0.035</v>
      </c>
      <c r="H42" s="2">
        <v>0.007</v>
      </c>
      <c r="I42" s="2">
        <v>0.087</v>
      </c>
      <c r="J42" s="2">
        <v>0.4</v>
      </c>
      <c r="K42" s="2">
        <v>0.354</v>
      </c>
      <c r="L42" s="2">
        <v>0.011</v>
      </c>
      <c r="M42" s="2">
        <v>0.4</v>
      </c>
      <c r="N42" s="2">
        <v>1.0</v>
      </c>
      <c r="O42" s="2">
        <v>79.5</v>
      </c>
      <c r="P42" s="4"/>
      <c r="Q42" s="4"/>
      <c r="R42" s="4"/>
      <c r="S42" s="4"/>
      <c r="T42" s="2">
        <v>0.008</v>
      </c>
      <c r="U42" s="2">
        <v>0.17</v>
      </c>
      <c r="V42" s="2">
        <v>0.023</v>
      </c>
      <c r="W42" s="4"/>
      <c r="X42" s="2">
        <v>100.0</v>
      </c>
    </row>
    <row r="43">
      <c r="A43" s="2" t="s">
        <v>27</v>
      </c>
      <c r="B43" s="2" t="s">
        <v>194</v>
      </c>
      <c r="C43" s="3">
        <v>5540.0</v>
      </c>
      <c r="D43" s="2">
        <v>89.7</v>
      </c>
      <c r="E43" s="2">
        <v>10.3</v>
      </c>
      <c r="F43" s="2">
        <v>7.0</v>
      </c>
      <c r="G43" s="2">
        <v>0.023</v>
      </c>
      <c r="H43" s="2">
        <v>0.008</v>
      </c>
      <c r="I43" s="2">
        <v>0.233</v>
      </c>
      <c r="J43" s="2">
        <v>2.3</v>
      </c>
      <c r="K43" s="4"/>
      <c r="L43" s="4"/>
      <c r="M43" s="2">
        <v>1.0</v>
      </c>
      <c r="N43" s="2">
        <v>0.0</v>
      </c>
      <c r="O43" s="2">
        <v>79.4</v>
      </c>
      <c r="P43" s="4"/>
      <c r="Q43" s="4"/>
      <c r="R43" s="4"/>
      <c r="S43" s="4"/>
      <c r="T43" s="2">
        <v>0.003</v>
      </c>
      <c r="U43" s="2">
        <v>0.128</v>
      </c>
      <c r="V43" s="4"/>
      <c r="W43" s="4"/>
      <c r="X43" s="2">
        <v>100.0</v>
      </c>
    </row>
    <row r="44">
      <c r="A44" s="2" t="s">
        <v>27</v>
      </c>
      <c r="B44" s="2" t="s">
        <v>195</v>
      </c>
      <c r="C44" s="3">
        <v>6470.0</v>
      </c>
      <c r="D44" s="2">
        <v>86.0</v>
      </c>
      <c r="E44" s="2">
        <v>14.0</v>
      </c>
      <c r="F44" s="2">
        <v>6.2</v>
      </c>
      <c r="G44" s="2">
        <v>0.035</v>
      </c>
      <c r="H44" s="2">
        <v>0.005</v>
      </c>
      <c r="I44" s="2">
        <v>0.096</v>
      </c>
      <c r="J44" s="2">
        <v>0.9</v>
      </c>
      <c r="K44" s="4"/>
      <c r="L44" s="4"/>
      <c r="M44" s="2">
        <v>0.4</v>
      </c>
      <c r="N44" s="2">
        <v>0.0</v>
      </c>
      <c r="O44" s="2">
        <v>78.5</v>
      </c>
      <c r="P44" s="4"/>
      <c r="Q44" s="4"/>
      <c r="R44" s="4"/>
      <c r="S44" s="4"/>
      <c r="T44" s="2">
        <v>0.002</v>
      </c>
      <c r="U44" s="2">
        <v>0.089</v>
      </c>
      <c r="V44" s="2">
        <v>0.023</v>
      </c>
      <c r="W44" s="4"/>
      <c r="X44" s="2">
        <v>100.0</v>
      </c>
    </row>
    <row r="45">
      <c r="A45" s="5" t="s">
        <v>27</v>
      </c>
      <c r="B45" s="2" t="s">
        <v>196</v>
      </c>
      <c r="C45" s="6">
        <v>1849.0</v>
      </c>
      <c r="D45" s="5">
        <v>36.4</v>
      </c>
      <c r="E45" s="5">
        <v>63.6</v>
      </c>
      <c r="F45" s="5">
        <v>3.0</v>
      </c>
      <c r="G45" s="5">
        <v>0.016</v>
      </c>
      <c r="H45" s="5">
        <v>0.002</v>
      </c>
      <c r="I45" s="5">
        <v>0.023</v>
      </c>
      <c r="J45" s="5">
        <v>0.1</v>
      </c>
      <c r="K45" s="7"/>
      <c r="L45" s="7"/>
      <c r="M45" s="5">
        <v>0.1</v>
      </c>
      <c r="N45" s="5">
        <v>0.0</v>
      </c>
      <c r="O45" s="5">
        <v>33.2</v>
      </c>
      <c r="P45" s="7"/>
      <c r="Q45" s="7"/>
      <c r="R45" s="7"/>
      <c r="S45" s="7"/>
      <c r="T45" s="5">
        <v>0.003</v>
      </c>
      <c r="U45" s="5">
        <v>0.019</v>
      </c>
      <c r="V45" s="5">
        <v>0.01</v>
      </c>
      <c r="W45" s="7"/>
      <c r="X45" s="5">
        <v>100.0</v>
      </c>
    </row>
    <row r="46">
      <c r="A46" s="2" t="s">
        <v>27</v>
      </c>
      <c r="B46" s="2" t="s">
        <v>197</v>
      </c>
      <c r="C46" s="3">
        <v>1680.0</v>
      </c>
      <c r="D46" s="2">
        <v>87.0</v>
      </c>
      <c r="E46" s="2">
        <v>13.0</v>
      </c>
      <c r="F46" s="2">
        <v>12.7</v>
      </c>
      <c r="G46" s="2">
        <v>0.115</v>
      </c>
      <c r="H46" s="2">
        <v>0.025</v>
      </c>
      <c r="I46" s="2">
        <v>0.097</v>
      </c>
      <c r="J46" s="2">
        <v>0.5</v>
      </c>
      <c r="K46" s="4"/>
      <c r="L46" s="4"/>
      <c r="M46" s="2">
        <v>0.4</v>
      </c>
      <c r="N46" s="2">
        <v>0.0</v>
      </c>
      <c r="O46" s="2">
        <v>73.4</v>
      </c>
      <c r="P46" s="4"/>
      <c r="Q46" s="2">
        <v>2.7</v>
      </c>
      <c r="R46" s="2">
        <v>1.5</v>
      </c>
      <c r="S46" s="2">
        <v>1.2</v>
      </c>
      <c r="T46" s="2">
        <v>0.032</v>
      </c>
      <c r="U46" s="2">
        <v>0.151</v>
      </c>
      <c r="V46" s="2">
        <v>0.029</v>
      </c>
      <c r="W46" s="4"/>
      <c r="X46" s="2">
        <v>100.0</v>
      </c>
    </row>
    <row r="47">
      <c r="A47" s="2" t="s">
        <v>27</v>
      </c>
      <c r="B47" s="2" t="s">
        <v>198</v>
      </c>
      <c r="C47" s="3">
        <v>2500.0</v>
      </c>
      <c r="D47" s="2">
        <v>87.2</v>
      </c>
      <c r="E47" s="2">
        <v>12.8</v>
      </c>
      <c r="F47" s="2">
        <v>8.7</v>
      </c>
      <c r="G47" s="2">
        <v>0.109</v>
      </c>
      <c r="H47" s="2">
        <v>0.017</v>
      </c>
      <c r="I47" s="2">
        <v>0.081</v>
      </c>
      <c r="J47" s="2">
        <v>0.8</v>
      </c>
      <c r="K47" s="4"/>
      <c r="L47" s="4"/>
      <c r="M47" s="2">
        <v>0.2</v>
      </c>
      <c r="N47" s="2">
        <v>0.0</v>
      </c>
      <c r="O47" s="2">
        <v>77.5</v>
      </c>
      <c r="P47" s="4"/>
      <c r="Q47" s="2">
        <v>2.5</v>
      </c>
      <c r="R47" s="2">
        <v>1.3</v>
      </c>
      <c r="S47" s="2">
        <v>1.2</v>
      </c>
      <c r="T47" s="2">
        <v>0.002</v>
      </c>
      <c r="U47" s="2">
        <v>0.145</v>
      </c>
      <c r="V47" s="2">
        <v>0.019</v>
      </c>
      <c r="W47" s="4"/>
      <c r="X47" s="2">
        <v>100.0</v>
      </c>
    </row>
    <row r="48">
      <c r="A48" s="2" t="s">
        <v>27</v>
      </c>
      <c r="B48" s="2" t="s">
        <v>199</v>
      </c>
      <c r="C48" s="3">
        <v>1750.0</v>
      </c>
      <c r="D48" s="2">
        <v>87.0</v>
      </c>
      <c r="E48" s="2">
        <v>13.0</v>
      </c>
      <c r="F48" s="2">
        <v>11.5</v>
      </c>
      <c r="G48" s="2">
        <v>0.105</v>
      </c>
      <c r="H48" s="2">
        <v>0.031</v>
      </c>
      <c r="I48" s="2">
        <v>0.078</v>
      </c>
      <c r="J48" s="2">
        <v>1.1</v>
      </c>
      <c r="K48" s="4"/>
      <c r="L48" s="4"/>
      <c r="M48" s="2">
        <v>0.3</v>
      </c>
      <c r="N48" s="2">
        <v>0.0</v>
      </c>
      <c r="O48" s="2">
        <v>74.1</v>
      </c>
      <c r="P48" s="4"/>
      <c r="Q48" s="4"/>
      <c r="R48" s="4"/>
      <c r="S48" s="4"/>
      <c r="T48" s="2">
        <v>0.019</v>
      </c>
      <c r="U48" s="2">
        <v>0.108</v>
      </c>
      <c r="V48" s="2">
        <v>0.025</v>
      </c>
      <c r="W48" s="4"/>
      <c r="X48" s="2">
        <v>100.0</v>
      </c>
    </row>
    <row r="49">
      <c r="A49" s="2" t="s">
        <v>27</v>
      </c>
      <c r="B49" s="2" t="s">
        <v>200</v>
      </c>
      <c r="C49" s="3">
        <v>1750.0</v>
      </c>
      <c r="D49" s="2">
        <v>87.6</v>
      </c>
      <c r="E49" s="2">
        <v>12.4</v>
      </c>
      <c r="F49" s="2">
        <v>9.4</v>
      </c>
      <c r="G49" s="2">
        <v>0.107</v>
      </c>
      <c r="H49" s="2">
        <v>0.019</v>
      </c>
      <c r="I49" s="2">
        <v>0.078</v>
      </c>
      <c r="J49" s="2">
        <v>1.0</v>
      </c>
      <c r="K49" s="4"/>
      <c r="L49" s="4"/>
      <c r="M49" s="2">
        <v>0.2</v>
      </c>
      <c r="N49" s="4"/>
      <c r="O49" s="2">
        <v>77.0</v>
      </c>
      <c r="P49" s="4"/>
      <c r="Q49" s="2">
        <v>2.8</v>
      </c>
      <c r="R49" s="2">
        <v>1.6</v>
      </c>
      <c r="S49" s="2">
        <v>1.2</v>
      </c>
      <c r="T49" s="2">
        <v>0.003</v>
      </c>
      <c r="U49" s="2">
        <v>0.129</v>
      </c>
      <c r="V49" s="2">
        <v>0.025</v>
      </c>
      <c r="W49" s="4"/>
      <c r="X49" s="2">
        <v>100.0</v>
      </c>
    </row>
    <row r="50">
      <c r="A50" s="2" t="s">
        <v>27</v>
      </c>
      <c r="B50" s="2" t="s">
        <v>201</v>
      </c>
      <c r="C50" s="3">
        <v>3650.0</v>
      </c>
      <c r="D50" s="2">
        <v>85.9</v>
      </c>
      <c r="E50" s="2">
        <v>14.1</v>
      </c>
      <c r="F50" s="2">
        <v>11.9</v>
      </c>
      <c r="G50" s="2">
        <v>0.167</v>
      </c>
      <c r="H50" s="2">
        <v>0.026</v>
      </c>
      <c r="I50" s="2">
        <v>0.189</v>
      </c>
      <c r="J50" s="2">
        <v>1.6</v>
      </c>
      <c r="K50" s="4"/>
      <c r="L50" s="4"/>
      <c r="M50" s="2">
        <v>0.9</v>
      </c>
      <c r="N50" s="2">
        <v>1.0</v>
      </c>
      <c r="O50" s="2">
        <v>71.5</v>
      </c>
      <c r="P50" s="4"/>
      <c r="Q50" s="2">
        <v>3.7</v>
      </c>
      <c r="R50" s="2">
        <v>3.1</v>
      </c>
      <c r="S50" s="2">
        <v>0.6</v>
      </c>
      <c r="T50" s="2">
        <v>0.005</v>
      </c>
      <c r="U50" s="2">
        <v>0.229</v>
      </c>
      <c r="V50" s="4"/>
      <c r="W50" s="4"/>
      <c r="X50" s="2">
        <v>100.0</v>
      </c>
    </row>
    <row r="51">
      <c r="A51" s="2" t="s">
        <v>27</v>
      </c>
      <c r="B51" s="2" t="s">
        <v>202</v>
      </c>
      <c r="C51" s="3">
        <v>11130.0</v>
      </c>
      <c r="D51" s="2">
        <v>95.1</v>
      </c>
      <c r="E51" s="2">
        <v>4.9</v>
      </c>
      <c r="F51" s="2">
        <v>1.7</v>
      </c>
      <c r="G51" s="2">
        <v>0.008</v>
      </c>
      <c r="H51" s="2">
        <v>0.008</v>
      </c>
      <c r="I51" s="2">
        <v>0.067</v>
      </c>
      <c r="J51" s="2">
        <v>31.0</v>
      </c>
      <c r="K51" s="4"/>
      <c r="L51" s="4"/>
      <c r="M51" s="2">
        <v>1.2</v>
      </c>
      <c r="N51" s="2">
        <v>104.0</v>
      </c>
      <c r="O51" s="2">
        <v>61.2</v>
      </c>
      <c r="P51" s="4"/>
      <c r="Q51" s="2">
        <v>0.8</v>
      </c>
      <c r="R51" s="4"/>
      <c r="S51" s="4"/>
      <c r="T51" s="2">
        <v>0.002</v>
      </c>
      <c r="U51" s="2">
        <v>0.506</v>
      </c>
      <c r="V51" s="2">
        <v>0.092</v>
      </c>
      <c r="W51" s="4"/>
      <c r="X51" s="2">
        <v>100.0</v>
      </c>
    </row>
    <row r="52">
      <c r="A52" s="2" t="s">
        <v>27</v>
      </c>
      <c r="B52" s="2" t="s">
        <v>203</v>
      </c>
      <c r="C52" s="3">
        <v>2680.0</v>
      </c>
      <c r="D52" s="2">
        <v>22.9</v>
      </c>
      <c r="E52" s="2">
        <v>77.1</v>
      </c>
      <c r="F52" s="2">
        <v>1.0</v>
      </c>
      <c r="G52" s="2">
        <v>0.005</v>
      </c>
      <c r="H52" s="2">
        <v>0.006</v>
      </c>
      <c r="I52" s="2">
        <v>0.025</v>
      </c>
      <c r="J52" s="2">
        <v>0.0</v>
      </c>
      <c r="K52" s="2">
        <v>0.017</v>
      </c>
      <c r="L52" s="2">
        <v>0.017</v>
      </c>
      <c r="M52" s="2">
        <v>0.7</v>
      </c>
      <c r="N52" s="2">
        <v>18.0</v>
      </c>
      <c r="O52" s="2">
        <v>21.2</v>
      </c>
      <c r="P52" s="4"/>
      <c r="Q52" s="2">
        <v>2.5</v>
      </c>
      <c r="R52" s="2">
        <v>1.8</v>
      </c>
      <c r="S52" s="2">
        <v>0.6</v>
      </c>
      <c r="T52" s="2">
        <v>0.001</v>
      </c>
      <c r="U52" s="2">
        <v>0.279</v>
      </c>
      <c r="V52" s="2">
        <v>0.028</v>
      </c>
      <c r="W52" s="4"/>
      <c r="X52" s="2">
        <v>100.0</v>
      </c>
    </row>
    <row r="53">
      <c r="A53" s="2" t="s">
        <v>24</v>
      </c>
      <c r="B53" s="2" t="s">
        <v>204</v>
      </c>
      <c r="C53" s="4"/>
      <c r="D53" s="2">
        <v>96.04</v>
      </c>
      <c r="E53" s="2">
        <v>3.96</v>
      </c>
      <c r="F53" s="2">
        <v>18.2</v>
      </c>
      <c r="G53" s="4"/>
      <c r="H53" s="2">
        <v>0.08</v>
      </c>
      <c r="I53" s="2">
        <v>0.38</v>
      </c>
      <c r="J53" s="2">
        <v>8.47</v>
      </c>
      <c r="K53" s="4"/>
      <c r="L53" s="4"/>
      <c r="M53" s="2">
        <v>1.56</v>
      </c>
      <c r="N53" s="4"/>
      <c r="O53" s="2">
        <v>64.27</v>
      </c>
      <c r="P53" s="2">
        <v>3.54</v>
      </c>
      <c r="Q53" s="4"/>
      <c r="R53" s="4"/>
      <c r="S53" s="4"/>
      <c r="T53" s="4"/>
      <c r="U53" s="4"/>
      <c r="V53" s="4"/>
      <c r="W53" s="4"/>
      <c r="X53" s="4"/>
    </row>
    <row r="54">
      <c r="A54" s="2" t="s">
        <v>27</v>
      </c>
      <c r="B54" s="2" t="s">
        <v>205</v>
      </c>
      <c r="C54" s="3">
        <v>3870.0</v>
      </c>
      <c r="D54" s="2">
        <v>11.6</v>
      </c>
      <c r="E54" s="2">
        <v>88.4</v>
      </c>
      <c r="F54" s="2">
        <v>0.3</v>
      </c>
      <c r="G54" s="2">
        <v>0.03</v>
      </c>
      <c r="H54" s="2">
        <v>0.002</v>
      </c>
      <c r="I54" s="2">
        <v>0.011</v>
      </c>
      <c r="J54" s="2">
        <v>0.1</v>
      </c>
      <c r="K54" s="2">
        <v>0.014</v>
      </c>
      <c r="L54" s="2">
        <v>0.001</v>
      </c>
      <c r="M54" s="2">
        <v>0.3</v>
      </c>
      <c r="N54" s="2">
        <v>0.0</v>
      </c>
      <c r="O54" s="2">
        <v>10.9</v>
      </c>
      <c r="P54" s="4"/>
      <c r="Q54" s="2">
        <v>0.7</v>
      </c>
      <c r="R54" s="2">
        <v>0.6</v>
      </c>
      <c r="S54" s="2">
        <v>0.1</v>
      </c>
      <c r="T54" s="2">
        <v>0.003</v>
      </c>
      <c r="U54" s="2">
        <v>0.171</v>
      </c>
      <c r="V54" s="2">
        <v>0.006</v>
      </c>
      <c r="W54" s="4"/>
      <c r="X54" s="2">
        <v>5.0</v>
      </c>
    </row>
    <row r="55">
      <c r="A55" s="2" t="s">
        <v>24</v>
      </c>
      <c r="B55" s="2" t="s">
        <v>206</v>
      </c>
      <c r="C55" s="4"/>
      <c r="D55" s="2">
        <v>61.13</v>
      </c>
      <c r="E55" s="2">
        <v>38.87</v>
      </c>
      <c r="F55" s="2">
        <v>0.1</v>
      </c>
      <c r="G55" s="4"/>
      <c r="H55" s="2">
        <v>0.12</v>
      </c>
      <c r="I55" s="2">
        <v>0.15</v>
      </c>
      <c r="J55" s="2">
        <v>52.75</v>
      </c>
      <c r="K55" s="4"/>
      <c r="L55" s="4"/>
      <c r="M55" s="2">
        <v>0.02</v>
      </c>
      <c r="N55" s="4"/>
      <c r="O55" s="2">
        <v>8.07</v>
      </c>
      <c r="P55" s="2">
        <v>0.19</v>
      </c>
      <c r="Q55" s="4"/>
      <c r="R55" s="4"/>
      <c r="S55" s="4"/>
      <c r="T55" s="4"/>
      <c r="U55" s="4"/>
      <c r="V55" s="4"/>
      <c r="W55" s="4"/>
      <c r="X55" s="4"/>
    </row>
    <row r="56">
      <c r="A56" s="2" t="s">
        <v>27</v>
      </c>
      <c r="B56" s="2" t="s">
        <v>207</v>
      </c>
      <c r="C56" s="3">
        <v>4600.0</v>
      </c>
      <c r="D56" s="2">
        <v>90.1</v>
      </c>
      <c r="E56" s="2">
        <v>9.9</v>
      </c>
      <c r="F56" s="2">
        <v>11.2</v>
      </c>
      <c r="G56" s="2">
        <v>0.146</v>
      </c>
      <c r="H56" s="2">
        <v>0.037</v>
      </c>
      <c r="I56" s="2">
        <v>0.193</v>
      </c>
      <c r="J56" s="2">
        <v>2.0</v>
      </c>
      <c r="K56" s="4"/>
      <c r="L56" s="4"/>
      <c r="M56" s="2">
        <v>0.9</v>
      </c>
      <c r="N56" s="2">
        <v>0.0</v>
      </c>
      <c r="O56" s="2">
        <v>76.0</v>
      </c>
      <c r="P56" s="4"/>
      <c r="Q56" s="4"/>
      <c r="R56" s="4"/>
      <c r="S56" s="4"/>
      <c r="T56" s="2">
        <v>0.0</v>
      </c>
      <c r="U56" s="2">
        <v>0.19</v>
      </c>
      <c r="V56" s="2">
        <v>0.091</v>
      </c>
      <c r="W56" s="4"/>
      <c r="X56" s="2">
        <v>100.0</v>
      </c>
    </row>
    <row r="57">
      <c r="A57" s="2" t="s">
        <v>27</v>
      </c>
      <c r="B57" s="2" t="s">
        <v>208</v>
      </c>
      <c r="C57" s="3">
        <v>10000.0</v>
      </c>
      <c r="D57" s="2">
        <v>91.8</v>
      </c>
      <c r="E57" s="2">
        <v>8.2</v>
      </c>
      <c r="F57" s="2">
        <v>12.7</v>
      </c>
      <c r="G57" s="2">
        <v>0.0</v>
      </c>
      <c r="H57" s="2">
        <v>0.026</v>
      </c>
      <c r="I57" s="2">
        <v>0.402</v>
      </c>
      <c r="J57" s="2">
        <v>2.6</v>
      </c>
      <c r="K57" s="4"/>
      <c r="L57" s="4"/>
      <c r="M57" s="2">
        <v>2.4</v>
      </c>
      <c r="N57" s="2">
        <v>0.0</v>
      </c>
      <c r="O57" s="2">
        <v>74.1</v>
      </c>
      <c r="P57" s="4"/>
      <c r="Q57" s="4"/>
      <c r="R57" s="4"/>
      <c r="S57" s="4"/>
      <c r="T57" s="2">
        <v>0.0</v>
      </c>
      <c r="U57" s="2">
        <v>0.0</v>
      </c>
      <c r="V57" s="4"/>
      <c r="W57" s="4"/>
      <c r="X57" s="2">
        <v>100.0</v>
      </c>
    </row>
    <row r="58">
      <c r="A58" s="2" t="s">
        <v>27</v>
      </c>
      <c r="B58" s="2" t="s">
        <v>209</v>
      </c>
      <c r="C58" s="3">
        <v>4800.0</v>
      </c>
      <c r="D58" s="2">
        <v>86.2</v>
      </c>
      <c r="E58" s="2">
        <v>13.8</v>
      </c>
      <c r="F58" s="2">
        <v>10.6</v>
      </c>
      <c r="G58" s="2">
        <v>0.0</v>
      </c>
      <c r="H58" s="2">
        <v>0.043</v>
      </c>
      <c r="I58" s="2">
        <v>0.36</v>
      </c>
      <c r="J58" s="2">
        <v>1.8</v>
      </c>
      <c r="K58" s="2">
        <v>0.897</v>
      </c>
      <c r="L58" s="2">
        <v>0.055</v>
      </c>
      <c r="M58" s="2">
        <v>2.7</v>
      </c>
      <c r="N58" s="2">
        <v>0.0</v>
      </c>
      <c r="O58" s="2">
        <v>71.1</v>
      </c>
      <c r="P58" s="4"/>
      <c r="Q58" s="2">
        <v>2.9</v>
      </c>
      <c r="R58" s="4"/>
      <c r="S58" s="4"/>
      <c r="T58" s="2">
        <v>0.003</v>
      </c>
      <c r="U58" s="2">
        <v>0.48</v>
      </c>
      <c r="V58" s="4"/>
      <c r="W58" s="4"/>
      <c r="X58" s="2">
        <v>100.0</v>
      </c>
    </row>
    <row r="59">
      <c r="A59" s="2" t="s">
        <v>27</v>
      </c>
      <c r="B59" s="2" t="s">
        <v>210</v>
      </c>
      <c r="C59" s="3">
        <v>4500.0</v>
      </c>
      <c r="D59" s="2">
        <v>88.9</v>
      </c>
      <c r="E59" s="2">
        <v>11.1</v>
      </c>
      <c r="F59" s="2">
        <v>9.9</v>
      </c>
      <c r="G59" s="2">
        <v>0.111</v>
      </c>
      <c r="H59" s="2">
        <v>0.019</v>
      </c>
      <c r="I59" s="2">
        <v>0.072</v>
      </c>
      <c r="J59" s="2">
        <v>0.6</v>
      </c>
      <c r="K59" s="4"/>
      <c r="L59" s="4"/>
      <c r="M59" s="2">
        <v>0.7</v>
      </c>
      <c r="N59" s="2">
        <v>0.0</v>
      </c>
      <c r="O59" s="2">
        <v>77.7</v>
      </c>
      <c r="P59" s="4"/>
      <c r="Q59" s="2">
        <v>4.6</v>
      </c>
      <c r="R59" s="2">
        <v>4.4</v>
      </c>
      <c r="S59" s="2">
        <v>0.2</v>
      </c>
      <c r="T59" s="2">
        <v>0.005</v>
      </c>
      <c r="U59" s="2">
        <v>0.27</v>
      </c>
      <c r="V59" s="2">
        <v>0.068</v>
      </c>
      <c r="W59" s="4"/>
      <c r="X59" s="2">
        <v>100.0</v>
      </c>
    </row>
    <row r="60">
      <c r="A60" s="2" t="s">
        <v>27</v>
      </c>
      <c r="B60" s="2" t="s">
        <v>211</v>
      </c>
      <c r="C60" s="3">
        <v>3670.0</v>
      </c>
      <c r="D60" s="2">
        <v>90.4</v>
      </c>
      <c r="E60" s="2">
        <v>9.6</v>
      </c>
      <c r="F60" s="2">
        <v>8.1</v>
      </c>
      <c r="G60" s="2">
        <v>0.0</v>
      </c>
      <c r="H60" s="2">
        <v>0.031</v>
      </c>
      <c r="I60" s="2">
        <v>0.12</v>
      </c>
      <c r="J60" s="2">
        <v>1.1</v>
      </c>
      <c r="K60" s="2">
        <v>0.049</v>
      </c>
      <c r="L60" s="2">
        <v>0.004</v>
      </c>
      <c r="M60" s="2">
        <v>1.4</v>
      </c>
      <c r="N60" s="2">
        <v>0.0</v>
      </c>
      <c r="O60" s="2">
        <v>79.9</v>
      </c>
      <c r="P60" s="4"/>
      <c r="Q60" s="2">
        <v>5.6</v>
      </c>
      <c r="R60" s="2">
        <v>4.8</v>
      </c>
      <c r="S60" s="2">
        <v>0.7</v>
      </c>
      <c r="T60" s="2">
        <v>0.018</v>
      </c>
      <c r="U60" s="2">
        <v>0.273</v>
      </c>
      <c r="V60" s="2">
        <v>0.078</v>
      </c>
      <c r="W60" s="4"/>
      <c r="X60" s="2">
        <v>100.0</v>
      </c>
    </row>
    <row r="61">
      <c r="A61" s="2" t="s">
        <v>27</v>
      </c>
      <c r="B61" s="2" t="s">
        <v>212</v>
      </c>
      <c r="C61" s="3">
        <v>4500.0</v>
      </c>
      <c r="D61" s="2">
        <v>35.8</v>
      </c>
      <c r="E61" s="2">
        <v>64.2</v>
      </c>
      <c r="F61" s="2">
        <v>2.9</v>
      </c>
      <c r="G61" s="2">
        <v>0.0</v>
      </c>
      <c r="H61" s="2">
        <v>0.01</v>
      </c>
      <c r="I61" s="2">
        <v>0.06</v>
      </c>
      <c r="J61" s="2">
        <v>0.3</v>
      </c>
      <c r="K61" s="4"/>
      <c r="L61" s="4"/>
      <c r="M61" s="2">
        <v>0.3</v>
      </c>
      <c r="N61" s="2">
        <v>0.0</v>
      </c>
      <c r="O61" s="2">
        <v>32.1</v>
      </c>
      <c r="P61" s="4"/>
      <c r="Q61" s="2">
        <v>0.2</v>
      </c>
      <c r="R61" s="4"/>
      <c r="S61" s="4"/>
      <c r="T61" s="2">
        <v>0.0</v>
      </c>
      <c r="U61" s="2">
        <v>0.0</v>
      </c>
      <c r="V61" s="2">
        <v>0.036</v>
      </c>
      <c r="W61" s="4"/>
      <c r="X61" s="2">
        <v>100.0</v>
      </c>
    </row>
    <row r="62">
      <c r="A62" s="2" t="s">
        <v>27</v>
      </c>
      <c r="B62" s="2" t="s">
        <v>213</v>
      </c>
      <c r="C62" s="3">
        <v>9840.0</v>
      </c>
      <c r="D62" s="2">
        <v>15.4</v>
      </c>
      <c r="E62" s="2">
        <v>84.6</v>
      </c>
      <c r="F62" s="2">
        <v>1.4</v>
      </c>
      <c r="G62" s="2">
        <v>0.0</v>
      </c>
      <c r="H62" s="2">
        <v>0.09</v>
      </c>
      <c r="I62" s="2">
        <v>0.036</v>
      </c>
      <c r="J62" s="2">
        <v>1.3</v>
      </c>
      <c r="K62" s="2">
        <v>0.438</v>
      </c>
      <c r="L62" s="2">
        <v>0.27</v>
      </c>
      <c r="M62" s="2">
        <v>0.5</v>
      </c>
      <c r="N62" s="2">
        <v>2.0</v>
      </c>
      <c r="O62" s="2">
        <v>12.2</v>
      </c>
      <c r="P62" s="4"/>
      <c r="Q62" s="2">
        <v>8.3</v>
      </c>
      <c r="R62" s="2">
        <v>7.7</v>
      </c>
      <c r="S62" s="2">
        <v>0.5</v>
      </c>
      <c r="T62" s="2">
        <v>0.001</v>
      </c>
      <c r="U62" s="2">
        <v>0.192</v>
      </c>
      <c r="V62" s="4"/>
      <c r="W62" s="4"/>
      <c r="X62" s="2">
        <v>5.0</v>
      </c>
    </row>
    <row r="63">
      <c r="A63" s="2" t="s">
        <v>27</v>
      </c>
      <c r="B63" s="2" t="s">
        <v>214</v>
      </c>
      <c r="C63" s="3">
        <v>15000.0</v>
      </c>
      <c r="D63" s="2">
        <v>11.3</v>
      </c>
      <c r="E63" s="2">
        <v>88.7</v>
      </c>
      <c r="F63" s="2">
        <v>4.4</v>
      </c>
      <c r="G63" s="2">
        <v>0.05</v>
      </c>
      <c r="H63" s="2">
        <v>0.047</v>
      </c>
      <c r="I63" s="2">
        <v>0.078</v>
      </c>
      <c r="J63" s="2">
        <v>0.2</v>
      </c>
      <c r="K63" s="2">
        <v>0.041</v>
      </c>
      <c r="L63" s="2">
        <v>0.113</v>
      </c>
      <c r="M63" s="2">
        <v>0.9</v>
      </c>
      <c r="N63" s="2">
        <v>80.0</v>
      </c>
      <c r="O63" s="2">
        <v>5.8</v>
      </c>
      <c r="P63" s="4"/>
      <c r="Q63" s="4"/>
      <c r="R63" s="4"/>
      <c r="S63" s="4"/>
      <c r="T63" s="2">
        <v>0.008</v>
      </c>
      <c r="U63" s="2">
        <v>0.013</v>
      </c>
      <c r="V63" s="2">
        <v>0.02</v>
      </c>
      <c r="W63" s="4"/>
      <c r="X63" s="2">
        <v>5.0</v>
      </c>
    </row>
    <row r="64">
      <c r="A64" s="2" t="s">
        <v>27</v>
      </c>
      <c r="B64" s="2" t="s">
        <v>215</v>
      </c>
      <c r="C64" s="3">
        <v>15000.0</v>
      </c>
      <c r="D64" s="2">
        <v>8.7</v>
      </c>
      <c r="E64" s="2">
        <v>91.3</v>
      </c>
      <c r="F64" s="2">
        <v>3.5</v>
      </c>
      <c r="G64" s="2">
        <v>0.037</v>
      </c>
      <c r="H64" s="2">
        <v>0.033</v>
      </c>
      <c r="I64" s="2">
        <v>0.066</v>
      </c>
      <c r="J64" s="2">
        <v>0.4</v>
      </c>
      <c r="K64" s="2">
        <v>0.041</v>
      </c>
      <c r="L64" s="2">
        <v>0.113</v>
      </c>
      <c r="M64" s="2">
        <v>0.5</v>
      </c>
      <c r="N64" s="2">
        <v>128.0</v>
      </c>
      <c r="O64" s="2">
        <v>4.3</v>
      </c>
      <c r="P64" s="4"/>
      <c r="Q64" s="2">
        <v>3.7</v>
      </c>
      <c r="R64" s="2">
        <v>0.8</v>
      </c>
      <c r="S64" s="2">
        <v>2.9</v>
      </c>
      <c r="T64" s="2">
        <v>0.014</v>
      </c>
      <c r="U64" s="2">
        <v>0.18</v>
      </c>
      <c r="V64" s="2">
        <v>0.017</v>
      </c>
      <c r="W64" s="4"/>
      <c r="X64" s="2">
        <v>5.0</v>
      </c>
    </row>
    <row r="65">
      <c r="A65" s="2" t="s">
        <v>27</v>
      </c>
      <c r="B65" s="2" t="s">
        <v>216</v>
      </c>
      <c r="C65" s="3">
        <v>15000.0</v>
      </c>
      <c r="D65" s="2">
        <v>11.4</v>
      </c>
      <c r="E65" s="2">
        <v>88.6</v>
      </c>
      <c r="F65" s="2">
        <v>5.0</v>
      </c>
      <c r="G65" s="2">
        <v>0.053</v>
      </c>
      <c r="H65" s="2">
        <v>0.064</v>
      </c>
      <c r="I65" s="2">
        <v>0.195</v>
      </c>
      <c r="J65" s="2">
        <v>0.3</v>
      </c>
      <c r="K65" s="2">
        <v>0.041</v>
      </c>
      <c r="L65" s="2">
        <v>0.113</v>
      </c>
      <c r="M65" s="2">
        <v>1.1</v>
      </c>
      <c r="N65" s="2">
        <v>128.0</v>
      </c>
      <c r="O65" s="2">
        <v>5.0</v>
      </c>
      <c r="P65" s="4"/>
      <c r="Q65" s="2">
        <v>1.7</v>
      </c>
      <c r="R65" s="2">
        <v>1.7</v>
      </c>
      <c r="S65" s="2">
        <v>0.0</v>
      </c>
      <c r="T65" s="2">
        <v>0.01</v>
      </c>
      <c r="U65" s="2">
        <v>0.307</v>
      </c>
      <c r="V65" s="2">
        <v>0.023</v>
      </c>
      <c r="W65" s="4"/>
      <c r="X65" s="2">
        <v>5.0</v>
      </c>
    </row>
    <row r="66">
      <c r="A66" s="2" t="s">
        <v>27</v>
      </c>
      <c r="B66" s="2" t="s">
        <v>217</v>
      </c>
      <c r="C66" s="3">
        <v>36400.0</v>
      </c>
      <c r="D66" s="2">
        <v>95.4</v>
      </c>
      <c r="E66" s="2">
        <v>4.6</v>
      </c>
      <c r="F66" s="2">
        <v>17.5</v>
      </c>
      <c r="G66" s="2">
        <v>0.0</v>
      </c>
      <c r="H66" s="2">
        <v>3.08</v>
      </c>
      <c r="I66" s="2">
        <v>0.307</v>
      </c>
      <c r="J66" s="2">
        <v>3.9</v>
      </c>
      <c r="K66" s="4"/>
      <c r="L66" s="4"/>
      <c r="M66" s="2">
        <v>15.6</v>
      </c>
      <c r="N66" s="2">
        <v>116.0</v>
      </c>
      <c r="O66" s="2">
        <v>58.4</v>
      </c>
      <c r="P66" s="4"/>
      <c r="Q66" s="4"/>
      <c r="R66" s="4"/>
      <c r="S66" s="4"/>
      <c r="T66" s="2">
        <v>0.145</v>
      </c>
      <c r="U66" s="2">
        <v>1.468</v>
      </c>
      <c r="V66" s="2">
        <v>0.192</v>
      </c>
      <c r="W66" s="4"/>
      <c r="X66" s="2">
        <v>1.0</v>
      </c>
    </row>
    <row r="67">
      <c r="A67" s="2" t="s">
        <v>24</v>
      </c>
      <c r="B67" s="2" t="s">
        <v>218</v>
      </c>
      <c r="C67" s="3">
        <v>36400.0</v>
      </c>
      <c r="D67" s="2">
        <v>98.14</v>
      </c>
      <c r="E67" s="2">
        <v>1.86</v>
      </c>
      <c r="F67" s="2">
        <v>23.92</v>
      </c>
      <c r="G67" s="2">
        <v>0.088</v>
      </c>
      <c r="H67" s="2">
        <v>1.016</v>
      </c>
      <c r="I67" s="2">
        <v>0.576</v>
      </c>
      <c r="J67" s="2">
        <v>9.08</v>
      </c>
      <c r="K67" s="4"/>
      <c r="L67" s="4"/>
      <c r="M67" s="2">
        <v>11.353</v>
      </c>
      <c r="N67" s="4"/>
      <c r="O67" s="2">
        <v>53.79</v>
      </c>
      <c r="P67" s="2">
        <v>12.45</v>
      </c>
      <c r="Q67" s="4"/>
      <c r="R67" s="4"/>
      <c r="S67" s="4"/>
      <c r="T67" s="2">
        <v>0.13</v>
      </c>
      <c r="U67" s="2">
        <v>3.823</v>
      </c>
      <c r="V67" s="2">
        <v>0.314</v>
      </c>
      <c r="W67" s="2">
        <v>0.314</v>
      </c>
      <c r="X67" s="2">
        <v>100.0</v>
      </c>
    </row>
    <row r="68">
      <c r="A68" s="2" t="s">
        <v>27</v>
      </c>
      <c r="B68" s="2" t="s">
        <v>219</v>
      </c>
      <c r="C68" s="3">
        <v>30000.0</v>
      </c>
      <c r="D68" s="2">
        <v>14.4</v>
      </c>
      <c r="E68" s="2">
        <v>85.6</v>
      </c>
      <c r="F68" s="2">
        <v>0.5</v>
      </c>
      <c r="G68" s="2">
        <v>0.002</v>
      </c>
      <c r="H68" s="2">
        <v>0.007</v>
      </c>
      <c r="I68" s="2">
        <v>0.008</v>
      </c>
      <c r="J68" s="2">
        <v>0.0</v>
      </c>
      <c r="K68" s="4"/>
      <c r="L68" s="4"/>
      <c r="M68" s="2">
        <v>0.3</v>
      </c>
      <c r="N68" s="2">
        <v>0.0</v>
      </c>
      <c r="O68" s="2">
        <v>13.6</v>
      </c>
      <c r="P68" s="4"/>
      <c r="Q68" s="2">
        <v>4.8</v>
      </c>
      <c r="R68" s="2">
        <v>3.9</v>
      </c>
      <c r="S68" s="2">
        <v>0.9</v>
      </c>
      <c r="T68" s="2">
        <v>0.001</v>
      </c>
      <c r="U68" s="2">
        <v>0.089</v>
      </c>
      <c r="V68" s="2">
        <v>0.005</v>
      </c>
      <c r="W68" s="4"/>
      <c r="X68" s="2">
        <v>5.0</v>
      </c>
    </row>
    <row r="69">
      <c r="A69" s="2" t="s">
        <v>27</v>
      </c>
      <c r="B69" s="2" t="s">
        <v>220</v>
      </c>
      <c r="C69" s="3">
        <v>46900.0</v>
      </c>
      <c r="D69" s="2">
        <v>15.8</v>
      </c>
      <c r="E69" s="2">
        <v>84.2</v>
      </c>
      <c r="F69" s="2">
        <v>0.7</v>
      </c>
      <c r="G69" s="2">
        <v>0.004</v>
      </c>
      <c r="H69" s="2">
        <v>0.006</v>
      </c>
      <c r="I69" s="2">
        <v>0.012</v>
      </c>
      <c r="J69" s="2">
        <v>0.3</v>
      </c>
      <c r="K69" s="4"/>
      <c r="L69" s="4"/>
      <c r="M69" s="2">
        <v>0.2</v>
      </c>
      <c r="N69" s="2">
        <v>5.0</v>
      </c>
      <c r="O69" s="2">
        <v>14.5</v>
      </c>
      <c r="P69" s="4"/>
      <c r="Q69" s="2">
        <v>2.9</v>
      </c>
      <c r="R69" s="2">
        <v>1.9</v>
      </c>
      <c r="S69" s="2">
        <v>1.0</v>
      </c>
      <c r="T69" s="2">
        <v>0.001</v>
      </c>
      <c r="U69" s="2">
        <v>0.077</v>
      </c>
      <c r="V69" s="2">
        <v>0.006</v>
      </c>
      <c r="W69" s="4"/>
      <c r="X69" s="2">
        <v>5.0</v>
      </c>
    </row>
    <row r="70">
      <c r="A70" s="2" t="s">
        <v>27</v>
      </c>
      <c r="B70" s="2" t="s">
        <v>221</v>
      </c>
      <c r="C70" s="3">
        <v>31200.0</v>
      </c>
      <c r="D70" s="2">
        <v>8.0</v>
      </c>
      <c r="E70" s="2">
        <v>92.0</v>
      </c>
      <c r="F70" s="2">
        <v>1.2</v>
      </c>
      <c r="G70" s="2">
        <v>0.001</v>
      </c>
      <c r="H70" s="2">
        <v>0.007</v>
      </c>
      <c r="I70" s="2">
        <v>0.015</v>
      </c>
      <c r="J70" s="2">
        <v>0.0</v>
      </c>
      <c r="K70" s="4"/>
      <c r="L70" s="4"/>
      <c r="M70" s="2">
        <v>1.0</v>
      </c>
      <c r="N70" s="2">
        <v>0.0</v>
      </c>
      <c r="O70" s="2">
        <v>5.8</v>
      </c>
      <c r="P70" s="4"/>
      <c r="Q70" s="4"/>
      <c r="R70" s="4"/>
      <c r="S70" s="4"/>
      <c r="T70" s="2">
        <v>0.055</v>
      </c>
      <c r="U70" s="2">
        <v>0.238</v>
      </c>
      <c r="V70" s="4"/>
      <c r="W70" s="4"/>
      <c r="X70" s="2">
        <v>10.0</v>
      </c>
    </row>
    <row r="71">
      <c r="A71" s="2" t="s">
        <v>27</v>
      </c>
      <c r="B71" s="2" t="s">
        <v>222</v>
      </c>
      <c r="C71" s="3">
        <v>31200.0</v>
      </c>
      <c r="D71" s="2">
        <v>11.7</v>
      </c>
      <c r="E71" s="2">
        <v>88.3</v>
      </c>
      <c r="F71" s="2">
        <v>1.7</v>
      </c>
      <c r="G71" s="2">
        <v>0.002</v>
      </c>
      <c r="H71" s="2">
        <v>0.007</v>
      </c>
      <c r="I71" s="2">
        <v>0.021</v>
      </c>
      <c r="J71" s="2">
        <v>0.0</v>
      </c>
      <c r="K71" s="4"/>
      <c r="L71" s="4"/>
      <c r="M71" s="2">
        <v>1.6</v>
      </c>
      <c r="N71" s="2">
        <v>0.0</v>
      </c>
      <c r="O71" s="2">
        <v>8.4</v>
      </c>
      <c r="P71" s="4"/>
      <c r="Q71" s="4"/>
      <c r="R71" s="4"/>
      <c r="S71" s="4"/>
      <c r="T71" s="2">
        <v>0.084</v>
      </c>
      <c r="U71" s="2">
        <v>0.406</v>
      </c>
      <c r="V71" s="2">
        <v>0.03</v>
      </c>
      <c r="W71" s="4"/>
      <c r="X71" s="2">
        <v>10.0</v>
      </c>
    </row>
    <row r="72">
      <c r="A72" s="2" t="s">
        <v>27</v>
      </c>
      <c r="B72" s="2" t="s">
        <v>223</v>
      </c>
      <c r="C72" s="3">
        <v>31200.0</v>
      </c>
      <c r="D72" s="2">
        <v>6.1</v>
      </c>
      <c r="E72" s="2">
        <v>93.9</v>
      </c>
      <c r="F72" s="2">
        <v>2.3</v>
      </c>
      <c r="G72" s="2">
        <v>0.0</v>
      </c>
      <c r="H72" s="2">
        <v>0.075</v>
      </c>
      <c r="I72" s="2">
        <v>0.04</v>
      </c>
      <c r="J72" s="2">
        <v>0.2</v>
      </c>
      <c r="K72" s="4"/>
      <c r="L72" s="4"/>
      <c r="M72" s="2">
        <v>1.4</v>
      </c>
      <c r="N72" s="2">
        <v>637.0</v>
      </c>
      <c r="O72" s="2">
        <v>2.2</v>
      </c>
      <c r="P72" s="4"/>
      <c r="Q72" s="4"/>
      <c r="R72" s="4"/>
      <c r="S72" s="4"/>
      <c r="T72" s="2">
        <v>0.159</v>
      </c>
      <c r="U72" s="2">
        <v>0.365</v>
      </c>
      <c r="V72" s="4"/>
      <c r="W72" s="4"/>
      <c r="X72" s="2">
        <v>5.0</v>
      </c>
    </row>
    <row r="73">
      <c r="A73" s="2" t="s">
        <v>27</v>
      </c>
      <c r="B73" s="2" t="s">
        <v>224</v>
      </c>
      <c r="C73" s="3">
        <v>31200.0</v>
      </c>
      <c r="D73" s="2">
        <v>7.1</v>
      </c>
      <c r="E73" s="2">
        <v>92.9</v>
      </c>
      <c r="F73" s="2">
        <v>2.2</v>
      </c>
      <c r="G73" s="2">
        <v>0.0</v>
      </c>
      <c r="H73" s="2">
        <v>0.057</v>
      </c>
      <c r="I73" s="2">
        <v>0.054</v>
      </c>
      <c r="J73" s="2">
        <v>0.1</v>
      </c>
      <c r="K73" s="4"/>
      <c r="L73" s="4"/>
      <c r="M73" s="2">
        <v>2.0</v>
      </c>
      <c r="N73" s="2">
        <v>397.0</v>
      </c>
      <c r="O73" s="2">
        <v>2.8</v>
      </c>
      <c r="P73" s="4"/>
      <c r="Q73" s="2">
        <v>2.7</v>
      </c>
      <c r="R73" s="2">
        <v>2.0</v>
      </c>
      <c r="S73" s="2">
        <v>0.7</v>
      </c>
      <c r="T73" s="2">
        <v>0.254</v>
      </c>
      <c r="U73" s="2">
        <v>0.494</v>
      </c>
      <c r="V73" s="4"/>
      <c r="W73" s="4"/>
      <c r="X73" s="2">
        <v>5.0</v>
      </c>
    </row>
    <row r="74">
      <c r="A74" s="2" t="s">
        <v>27</v>
      </c>
      <c r="B74" s="2" t="s">
        <v>225</v>
      </c>
      <c r="C74" s="3">
        <v>2500.0</v>
      </c>
      <c r="D74" s="2">
        <v>9.2</v>
      </c>
      <c r="E74" s="2">
        <v>90.8</v>
      </c>
      <c r="F74" s="2">
        <v>0.1</v>
      </c>
      <c r="G74" s="2">
        <v>0.002</v>
      </c>
      <c r="H74" s="2">
        <v>0.058</v>
      </c>
      <c r="I74" s="2">
        <v>0.056</v>
      </c>
      <c r="J74" s="2">
        <v>0.3</v>
      </c>
      <c r="K74" s="4"/>
      <c r="L74" s="4"/>
      <c r="M74" s="2">
        <v>0.8</v>
      </c>
      <c r="N74" s="2">
        <v>0.0</v>
      </c>
      <c r="O74" s="2">
        <v>8.0</v>
      </c>
      <c r="P74" s="4"/>
      <c r="Q74" s="4"/>
      <c r="R74" s="4"/>
      <c r="S74" s="4"/>
      <c r="T74" s="2">
        <v>0.068</v>
      </c>
      <c r="U74" s="2">
        <v>0.336</v>
      </c>
      <c r="V74" s="2">
        <v>0.03</v>
      </c>
      <c r="W74" s="4"/>
      <c r="X74" s="2">
        <v>10.0</v>
      </c>
    </row>
    <row r="75">
      <c r="A75" s="2" t="s">
        <v>27</v>
      </c>
      <c r="B75" s="2" t="s">
        <v>226</v>
      </c>
      <c r="C75" s="3">
        <v>24900.0</v>
      </c>
      <c r="D75" s="2">
        <v>76.0</v>
      </c>
      <c r="E75" s="2">
        <v>24.0</v>
      </c>
      <c r="F75" s="2">
        <v>1.0</v>
      </c>
      <c r="G75" s="2">
        <v>0.009</v>
      </c>
      <c r="H75" s="2">
        <v>0.031</v>
      </c>
      <c r="I75" s="2">
        <v>0.052</v>
      </c>
      <c r="J75" s="2">
        <v>1.6</v>
      </c>
      <c r="K75" s="4"/>
      <c r="L75" s="4"/>
      <c r="M75" s="2">
        <v>1.6</v>
      </c>
      <c r="N75" s="4"/>
      <c r="O75" s="2">
        <v>71.8</v>
      </c>
      <c r="P75" s="4"/>
      <c r="Q75" s="4"/>
      <c r="R75" s="4"/>
      <c r="S75" s="4"/>
      <c r="T75" s="2">
        <v>0.0</v>
      </c>
      <c r="U75" s="2">
        <v>0.0</v>
      </c>
      <c r="V75" s="2">
        <v>0.017</v>
      </c>
      <c r="W75" s="4"/>
      <c r="X75" s="2">
        <v>10.0</v>
      </c>
    </row>
    <row r="76">
      <c r="A76" s="2" t="s">
        <v>27</v>
      </c>
      <c r="B76" s="2" t="s">
        <v>227</v>
      </c>
      <c r="C76" s="3">
        <v>6399.0</v>
      </c>
      <c r="D76" s="2">
        <v>13.7</v>
      </c>
      <c r="E76" s="2">
        <v>86.3</v>
      </c>
      <c r="F76" s="2">
        <v>0.2</v>
      </c>
      <c r="G76" s="2">
        <v>0.0</v>
      </c>
      <c r="H76" s="2">
        <v>0.006</v>
      </c>
      <c r="I76" s="2">
        <v>0.009</v>
      </c>
      <c r="J76" s="2">
        <v>0.1</v>
      </c>
      <c r="K76" s="2">
        <v>0.024</v>
      </c>
      <c r="L76" s="2">
        <v>0.003</v>
      </c>
      <c r="M76" s="2">
        <v>0.3</v>
      </c>
      <c r="N76" s="2">
        <v>1.0</v>
      </c>
      <c r="O76" s="2">
        <v>13.1</v>
      </c>
      <c r="P76" s="4"/>
      <c r="Q76" s="2">
        <v>1.4</v>
      </c>
      <c r="R76" s="2">
        <v>1.2</v>
      </c>
      <c r="S76" s="2">
        <v>0.2</v>
      </c>
      <c r="T76" s="2">
        <v>0.016</v>
      </c>
      <c r="U76" s="2">
        <v>0.146</v>
      </c>
      <c r="V76" s="2">
        <v>0.003</v>
      </c>
      <c r="W76" s="4"/>
      <c r="X76" s="2">
        <v>5.0</v>
      </c>
    </row>
    <row r="77">
      <c r="A77" s="2" t="s">
        <v>27</v>
      </c>
      <c r="B77" s="2" t="s">
        <v>228</v>
      </c>
      <c r="C77" s="3">
        <v>6399.0</v>
      </c>
      <c r="D77" s="2">
        <v>12.7</v>
      </c>
      <c r="E77" s="2">
        <v>87.3</v>
      </c>
      <c r="F77" s="2">
        <v>0.5</v>
      </c>
      <c r="G77" s="2">
        <v>0.002</v>
      </c>
      <c r="H77" s="2">
        <v>0.004</v>
      </c>
      <c r="I77" s="2">
        <v>0.01</v>
      </c>
      <c r="J77" s="2">
        <v>0.2</v>
      </c>
      <c r="K77" s="4"/>
      <c r="L77" s="4"/>
      <c r="M77" s="2">
        <v>0.2</v>
      </c>
      <c r="N77" s="2">
        <v>0.0</v>
      </c>
      <c r="O77" s="2">
        <v>11.8</v>
      </c>
      <c r="P77" s="4"/>
      <c r="Q77" s="4"/>
      <c r="R77" s="4"/>
      <c r="S77" s="4"/>
      <c r="T77" s="2">
        <v>0.004</v>
      </c>
      <c r="U77" s="2">
        <v>0.099</v>
      </c>
      <c r="V77" s="2">
        <v>0.004</v>
      </c>
      <c r="W77" s="4"/>
      <c r="X77" s="2">
        <v>5.0</v>
      </c>
    </row>
    <row r="78">
      <c r="A78" s="2" t="s">
        <v>27</v>
      </c>
      <c r="B78" s="2" t="s">
        <v>229</v>
      </c>
      <c r="C78" s="3">
        <v>6460.0</v>
      </c>
      <c r="D78" s="2">
        <v>4.5</v>
      </c>
      <c r="E78" s="2">
        <v>95.5</v>
      </c>
      <c r="F78" s="2">
        <v>1.1</v>
      </c>
      <c r="G78" s="2">
        <v>0.007</v>
      </c>
      <c r="H78" s="2">
        <v>0.041</v>
      </c>
      <c r="I78" s="2">
        <v>0.02</v>
      </c>
      <c r="J78" s="2">
        <v>0.3</v>
      </c>
      <c r="K78" s="2">
        <v>0.038</v>
      </c>
      <c r="L78" s="2">
        <v>0.1</v>
      </c>
      <c r="M78" s="2">
        <v>0.7</v>
      </c>
      <c r="N78" s="2">
        <v>172.0</v>
      </c>
      <c r="O78" s="2">
        <v>2.4</v>
      </c>
      <c r="P78" s="4"/>
      <c r="Q78" s="2">
        <v>0.6</v>
      </c>
      <c r="R78" s="4"/>
      <c r="S78" s="4"/>
      <c r="T78" s="2">
        <v>0.005</v>
      </c>
      <c r="U78" s="2">
        <v>0.379</v>
      </c>
      <c r="V78" s="2">
        <v>0.015</v>
      </c>
      <c r="W78" s="4"/>
      <c r="X78" s="2">
        <v>1.0</v>
      </c>
    </row>
    <row r="79">
      <c r="A79" s="2" t="s">
        <v>27</v>
      </c>
      <c r="B79" s="2" t="s">
        <v>230</v>
      </c>
      <c r="C79" s="3">
        <v>4500.0</v>
      </c>
      <c r="D79" s="2">
        <v>5.5</v>
      </c>
      <c r="E79" s="2">
        <v>94.5</v>
      </c>
      <c r="F79" s="2">
        <v>0.6</v>
      </c>
      <c r="G79" s="2">
        <v>0.004</v>
      </c>
      <c r="H79" s="2">
        <v>0.015</v>
      </c>
      <c r="I79" s="2">
        <v>0.017</v>
      </c>
      <c r="J79" s="2">
        <v>0.0</v>
      </c>
      <c r="K79" s="2">
        <v>0.009</v>
      </c>
      <c r="L79" s="2">
        <v>0.01</v>
      </c>
      <c r="M79" s="2">
        <v>0.3</v>
      </c>
      <c r="N79" s="2">
        <v>13.0</v>
      </c>
      <c r="O79" s="2">
        <v>4.6</v>
      </c>
      <c r="P79" s="4"/>
      <c r="Q79" s="2">
        <v>1.5</v>
      </c>
      <c r="R79" s="2">
        <v>0.9</v>
      </c>
      <c r="S79" s="2">
        <v>0.6</v>
      </c>
      <c r="T79" s="2">
        <v>0.002</v>
      </c>
      <c r="U79" s="2">
        <v>0.179</v>
      </c>
      <c r="V79" s="2">
        <v>0.015</v>
      </c>
      <c r="W79" s="4"/>
      <c r="X79" s="2">
        <v>1.0</v>
      </c>
    </row>
    <row r="80">
      <c r="A80" s="2" t="s">
        <v>27</v>
      </c>
      <c r="B80" s="2" t="s">
        <v>231</v>
      </c>
      <c r="C80" s="3">
        <v>6460.0</v>
      </c>
      <c r="D80" s="2">
        <v>6.6</v>
      </c>
      <c r="E80" s="2">
        <v>93.4</v>
      </c>
      <c r="F80" s="2">
        <v>2.1</v>
      </c>
      <c r="G80" s="2">
        <v>0.014</v>
      </c>
      <c r="H80" s="2">
        <v>0.107</v>
      </c>
      <c r="I80" s="2">
        <v>0.025</v>
      </c>
      <c r="J80" s="2">
        <v>0.1</v>
      </c>
      <c r="K80" s="2">
        <v>0.038</v>
      </c>
      <c r="L80" s="2">
        <v>0.1</v>
      </c>
      <c r="M80" s="2">
        <v>1.4</v>
      </c>
      <c r="N80" s="2">
        <v>19.72</v>
      </c>
      <c r="O80" s="2">
        <v>3.0</v>
      </c>
      <c r="P80" s="4"/>
      <c r="Q80" s="2">
        <v>0.6</v>
      </c>
      <c r="R80" s="4"/>
      <c r="S80" s="4"/>
      <c r="T80" s="2">
        <v>0.031</v>
      </c>
      <c r="U80" s="2">
        <v>0.674</v>
      </c>
      <c r="V80" s="2">
        <v>0.015</v>
      </c>
      <c r="W80" s="4"/>
      <c r="X80" s="2">
        <v>1.0</v>
      </c>
    </row>
    <row r="81">
      <c r="A81" s="2" t="s">
        <v>27</v>
      </c>
      <c r="B81" s="2" t="s">
        <v>232</v>
      </c>
      <c r="C81" s="3">
        <v>7090.0</v>
      </c>
      <c r="D81" s="2">
        <v>6.2</v>
      </c>
      <c r="E81" s="2">
        <v>93.8</v>
      </c>
      <c r="F81" s="2">
        <v>1.1</v>
      </c>
      <c r="G81" s="2">
        <v>0.01</v>
      </c>
      <c r="H81" s="2">
        <v>0.095</v>
      </c>
      <c r="I81" s="2">
        <v>0.042</v>
      </c>
      <c r="J81" s="2">
        <v>0.3</v>
      </c>
      <c r="K81" s="2">
        <v>0.079</v>
      </c>
      <c r="L81" s="2">
        <v>0.202</v>
      </c>
      <c r="M81" s="2">
        <v>1.2</v>
      </c>
      <c r="N81" s="2">
        <v>173.0</v>
      </c>
      <c r="O81" s="2">
        <v>3.6</v>
      </c>
      <c r="P81" s="4"/>
      <c r="Q81" s="2">
        <v>3.9</v>
      </c>
      <c r="R81" s="2">
        <v>2.8</v>
      </c>
      <c r="S81" s="2">
        <v>1.1</v>
      </c>
      <c r="T81" s="2">
        <v>0.036</v>
      </c>
      <c r="U81" s="2">
        <v>0.557</v>
      </c>
      <c r="V81" s="2">
        <v>0.015</v>
      </c>
      <c r="W81" s="4"/>
      <c r="X81" s="2">
        <v>1.0</v>
      </c>
    </row>
    <row r="82">
      <c r="A82" s="2" t="s">
        <v>27</v>
      </c>
      <c r="B82" s="2" t="s">
        <v>233</v>
      </c>
      <c r="C82" s="3">
        <v>4500.0</v>
      </c>
      <c r="D82" s="2">
        <v>9.5</v>
      </c>
      <c r="E82" s="2">
        <v>90.5</v>
      </c>
      <c r="F82" s="2">
        <v>1.9</v>
      </c>
      <c r="G82" s="2">
        <v>0.0</v>
      </c>
      <c r="H82" s="2">
        <v>0.2</v>
      </c>
      <c r="I82" s="2">
        <v>0.073</v>
      </c>
      <c r="J82" s="2">
        <v>0.6</v>
      </c>
      <c r="K82" s="4"/>
      <c r="L82" s="4"/>
      <c r="M82" s="2">
        <v>1.1</v>
      </c>
      <c r="N82" s="2">
        <v>174.0</v>
      </c>
      <c r="O82" s="2">
        <v>5.9</v>
      </c>
      <c r="P82" s="4"/>
      <c r="Q82" s="4"/>
      <c r="R82" s="4"/>
      <c r="S82" s="4"/>
      <c r="T82" s="2">
        <v>0.047</v>
      </c>
      <c r="U82" s="2">
        <v>0.477</v>
      </c>
      <c r="V82" s="2">
        <v>0.015</v>
      </c>
      <c r="W82" s="4"/>
      <c r="X82" s="2">
        <v>1.0</v>
      </c>
    </row>
    <row r="83">
      <c r="A83" s="2" t="s">
        <v>24</v>
      </c>
      <c r="B83" s="2" t="s">
        <v>234</v>
      </c>
      <c r="C83" s="4"/>
      <c r="D83" s="2">
        <v>96.8</v>
      </c>
      <c r="E83" s="2">
        <v>3.2</v>
      </c>
      <c r="F83" s="2">
        <v>28.3</v>
      </c>
      <c r="G83" s="4"/>
      <c r="H83" s="2">
        <v>0.553</v>
      </c>
      <c r="I83" s="2">
        <v>0.43</v>
      </c>
      <c r="J83" s="2">
        <v>3.39</v>
      </c>
      <c r="K83" s="4"/>
      <c r="L83" s="4"/>
      <c r="M83" s="2">
        <v>13.15</v>
      </c>
      <c r="N83" s="4"/>
      <c r="O83" s="2">
        <v>10.9</v>
      </c>
      <c r="P83" s="2">
        <v>41.1</v>
      </c>
      <c r="Q83" s="4"/>
      <c r="R83" s="4"/>
      <c r="S83" s="4"/>
      <c r="T83" s="4"/>
      <c r="U83" s="4"/>
      <c r="V83" s="4"/>
      <c r="W83" s="4"/>
      <c r="X83" s="4"/>
    </row>
    <row r="84">
      <c r="A84" s="2" t="s">
        <v>27</v>
      </c>
      <c r="B84" s="2" t="s">
        <v>235</v>
      </c>
      <c r="C84" s="3">
        <v>12000.0</v>
      </c>
      <c r="D84" s="2">
        <v>16.1</v>
      </c>
      <c r="E84" s="2">
        <v>83.9</v>
      </c>
      <c r="F84" s="2">
        <v>0.2</v>
      </c>
      <c r="G84" s="2">
        <v>0.0</v>
      </c>
      <c r="H84" s="2">
        <v>0.008</v>
      </c>
      <c r="I84" s="2">
        <v>0.015</v>
      </c>
      <c r="J84" s="4"/>
      <c r="K84" s="4"/>
      <c r="L84" s="4"/>
      <c r="M84" s="2">
        <v>0.4</v>
      </c>
      <c r="N84" s="2">
        <v>0.0</v>
      </c>
      <c r="O84" s="2">
        <v>15.5</v>
      </c>
      <c r="P84" s="4"/>
      <c r="Q84" s="2">
        <v>0.0</v>
      </c>
      <c r="R84" s="2">
        <v>0.0</v>
      </c>
      <c r="S84" s="2">
        <v>0.0</v>
      </c>
      <c r="T84" s="2">
        <v>0.001</v>
      </c>
      <c r="U84" s="2">
        <v>0.25</v>
      </c>
      <c r="V84" s="2">
        <v>0.016</v>
      </c>
      <c r="W84" s="4"/>
      <c r="X84" s="2">
        <v>5.0</v>
      </c>
    </row>
    <row r="85">
      <c r="A85" s="2" t="s">
        <v>27</v>
      </c>
      <c r="B85" s="2" t="s">
        <v>236</v>
      </c>
      <c r="C85" s="3">
        <v>13200.0</v>
      </c>
      <c r="D85" s="2">
        <v>87.5</v>
      </c>
      <c r="E85" s="2">
        <v>12.5</v>
      </c>
      <c r="F85" s="2">
        <v>9.5</v>
      </c>
      <c r="G85" s="2">
        <v>0.0</v>
      </c>
      <c r="H85" s="2">
        <v>0.014</v>
      </c>
      <c r="I85" s="2">
        <v>0.29</v>
      </c>
      <c r="J85" s="2">
        <v>2.6</v>
      </c>
      <c r="K85" s="4"/>
      <c r="L85" s="4"/>
      <c r="M85" s="2">
        <v>1.3</v>
      </c>
      <c r="N85" s="2">
        <v>0.0</v>
      </c>
      <c r="O85" s="2">
        <v>74.1</v>
      </c>
      <c r="P85" s="4"/>
      <c r="Q85" s="2">
        <v>4.4</v>
      </c>
      <c r="R85" s="2">
        <v>4.0</v>
      </c>
      <c r="S85" s="2">
        <v>0.4</v>
      </c>
      <c r="T85" s="2">
        <v>0.002</v>
      </c>
      <c r="U85" s="2">
        <v>0.41</v>
      </c>
      <c r="V85" s="2">
        <v>0.151</v>
      </c>
      <c r="W85" s="4"/>
      <c r="X85" s="2">
        <v>100.0</v>
      </c>
    </row>
    <row r="86">
      <c r="A86" s="2" t="s">
        <v>27</v>
      </c>
      <c r="B86" s="2" t="s">
        <v>237</v>
      </c>
      <c r="C86" s="3">
        <v>15800.0</v>
      </c>
      <c r="D86" s="2">
        <v>91.2</v>
      </c>
      <c r="E86" s="2">
        <v>8.8</v>
      </c>
      <c r="F86" s="2">
        <v>9.7</v>
      </c>
      <c r="G86" s="2">
        <v>0.0</v>
      </c>
      <c r="H86" s="2">
        <v>0.011</v>
      </c>
      <c r="I86" s="2">
        <v>0.204</v>
      </c>
      <c r="J86" s="2">
        <v>1.2</v>
      </c>
      <c r="K86" s="2">
        <v>1.162</v>
      </c>
      <c r="L86" s="2">
        <v>0.052</v>
      </c>
      <c r="M86" s="2">
        <v>1.1</v>
      </c>
      <c r="N86" s="2">
        <v>9.0</v>
      </c>
      <c r="O86" s="2">
        <v>79.2</v>
      </c>
      <c r="P86" s="4"/>
      <c r="Q86" s="2">
        <v>2.8</v>
      </c>
      <c r="R86" s="2">
        <v>2.3</v>
      </c>
      <c r="S86" s="2">
        <v>0.5</v>
      </c>
      <c r="T86" s="2">
        <v>0.014</v>
      </c>
      <c r="U86" s="2">
        <v>0.394</v>
      </c>
      <c r="V86" s="4"/>
      <c r="W86" s="4"/>
      <c r="X86" s="2">
        <v>100.0</v>
      </c>
    </row>
    <row r="87">
      <c r="A87" s="2" t="s">
        <v>27</v>
      </c>
      <c r="B87" s="2" t="s">
        <v>238</v>
      </c>
      <c r="C87" s="3">
        <v>11400.0</v>
      </c>
      <c r="D87" s="2">
        <v>91.3</v>
      </c>
      <c r="E87" s="2">
        <v>8.7</v>
      </c>
      <c r="F87" s="2">
        <v>10.5</v>
      </c>
      <c r="G87" s="2">
        <v>0.0</v>
      </c>
      <c r="H87" s="2">
        <v>0.01</v>
      </c>
      <c r="I87" s="2">
        <v>0.191</v>
      </c>
      <c r="J87" s="2">
        <v>3.1</v>
      </c>
      <c r="K87" s="4"/>
      <c r="L87" s="4"/>
      <c r="M87" s="2">
        <v>1.2</v>
      </c>
      <c r="N87" s="2">
        <v>0.0</v>
      </c>
      <c r="O87" s="2">
        <v>76.5</v>
      </c>
      <c r="P87" s="4"/>
      <c r="Q87" s="2">
        <v>9.7</v>
      </c>
      <c r="R87" s="2">
        <v>9.0</v>
      </c>
      <c r="S87" s="2">
        <v>0.7</v>
      </c>
      <c r="T87" s="2">
        <v>0.004</v>
      </c>
      <c r="U87" s="2">
        <v>0.524</v>
      </c>
      <c r="V87" s="4"/>
      <c r="W87" s="4"/>
      <c r="X87" s="2">
        <v>100.0</v>
      </c>
    </row>
    <row r="88">
      <c r="A88" s="2" t="s">
        <v>27</v>
      </c>
      <c r="B88" s="2" t="s">
        <v>239</v>
      </c>
      <c r="C88" s="3">
        <v>17400.0</v>
      </c>
      <c r="D88" s="2">
        <v>91.8</v>
      </c>
      <c r="E88" s="2">
        <v>8.2</v>
      </c>
      <c r="F88" s="2">
        <v>9.9</v>
      </c>
      <c r="G88" s="2">
        <v>0.0</v>
      </c>
      <c r="H88" s="2">
        <v>0.006</v>
      </c>
      <c r="I88" s="2">
        <v>0.218</v>
      </c>
      <c r="J88" s="2">
        <v>2.7</v>
      </c>
      <c r="K88" s="4"/>
      <c r="L88" s="4"/>
      <c r="M88" s="2">
        <v>1.1</v>
      </c>
      <c r="N88" s="2">
        <v>0.0</v>
      </c>
      <c r="O88" s="2">
        <v>77.3</v>
      </c>
      <c r="P88" s="4"/>
      <c r="Q88" s="4"/>
      <c r="R88" s="4"/>
      <c r="S88" s="4"/>
      <c r="T88" s="2">
        <v>0.003</v>
      </c>
      <c r="U88" s="2">
        <v>0.375</v>
      </c>
      <c r="V88" s="2">
        <v>0.158</v>
      </c>
      <c r="W88" s="4"/>
      <c r="X88" s="2">
        <v>100.0</v>
      </c>
    </row>
    <row r="89">
      <c r="A89" s="2" t="s">
        <v>24</v>
      </c>
      <c r="B89" s="2" t="s">
        <v>240</v>
      </c>
      <c r="C89" s="4"/>
      <c r="D89" s="2">
        <v>90.2</v>
      </c>
      <c r="E89" s="2">
        <v>9.8</v>
      </c>
      <c r="F89" s="2">
        <v>50.85</v>
      </c>
      <c r="G89" s="4"/>
      <c r="H89" s="2">
        <v>0.109</v>
      </c>
      <c r="I89" s="2">
        <v>0.498</v>
      </c>
      <c r="J89" s="2">
        <v>26.53</v>
      </c>
      <c r="K89" s="4"/>
      <c r="L89" s="4"/>
      <c r="M89" s="2">
        <v>2.81</v>
      </c>
      <c r="N89" s="4"/>
      <c r="O89" s="2">
        <v>10.06</v>
      </c>
      <c r="P89" s="4"/>
      <c r="Q89" s="2">
        <v>0.2</v>
      </c>
      <c r="R89" s="2">
        <v>0.0</v>
      </c>
      <c r="S89" s="2">
        <v>0.2</v>
      </c>
      <c r="T89" s="2">
        <v>0.079</v>
      </c>
      <c r="U89" s="2">
        <v>0.756</v>
      </c>
      <c r="V89" s="4"/>
      <c r="W89" s="4"/>
      <c r="X89" s="4"/>
    </row>
    <row r="90">
      <c r="A90" s="2" t="s">
        <v>27</v>
      </c>
      <c r="B90" s="2" t="s">
        <v>241</v>
      </c>
      <c r="C90" s="3">
        <v>3690.0</v>
      </c>
      <c r="D90" s="2">
        <v>8.3</v>
      </c>
      <c r="E90" s="2">
        <v>91.7</v>
      </c>
      <c r="F90" s="2">
        <v>3.4</v>
      </c>
      <c r="G90" s="2">
        <v>0.05</v>
      </c>
      <c r="H90" s="2">
        <v>0.048</v>
      </c>
      <c r="I90" s="2">
        <v>0.047</v>
      </c>
      <c r="J90" s="2">
        <v>0.1</v>
      </c>
      <c r="K90" s="2">
        <v>0.036</v>
      </c>
      <c r="L90" s="2">
        <v>0.162</v>
      </c>
      <c r="M90" s="2">
        <v>1.0</v>
      </c>
      <c r="N90" s="2">
        <v>249.0</v>
      </c>
      <c r="O90" s="2">
        <v>3.8</v>
      </c>
      <c r="P90" s="4"/>
      <c r="Q90" s="2">
        <v>3.6</v>
      </c>
      <c r="R90" s="2">
        <v>3.0</v>
      </c>
      <c r="S90" s="2">
        <v>0.6</v>
      </c>
      <c r="T90" s="2">
        <v>0.011</v>
      </c>
      <c r="U90" s="2">
        <v>0.306</v>
      </c>
      <c r="V90" s="2">
        <v>0.061</v>
      </c>
      <c r="W90" s="4"/>
      <c r="X90" s="2">
        <v>1.0</v>
      </c>
    </row>
    <row r="91">
      <c r="A91" s="2" t="s">
        <v>27</v>
      </c>
      <c r="B91" s="2" t="s">
        <v>242</v>
      </c>
      <c r="C91" s="3">
        <v>3690.0</v>
      </c>
      <c r="D91" s="2">
        <v>10.6</v>
      </c>
      <c r="E91" s="2">
        <v>89.4</v>
      </c>
      <c r="F91" s="2">
        <v>3.1</v>
      </c>
      <c r="G91" s="2">
        <v>0.045</v>
      </c>
      <c r="H91" s="2">
        <v>0.04</v>
      </c>
      <c r="I91" s="2">
        <v>0.029</v>
      </c>
      <c r="J91" s="2">
        <v>0.5</v>
      </c>
      <c r="K91" s="2">
        <v>0.036</v>
      </c>
      <c r="L91" s="2">
        <v>0.162</v>
      </c>
      <c r="M91" s="2">
        <v>1.0</v>
      </c>
      <c r="N91" s="2">
        <v>479.0</v>
      </c>
      <c r="O91" s="2">
        <v>6.0</v>
      </c>
      <c r="P91" s="4"/>
      <c r="Q91" s="2">
        <v>2.6</v>
      </c>
      <c r="R91" s="2">
        <v>2.0</v>
      </c>
      <c r="S91" s="2">
        <v>0.6</v>
      </c>
      <c r="T91" s="2">
        <v>0.054</v>
      </c>
      <c r="U91" s="2">
        <v>0.502</v>
      </c>
      <c r="V91" s="2">
        <v>0.084</v>
      </c>
      <c r="W91" s="4"/>
      <c r="X91" s="2">
        <v>1.0</v>
      </c>
    </row>
    <row r="92">
      <c r="A92" s="2" t="s">
        <v>27</v>
      </c>
      <c r="B92" s="2" t="s">
        <v>243</v>
      </c>
      <c r="C92" s="3">
        <v>3690.0</v>
      </c>
      <c r="D92" s="2">
        <v>8.3</v>
      </c>
      <c r="E92" s="2">
        <v>91.7</v>
      </c>
      <c r="F92" s="2">
        <v>3.4</v>
      </c>
      <c r="G92" s="2">
        <v>0.05</v>
      </c>
      <c r="H92" s="2">
        <v>0.048</v>
      </c>
      <c r="I92" s="2">
        <v>0.047</v>
      </c>
      <c r="J92" s="2">
        <v>0.1</v>
      </c>
      <c r="K92" s="2">
        <v>0.036</v>
      </c>
      <c r="L92" s="2">
        <v>0.162</v>
      </c>
      <c r="M92" s="2">
        <v>1.0</v>
      </c>
      <c r="N92" s="2">
        <v>487.0</v>
      </c>
      <c r="O92" s="2">
        <v>3.8</v>
      </c>
      <c r="P92" s="4"/>
      <c r="Q92" s="2">
        <v>0.7</v>
      </c>
      <c r="R92" s="4"/>
      <c r="S92" s="4"/>
      <c r="T92" s="2">
        <v>0.011</v>
      </c>
      <c r="U92" s="2">
        <v>0.306</v>
      </c>
      <c r="V92" s="2">
        <v>0.061</v>
      </c>
      <c r="W92" s="4"/>
      <c r="X92" s="2">
        <v>1.0</v>
      </c>
    </row>
    <row r="93">
      <c r="A93" s="2" t="s">
        <v>27</v>
      </c>
      <c r="B93" s="2" t="s">
        <v>244</v>
      </c>
      <c r="C93" s="3">
        <v>7000.0</v>
      </c>
      <c r="D93" s="2">
        <v>100.0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100.0</v>
      </c>
      <c r="K93" s="4"/>
      <c r="L93" s="4"/>
      <c r="M93" s="2">
        <v>0.0</v>
      </c>
      <c r="N93" s="2">
        <v>0.0</v>
      </c>
      <c r="O93" s="2">
        <v>0.0</v>
      </c>
      <c r="P93" s="4"/>
      <c r="Q93" s="2">
        <v>0.0</v>
      </c>
      <c r="R93" s="4"/>
      <c r="S93" s="4"/>
      <c r="T93" s="2">
        <v>0.0</v>
      </c>
      <c r="U93" s="2">
        <v>0.0</v>
      </c>
      <c r="V93" s="4"/>
      <c r="W93" s="4"/>
      <c r="X93" s="2">
        <v>5.0</v>
      </c>
    </row>
    <row r="94">
      <c r="A94" s="2" t="s">
        <v>27</v>
      </c>
      <c r="B94" s="2" t="s">
        <v>245</v>
      </c>
      <c r="C94" s="3">
        <v>4500.0</v>
      </c>
      <c r="D94" s="2">
        <v>8.5</v>
      </c>
      <c r="E94" s="2">
        <v>91.5</v>
      </c>
      <c r="F94" s="2">
        <v>1.1</v>
      </c>
      <c r="G94" s="2">
        <v>0.008</v>
      </c>
      <c r="H94" s="2">
        <v>0.044</v>
      </c>
      <c r="I94" s="2">
        <v>0.029</v>
      </c>
      <c r="J94" s="2">
        <v>0.0</v>
      </c>
      <c r="K94" s="2">
        <v>0.022</v>
      </c>
      <c r="L94" s="2">
        <v>0.031</v>
      </c>
      <c r="M94" s="2">
        <v>0.5</v>
      </c>
      <c r="N94" s="2">
        <v>5.0</v>
      </c>
      <c r="O94" s="2">
        <v>6.9</v>
      </c>
      <c r="P94" s="4"/>
      <c r="Q94" s="2">
        <v>2.0</v>
      </c>
      <c r="R94" s="2">
        <v>1.5</v>
      </c>
      <c r="S94" s="2">
        <v>0.5</v>
      </c>
      <c r="T94" s="2">
        <v>0.016</v>
      </c>
      <c r="U94" s="2">
        <v>0.116</v>
      </c>
      <c r="V94" s="2">
        <v>0.014</v>
      </c>
      <c r="W94" s="4"/>
      <c r="X94" s="2">
        <v>5.0</v>
      </c>
    </row>
    <row r="95">
      <c r="A95" s="2" t="s">
        <v>27</v>
      </c>
      <c r="B95" s="2" t="s">
        <v>246</v>
      </c>
      <c r="C95" s="3">
        <v>4500.0</v>
      </c>
      <c r="D95" s="2">
        <v>6.3</v>
      </c>
      <c r="E95" s="2">
        <v>93.7</v>
      </c>
      <c r="F95" s="2">
        <v>1.4</v>
      </c>
      <c r="G95" s="2">
        <v>0.01</v>
      </c>
      <c r="H95" s="2">
        <v>0.031</v>
      </c>
      <c r="I95" s="2">
        <v>0.029</v>
      </c>
      <c r="J95" s="2">
        <v>0.1</v>
      </c>
      <c r="K95" s="2">
        <v>0.027</v>
      </c>
      <c r="L95" s="2">
        <v>0.04</v>
      </c>
      <c r="M95" s="2">
        <v>0.4</v>
      </c>
      <c r="N95" s="2">
        <v>24.0</v>
      </c>
      <c r="O95" s="2">
        <v>4.4</v>
      </c>
      <c r="P95" s="4"/>
      <c r="Q95" s="2">
        <v>8.1</v>
      </c>
      <c r="R95" s="2">
        <v>7.6</v>
      </c>
      <c r="S95" s="2">
        <v>0.5</v>
      </c>
      <c r="T95" s="2">
        <v>0.016</v>
      </c>
      <c r="U95" s="2">
        <v>0.206</v>
      </c>
      <c r="V95" s="2">
        <v>0.014</v>
      </c>
      <c r="W95" s="4"/>
      <c r="X95" s="2">
        <v>5.0</v>
      </c>
    </row>
    <row r="96">
      <c r="A96" s="2" t="s">
        <v>24</v>
      </c>
      <c r="B96" s="2" t="s">
        <v>247</v>
      </c>
      <c r="C96" s="3">
        <v>25300.0</v>
      </c>
      <c r="D96" s="2">
        <v>96.2</v>
      </c>
      <c r="E96" s="2">
        <v>3.8</v>
      </c>
      <c r="F96" s="2">
        <v>12.6</v>
      </c>
      <c r="G96" s="2">
        <v>0.044</v>
      </c>
      <c r="H96" s="2">
        <v>1.163</v>
      </c>
      <c r="I96" s="2">
        <v>0.397</v>
      </c>
      <c r="J96" s="2">
        <v>9.17</v>
      </c>
      <c r="K96" s="4"/>
      <c r="L96" s="4"/>
      <c r="M96" s="2">
        <v>9.261</v>
      </c>
      <c r="N96" s="4"/>
      <c r="O96" s="2">
        <v>65.17</v>
      </c>
      <c r="P96" s="2">
        <v>10.55</v>
      </c>
      <c r="Q96" s="4"/>
      <c r="R96" s="4"/>
      <c r="S96" s="4"/>
      <c r="T96" s="2">
        <v>0.143</v>
      </c>
      <c r="U96" s="2">
        <v>2.832</v>
      </c>
      <c r="V96" s="2">
        <v>0.221</v>
      </c>
      <c r="W96" s="4"/>
      <c r="X96" s="2">
        <v>100.0</v>
      </c>
    </row>
    <row r="97">
      <c r="A97" s="2" t="s">
        <v>27</v>
      </c>
      <c r="B97" s="2" t="s">
        <v>248</v>
      </c>
      <c r="C97" s="4"/>
      <c r="D97" s="2">
        <v>90.3</v>
      </c>
      <c r="E97" s="2">
        <v>9.7</v>
      </c>
      <c r="F97" s="2">
        <v>40.82</v>
      </c>
      <c r="G97" s="2">
        <v>0.201</v>
      </c>
      <c r="H97" s="2">
        <v>0.014</v>
      </c>
      <c r="I97" s="2">
        <v>1.465</v>
      </c>
      <c r="J97" s="2">
        <v>3.52</v>
      </c>
      <c r="K97" s="2">
        <v>1.724</v>
      </c>
      <c r="L97" s="4"/>
      <c r="M97" s="2">
        <v>11.88</v>
      </c>
      <c r="N97" s="2">
        <v>0.0</v>
      </c>
      <c r="O97" s="2">
        <v>34.09</v>
      </c>
      <c r="P97" s="4"/>
      <c r="Q97" s="2">
        <v>12.6</v>
      </c>
      <c r="R97" s="2">
        <v>10.8</v>
      </c>
      <c r="S97" s="2">
        <v>1.8</v>
      </c>
      <c r="T97" s="2">
        <v>0.072</v>
      </c>
      <c r="U97" s="2">
        <v>5.305</v>
      </c>
      <c r="V97" s="2">
        <v>0.144</v>
      </c>
      <c r="W97" s="4"/>
      <c r="X97" s="4"/>
    </row>
    <row r="98">
      <c r="A98" s="2" t="s">
        <v>27</v>
      </c>
      <c r="B98" s="2" t="s">
        <v>249</v>
      </c>
      <c r="C98" s="4"/>
      <c r="D98" s="2">
        <v>10.8</v>
      </c>
      <c r="E98" s="2">
        <v>89.2</v>
      </c>
      <c r="F98" s="2">
        <v>2.41</v>
      </c>
      <c r="G98" s="2">
        <v>0.034</v>
      </c>
      <c r="H98" s="2">
        <v>0.001</v>
      </c>
      <c r="I98" s="2">
        <v>0.082</v>
      </c>
      <c r="J98" s="2">
        <v>0.51</v>
      </c>
      <c r="K98" s="2">
        <v>0.111</v>
      </c>
      <c r="L98" s="4"/>
      <c r="M98" s="2">
        <v>0.92</v>
      </c>
      <c r="N98" s="2">
        <v>0.0</v>
      </c>
      <c r="O98" s="2">
        <v>7.0</v>
      </c>
      <c r="P98" s="4"/>
      <c r="Q98" s="2">
        <v>3.7</v>
      </c>
      <c r="R98" s="2">
        <v>2.4</v>
      </c>
      <c r="S98" s="2">
        <v>1.3</v>
      </c>
      <c r="T98" s="2">
        <v>0.003</v>
      </c>
      <c r="U98" s="2">
        <v>0.369</v>
      </c>
      <c r="V98" s="2">
        <v>0.011</v>
      </c>
      <c r="W98" s="4"/>
      <c r="X98" s="4"/>
    </row>
    <row r="99">
      <c r="A99" s="2" t="s">
        <v>27</v>
      </c>
      <c r="B99" s="2" t="s">
        <v>250</v>
      </c>
      <c r="C99" s="4"/>
      <c r="D99" s="2">
        <v>90.4</v>
      </c>
      <c r="E99" s="2">
        <v>9.6</v>
      </c>
      <c r="F99" s="2">
        <v>0.19</v>
      </c>
      <c r="G99" s="4"/>
      <c r="H99" s="2">
        <v>0.003</v>
      </c>
      <c r="I99" s="2">
        <v>0.017</v>
      </c>
      <c r="J99" s="2">
        <v>0.56</v>
      </c>
      <c r="K99" s="4"/>
      <c r="L99" s="4"/>
      <c r="M99" s="2">
        <v>0.05</v>
      </c>
      <c r="N99" s="4"/>
      <c r="O99" s="2">
        <v>89.6</v>
      </c>
      <c r="P99" s="4"/>
      <c r="Q99" s="2">
        <v>0.4</v>
      </c>
      <c r="R99" s="2">
        <v>0.0</v>
      </c>
      <c r="S99" s="2">
        <v>0.4</v>
      </c>
      <c r="T99" s="2">
        <v>0.006</v>
      </c>
      <c r="U99" s="2">
        <v>0.013</v>
      </c>
      <c r="V99" s="4"/>
      <c r="W99" s="4"/>
      <c r="X99" s="4"/>
    </row>
    <row r="100">
      <c r="A100" s="2" t="s">
        <v>27</v>
      </c>
      <c r="B100" s="2" t="s">
        <v>251</v>
      </c>
      <c r="C100" s="3">
        <v>3170.0</v>
      </c>
      <c r="D100" s="2">
        <v>92.5</v>
      </c>
      <c r="E100" s="2">
        <v>7.5</v>
      </c>
      <c r="F100" s="2">
        <v>11.5</v>
      </c>
      <c r="G100" s="2">
        <v>0.0</v>
      </c>
      <c r="H100" s="2">
        <v>0.008</v>
      </c>
      <c r="I100" s="2">
        <v>0.127</v>
      </c>
      <c r="J100" s="2">
        <v>4.6</v>
      </c>
      <c r="K100" s="4"/>
      <c r="L100" s="4"/>
      <c r="M100" s="2">
        <v>1.7</v>
      </c>
      <c r="N100" s="2">
        <v>34.0</v>
      </c>
      <c r="O100" s="2">
        <v>74.7</v>
      </c>
      <c r="P100" s="4"/>
      <c r="Q100" s="4"/>
      <c r="R100" s="4"/>
      <c r="S100" s="4"/>
      <c r="T100" s="2">
        <v>0.002</v>
      </c>
      <c r="U100" s="2">
        <v>0.18</v>
      </c>
      <c r="V100" s="4"/>
      <c r="W100" s="4"/>
      <c r="X100" s="2">
        <v>100.0</v>
      </c>
    </row>
    <row r="101">
      <c r="A101" s="2" t="s">
        <v>27</v>
      </c>
      <c r="B101" s="2" t="s">
        <v>252</v>
      </c>
      <c r="C101" s="3">
        <v>3170.0</v>
      </c>
      <c r="D101" s="2">
        <v>36.4</v>
      </c>
      <c r="E101" s="2">
        <v>63.6</v>
      </c>
      <c r="F101" s="2">
        <v>4.9</v>
      </c>
      <c r="G101" s="2">
        <v>0.0</v>
      </c>
      <c r="H101" s="2">
        <v>0.021</v>
      </c>
      <c r="I101" s="2">
        <v>0.131</v>
      </c>
      <c r="J101" s="2">
        <v>1.2</v>
      </c>
      <c r="K101" s="2">
        <v>0.643</v>
      </c>
      <c r="L101" s="2">
        <v>0.031</v>
      </c>
      <c r="M101" s="2">
        <v>0.9</v>
      </c>
      <c r="N101" s="2">
        <v>9.0</v>
      </c>
      <c r="O101" s="2">
        <v>29.4</v>
      </c>
      <c r="P101" s="4"/>
      <c r="Q101" s="2">
        <v>13.6</v>
      </c>
      <c r="R101" s="2">
        <v>1.3</v>
      </c>
      <c r="S101" s="2">
        <v>12.3</v>
      </c>
      <c r="T101" s="2">
        <v>0.001</v>
      </c>
      <c r="U101" s="2">
        <v>0.37</v>
      </c>
      <c r="V101" s="4"/>
      <c r="W101" s="4"/>
      <c r="X101" s="2">
        <v>100.0</v>
      </c>
    </row>
    <row r="102">
      <c r="A102" s="2" t="s">
        <v>27</v>
      </c>
      <c r="B102" s="2" t="s">
        <v>253</v>
      </c>
      <c r="C102" s="3">
        <v>3170.0</v>
      </c>
      <c r="D102" s="2">
        <v>34.3</v>
      </c>
      <c r="E102" s="2">
        <v>65.7</v>
      </c>
      <c r="F102" s="2">
        <v>6.6</v>
      </c>
      <c r="G102" s="2">
        <v>0.0</v>
      </c>
      <c r="H102" s="2">
        <v>0.021</v>
      </c>
      <c r="I102" s="2">
        <v>0.122</v>
      </c>
      <c r="J102" s="2">
        <v>1.4</v>
      </c>
      <c r="K102" s="2">
        <v>0.643</v>
      </c>
      <c r="L102" s="2">
        <v>0.031</v>
      </c>
      <c r="M102" s="2">
        <v>0.9</v>
      </c>
      <c r="N102" s="2">
        <v>7.0</v>
      </c>
      <c r="O102" s="2">
        <v>25.4</v>
      </c>
      <c r="P102" s="4"/>
      <c r="Q102" s="4"/>
      <c r="R102" s="4"/>
      <c r="S102" s="4"/>
      <c r="T102" s="2">
        <v>0.001</v>
      </c>
      <c r="U102" s="2">
        <v>0.326</v>
      </c>
      <c r="V102" s="4"/>
      <c r="W102" s="4"/>
      <c r="X102" s="2">
        <v>100.0</v>
      </c>
    </row>
    <row r="103">
      <c r="A103" s="2" t="s">
        <v>27</v>
      </c>
      <c r="B103" s="2" t="s">
        <v>254</v>
      </c>
      <c r="C103" s="3">
        <v>3600.0</v>
      </c>
      <c r="D103" s="2">
        <v>88.3</v>
      </c>
      <c r="E103" s="2">
        <v>11.7</v>
      </c>
      <c r="F103" s="2">
        <v>7.7</v>
      </c>
      <c r="G103" s="2">
        <v>0.05</v>
      </c>
      <c r="H103" s="2">
        <v>0.008</v>
      </c>
      <c r="I103" s="2">
        <v>0.251</v>
      </c>
      <c r="J103" s="2">
        <v>3.7</v>
      </c>
      <c r="K103" s="4"/>
      <c r="L103" s="4"/>
      <c r="M103" s="2">
        <v>1.2</v>
      </c>
      <c r="N103" s="2">
        <v>13.0</v>
      </c>
      <c r="O103" s="2">
        <v>75.7</v>
      </c>
      <c r="P103" s="4"/>
      <c r="Q103" s="2">
        <v>8.7</v>
      </c>
      <c r="R103" s="2">
        <v>8.3</v>
      </c>
      <c r="S103" s="2">
        <v>0.4</v>
      </c>
      <c r="T103" s="2">
        <v>0.001</v>
      </c>
      <c r="U103" s="2">
        <v>0.316</v>
      </c>
      <c r="V103" s="2">
        <v>0.014</v>
      </c>
      <c r="W103" s="4"/>
      <c r="X103" s="2">
        <v>100.0</v>
      </c>
    </row>
    <row r="104">
      <c r="A104" s="2" t="s">
        <v>27</v>
      </c>
      <c r="B104" s="2" t="s">
        <v>255</v>
      </c>
      <c r="C104" s="3">
        <v>14300.0</v>
      </c>
      <c r="D104" s="2">
        <v>100.0</v>
      </c>
      <c r="E104" s="2">
        <v>0.0</v>
      </c>
      <c r="F104" s="2">
        <v>0.0</v>
      </c>
      <c r="G104" s="2">
        <v>0.0</v>
      </c>
      <c r="H104" s="2">
        <v>0.0</v>
      </c>
      <c r="I104" s="2">
        <v>0.001</v>
      </c>
      <c r="J104" s="2">
        <v>100.0</v>
      </c>
      <c r="K104" s="4"/>
      <c r="L104" s="4"/>
      <c r="M104" s="2">
        <v>0.0</v>
      </c>
      <c r="N104" s="4"/>
      <c r="O104" s="2">
        <v>0.0</v>
      </c>
      <c r="P104" s="4"/>
      <c r="Q104" s="4"/>
      <c r="R104" s="4"/>
      <c r="S104" s="4"/>
      <c r="T104" s="2">
        <v>0.0</v>
      </c>
      <c r="U104" s="2">
        <v>0.0</v>
      </c>
      <c r="V104" s="4"/>
      <c r="W104" s="4"/>
      <c r="X104" s="2">
        <v>5.0</v>
      </c>
    </row>
    <row r="105">
      <c r="A105" s="2" t="s">
        <v>27</v>
      </c>
      <c r="B105" s="2" t="s">
        <v>256</v>
      </c>
      <c r="C105" s="3">
        <v>14300.0</v>
      </c>
      <c r="D105" s="2">
        <v>100.0</v>
      </c>
      <c r="E105" s="2">
        <v>0.0</v>
      </c>
      <c r="F105" s="2">
        <v>0.0</v>
      </c>
      <c r="G105" s="2">
        <v>0.0</v>
      </c>
      <c r="H105" s="2">
        <v>0.002</v>
      </c>
      <c r="I105" s="2">
        <v>0.008</v>
      </c>
      <c r="J105" s="2">
        <v>100.0</v>
      </c>
      <c r="K105" s="4"/>
      <c r="L105" s="4"/>
      <c r="M105" s="2">
        <v>0.0</v>
      </c>
      <c r="N105" s="2">
        <v>0.0</v>
      </c>
      <c r="O105" s="2">
        <v>0.0</v>
      </c>
      <c r="P105" s="4"/>
      <c r="Q105" s="4"/>
      <c r="R105" s="4"/>
      <c r="S105" s="4"/>
      <c r="T105" s="2">
        <v>0.022</v>
      </c>
      <c r="U105" s="2">
        <v>0.001</v>
      </c>
      <c r="V105" s="4"/>
      <c r="W105" s="4"/>
      <c r="X105" s="2">
        <v>5.0</v>
      </c>
    </row>
    <row r="106">
      <c r="A106" s="2" t="s">
        <v>27</v>
      </c>
      <c r="B106" s="2" t="s">
        <v>257</v>
      </c>
      <c r="C106" s="3">
        <v>13000.0</v>
      </c>
      <c r="D106" s="2">
        <v>11.8</v>
      </c>
      <c r="E106" s="2">
        <v>88.2</v>
      </c>
      <c r="F106" s="2">
        <v>2.0</v>
      </c>
      <c r="G106" s="2">
        <v>0.015</v>
      </c>
      <c r="H106" s="2">
        <v>0.047</v>
      </c>
      <c r="I106" s="2">
        <v>0.03</v>
      </c>
      <c r="J106" s="2">
        <v>0.1</v>
      </c>
      <c r="K106" s="2">
        <v>0.024</v>
      </c>
      <c r="L106" s="2">
        <v>0.041</v>
      </c>
      <c r="M106" s="2">
        <v>0.8</v>
      </c>
      <c r="N106" s="2">
        <v>1.0</v>
      </c>
      <c r="O106" s="2">
        <v>8.9</v>
      </c>
      <c r="P106" s="4"/>
      <c r="Q106" s="2">
        <v>3.5</v>
      </c>
      <c r="R106" s="2">
        <v>2.9</v>
      </c>
      <c r="S106" s="2">
        <v>0.7</v>
      </c>
      <c r="T106" s="2">
        <v>0.005</v>
      </c>
      <c r="U106" s="2">
        <v>0.356</v>
      </c>
      <c r="V106" s="2">
        <v>0.015</v>
      </c>
      <c r="W106" s="4"/>
      <c r="X106" s="2">
        <v>5.0</v>
      </c>
    </row>
    <row r="107">
      <c r="A107" s="2" t="s">
        <v>27</v>
      </c>
      <c r="B107" s="2" t="s">
        <v>258</v>
      </c>
      <c r="C107" s="3">
        <v>11400.0</v>
      </c>
      <c r="D107" s="2">
        <v>84.9</v>
      </c>
      <c r="E107" s="2">
        <v>15.1</v>
      </c>
      <c r="F107" s="2">
        <v>0.1</v>
      </c>
      <c r="G107" s="2">
        <v>0.001</v>
      </c>
      <c r="H107" s="2">
        <v>0.062</v>
      </c>
      <c r="I107" s="2">
        <v>0.014</v>
      </c>
      <c r="J107" s="2">
        <v>0.2</v>
      </c>
      <c r="K107" s="4"/>
      <c r="L107" s="4"/>
      <c r="M107" s="2">
        <v>0.2</v>
      </c>
      <c r="N107" s="2">
        <v>0.0</v>
      </c>
      <c r="O107" s="2">
        <v>84.4</v>
      </c>
      <c r="P107" s="4"/>
      <c r="Q107" s="2">
        <v>0.0</v>
      </c>
      <c r="R107" s="4"/>
      <c r="S107" s="4"/>
      <c r="T107" s="2">
        <v>0.003</v>
      </c>
      <c r="U107" s="2">
        <v>0.007</v>
      </c>
      <c r="V107" s="4"/>
      <c r="W107" s="4"/>
      <c r="X107" s="2">
        <v>100.0</v>
      </c>
    </row>
    <row r="108">
      <c r="A108" s="2" t="s">
        <v>27</v>
      </c>
      <c r="B108" s="2" t="s">
        <v>259</v>
      </c>
      <c r="C108" s="3">
        <v>1140.0</v>
      </c>
      <c r="D108" s="2">
        <v>82.6</v>
      </c>
      <c r="E108" s="2">
        <v>17.4</v>
      </c>
      <c r="F108" s="2">
        <v>0.1</v>
      </c>
      <c r="G108" s="2">
        <v>0.002</v>
      </c>
      <c r="H108" s="2">
        <v>0.022</v>
      </c>
      <c r="I108" s="2">
        <v>0.04</v>
      </c>
      <c r="J108" s="2">
        <v>0.1</v>
      </c>
      <c r="K108" s="4"/>
      <c r="L108" s="4"/>
      <c r="M108" s="2">
        <v>0.4</v>
      </c>
      <c r="N108" s="2">
        <v>0.0</v>
      </c>
      <c r="O108" s="2">
        <v>82.0</v>
      </c>
      <c r="P108" s="4"/>
      <c r="Q108" s="2">
        <v>0.0</v>
      </c>
      <c r="R108" s="4"/>
      <c r="S108" s="4"/>
      <c r="T108" s="2">
        <v>0.005</v>
      </c>
      <c r="U108" s="2">
        <v>0.032</v>
      </c>
      <c r="V108" s="2">
        <v>0.003</v>
      </c>
      <c r="W108" s="4"/>
      <c r="X108" s="2">
        <v>100.0</v>
      </c>
    </row>
    <row r="109">
      <c r="A109" s="2" t="s">
        <v>27</v>
      </c>
      <c r="B109" s="2" t="s">
        <v>260</v>
      </c>
      <c r="C109" s="3">
        <v>7900.0</v>
      </c>
      <c r="D109" s="2">
        <v>93.04</v>
      </c>
      <c r="E109" s="2">
        <v>6.96</v>
      </c>
      <c r="F109" s="2">
        <v>18.29</v>
      </c>
      <c r="G109" s="2">
        <v>0.293</v>
      </c>
      <c r="H109" s="2">
        <v>0.255</v>
      </c>
      <c r="I109" s="2">
        <v>0.642</v>
      </c>
      <c r="J109" s="2">
        <v>42.16</v>
      </c>
      <c r="K109" s="4"/>
      <c r="L109" s="4"/>
      <c r="M109" s="2">
        <v>3.72</v>
      </c>
      <c r="N109" s="2">
        <v>0.0</v>
      </c>
      <c r="O109" s="2">
        <v>28.88</v>
      </c>
      <c r="P109" s="4"/>
      <c r="Q109" s="2">
        <v>27.3</v>
      </c>
      <c r="R109" s="4"/>
      <c r="S109" s="4"/>
      <c r="T109" s="2">
        <v>0.03</v>
      </c>
      <c r="U109" s="2">
        <v>0.813</v>
      </c>
      <c r="V109" s="2">
        <v>0.41</v>
      </c>
      <c r="W109" s="4"/>
      <c r="X109" s="2">
        <v>15.0</v>
      </c>
    </row>
    <row r="110">
      <c r="A110" s="2" t="s">
        <v>24</v>
      </c>
      <c r="B110" s="2" t="s">
        <v>261</v>
      </c>
      <c r="C110" s="3">
        <v>4580.0</v>
      </c>
      <c r="D110" s="2">
        <v>38.38</v>
      </c>
      <c r="E110" s="2">
        <v>61.62</v>
      </c>
      <c r="F110" s="2">
        <v>2.47</v>
      </c>
      <c r="G110" s="2">
        <v>0.01</v>
      </c>
      <c r="H110" s="2">
        <v>0.009</v>
      </c>
      <c r="I110" s="2">
        <v>0.024</v>
      </c>
      <c r="J110" s="2">
        <v>0.29</v>
      </c>
      <c r="K110" s="4"/>
      <c r="L110" s="4"/>
      <c r="M110" s="2">
        <v>0.041</v>
      </c>
      <c r="N110" s="4"/>
      <c r="O110" s="2">
        <v>35.58</v>
      </c>
      <c r="P110" s="2">
        <v>0.04</v>
      </c>
      <c r="Q110" s="4"/>
      <c r="R110" s="4"/>
      <c r="S110" s="4"/>
      <c r="T110" s="2">
        <v>0.009</v>
      </c>
      <c r="U110" s="2">
        <v>0.024</v>
      </c>
      <c r="V110" s="2">
        <v>0.004</v>
      </c>
      <c r="W110" s="4"/>
      <c r="X110" s="2">
        <v>100.0</v>
      </c>
    </row>
    <row r="111">
      <c r="A111" s="2" t="s">
        <v>27</v>
      </c>
      <c r="B111" s="2" t="s">
        <v>262</v>
      </c>
      <c r="C111" s="3">
        <v>24900.0</v>
      </c>
      <c r="D111" s="2">
        <v>95.2</v>
      </c>
      <c r="E111" s="2">
        <v>4.8</v>
      </c>
      <c r="F111" s="2">
        <v>20.5</v>
      </c>
      <c r="G111" s="2">
        <v>0.303</v>
      </c>
      <c r="H111" s="2">
        <v>1.06</v>
      </c>
      <c r="I111" s="2">
        <v>0.546</v>
      </c>
      <c r="J111" s="2">
        <v>49.2</v>
      </c>
      <c r="K111" s="2">
        <v>20.056</v>
      </c>
      <c r="L111" s="2">
        <v>0.201</v>
      </c>
      <c r="M111" s="2">
        <v>4.3</v>
      </c>
      <c r="N111" s="2">
        <v>3.0</v>
      </c>
      <c r="O111" s="2">
        <v>21.2</v>
      </c>
      <c r="P111" s="4"/>
      <c r="Q111" s="2">
        <v>21.3</v>
      </c>
      <c r="R111" s="4"/>
      <c r="S111" s="4"/>
      <c r="T111" s="2">
        <v>0.002</v>
      </c>
      <c r="U111" s="2">
        <v>0.412</v>
      </c>
      <c r="V111" s="2">
        <v>0.383</v>
      </c>
      <c r="W111" s="4"/>
      <c r="X111" s="2">
        <v>15.0</v>
      </c>
    </row>
    <row r="112">
      <c r="A112" s="2" t="s">
        <v>27</v>
      </c>
      <c r="B112" s="2" t="s">
        <v>263</v>
      </c>
      <c r="C112" s="3">
        <v>24900.0</v>
      </c>
      <c r="D112" s="2">
        <v>98.3</v>
      </c>
      <c r="E112" s="2">
        <v>1.7</v>
      </c>
      <c r="F112" s="2">
        <v>20.4</v>
      </c>
      <c r="G112" s="2">
        <v>0.301</v>
      </c>
      <c r="H112" s="2">
        <v>1.066</v>
      </c>
      <c r="I112" s="2">
        <v>0.558</v>
      </c>
      <c r="J112" s="2">
        <v>50.7</v>
      </c>
      <c r="K112" s="2">
        <v>21.657</v>
      </c>
      <c r="L112" s="2">
        <v>0.14</v>
      </c>
      <c r="M112" s="2">
        <v>4.7</v>
      </c>
      <c r="N112" s="2">
        <v>2.0</v>
      </c>
      <c r="O112" s="2">
        <v>22.5</v>
      </c>
      <c r="P112" s="4"/>
      <c r="Q112" s="4"/>
      <c r="R112" s="4"/>
      <c r="S112" s="4"/>
      <c r="T112" s="2">
        <v>0.002</v>
      </c>
      <c r="U112" s="2">
        <v>0.42</v>
      </c>
      <c r="V112" s="2">
        <v>0.406</v>
      </c>
      <c r="W112" s="4"/>
      <c r="X112" s="2">
        <v>15.0</v>
      </c>
    </row>
    <row r="113">
      <c r="A113" s="2" t="s">
        <v>27</v>
      </c>
      <c r="B113" s="2" t="s">
        <v>264</v>
      </c>
      <c r="C113" s="3">
        <v>3905.0</v>
      </c>
      <c r="D113" s="2">
        <v>90.4</v>
      </c>
      <c r="E113" s="2">
        <v>9.6</v>
      </c>
      <c r="F113" s="2">
        <v>7.4</v>
      </c>
      <c r="G113" s="2">
        <v>0.032</v>
      </c>
      <c r="H113" s="2">
        <v>0.004</v>
      </c>
      <c r="I113" s="2">
        <v>0.151</v>
      </c>
      <c r="J113" s="2">
        <v>0.4</v>
      </c>
      <c r="K113" s="2">
        <v>0.733</v>
      </c>
      <c r="L113" s="2">
        <v>0.026</v>
      </c>
      <c r="M113" s="2">
        <v>0.7</v>
      </c>
      <c r="N113" s="2">
        <v>0.0</v>
      </c>
      <c r="O113" s="2">
        <v>81.9</v>
      </c>
      <c r="P113" s="4"/>
      <c r="Q113" s="2">
        <v>0.6</v>
      </c>
      <c r="R113" s="4"/>
      <c r="S113" s="4"/>
      <c r="T113" s="2">
        <v>0.003</v>
      </c>
      <c r="U113" s="2">
        <v>0.191</v>
      </c>
      <c r="V113" s="2">
        <v>0.01</v>
      </c>
      <c r="W113" s="4"/>
      <c r="X113" s="2">
        <v>100.0</v>
      </c>
    </row>
    <row r="114">
      <c r="A114" s="2" t="s">
        <v>27</v>
      </c>
      <c r="B114" s="2" t="s">
        <v>265</v>
      </c>
      <c r="C114" s="3">
        <v>4350.0</v>
      </c>
      <c r="D114" s="2">
        <v>87.1</v>
      </c>
      <c r="E114" s="2">
        <v>12.9</v>
      </c>
      <c r="F114" s="2">
        <v>7.3</v>
      </c>
      <c r="G114" s="2">
        <v>0.023</v>
      </c>
      <c r="H114" s="2">
        <v>0.015</v>
      </c>
      <c r="I114" s="2">
        <v>0.228</v>
      </c>
      <c r="J114" s="2">
        <v>2.8</v>
      </c>
      <c r="K114" s="2">
        <v>0.95</v>
      </c>
      <c r="L114" s="2">
        <v>0.033</v>
      </c>
      <c r="M114" s="2">
        <v>1.3</v>
      </c>
      <c r="N114" s="2">
        <v>0.0</v>
      </c>
      <c r="O114" s="2">
        <v>75.7</v>
      </c>
      <c r="P114" s="4"/>
      <c r="Q114" s="2">
        <v>4.0</v>
      </c>
      <c r="R114" s="2">
        <v>3.8</v>
      </c>
      <c r="S114" s="2">
        <v>0.2</v>
      </c>
      <c r="T114" s="2">
        <v>0.005</v>
      </c>
      <c r="U114" s="2">
        <v>0.218</v>
      </c>
      <c r="V114" s="2">
        <v>0.118</v>
      </c>
      <c r="W114" s="4"/>
      <c r="X114" s="2">
        <v>100.0</v>
      </c>
    </row>
    <row r="115">
      <c r="A115" s="2" t="s">
        <v>27</v>
      </c>
      <c r="B115" s="2" t="s">
        <v>266</v>
      </c>
      <c r="C115" s="3">
        <v>6500.0</v>
      </c>
      <c r="D115" s="2">
        <v>95.6</v>
      </c>
      <c r="E115" s="2">
        <v>4.4</v>
      </c>
      <c r="F115" s="2">
        <v>8.3</v>
      </c>
      <c r="G115" s="2">
        <v>0.036</v>
      </c>
      <c r="H115" s="2">
        <v>0.008</v>
      </c>
      <c r="I115" s="2">
        <v>0.134</v>
      </c>
      <c r="J115" s="4"/>
      <c r="K115" s="4"/>
      <c r="L115" s="4"/>
      <c r="M115" s="2">
        <v>0.5</v>
      </c>
      <c r="N115" s="2">
        <v>0.0</v>
      </c>
      <c r="O115" s="2">
        <v>86.8</v>
      </c>
      <c r="P115" s="4"/>
      <c r="Q115" s="4"/>
      <c r="R115" s="4"/>
      <c r="S115" s="4"/>
      <c r="T115" s="2">
        <v>0.002</v>
      </c>
      <c r="U115" s="2">
        <v>0.122</v>
      </c>
      <c r="V115" s="2">
        <v>0.01</v>
      </c>
      <c r="W115" s="4"/>
      <c r="X115" s="2">
        <v>100.0</v>
      </c>
    </row>
    <row r="116">
      <c r="A116" s="2" t="s">
        <v>27</v>
      </c>
      <c r="B116" s="2" t="s">
        <v>267</v>
      </c>
      <c r="C116" s="3">
        <v>7800.0</v>
      </c>
      <c r="D116" s="2">
        <v>6.0</v>
      </c>
      <c r="E116" s="2">
        <v>94.0</v>
      </c>
      <c r="F116" s="2">
        <v>1.3</v>
      </c>
      <c r="G116" s="2">
        <v>0.013</v>
      </c>
      <c r="H116" s="2">
        <v>0.09</v>
      </c>
      <c r="I116" s="2">
        <v>0.038</v>
      </c>
      <c r="J116" s="2">
        <v>0.3</v>
      </c>
      <c r="K116" s="2">
        <v>0.006</v>
      </c>
      <c r="L116" s="2">
        <v>0.043</v>
      </c>
      <c r="M116" s="2">
        <v>0.9</v>
      </c>
      <c r="N116" s="2">
        <v>345.0</v>
      </c>
      <c r="O116" s="2">
        <v>3.5</v>
      </c>
      <c r="P116" s="4"/>
      <c r="Q116" s="2">
        <v>0.7</v>
      </c>
      <c r="R116" s="2">
        <v>0.6</v>
      </c>
      <c r="S116" s="2">
        <v>0.0</v>
      </c>
      <c r="T116" s="2">
        <v>0.015</v>
      </c>
      <c r="U116" s="2">
        <v>0.227</v>
      </c>
      <c r="V116" s="2">
        <v>0.023</v>
      </c>
      <c r="W116" s="4"/>
      <c r="X116" s="2">
        <v>1.0</v>
      </c>
    </row>
    <row r="117">
      <c r="A117" s="2" t="s">
        <v>27</v>
      </c>
      <c r="B117" s="2" t="s">
        <v>268</v>
      </c>
      <c r="C117" s="3">
        <v>15800.0</v>
      </c>
      <c r="D117" s="2">
        <v>14.4</v>
      </c>
      <c r="E117" s="2">
        <v>85.6</v>
      </c>
      <c r="F117" s="2">
        <v>5.0</v>
      </c>
      <c r="G117" s="2">
        <v>0.006</v>
      </c>
      <c r="H117" s="2">
        <v>0.281</v>
      </c>
      <c r="I117" s="2">
        <v>0.045</v>
      </c>
      <c r="J117" s="2">
        <v>0.6</v>
      </c>
      <c r="K117" s="2">
        <v>0.032</v>
      </c>
      <c r="L117" s="2">
        <v>0.15</v>
      </c>
      <c r="M117" s="2">
        <v>1.4</v>
      </c>
      <c r="N117" s="2">
        <v>302.0</v>
      </c>
      <c r="O117" s="2">
        <v>7.3</v>
      </c>
      <c r="P117" s="4"/>
      <c r="Q117" s="2">
        <v>3.7</v>
      </c>
      <c r="R117" s="2">
        <v>3.2</v>
      </c>
      <c r="S117" s="2">
        <v>0.5</v>
      </c>
      <c r="T117" s="2">
        <v>0.043</v>
      </c>
      <c r="U117" s="2">
        <v>0.318</v>
      </c>
      <c r="V117" s="2">
        <v>0.062</v>
      </c>
      <c r="W117" s="4"/>
      <c r="X117" s="2">
        <v>1.0</v>
      </c>
    </row>
    <row r="118">
      <c r="A118" s="2" t="s">
        <v>27</v>
      </c>
      <c r="B118" s="2" t="s">
        <v>269</v>
      </c>
      <c r="C118" s="4"/>
      <c r="D118" s="2">
        <v>100.0</v>
      </c>
      <c r="E118" s="2">
        <v>0.0</v>
      </c>
      <c r="F118" s="2">
        <v>0.0</v>
      </c>
      <c r="G118" s="4"/>
      <c r="H118" s="4"/>
      <c r="I118" s="2">
        <v>0.0</v>
      </c>
      <c r="J118" s="2">
        <v>99.31</v>
      </c>
      <c r="K118" s="2">
        <v>50.727</v>
      </c>
      <c r="L118" s="2">
        <v>6.558</v>
      </c>
      <c r="M118" s="2">
        <v>0.03</v>
      </c>
      <c r="N118" s="2">
        <v>0.0</v>
      </c>
      <c r="O118" s="2">
        <v>0.0</v>
      </c>
      <c r="P118" s="4"/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4"/>
      <c r="X118" s="4"/>
    </row>
    <row r="119">
      <c r="A119" s="2" t="s">
        <v>27</v>
      </c>
      <c r="B119" s="2" t="s">
        <v>270</v>
      </c>
      <c r="C119" s="3">
        <v>14800.0</v>
      </c>
      <c r="D119" s="2">
        <v>13.5</v>
      </c>
      <c r="E119" s="2">
        <v>86.5</v>
      </c>
      <c r="F119" s="2">
        <v>0.4</v>
      </c>
      <c r="G119" s="2">
        <v>0.003</v>
      </c>
      <c r="H119" s="2">
        <v>0.008</v>
      </c>
      <c r="I119" s="2">
        <v>0.013</v>
      </c>
      <c r="J119" s="2">
        <v>0.1</v>
      </c>
      <c r="K119" s="4"/>
      <c r="L119" s="4"/>
      <c r="M119" s="2">
        <v>0.2</v>
      </c>
      <c r="N119" s="2">
        <v>0.0</v>
      </c>
      <c r="O119" s="2">
        <v>12.2</v>
      </c>
      <c r="P119" s="4"/>
      <c r="Q119" s="2">
        <v>4.6</v>
      </c>
      <c r="R119" s="4"/>
      <c r="S119" s="4"/>
      <c r="T119" s="2">
        <v>0.002</v>
      </c>
      <c r="U119" s="2">
        <v>0.085</v>
      </c>
      <c r="V119" s="2">
        <v>0.006</v>
      </c>
      <c r="W119" s="4"/>
      <c r="X119" s="2">
        <v>5.0</v>
      </c>
    </row>
    <row r="120">
      <c r="A120" s="2" t="s">
        <v>27</v>
      </c>
      <c r="B120" s="2" t="s">
        <v>271</v>
      </c>
      <c r="C120" s="3">
        <v>35966.0</v>
      </c>
      <c r="D120" s="2">
        <v>17.2</v>
      </c>
      <c r="E120" s="2">
        <v>82.8</v>
      </c>
      <c r="F120" s="2">
        <v>0.8</v>
      </c>
      <c r="G120" s="2">
        <v>0.01</v>
      </c>
      <c r="H120" s="2">
        <v>0.03</v>
      </c>
      <c r="I120" s="2">
        <v>0.024</v>
      </c>
      <c r="J120" s="2">
        <v>1.0</v>
      </c>
      <c r="K120" s="2">
        <v>0.092</v>
      </c>
      <c r="L120" s="2">
        <v>0.353</v>
      </c>
      <c r="M120" s="2">
        <v>0.6</v>
      </c>
      <c r="N120" s="2">
        <v>4.0</v>
      </c>
      <c r="O120" s="2">
        <v>14.8</v>
      </c>
      <c r="P120" s="4"/>
      <c r="Q120" s="2">
        <v>3.6</v>
      </c>
      <c r="R120" s="2">
        <v>1.7</v>
      </c>
      <c r="S120" s="2">
        <v>2.0</v>
      </c>
      <c r="T120" s="2">
        <v>1.257</v>
      </c>
      <c r="U120" s="2">
        <v>0.001</v>
      </c>
      <c r="V120" s="4"/>
      <c r="W120" s="4"/>
      <c r="X120" s="2">
        <v>5.0</v>
      </c>
    </row>
    <row r="121">
      <c r="A121" s="2" t="s">
        <v>27</v>
      </c>
      <c r="B121" s="2" t="s">
        <v>272</v>
      </c>
      <c r="C121" s="3">
        <v>4411.0</v>
      </c>
      <c r="D121" s="2">
        <v>5.6</v>
      </c>
      <c r="E121" s="2">
        <v>94.4</v>
      </c>
      <c r="F121" s="2">
        <v>0.7</v>
      </c>
      <c r="G121" s="2">
        <v>0.009</v>
      </c>
      <c r="H121" s="2">
        <v>0.003</v>
      </c>
      <c r="I121" s="2">
        <v>0.028</v>
      </c>
      <c r="J121" s="2">
        <v>0.2</v>
      </c>
      <c r="K121" s="2">
        <v>0.054</v>
      </c>
      <c r="L121" s="2">
        <v>0.006</v>
      </c>
      <c r="M121" s="2">
        <v>0.8</v>
      </c>
      <c r="N121" s="2">
        <v>159.0</v>
      </c>
      <c r="O121" s="2">
        <v>3.9</v>
      </c>
      <c r="P121" s="4"/>
      <c r="Q121" s="4"/>
      <c r="R121" s="4"/>
      <c r="S121" s="4"/>
      <c r="T121" s="2">
        <v>0.009</v>
      </c>
      <c r="U121" s="2">
        <v>0.323</v>
      </c>
      <c r="V121" s="2">
        <v>0.01</v>
      </c>
      <c r="W121" s="4"/>
      <c r="X121" s="2">
        <v>5.0</v>
      </c>
    </row>
    <row r="122">
      <c r="A122" s="2" t="s">
        <v>27</v>
      </c>
      <c r="B122" s="2" t="s">
        <v>273</v>
      </c>
      <c r="C122" s="3">
        <v>5910.0</v>
      </c>
      <c r="D122" s="2">
        <v>4.8</v>
      </c>
      <c r="E122" s="2">
        <v>95.2</v>
      </c>
      <c r="F122" s="2">
        <v>0.8</v>
      </c>
      <c r="G122" s="2">
        <v>0.0</v>
      </c>
      <c r="H122" s="2">
        <v>0.01</v>
      </c>
      <c r="I122" s="2">
        <v>0.016</v>
      </c>
      <c r="J122" s="2">
        <v>0.1</v>
      </c>
      <c r="K122" s="2">
        <v>0.018</v>
      </c>
      <c r="L122" s="2">
        <v>0.008</v>
      </c>
      <c r="M122" s="2">
        <v>0.8</v>
      </c>
      <c r="N122" s="2">
        <v>40.0</v>
      </c>
      <c r="O122" s="2">
        <v>3.1</v>
      </c>
      <c r="P122" s="4"/>
      <c r="Q122" s="2">
        <v>0.8</v>
      </c>
      <c r="R122" s="4"/>
      <c r="S122" s="4"/>
      <c r="T122" s="2">
        <v>0.063</v>
      </c>
      <c r="U122" s="2">
        <v>0.156</v>
      </c>
      <c r="V122" s="2">
        <v>0.012</v>
      </c>
      <c r="W122" s="4"/>
      <c r="X122" s="2">
        <v>5.0</v>
      </c>
    </row>
    <row r="123">
      <c r="A123" s="2" t="s">
        <v>27</v>
      </c>
      <c r="B123" s="2" t="s">
        <v>274</v>
      </c>
      <c r="C123" s="3">
        <v>4411.0</v>
      </c>
      <c r="D123" s="2">
        <v>5.7</v>
      </c>
      <c r="E123" s="2">
        <v>94.3</v>
      </c>
      <c r="F123" s="2">
        <v>0.8</v>
      </c>
      <c r="G123" s="2">
        <v>0.011</v>
      </c>
      <c r="H123" s="2">
        <v>0.006</v>
      </c>
      <c r="I123" s="2">
        <v>0.012</v>
      </c>
      <c r="J123" s="2">
        <v>0.0</v>
      </c>
      <c r="K123" s="2">
        <v>0.054</v>
      </c>
      <c r="L123" s="2">
        <v>0.006</v>
      </c>
      <c r="M123" s="2">
        <v>0.4</v>
      </c>
      <c r="N123" s="2">
        <v>12.0</v>
      </c>
      <c r="O123" s="2">
        <v>4.5</v>
      </c>
      <c r="P123" s="4"/>
      <c r="Q123" s="2">
        <v>1.0</v>
      </c>
      <c r="R123" s="2">
        <v>0.6</v>
      </c>
      <c r="S123" s="2">
        <v>0.4</v>
      </c>
      <c r="T123" s="2">
        <v>0.016</v>
      </c>
      <c r="U123" s="2">
        <v>0.196</v>
      </c>
      <c r="V123" s="2">
        <v>0.01</v>
      </c>
      <c r="W123" s="4"/>
      <c r="X123" s="2">
        <v>5.0</v>
      </c>
    </row>
    <row r="124">
      <c r="A124" s="2" t="s">
        <v>27</v>
      </c>
      <c r="B124" s="2" t="s">
        <v>275</v>
      </c>
      <c r="C124" s="3">
        <v>7400.0</v>
      </c>
      <c r="D124" s="2">
        <v>13.1</v>
      </c>
      <c r="E124" s="2">
        <v>86.9</v>
      </c>
      <c r="F124" s="2">
        <v>1.9</v>
      </c>
      <c r="G124" s="2">
        <v>0.0</v>
      </c>
      <c r="H124" s="2">
        <v>0.019</v>
      </c>
      <c r="I124" s="2">
        <v>0.037</v>
      </c>
      <c r="J124" s="2">
        <v>0.1</v>
      </c>
      <c r="K124" s="4"/>
      <c r="L124" s="4"/>
      <c r="M124" s="2">
        <v>1.2</v>
      </c>
      <c r="N124" s="2">
        <v>100.0</v>
      </c>
      <c r="O124" s="2">
        <v>9.9</v>
      </c>
      <c r="P124" s="4"/>
      <c r="Q124" s="2">
        <v>1.8</v>
      </c>
      <c r="R124" s="2">
        <v>0.8</v>
      </c>
      <c r="S124" s="2">
        <v>1.0</v>
      </c>
      <c r="T124" s="2">
        <v>0.085</v>
      </c>
      <c r="U124" s="2">
        <v>0.49</v>
      </c>
      <c r="V124" s="2">
        <v>0.009</v>
      </c>
      <c r="W124" s="4"/>
      <c r="X124" s="2">
        <v>5.0</v>
      </c>
    </row>
    <row r="125">
      <c r="A125" s="2" t="s">
        <v>27</v>
      </c>
      <c r="B125" s="2" t="s">
        <v>276</v>
      </c>
      <c r="C125" s="3">
        <v>6000.0</v>
      </c>
      <c r="D125" s="2">
        <v>89.4</v>
      </c>
      <c r="E125" s="2">
        <v>10.6</v>
      </c>
      <c r="F125" s="2">
        <v>10.6</v>
      </c>
      <c r="G125" s="2">
        <v>0.0</v>
      </c>
      <c r="H125" s="2">
        <v>0.052</v>
      </c>
      <c r="I125" s="2">
        <v>0.254</v>
      </c>
      <c r="J125" s="2">
        <v>1.0</v>
      </c>
      <c r="K125" s="2">
        <v>0.057</v>
      </c>
      <c r="L125" s="2">
        <v>0.003</v>
      </c>
      <c r="M125" s="2">
        <v>2.0</v>
      </c>
      <c r="N125" s="2">
        <v>0.0</v>
      </c>
      <c r="O125" s="2">
        <v>75.8</v>
      </c>
      <c r="P125" s="4"/>
      <c r="Q125" s="2">
        <v>2.2</v>
      </c>
      <c r="R125" s="4"/>
      <c r="S125" s="4"/>
      <c r="T125" s="2">
        <v>0.017</v>
      </c>
      <c r="U125" s="2">
        <v>0.538</v>
      </c>
      <c r="V125" s="4"/>
      <c r="W125" s="4"/>
      <c r="X125" s="2">
        <v>100.0</v>
      </c>
    </row>
    <row r="126">
      <c r="A126" s="2" t="s">
        <v>27</v>
      </c>
      <c r="B126" s="2" t="s">
        <v>277</v>
      </c>
      <c r="C126" s="3">
        <v>32500.0</v>
      </c>
      <c r="D126" s="2">
        <v>94.1</v>
      </c>
      <c r="E126" s="2">
        <v>5.9</v>
      </c>
      <c r="F126" s="2">
        <v>26.6</v>
      </c>
      <c r="G126" s="2">
        <v>0.139</v>
      </c>
      <c r="H126" s="2">
        <v>1.14</v>
      </c>
      <c r="I126" s="2">
        <v>0.436</v>
      </c>
      <c r="J126" s="2">
        <v>5.5</v>
      </c>
      <c r="K126" s="4"/>
      <c r="L126" s="4"/>
      <c r="M126" s="2">
        <v>11.4</v>
      </c>
      <c r="N126" s="2">
        <v>192.0</v>
      </c>
      <c r="O126" s="2">
        <v>50.6</v>
      </c>
      <c r="P126" s="4"/>
      <c r="Q126" s="2">
        <v>26.7</v>
      </c>
      <c r="R126" s="4"/>
      <c r="S126" s="4"/>
      <c r="T126" s="2">
        <v>0.452</v>
      </c>
      <c r="U126" s="2">
        <v>2.683</v>
      </c>
      <c r="V126" s="2">
        <v>0.4</v>
      </c>
      <c r="W126" s="4"/>
      <c r="X126" s="2">
        <v>1.0</v>
      </c>
    </row>
    <row r="127">
      <c r="A127" s="2" t="s">
        <v>27</v>
      </c>
      <c r="B127" s="2" t="s">
        <v>278</v>
      </c>
      <c r="C127" s="3">
        <v>22800.0</v>
      </c>
      <c r="D127" s="2">
        <v>12.4</v>
      </c>
      <c r="E127" s="2">
        <v>87.6</v>
      </c>
      <c r="F127" s="2">
        <v>3.2</v>
      </c>
      <c r="G127" s="2">
        <v>0.017</v>
      </c>
      <c r="H127" s="2">
        <v>0.206</v>
      </c>
      <c r="I127" s="2">
        <v>0.06</v>
      </c>
      <c r="J127" s="2">
        <v>0.5</v>
      </c>
      <c r="K127" s="4"/>
      <c r="L127" s="4"/>
      <c r="M127" s="2">
        <v>1.9</v>
      </c>
      <c r="N127" s="2">
        <v>490.0</v>
      </c>
      <c r="O127" s="2">
        <v>6.8</v>
      </c>
      <c r="P127" s="4"/>
      <c r="Q127" s="2">
        <v>6.8</v>
      </c>
      <c r="R127" s="2">
        <v>6.2</v>
      </c>
      <c r="S127" s="2">
        <v>0.6</v>
      </c>
      <c r="T127" s="2">
        <v>0.035</v>
      </c>
      <c r="U127" s="2">
        <v>0.68</v>
      </c>
      <c r="V127" s="2">
        <v>0.053</v>
      </c>
      <c r="W127" s="4"/>
      <c r="X127" s="2">
        <v>1.0</v>
      </c>
    </row>
    <row r="128">
      <c r="A128" s="2" t="s">
        <v>27</v>
      </c>
      <c r="B128" s="2" t="s">
        <v>279</v>
      </c>
      <c r="C128" s="3">
        <v>5295.0</v>
      </c>
      <c r="D128" s="2">
        <v>4.5</v>
      </c>
      <c r="E128" s="2">
        <v>95.5</v>
      </c>
      <c r="F128" s="2">
        <v>1.0</v>
      </c>
      <c r="G128" s="2">
        <v>0.0</v>
      </c>
      <c r="H128" s="2">
        <v>0.012</v>
      </c>
      <c r="I128" s="2">
        <v>0.019</v>
      </c>
      <c r="J128" s="2">
        <v>0.1</v>
      </c>
      <c r="K128" s="2">
        <v>0.038</v>
      </c>
      <c r="L128" s="2">
        <v>0.016</v>
      </c>
      <c r="M128" s="2">
        <v>0.4</v>
      </c>
      <c r="N128" s="2">
        <v>31.0</v>
      </c>
      <c r="O128" s="2">
        <v>3.0</v>
      </c>
      <c r="P128" s="4"/>
      <c r="Q128" s="2">
        <v>1.7</v>
      </c>
      <c r="R128" s="2">
        <v>1.2</v>
      </c>
      <c r="S128" s="2">
        <v>0.5</v>
      </c>
      <c r="T128" s="2">
        <v>0.006</v>
      </c>
      <c r="U128" s="2">
        <v>0.255</v>
      </c>
      <c r="V128" s="2">
        <v>0.01</v>
      </c>
      <c r="W128" s="4"/>
      <c r="X128" s="2">
        <v>5.0</v>
      </c>
    </row>
    <row r="129">
      <c r="A129" s="2" t="s">
        <v>27</v>
      </c>
      <c r="B129" s="2" t="s">
        <v>280</v>
      </c>
      <c r="C129" s="3">
        <v>5295.0</v>
      </c>
      <c r="D129" s="2">
        <v>8.2</v>
      </c>
      <c r="E129" s="2">
        <v>91.8</v>
      </c>
      <c r="F129" s="2">
        <v>1.5</v>
      </c>
      <c r="G129" s="2">
        <v>0.008</v>
      </c>
      <c r="H129" s="2">
        <v>0.003</v>
      </c>
      <c r="I129" s="2">
        <v>0.029</v>
      </c>
      <c r="J129" s="2">
        <v>0.8</v>
      </c>
      <c r="K129" s="2">
        <v>0.061</v>
      </c>
      <c r="L129" s="2">
        <v>0.027</v>
      </c>
      <c r="M129" s="2">
        <v>0.5</v>
      </c>
      <c r="N129" s="2">
        <v>509.0</v>
      </c>
      <c r="O129" s="2">
        <v>5.4</v>
      </c>
      <c r="P129" s="4"/>
      <c r="Q129" s="2">
        <v>1.8</v>
      </c>
      <c r="R129" s="2">
        <v>1.0</v>
      </c>
      <c r="S129" s="2">
        <v>0.8</v>
      </c>
      <c r="T129" s="2">
        <v>0.008</v>
      </c>
      <c r="U129" s="2">
        <v>0.157</v>
      </c>
      <c r="V129" s="2">
        <v>0.01</v>
      </c>
      <c r="W129" s="4"/>
      <c r="X129" s="2">
        <v>5.0</v>
      </c>
    </row>
    <row r="130">
      <c r="A130" s="2" t="s">
        <v>27</v>
      </c>
      <c r="B130" s="2" t="s">
        <v>281</v>
      </c>
      <c r="C130" s="3">
        <v>5295.0</v>
      </c>
      <c r="D130" s="2">
        <v>6.5</v>
      </c>
      <c r="E130" s="2">
        <v>93.5</v>
      </c>
      <c r="F130" s="2">
        <v>1.2</v>
      </c>
      <c r="G130" s="2">
        <v>0.0</v>
      </c>
      <c r="H130" s="2">
        <v>0.005</v>
      </c>
      <c r="I130" s="2">
        <v>0.033</v>
      </c>
      <c r="J130" s="2">
        <v>0.6</v>
      </c>
      <c r="K130" s="4"/>
      <c r="L130" s="4"/>
      <c r="M130" s="2">
        <v>0.4</v>
      </c>
      <c r="N130" s="2">
        <v>333.0</v>
      </c>
      <c r="O130" s="2">
        <v>4.3</v>
      </c>
      <c r="P130" s="4"/>
      <c r="Q130" s="4"/>
      <c r="R130" s="4"/>
      <c r="S130" s="4"/>
      <c r="T130" s="2">
        <v>0.014</v>
      </c>
      <c r="U130" s="2">
        <v>0.159</v>
      </c>
      <c r="V130" s="2">
        <v>0.01</v>
      </c>
      <c r="W130" s="4"/>
      <c r="X130" s="2">
        <v>5.0</v>
      </c>
    </row>
    <row r="131">
      <c r="A131" s="2" t="s">
        <v>27</v>
      </c>
      <c r="B131" s="2" t="s">
        <v>282</v>
      </c>
      <c r="C131" s="3">
        <v>5295.0</v>
      </c>
      <c r="D131" s="2">
        <v>7.8</v>
      </c>
      <c r="E131" s="2">
        <v>92.2</v>
      </c>
      <c r="F131" s="2">
        <v>1.0</v>
      </c>
      <c r="G131" s="2">
        <v>0.0</v>
      </c>
      <c r="H131" s="2">
        <v>0.006</v>
      </c>
      <c r="I131" s="2">
        <v>0.026</v>
      </c>
      <c r="J131" s="2">
        <v>0.1</v>
      </c>
      <c r="K131" s="4"/>
      <c r="L131" s="4"/>
      <c r="M131" s="2">
        <v>0.9</v>
      </c>
      <c r="N131" s="2">
        <v>60.0</v>
      </c>
      <c r="O131" s="2">
        <v>5.8</v>
      </c>
      <c r="P131" s="4"/>
      <c r="Q131" s="2">
        <v>1.7</v>
      </c>
      <c r="R131" s="2">
        <v>1.0</v>
      </c>
      <c r="S131" s="2">
        <v>0.7</v>
      </c>
      <c r="T131" s="2">
        <v>0.001</v>
      </c>
      <c r="U131" s="2">
        <v>0.248</v>
      </c>
      <c r="V131" s="2">
        <v>0.01</v>
      </c>
      <c r="W131" s="4"/>
      <c r="X131" s="2">
        <v>5.0</v>
      </c>
    </row>
    <row r="132">
      <c r="A132" s="2" t="s">
        <v>27</v>
      </c>
      <c r="B132" s="2" t="s">
        <v>283</v>
      </c>
      <c r="C132" s="3">
        <v>5295.0</v>
      </c>
      <c r="D132" s="2">
        <v>8.7</v>
      </c>
      <c r="E132" s="2">
        <v>91.3</v>
      </c>
      <c r="F132" s="2">
        <v>1.2</v>
      </c>
      <c r="G132" s="2">
        <v>0.0</v>
      </c>
      <c r="H132" s="2">
        <v>0.003</v>
      </c>
      <c r="I132" s="2">
        <v>0.027</v>
      </c>
      <c r="J132" s="2">
        <v>0.7</v>
      </c>
      <c r="K132" s="4"/>
      <c r="L132" s="4"/>
      <c r="M132" s="2">
        <v>0.5</v>
      </c>
      <c r="N132" s="2">
        <v>441.0</v>
      </c>
      <c r="O132" s="2">
        <v>6.3</v>
      </c>
      <c r="P132" s="4"/>
      <c r="Q132" s="4"/>
      <c r="R132" s="4"/>
      <c r="S132" s="4"/>
      <c r="T132" s="2">
        <v>0.012</v>
      </c>
      <c r="U132" s="2">
        <v>0.134</v>
      </c>
      <c r="V132" s="2">
        <v>0.01</v>
      </c>
      <c r="W132" s="4"/>
      <c r="X132" s="2">
        <v>5.0</v>
      </c>
    </row>
    <row r="133">
      <c r="A133" s="2" t="s">
        <v>27</v>
      </c>
      <c r="B133" s="2" t="s">
        <v>284</v>
      </c>
      <c r="C133" s="3">
        <v>5295.0</v>
      </c>
      <c r="D133" s="2">
        <v>6.9</v>
      </c>
      <c r="E133" s="2">
        <v>93.1</v>
      </c>
      <c r="F133" s="2">
        <v>1.3</v>
      </c>
      <c r="G133" s="2">
        <v>0.0</v>
      </c>
      <c r="H133" s="2">
        <v>0.005</v>
      </c>
      <c r="I133" s="2">
        <v>0.032</v>
      </c>
      <c r="J133" s="2">
        <v>0.5</v>
      </c>
      <c r="K133" s="2">
        <v>0.036</v>
      </c>
      <c r="L133" s="2">
        <v>0.036</v>
      </c>
      <c r="M133" s="2">
        <v>0.4</v>
      </c>
      <c r="N133" s="2">
        <v>59.0</v>
      </c>
      <c r="O133" s="2">
        <v>4.7</v>
      </c>
      <c r="P133" s="4"/>
      <c r="Q133" s="2">
        <v>1.1</v>
      </c>
      <c r="R133" s="2">
        <v>0.7</v>
      </c>
      <c r="S133" s="2">
        <v>0.4</v>
      </c>
      <c r="T133" s="2">
        <v>0.005</v>
      </c>
      <c r="U133" s="2">
        <v>0.187</v>
      </c>
      <c r="V133" s="2">
        <v>0.009</v>
      </c>
      <c r="W133" s="4"/>
      <c r="X133" s="2">
        <v>5.0</v>
      </c>
    </row>
    <row r="134">
      <c r="A134" s="2" t="s">
        <v>27</v>
      </c>
      <c r="B134" s="2" t="s">
        <v>285</v>
      </c>
      <c r="C134" s="3">
        <v>5295.0</v>
      </c>
      <c r="D134" s="2">
        <v>6.9</v>
      </c>
      <c r="E134" s="2">
        <v>93.1</v>
      </c>
      <c r="F134" s="2">
        <v>1.1</v>
      </c>
      <c r="G134" s="2">
        <v>0.0</v>
      </c>
      <c r="H134" s="2">
        <v>0.004</v>
      </c>
      <c r="I134" s="2">
        <v>0.026</v>
      </c>
      <c r="J134" s="2">
        <v>0.2</v>
      </c>
      <c r="K134" s="4"/>
      <c r="L134" s="4"/>
      <c r="M134" s="2">
        <v>0.4</v>
      </c>
      <c r="N134" s="2">
        <v>5.0</v>
      </c>
      <c r="O134" s="2">
        <v>5.2</v>
      </c>
      <c r="P134" s="4"/>
      <c r="Q134" s="4"/>
      <c r="R134" s="4"/>
      <c r="S134" s="4"/>
      <c r="T134" s="2">
        <v>0.01</v>
      </c>
      <c r="U134" s="2">
        <v>0.11</v>
      </c>
      <c r="V134" s="2">
        <v>0.009</v>
      </c>
      <c r="W134" s="4"/>
      <c r="X134" s="2">
        <v>5.0</v>
      </c>
    </row>
    <row r="135">
      <c r="A135" s="2" t="s">
        <v>27</v>
      </c>
      <c r="B135" s="2" t="s">
        <v>286</v>
      </c>
      <c r="C135" s="3">
        <v>17600.0</v>
      </c>
      <c r="D135" s="2">
        <v>90.0</v>
      </c>
      <c r="E135" s="2">
        <v>10.0</v>
      </c>
      <c r="F135" s="2">
        <v>15.5</v>
      </c>
      <c r="G135" s="2">
        <v>0.0</v>
      </c>
      <c r="H135" s="2">
        <v>0.17</v>
      </c>
      <c r="I135" s="2">
        <v>0.32</v>
      </c>
      <c r="J135" s="2">
        <v>11.6</v>
      </c>
      <c r="K135" s="4"/>
      <c r="L135" s="4"/>
      <c r="M135" s="2">
        <v>7.3</v>
      </c>
      <c r="N135" s="2">
        <v>833.0</v>
      </c>
      <c r="O135" s="2">
        <v>55.6</v>
      </c>
      <c r="P135" s="4"/>
      <c r="Q135" s="4"/>
      <c r="R135" s="4"/>
      <c r="S135" s="4"/>
      <c r="T135" s="2">
        <v>0.06</v>
      </c>
      <c r="U135" s="2">
        <v>2.7</v>
      </c>
      <c r="V135" s="2">
        <v>0.22</v>
      </c>
      <c r="W135" s="4"/>
      <c r="X135" s="2">
        <v>1.0</v>
      </c>
    </row>
    <row r="136">
      <c r="A136" s="2" t="s">
        <v>27</v>
      </c>
      <c r="B136" s="2" t="s">
        <v>287</v>
      </c>
      <c r="C136" s="4"/>
      <c r="D136" s="2">
        <v>10.8</v>
      </c>
      <c r="E136" s="2">
        <v>89.2</v>
      </c>
      <c r="F136" s="2">
        <v>2.41</v>
      </c>
      <c r="G136" s="2">
        <v>0.034</v>
      </c>
      <c r="H136" s="2">
        <v>0.001</v>
      </c>
      <c r="I136" s="2">
        <v>0.082</v>
      </c>
      <c r="J136" s="2">
        <v>0.51</v>
      </c>
      <c r="K136" s="2">
        <v>0.111</v>
      </c>
      <c r="L136" s="4"/>
      <c r="M136" s="2">
        <v>0.92</v>
      </c>
      <c r="N136" s="2">
        <v>0.0</v>
      </c>
      <c r="O136" s="2">
        <v>7.0</v>
      </c>
      <c r="P136" s="4"/>
      <c r="Q136" s="2">
        <v>3.7</v>
      </c>
      <c r="R136" s="2">
        <v>2.4</v>
      </c>
      <c r="S136" s="2">
        <v>1.3</v>
      </c>
      <c r="T136" s="2">
        <v>0.003</v>
      </c>
      <c r="U136" s="2">
        <v>0.369</v>
      </c>
      <c r="V136" s="2">
        <v>0.011</v>
      </c>
      <c r="W136" s="4"/>
      <c r="X136" s="4"/>
    </row>
    <row r="137">
      <c r="A137" s="2" t="s">
        <v>27</v>
      </c>
      <c r="B137" s="2" t="s">
        <v>288</v>
      </c>
      <c r="C137" s="3">
        <v>34000.0</v>
      </c>
      <c r="D137" s="2">
        <v>93.5</v>
      </c>
      <c r="E137" s="2">
        <v>6.5</v>
      </c>
      <c r="F137" s="2">
        <v>14.8</v>
      </c>
      <c r="G137" s="2">
        <v>0.056</v>
      </c>
      <c r="H137" s="2">
        <v>0.005</v>
      </c>
      <c r="I137" s="2">
        <v>0.267</v>
      </c>
      <c r="J137" s="2">
        <v>1.1</v>
      </c>
      <c r="K137" s="4"/>
      <c r="L137" s="4"/>
      <c r="M137" s="2">
        <v>3.8</v>
      </c>
      <c r="N137" s="2">
        <v>0.0</v>
      </c>
      <c r="O137" s="2">
        <v>73.8</v>
      </c>
      <c r="P137" s="4"/>
      <c r="Q137" s="4"/>
      <c r="R137" s="4"/>
      <c r="S137" s="4"/>
      <c r="T137" s="2">
        <v>0.049</v>
      </c>
      <c r="U137" s="2">
        <v>1.219</v>
      </c>
      <c r="V137" s="2">
        <v>0.132</v>
      </c>
      <c r="W137" s="4"/>
      <c r="X137" s="2">
        <v>0.1</v>
      </c>
    </row>
    <row r="138">
      <c r="A138" s="2" t="s">
        <v>27</v>
      </c>
      <c r="B138" s="2" t="s">
        <v>289</v>
      </c>
      <c r="C138" s="3">
        <v>10000.0</v>
      </c>
      <c r="D138" s="2">
        <v>17.6</v>
      </c>
      <c r="E138" s="2">
        <v>82.4</v>
      </c>
      <c r="F138" s="2">
        <v>3.0</v>
      </c>
      <c r="G138" s="2">
        <v>0.023</v>
      </c>
      <c r="H138" s="2">
        <v>0.005</v>
      </c>
      <c r="I138" s="2">
        <v>0.034</v>
      </c>
      <c r="J138" s="2">
        <v>0.7</v>
      </c>
      <c r="K138" s="2">
        <v>0.221</v>
      </c>
      <c r="L138" s="4"/>
      <c r="M138" s="2">
        <v>0.9</v>
      </c>
      <c r="N138" s="2">
        <v>0.0</v>
      </c>
      <c r="O138" s="2">
        <v>13.0</v>
      </c>
      <c r="P138" s="4"/>
      <c r="Q138" s="2">
        <v>0.0</v>
      </c>
      <c r="R138" s="2">
        <v>100.0</v>
      </c>
      <c r="S138" s="4"/>
      <c r="T138" s="2">
        <v>0.006</v>
      </c>
      <c r="U138" s="2">
        <v>0.246</v>
      </c>
      <c r="V138" s="2">
        <v>0.013</v>
      </c>
      <c r="W138" s="4"/>
      <c r="X138" s="2">
        <v>0.1</v>
      </c>
    </row>
    <row r="139">
      <c r="A139" s="2" t="s">
        <v>27</v>
      </c>
      <c r="B139" s="2" t="s">
        <v>290</v>
      </c>
      <c r="C139" s="3">
        <v>10000.0</v>
      </c>
      <c r="D139" s="2">
        <v>9.5</v>
      </c>
      <c r="E139" s="2">
        <v>90.5</v>
      </c>
      <c r="F139" s="2">
        <v>2.4</v>
      </c>
      <c r="G139" s="2">
        <v>0.029</v>
      </c>
      <c r="H139" s="2">
        <v>0.007</v>
      </c>
      <c r="I139" s="2">
        <v>0.025</v>
      </c>
      <c r="J139" s="2">
        <v>0.2</v>
      </c>
      <c r="K139" s="2">
        <v>0.221</v>
      </c>
      <c r="L139" s="4"/>
      <c r="M139" s="2">
        <v>0.6</v>
      </c>
      <c r="N139" s="2">
        <v>0.0</v>
      </c>
      <c r="O139" s="2">
        <v>6.3</v>
      </c>
      <c r="P139" s="4"/>
      <c r="Q139" s="4"/>
      <c r="R139" s="4"/>
      <c r="S139" s="4"/>
      <c r="T139" s="2">
        <v>0.005</v>
      </c>
      <c r="U139" s="2">
        <v>0.143</v>
      </c>
      <c r="V139" s="2">
        <v>0.013</v>
      </c>
      <c r="W139" s="4"/>
      <c r="X139" s="2">
        <v>1.0</v>
      </c>
    </row>
    <row r="140">
      <c r="A140" s="2" t="s">
        <v>27</v>
      </c>
      <c r="B140" s="2" t="s">
        <v>291</v>
      </c>
      <c r="C140" s="3">
        <v>10000.0</v>
      </c>
      <c r="D140" s="2">
        <v>89.4</v>
      </c>
      <c r="E140" s="2">
        <v>10.6</v>
      </c>
      <c r="F140" s="2">
        <v>18.1</v>
      </c>
      <c r="G140" s="2">
        <v>0.137</v>
      </c>
      <c r="H140" s="2">
        <v>0.019</v>
      </c>
      <c r="I140" s="2">
        <v>0.268</v>
      </c>
      <c r="J140" s="2">
        <v>3.1</v>
      </c>
      <c r="K140" s="2">
        <v>0.986</v>
      </c>
      <c r="L140" s="4"/>
      <c r="M140" s="2">
        <v>4.5</v>
      </c>
      <c r="N140" s="2">
        <v>0.0</v>
      </c>
      <c r="O140" s="2">
        <v>63.7</v>
      </c>
      <c r="P140" s="4"/>
      <c r="Q140" s="2">
        <v>37.9</v>
      </c>
      <c r="R140" s="2">
        <v>32.6</v>
      </c>
      <c r="S140" s="2">
        <v>5.3</v>
      </c>
      <c r="T140" s="2">
        <v>0.025</v>
      </c>
      <c r="U140" s="2">
        <v>2.14</v>
      </c>
      <c r="V140" s="2">
        <v>0.109</v>
      </c>
      <c r="W140" s="4"/>
      <c r="X140" s="2">
        <v>0.1</v>
      </c>
    </row>
    <row r="141">
      <c r="A141" s="2" t="s">
        <v>27</v>
      </c>
      <c r="B141" s="2" t="s">
        <v>292</v>
      </c>
      <c r="C141" s="3">
        <v>10000.0</v>
      </c>
      <c r="D141" s="2">
        <v>9.2</v>
      </c>
      <c r="E141" s="2">
        <v>90.8</v>
      </c>
      <c r="F141" s="2">
        <v>2.0</v>
      </c>
      <c r="G141" s="2">
        <v>0.024</v>
      </c>
      <c r="H141" s="2">
        <v>0.006</v>
      </c>
      <c r="I141" s="2">
        <v>0.028</v>
      </c>
      <c r="J141" s="2">
        <v>0.3</v>
      </c>
      <c r="K141" s="2">
        <v>0.221</v>
      </c>
      <c r="L141" s="4"/>
      <c r="M141" s="2">
        <v>0.8</v>
      </c>
      <c r="N141" s="2">
        <v>0.0</v>
      </c>
      <c r="O141" s="2">
        <v>6.1</v>
      </c>
      <c r="P141" s="4"/>
      <c r="Q141" s="2">
        <v>8.3</v>
      </c>
      <c r="R141" s="2">
        <v>7.1</v>
      </c>
      <c r="S141" s="2">
        <v>1.2</v>
      </c>
      <c r="T141" s="2">
        <v>0.005</v>
      </c>
      <c r="U141" s="2">
        <v>0.18</v>
      </c>
      <c r="V141" s="2">
        <v>0.018</v>
      </c>
      <c r="W141" s="4"/>
      <c r="X141" s="2">
        <v>1.0</v>
      </c>
    </row>
    <row r="142">
      <c r="A142" s="2" t="s">
        <v>24</v>
      </c>
      <c r="B142" s="2" t="s">
        <v>293</v>
      </c>
      <c r="C142" s="3">
        <v>34000.0</v>
      </c>
      <c r="D142" s="2">
        <v>98.02</v>
      </c>
      <c r="E142" s="2">
        <v>1.98</v>
      </c>
      <c r="F142" s="2">
        <v>13.95</v>
      </c>
      <c r="G142" s="2">
        <v>0.053</v>
      </c>
      <c r="H142" s="2">
        <v>0.046</v>
      </c>
      <c r="I142" s="2">
        <v>0.58</v>
      </c>
      <c r="J142" s="2">
        <v>5.72</v>
      </c>
      <c r="K142" s="4"/>
      <c r="L142" s="4"/>
      <c r="M142" s="2">
        <v>3.851</v>
      </c>
      <c r="N142" s="4"/>
      <c r="O142" s="2">
        <v>74.5</v>
      </c>
      <c r="P142" s="2">
        <v>21.94</v>
      </c>
      <c r="Q142" s="4"/>
      <c r="R142" s="4"/>
      <c r="S142" s="4"/>
      <c r="T142" s="2">
        <v>0.016</v>
      </c>
      <c r="U142" s="2">
        <v>1.618</v>
      </c>
      <c r="V142" s="2">
        <v>0.108</v>
      </c>
      <c r="W142" s="4"/>
      <c r="X142" s="2">
        <v>0.1</v>
      </c>
    </row>
    <row r="143">
      <c r="A143" s="2" t="s">
        <v>27</v>
      </c>
      <c r="B143" s="2" t="s">
        <v>294</v>
      </c>
      <c r="C143" s="3">
        <v>2250.0</v>
      </c>
      <c r="D143" s="2">
        <v>9.7</v>
      </c>
      <c r="E143" s="2">
        <v>90.3</v>
      </c>
      <c r="F143" s="2">
        <v>1.7</v>
      </c>
      <c r="G143" s="2">
        <v>0.022</v>
      </c>
      <c r="H143" s="2">
        <v>0.007</v>
      </c>
      <c r="I143" s="2">
        <v>0.032</v>
      </c>
      <c r="J143" s="2">
        <v>0.1</v>
      </c>
      <c r="K143" s="4"/>
      <c r="L143" s="4"/>
      <c r="M143" s="2">
        <v>1.0</v>
      </c>
      <c r="N143" s="3">
        <v>1180.0</v>
      </c>
      <c r="O143" s="2">
        <v>6.9</v>
      </c>
      <c r="P143" s="4"/>
      <c r="Q143" s="4"/>
      <c r="R143" s="4"/>
      <c r="S143" s="4"/>
      <c r="T143" s="2">
        <v>0.0</v>
      </c>
      <c r="U143" s="2">
        <v>0.494</v>
      </c>
      <c r="V143" s="2">
        <v>0.013</v>
      </c>
      <c r="W143" s="4"/>
      <c r="X143" s="2">
        <v>100.0</v>
      </c>
    </row>
    <row r="144">
      <c r="A144" s="2" t="s">
        <v>27</v>
      </c>
      <c r="B144" s="2" t="s">
        <v>295</v>
      </c>
      <c r="C144" s="3">
        <v>2250.0</v>
      </c>
      <c r="D144" s="2">
        <v>9.0</v>
      </c>
      <c r="E144" s="2">
        <v>91.0</v>
      </c>
      <c r="F144" s="2">
        <v>0.9</v>
      </c>
      <c r="G144" s="2">
        <v>0.012</v>
      </c>
      <c r="H144" s="2">
        <v>0.028</v>
      </c>
      <c r="I144" s="2">
        <v>0.03</v>
      </c>
      <c r="J144" s="2">
        <v>0.1</v>
      </c>
      <c r="K144" s="4"/>
      <c r="L144" s="4"/>
      <c r="M144" s="2">
        <v>0.5</v>
      </c>
      <c r="N144" s="2">
        <v>119.0</v>
      </c>
      <c r="O144" s="2">
        <v>7.5</v>
      </c>
      <c r="P144" s="4"/>
      <c r="Q144" s="2">
        <v>3.4</v>
      </c>
      <c r="R144" s="2">
        <v>2.4</v>
      </c>
      <c r="S144" s="2">
        <v>1.0</v>
      </c>
      <c r="T144" s="2">
        <v>0.001</v>
      </c>
      <c r="U144" s="2">
        <v>0.334</v>
      </c>
      <c r="V144" s="2">
        <v>0.013</v>
      </c>
      <c r="W144" s="4"/>
      <c r="X144" s="2">
        <v>100.0</v>
      </c>
    </row>
    <row r="145">
      <c r="A145" s="2" t="s">
        <v>27</v>
      </c>
      <c r="B145" s="2" t="s">
        <v>296</v>
      </c>
      <c r="C145" s="3">
        <v>2500.0</v>
      </c>
      <c r="D145" s="2">
        <v>9.7</v>
      </c>
      <c r="E145" s="2">
        <v>90.3</v>
      </c>
      <c r="F145" s="2">
        <v>1.7</v>
      </c>
      <c r="G145" s="2">
        <v>0.022</v>
      </c>
      <c r="H145" s="2">
        <v>0.007</v>
      </c>
      <c r="I145" s="2">
        <v>0.032</v>
      </c>
      <c r="J145" s="2">
        <v>0.1</v>
      </c>
      <c r="K145" s="4"/>
      <c r="L145" s="4"/>
      <c r="M145" s="2">
        <v>1.0</v>
      </c>
      <c r="N145" s="3">
        <v>1180.0</v>
      </c>
      <c r="O145" s="2">
        <v>6.9</v>
      </c>
      <c r="P145" s="4"/>
      <c r="Q145" s="2">
        <v>3.6</v>
      </c>
      <c r="R145" s="2">
        <v>2.8</v>
      </c>
      <c r="S145" s="2">
        <v>0.8</v>
      </c>
      <c r="T145" s="2">
        <v>0.0</v>
      </c>
      <c r="U145" s="2">
        <v>0.494</v>
      </c>
      <c r="V145" s="2">
        <v>0.017</v>
      </c>
      <c r="W145" s="4"/>
      <c r="X145" s="2">
        <v>100.0</v>
      </c>
    </row>
    <row r="146">
      <c r="A146" s="2" t="s">
        <v>27</v>
      </c>
      <c r="B146" s="2" t="s">
        <v>297</v>
      </c>
      <c r="C146" s="3">
        <v>2500.0</v>
      </c>
      <c r="D146" s="2">
        <v>21.0</v>
      </c>
      <c r="E146" s="2">
        <v>79.0</v>
      </c>
      <c r="F146" s="2">
        <v>1.7</v>
      </c>
      <c r="G146" s="2">
        <v>0.022</v>
      </c>
      <c r="H146" s="2">
        <v>0.004</v>
      </c>
      <c r="I146" s="2">
        <v>0.037</v>
      </c>
      <c r="J146" s="2">
        <v>0.2</v>
      </c>
      <c r="K146" s="2">
        <v>0.405</v>
      </c>
      <c r="L146" s="2">
        <v>0.177</v>
      </c>
      <c r="M146" s="2">
        <v>1.1</v>
      </c>
      <c r="N146" s="2">
        <v>670.0</v>
      </c>
      <c r="O146" s="2">
        <v>18.0</v>
      </c>
      <c r="P146" s="4"/>
      <c r="Q146" s="2">
        <v>4.6</v>
      </c>
      <c r="R146" s="2">
        <v>4.1</v>
      </c>
      <c r="S146" s="2">
        <v>0.5</v>
      </c>
      <c r="T146" s="2">
        <v>0.001</v>
      </c>
      <c r="U146" s="2">
        <v>0.507</v>
      </c>
      <c r="V146" s="2">
        <v>0.017</v>
      </c>
      <c r="W146" s="4"/>
      <c r="X146" s="2">
        <v>100.0</v>
      </c>
    </row>
    <row r="147">
      <c r="A147" s="2" t="s">
        <v>27</v>
      </c>
      <c r="B147" s="2" t="s">
        <v>298</v>
      </c>
      <c r="C147" s="3">
        <v>7490.0</v>
      </c>
      <c r="D147" s="2">
        <v>7.5</v>
      </c>
      <c r="E147" s="2">
        <v>92.5</v>
      </c>
      <c r="F147" s="2">
        <v>1.3</v>
      </c>
      <c r="G147" s="2">
        <v>0.009</v>
      </c>
      <c r="H147" s="2">
        <v>0.011</v>
      </c>
      <c r="I147" s="2">
        <v>0.031</v>
      </c>
      <c r="J147" s="2">
        <v>0.0</v>
      </c>
      <c r="K147" s="4"/>
      <c r="L147" s="4"/>
      <c r="M147" s="2">
        <v>0.5</v>
      </c>
      <c r="N147" s="2">
        <v>26.0</v>
      </c>
      <c r="O147" s="2">
        <v>5.7</v>
      </c>
      <c r="P147" s="4"/>
      <c r="Q147" s="4"/>
      <c r="R147" s="4"/>
      <c r="S147" s="4"/>
      <c r="T147" s="2">
        <v>0.001</v>
      </c>
      <c r="U147" s="2">
        <v>0.166</v>
      </c>
      <c r="V147" s="2">
        <v>0.015</v>
      </c>
      <c r="W147" s="4"/>
      <c r="X147" s="2">
        <v>100.0</v>
      </c>
    </row>
    <row r="148">
      <c r="A148" s="2" t="s">
        <v>27</v>
      </c>
      <c r="B148" s="2" t="s">
        <v>299</v>
      </c>
      <c r="C148" s="3">
        <v>7490.0</v>
      </c>
      <c r="D148" s="2">
        <v>7.0</v>
      </c>
      <c r="E148" s="2">
        <v>93.0</v>
      </c>
      <c r="F148" s="2">
        <v>0.9</v>
      </c>
      <c r="G148" s="2">
        <v>0.006</v>
      </c>
      <c r="H148" s="2">
        <v>0.03</v>
      </c>
      <c r="I148" s="2">
        <v>0.036</v>
      </c>
      <c r="J148" s="2">
        <v>0.1</v>
      </c>
      <c r="K148" s="2">
        <v>0.02</v>
      </c>
      <c r="L148" s="2">
        <v>0.041</v>
      </c>
      <c r="M148" s="2">
        <v>0.4</v>
      </c>
      <c r="N148" s="2">
        <v>34.0</v>
      </c>
      <c r="O148" s="2">
        <v>5.6</v>
      </c>
      <c r="P148" s="4"/>
      <c r="Q148" s="2">
        <v>1.2</v>
      </c>
      <c r="R148" s="2">
        <v>0.8</v>
      </c>
      <c r="S148" s="2">
        <v>0.4</v>
      </c>
      <c r="T148" s="2">
        <v>0.017</v>
      </c>
      <c r="U148" s="2">
        <v>0.215</v>
      </c>
      <c r="V148" s="2">
        <v>0.013</v>
      </c>
      <c r="W148" s="4"/>
      <c r="X148" s="2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27</v>
      </c>
      <c r="B2" s="2" t="s">
        <v>300</v>
      </c>
      <c r="C2" s="3">
        <v>2000.0</v>
      </c>
      <c r="D2" s="2">
        <v>33.2</v>
      </c>
      <c r="E2" s="2">
        <v>66.8</v>
      </c>
      <c r="F2" s="2">
        <v>24.5</v>
      </c>
      <c r="G2" s="2">
        <v>0.313</v>
      </c>
      <c r="H2" s="2">
        <v>0.011</v>
      </c>
      <c r="I2" s="2">
        <v>0.405</v>
      </c>
      <c r="J2" s="2">
        <v>6.5</v>
      </c>
      <c r="K2" s="4"/>
      <c r="L2" s="4"/>
      <c r="M2" s="2">
        <v>1.4</v>
      </c>
      <c r="N2" s="3">
        <v>3980.0</v>
      </c>
      <c r="O2" s="2">
        <v>0.9</v>
      </c>
      <c r="P2" s="4"/>
      <c r="Q2" s="4"/>
      <c r="R2" s="4"/>
      <c r="S2" s="4"/>
      <c r="T2" s="2">
        <v>0.076</v>
      </c>
      <c r="U2" s="2">
        <v>0.263</v>
      </c>
      <c r="V2" s="2">
        <v>0.025</v>
      </c>
      <c r="W2" s="4"/>
      <c r="X2" s="2">
        <v>2.0</v>
      </c>
    </row>
    <row r="3">
      <c r="A3" s="2" t="s">
        <v>27</v>
      </c>
      <c r="B3" s="2" t="s">
        <v>301</v>
      </c>
      <c r="C3" s="3">
        <v>2000.0</v>
      </c>
      <c r="D3" s="2">
        <v>24.0</v>
      </c>
      <c r="E3" s="2">
        <v>76.0</v>
      </c>
      <c r="F3" s="2">
        <v>18.8</v>
      </c>
      <c r="G3" s="2">
        <v>0.24</v>
      </c>
      <c r="H3" s="2">
        <v>0.005</v>
      </c>
      <c r="I3" s="2">
        <v>0.279</v>
      </c>
      <c r="J3" s="2">
        <v>3.9</v>
      </c>
      <c r="K3" s="4"/>
      <c r="L3" s="4"/>
      <c r="M3" s="2">
        <v>1.2</v>
      </c>
      <c r="N3" s="3">
        <v>10094.0</v>
      </c>
      <c r="O3" s="2">
        <v>0.1</v>
      </c>
      <c r="P3" s="4"/>
      <c r="Q3" s="4"/>
      <c r="R3" s="4"/>
      <c r="S3" s="4"/>
      <c r="T3" s="2">
        <v>0.092</v>
      </c>
      <c r="U3" s="2">
        <v>0.247</v>
      </c>
      <c r="V3" s="2">
        <v>0.018</v>
      </c>
      <c r="W3" s="4"/>
      <c r="X3" s="2">
        <v>2.0</v>
      </c>
    </row>
    <row r="4">
      <c r="A4" s="2" t="s">
        <v>27</v>
      </c>
      <c r="B4" s="2" t="s">
        <v>302</v>
      </c>
      <c r="C4" s="3">
        <v>2000.0</v>
      </c>
      <c r="D4" s="2">
        <v>34.2</v>
      </c>
      <c r="E4" s="2">
        <v>65.8</v>
      </c>
      <c r="F4" s="2">
        <v>14.4</v>
      </c>
      <c r="G4" s="2">
        <v>0.166</v>
      </c>
      <c r="H4" s="2">
        <v>0.03</v>
      </c>
      <c r="I4" s="2">
        <v>0.11</v>
      </c>
      <c r="J4" s="2">
        <v>18.9</v>
      </c>
      <c r="K4" s="4"/>
      <c r="L4" s="4"/>
      <c r="M4" s="2">
        <v>0.8</v>
      </c>
      <c r="N4" s="2">
        <v>60.0</v>
      </c>
      <c r="O4" s="2">
        <v>0.1</v>
      </c>
      <c r="P4" s="4"/>
      <c r="Q4" s="4"/>
      <c r="R4" s="4"/>
      <c r="S4" s="4"/>
      <c r="T4" s="2">
        <v>0.085</v>
      </c>
      <c r="U4" s="2">
        <v>0.19</v>
      </c>
      <c r="V4" s="4"/>
      <c r="W4" s="4"/>
      <c r="X4" s="2">
        <v>50.0</v>
      </c>
    </row>
    <row r="5">
      <c r="A5" s="2" t="s">
        <v>27</v>
      </c>
      <c r="B5" s="2" t="s">
        <v>303</v>
      </c>
      <c r="C5" s="3">
        <v>2000.0</v>
      </c>
      <c r="D5" s="2">
        <v>35.1</v>
      </c>
      <c r="E5" s="2">
        <v>64.9</v>
      </c>
      <c r="F5" s="2">
        <v>32.1</v>
      </c>
      <c r="G5" s="2">
        <v>0.298</v>
      </c>
      <c r="H5" s="2">
        <v>0.003</v>
      </c>
      <c r="I5" s="2">
        <v>0.179</v>
      </c>
      <c r="J5" s="2">
        <v>2.4</v>
      </c>
      <c r="K5" s="4"/>
      <c r="L5" s="4"/>
      <c r="M5" s="2">
        <v>0.9</v>
      </c>
      <c r="N5" s="2">
        <v>55.0</v>
      </c>
      <c r="O5" s="2">
        <v>0.0</v>
      </c>
      <c r="P5" s="4"/>
      <c r="Q5" s="4"/>
      <c r="R5" s="4"/>
      <c r="S5" s="4"/>
      <c r="T5" s="2">
        <v>0.312</v>
      </c>
      <c r="U5" s="2">
        <v>0.269</v>
      </c>
      <c r="V5" s="2">
        <v>0.02</v>
      </c>
      <c r="W5" s="4"/>
      <c r="X5" s="2">
        <v>50.0</v>
      </c>
    </row>
    <row r="6">
      <c r="A6" s="2" t="s">
        <v>27</v>
      </c>
      <c r="B6" s="2" t="s">
        <v>304</v>
      </c>
      <c r="C6" s="3">
        <v>2000.0</v>
      </c>
      <c r="D6" s="2">
        <v>19.9</v>
      </c>
      <c r="E6" s="2">
        <v>80.1</v>
      </c>
      <c r="F6" s="2">
        <v>17.0</v>
      </c>
      <c r="G6" s="2">
        <v>0.158</v>
      </c>
      <c r="H6" s="2">
        <v>0.011</v>
      </c>
      <c r="I6" s="2">
        <v>0.134</v>
      </c>
      <c r="J6" s="2">
        <v>2.1</v>
      </c>
      <c r="K6" s="4"/>
      <c r="L6" s="4"/>
      <c r="M6" s="2">
        <v>0.7</v>
      </c>
      <c r="N6" s="2">
        <v>20.0</v>
      </c>
      <c r="O6" s="2">
        <v>0.1</v>
      </c>
      <c r="P6" s="4"/>
      <c r="Q6" s="4"/>
      <c r="R6" s="4"/>
      <c r="S6" s="4"/>
      <c r="T6" s="2">
        <v>0.088</v>
      </c>
      <c r="U6" s="2">
        <v>0.21</v>
      </c>
      <c r="V6" s="2">
        <v>0.014</v>
      </c>
      <c r="W6" s="4"/>
      <c r="X6" s="2">
        <v>50.0</v>
      </c>
    </row>
    <row r="7">
      <c r="A7" s="2" t="s">
        <v>27</v>
      </c>
      <c r="B7" s="2" t="s">
        <v>305</v>
      </c>
      <c r="C7" s="3">
        <v>2000.0</v>
      </c>
      <c r="D7" s="2">
        <v>35.1</v>
      </c>
      <c r="E7" s="2">
        <v>64.9</v>
      </c>
      <c r="F7" s="2">
        <v>26.4</v>
      </c>
      <c r="G7" s="2">
        <v>0.364</v>
      </c>
      <c r="H7" s="2">
        <v>0.019</v>
      </c>
      <c r="I7" s="2">
        <v>0.199</v>
      </c>
      <c r="J7" s="2">
        <v>7.9</v>
      </c>
      <c r="K7" s="4"/>
      <c r="L7" s="4"/>
      <c r="M7" s="2">
        <v>0.7</v>
      </c>
      <c r="N7" s="2">
        <v>8.0</v>
      </c>
      <c r="O7" s="2">
        <v>0.1</v>
      </c>
      <c r="P7" s="4"/>
      <c r="Q7" s="4"/>
      <c r="R7" s="4"/>
      <c r="S7" s="4"/>
      <c r="T7" s="2">
        <v>0.048</v>
      </c>
      <c r="U7" s="2">
        <v>0.132</v>
      </c>
      <c r="V7" s="2">
        <v>0.02</v>
      </c>
      <c r="W7" s="4"/>
      <c r="X7" s="2">
        <v>50.0</v>
      </c>
    </row>
    <row r="8">
      <c r="A8" s="2" t="s">
        <v>27</v>
      </c>
      <c r="B8" s="2" t="s">
        <v>306</v>
      </c>
      <c r="C8" s="3">
        <v>2000.0</v>
      </c>
      <c r="D8" s="2">
        <v>31.0</v>
      </c>
      <c r="E8" s="2">
        <v>69.0</v>
      </c>
      <c r="F8" s="2">
        <v>14.5</v>
      </c>
      <c r="G8" s="2">
        <v>0.2</v>
      </c>
      <c r="H8" s="2">
        <v>0.005</v>
      </c>
      <c r="I8" s="2">
        <v>0.17</v>
      </c>
      <c r="J8" s="2">
        <v>15.5</v>
      </c>
      <c r="K8" s="4"/>
      <c r="L8" s="4"/>
      <c r="M8" s="2">
        <v>1.0</v>
      </c>
      <c r="N8" s="2">
        <v>700.0</v>
      </c>
      <c r="O8" s="4"/>
      <c r="P8" s="4"/>
      <c r="Q8" s="4"/>
      <c r="R8" s="4"/>
      <c r="S8" s="4"/>
      <c r="T8" s="2">
        <v>0.085</v>
      </c>
      <c r="U8" s="2">
        <v>0.24</v>
      </c>
      <c r="V8" s="2">
        <v>0.015</v>
      </c>
      <c r="W8" s="4"/>
      <c r="X8" s="2">
        <v>10.0</v>
      </c>
    </row>
    <row r="9">
      <c r="A9" s="2" t="s">
        <v>27</v>
      </c>
      <c r="B9" s="2" t="s">
        <v>307</v>
      </c>
      <c r="C9" s="4"/>
      <c r="D9" s="2">
        <v>99.8</v>
      </c>
      <c r="E9" s="2">
        <v>0.2</v>
      </c>
      <c r="F9" s="2">
        <v>0.0</v>
      </c>
      <c r="G9" s="4"/>
      <c r="H9" s="4"/>
      <c r="I9" s="2">
        <v>0.001</v>
      </c>
      <c r="J9" s="2">
        <v>99.8</v>
      </c>
      <c r="K9" s="4"/>
      <c r="L9" s="4"/>
      <c r="M9" s="2">
        <v>0.0</v>
      </c>
      <c r="N9" s="2">
        <v>0.0</v>
      </c>
      <c r="O9" s="2">
        <v>0.0</v>
      </c>
      <c r="P9" s="4"/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4"/>
      <c r="X9" s="4"/>
    </row>
    <row r="10">
      <c r="A10" s="2" t="s">
        <v>27</v>
      </c>
      <c r="B10" s="2" t="s">
        <v>308</v>
      </c>
      <c r="C10" s="3">
        <v>6000.0</v>
      </c>
      <c r="D10" s="2">
        <v>19.2</v>
      </c>
      <c r="E10" s="2">
        <v>80.8</v>
      </c>
      <c r="F10" s="2">
        <v>15.0</v>
      </c>
      <c r="G10" s="2">
        <v>0.0</v>
      </c>
      <c r="H10" s="2">
        <v>0.026</v>
      </c>
      <c r="I10" s="2">
        <v>0.418</v>
      </c>
      <c r="J10" s="2">
        <v>2.3</v>
      </c>
      <c r="K10" s="4"/>
      <c r="L10" s="4"/>
      <c r="M10" s="2">
        <v>1.8</v>
      </c>
      <c r="N10" s="2">
        <v>26.0</v>
      </c>
      <c r="O10" s="2">
        <v>0.1</v>
      </c>
      <c r="P10" s="4"/>
      <c r="Q10" s="4"/>
      <c r="R10" s="4"/>
      <c r="S10" s="4"/>
      <c r="T10" s="2">
        <v>0.194</v>
      </c>
      <c r="U10" s="2">
        <v>0.331</v>
      </c>
      <c r="V10" s="4"/>
      <c r="W10" s="4"/>
      <c r="X10" s="2">
        <v>100.0</v>
      </c>
    </row>
    <row r="11">
      <c r="A11" s="2" t="s">
        <v>27</v>
      </c>
      <c r="B11" s="2" t="s">
        <v>309</v>
      </c>
      <c r="C11" s="3">
        <v>6000.0</v>
      </c>
      <c r="D11" s="2">
        <v>35.7</v>
      </c>
      <c r="E11" s="2">
        <v>64.3</v>
      </c>
      <c r="F11" s="2">
        <v>26.0</v>
      </c>
      <c r="G11" s="2">
        <v>0.402</v>
      </c>
      <c r="H11" s="2">
        <v>0.01</v>
      </c>
      <c r="I11" s="2">
        <v>0.241</v>
      </c>
      <c r="J11" s="2">
        <v>4.4</v>
      </c>
      <c r="K11" s="2">
        <v>0.752</v>
      </c>
      <c r="L11" s="2">
        <v>0.014</v>
      </c>
      <c r="M11" s="2">
        <v>1.5</v>
      </c>
      <c r="N11" s="3">
        <v>5405.0</v>
      </c>
      <c r="O11" s="2">
        <v>3.8</v>
      </c>
      <c r="P11" s="4"/>
      <c r="Q11" s="4"/>
      <c r="R11" s="4"/>
      <c r="S11" s="4"/>
      <c r="T11" s="2">
        <v>0.049</v>
      </c>
      <c r="U11" s="2">
        <v>0.15</v>
      </c>
      <c r="V11" s="2">
        <v>0.014</v>
      </c>
      <c r="W11" s="4"/>
      <c r="X11" s="2">
        <v>2.0</v>
      </c>
    </row>
    <row r="12">
      <c r="A12" s="2" t="s">
        <v>27</v>
      </c>
      <c r="B12" s="2" t="s">
        <v>310</v>
      </c>
      <c r="C12" s="3">
        <v>6000.0</v>
      </c>
      <c r="D12" s="2">
        <v>26.6</v>
      </c>
      <c r="E12" s="2">
        <v>73.4</v>
      </c>
      <c r="F12" s="2">
        <v>18.7</v>
      </c>
      <c r="G12" s="2">
        <v>0.289</v>
      </c>
      <c r="H12" s="2">
        <v>0.016</v>
      </c>
      <c r="I12" s="2">
        <v>0.327</v>
      </c>
      <c r="J12" s="2">
        <v>3.9</v>
      </c>
      <c r="K12" s="2">
        <v>0.752</v>
      </c>
      <c r="L12" s="2">
        <v>0.014</v>
      </c>
      <c r="M12" s="2">
        <v>1.4</v>
      </c>
      <c r="N12" s="3">
        <v>10119.0</v>
      </c>
      <c r="O12" s="2">
        <v>2.6</v>
      </c>
      <c r="P12" s="4"/>
      <c r="Q12" s="4"/>
      <c r="R12" s="4"/>
      <c r="S12" s="4"/>
      <c r="T12" s="2">
        <v>0.075</v>
      </c>
      <c r="U12" s="2">
        <v>0.299</v>
      </c>
      <c r="V12" s="2">
        <v>0.01</v>
      </c>
      <c r="W12" s="4"/>
      <c r="X12" s="2">
        <v>2.0</v>
      </c>
    </row>
    <row r="13">
      <c r="A13" s="2" t="s">
        <v>27</v>
      </c>
      <c r="B13" s="2" t="s">
        <v>311</v>
      </c>
      <c r="C13" s="3">
        <v>6000.0</v>
      </c>
      <c r="D13" s="2">
        <v>25.9</v>
      </c>
      <c r="E13" s="2">
        <v>74.1</v>
      </c>
      <c r="F13" s="2">
        <v>11.7</v>
      </c>
      <c r="G13" s="2">
        <v>0.134</v>
      </c>
      <c r="H13" s="2">
        <v>0.015</v>
      </c>
      <c r="I13" s="2">
        <v>0.093</v>
      </c>
      <c r="J13" s="2">
        <v>13.8</v>
      </c>
      <c r="K13" s="4"/>
      <c r="L13" s="4"/>
      <c r="M13" s="2">
        <v>0.4</v>
      </c>
      <c r="N13" s="2">
        <v>8.0</v>
      </c>
      <c r="O13" s="2">
        <v>0.0</v>
      </c>
      <c r="P13" s="4"/>
      <c r="Q13" s="4"/>
      <c r="R13" s="4"/>
      <c r="S13" s="4"/>
      <c r="T13" s="2">
        <v>0.021</v>
      </c>
      <c r="U13" s="2">
        <v>0.027</v>
      </c>
      <c r="V13" s="2">
        <v>0.01</v>
      </c>
      <c r="W13" s="4"/>
      <c r="X13" s="2">
        <v>50.0</v>
      </c>
    </row>
    <row r="14">
      <c r="A14" s="2" t="s">
        <v>27</v>
      </c>
      <c r="B14" s="2" t="s">
        <v>312</v>
      </c>
      <c r="C14" s="3">
        <v>6000.0</v>
      </c>
      <c r="D14" s="2">
        <v>29.1</v>
      </c>
      <c r="E14" s="2">
        <v>70.9</v>
      </c>
      <c r="F14" s="2">
        <v>8.7</v>
      </c>
      <c r="G14" s="2">
        <v>0.099</v>
      </c>
      <c r="H14" s="2">
        <v>0.02</v>
      </c>
      <c r="I14" s="2">
        <v>0.061</v>
      </c>
      <c r="J14" s="2">
        <v>20.2</v>
      </c>
      <c r="K14" s="4"/>
      <c r="L14" s="4"/>
      <c r="M14" s="2">
        <v>0.2</v>
      </c>
      <c r="N14" s="4"/>
      <c r="O14" s="2">
        <v>0.0</v>
      </c>
      <c r="P14" s="4"/>
      <c r="Q14" s="4"/>
      <c r="R14" s="4"/>
      <c r="S14" s="4"/>
      <c r="T14" s="2">
        <v>0.021</v>
      </c>
      <c r="U14" s="2">
        <v>0.04</v>
      </c>
      <c r="V14" s="2">
        <v>0.011</v>
      </c>
      <c r="W14" s="4"/>
      <c r="X14" s="2">
        <v>50.0</v>
      </c>
    </row>
    <row r="15">
      <c r="A15" s="2" t="s">
        <v>27</v>
      </c>
      <c r="B15" s="2" t="s">
        <v>313</v>
      </c>
      <c r="C15" s="3">
        <v>6000.0</v>
      </c>
      <c r="D15" s="2">
        <v>45.7</v>
      </c>
      <c r="E15" s="2">
        <v>54.3</v>
      </c>
      <c r="F15" s="2">
        <v>10.8</v>
      </c>
      <c r="G15" s="2">
        <v>0.0</v>
      </c>
      <c r="H15" s="2">
        <v>0.016</v>
      </c>
      <c r="I15" s="2">
        <v>0.133</v>
      </c>
      <c r="J15" s="2">
        <v>34.6</v>
      </c>
      <c r="K15" s="4"/>
      <c r="L15" s="4"/>
      <c r="M15" s="2">
        <v>0.3</v>
      </c>
      <c r="N15" s="4"/>
      <c r="O15" s="2">
        <v>0.0</v>
      </c>
      <c r="P15" s="4"/>
      <c r="Q15" s="4"/>
      <c r="R15" s="4"/>
      <c r="S15" s="4"/>
      <c r="T15" s="2">
        <v>0.054</v>
      </c>
      <c r="U15" s="2">
        <v>0.127</v>
      </c>
      <c r="V15" s="4"/>
      <c r="W15" s="4"/>
      <c r="X15" s="2">
        <v>100.0</v>
      </c>
    </row>
    <row r="16">
      <c r="A16" s="2" t="s">
        <v>27</v>
      </c>
      <c r="B16" s="2" t="s">
        <v>314</v>
      </c>
      <c r="C16" s="3">
        <v>6000.0</v>
      </c>
      <c r="D16" s="2">
        <v>42.6</v>
      </c>
      <c r="E16" s="2">
        <v>57.4</v>
      </c>
      <c r="F16" s="2">
        <v>20.6</v>
      </c>
      <c r="G16" s="2">
        <v>0.0</v>
      </c>
      <c r="H16" s="2">
        <v>0.014</v>
      </c>
      <c r="I16" s="2">
        <v>0.072</v>
      </c>
      <c r="J16" s="2">
        <v>20.3</v>
      </c>
      <c r="K16" s="4"/>
      <c r="L16" s="4"/>
      <c r="M16" s="2">
        <v>1.5</v>
      </c>
      <c r="N16" s="4"/>
      <c r="O16" s="2">
        <v>0.2</v>
      </c>
      <c r="P16" s="4"/>
      <c r="Q16" s="4"/>
      <c r="R16" s="4"/>
      <c r="S16" s="4"/>
      <c r="T16" s="2">
        <v>0.448</v>
      </c>
      <c r="U16" s="2">
        <v>0.086</v>
      </c>
      <c r="V16" s="4"/>
      <c r="W16" s="4"/>
      <c r="X16" s="2">
        <v>100.0</v>
      </c>
    </row>
    <row r="17">
      <c r="A17" s="2" t="s">
        <v>27</v>
      </c>
      <c r="B17" s="2" t="s">
        <v>315</v>
      </c>
      <c r="C17" s="3">
        <v>6000.0</v>
      </c>
      <c r="D17" s="2">
        <v>20.1</v>
      </c>
      <c r="E17" s="2">
        <v>79.9</v>
      </c>
      <c r="F17" s="2">
        <v>18.0</v>
      </c>
      <c r="G17" s="2">
        <v>0.184</v>
      </c>
      <c r="H17" s="2">
        <v>0.007</v>
      </c>
      <c r="I17" s="2">
        <v>0.257</v>
      </c>
      <c r="J17" s="2">
        <v>1.0</v>
      </c>
      <c r="K17" s="4"/>
      <c r="L17" s="4"/>
      <c r="M17" s="2">
        <v>1.1</v>
      </c>
      <c r="N17" s="4"/>
      <c r="O17" s="2">
        <v>0.0</v>
      </c>
      <c r="P17" s="4"/>
      <c r="Q17" s="4"/>
      <c r="R17" s="4"/>
      <c r="S17" s="4"/>
      <c r="T17" s="2">
        <v>0.092</v>
      </c>
      <c r="U17" s="2">
        <v>0.34</v>
      </c>
      <c r="V17" s="4"/>
      <c r="W17" s="4"/>
      <c r="X17" s="2">
        <v>50.0</v>
      </c>
    </row>
    <row r="18">
      <c r="A18" s="2" t="s">
        <v>27</v>
      </c>
      <c r="B18" s="2" t="s">
        <v>316</v>
      </c>
      <c r="C18" s="3">
        <v>6000.0</v>
      </c>
      <c r="D18" s="2">
        <v>26.3</v>
      </c>
      <c r="E18" s="2">
        <v>73.7</v>
      </c>
      <c r="F18" s="2">
        <v>14.0</v>
      </c>
      <c r="G18" s="2">
        <v>0.16</v>
      </c>
      <c r="H18" s="2">
        <v>0.021</v>
      </c>
      <c r="I18" s="2">
        <v>0.13</v>
      </c>
      <c r="J18" s="2">
        <v>11.9</v>
      </c>
      <c r="K18" s="4"/>
      <c r="L18" s="4"/>
      <c r="M18" s="2">
        <v>0.4</v>
      </c>
      <c r="N18" s="4"/>
      <c r="O18" s="2">
        <v>0.0</v>
      </c>
      <c r="P18" s="4"/>
      <c r="Q18" s="4"/>
      <c r="R18" s="4"/>
      <c r="S18" s="4"/>
      <c r="T18" s="2">
        <v>0.013</v>
      </c>
      <c r="U18" s="2">
        <v>0.014</v>
      </c>
      <c r="V18" s="2">
        <v>0.013</v>
      </c>
      <c r="W18" s="4"/>
      <c r="X18" s="2">
        <v>50.0</v>
      </c>
    </row>
    <row r="19">
      <c r="A19" s="2" t="s">
        <v>27</v>
      </c>
      <c r="B19" s="2" t="s">
        <v>317</v>
      </c>
      <c r="C19" s="3">
        <v>6000.0</v>
      </c>
      <c r="D19" s="2">
        <v>14.4</v>
      </c>
      <c r="E19" s="2">
        <v>85.6</v>
      </c>
      <c r="F19" s="2">
        <v>11.9</v>
      </c>
      <c r="G19" s="2">
        <v>0.136</v>
      </c>
      <c r="H19" s="2">
        <v>0.018</v>
      </c>
      <c r="I19" s="2">
        <v>0.119</v>
      </c>
      <c r="J19" s="2">
        <v>2.2</v>
      </c>
      <c r="K19" s="4"/>
      <c r="L19" s="4"/>
      <c r="M19" s="2">
        <v>0.3</v>
      </c>
      <c r="N19" s="4"/>
      <c r="O19" s="2">
        <v>0.0</v>
      </c>
      <c r="P19" s="4"/>
      <c r="Q19" s="4"/>
      <c r="R19" s="4"/>
      <c r="S19" s="4"/>
      <c r="T19" s="2">
        <v>0.054</v>
      </c>
      <c r="U19" s="2">
        <v>0.104</v>
      </c>
      <c r="V19" s="2">
        <v>0.007</v>
      </c>
      <c r="W19" s="4"/>
      <c r="X19" s="2">
        <v>50.0</v>
      </c>
    </row>
    <row r="20">
      <c r="A20" s="2" t="s">
        <v>27</v>
      </c>
      <c r="B20" s="2" t="s">
        <v>318</v>
      </c>
      <c r="C20" s="3">
        <v>6000.0</v>
      </c>
      <c r="D20" s="2">
        <v>31.3</v>
      </c>
      <c r="E20" s="2">
        <v>68.7</v>
      </c>
      <c r="F20" s="2">
        <v>25.4</v>
      </c>
      <c r="G20" s="2">
        <v>0.396</v>
      </c>
      <c r="H20" s="2">
        <v>0.013</v>
      </c>
      <c r="I20" s="2">
        <v>0.24</v>
      </c>
      <c r="J20" s="2">
        <v>4.7</v>
      </c>
      <c r="K20" s="2">
        <v>0.254</v>
      </c>
      <c r="L20" s="4"/>
      <c r="M20" s="2">
        <v>1.3</v>
      </c>
      <c r="N20" s="2">
        <v>78.0</v>
      </c>
      <c r="O20" s="2">
        <v>0.0</v>
      </c>
      <c r="P20" s="4"/>
      <c r="Q20" s="4"/>
      <c r="R20" s="4"/>
      <c r="S20" s="4"/>
      <c r="T20" s="2">
        <v>0.08</v>
      </c>
      <c r="U20" s="2">
        <v>0.143</v>
      </c>
      <c r="V20" s="2">
        <v>0.018</v>
      </c>
      <c r="W20" s="4"/>
      <c r="X20" s="2">
        <v>50.0</v>
      </c>
    </row>
    <row r="21">
      <c r="A21" s="2" t="s">
        <v>27</v>
      </c>
      <c r="B21" s="2" t="s">
        <v>319</v>
      </c>
      <c r="C21" s="3">
        <v>6000.0</v>
      </c>
      <c r="D21" s="2">
        <v>22.8</v>
      </c>
      <c r="E21" s="2">
        <v>77.2</v>
      </c>
      <c r="F21" s="2">
        <v>16.7</v>
      </c>
      <c r="G21" s="2">
        <v>0.261</v>
      </c>
      <c r="H21" s="2">
        <v>0.076</v>
      </c>
      <c r="I21" s="2">
        <v>0.247</v>
      </c>
      <c r="J21" s="2">
        <v>3.7</v>
      </c>
      <c r="K21" s="2">
        <v>0.254</v>
      </c>
      <c r="L21" s="4"/>
      <c r="M21" s="2">
        <v>1.2</v>
      </c>
      <c r="N21" s="4"/>
      <c r="O21" s="2">
        <v>1.2</v>
      </c>
      <c r="P21" s="4"/>
      <c r="Q21" s="4"/>
      <c r="R21" s="4"/>
      <c r="S21" s="4"/>
      <c r="T21" s="2">
        <v>0.114</v>
      </c>
      <c r="U21" s="2">
        <v>0.196</v>
      </c>
      <c r="V21" s="2">
        <v>0.013</v>
      </c>
      <c r="W21" s="4"/>
      <c r="X21" s="2">
        <v>50.0</v>
      </c>
    </row>
    <row r="22">
      <c r="A22" s="2" t="s">
        <v>27</v>
      </c>
      <c r="B22" s="2" t="s">
        <v>320</v>
      </c>
      <c r="C22" s="3">
        <v>6000.0</v>
      </c>
      <c r="D22" s="2">
        <v>31.9</v>
      </c>
      <c r="E22" s="2">
        <v>68.1</v>
      </c>
      <c r="F22" s="2">
        <v>23.6</v>
      </c>
      <c r="G22" s="2">
        <v>0.306</v>
      </c>
      <c r="H22" s="2">
        <v>0.007</v>
      </c>
      <c r="I22" s="2">
        <v>0.178</v>
      </c>
      <c r="J22" s="2">
        <v>5.1</v>
      </c>
      <c r="K22" s="4"/>
      <c r="L22" s="4"/>
      <c r="M22" s="2">
        <v>1.0</v>
      </c>
      <c r="N22" s="2">
        <v>7.0</v>
      </c>
      <c r="O22" s="2">
        <v>0.4</v>
      </c>
      <c r="P22" s="4"/>
      <c r="Q22" s="4"/>
      <c r="R22" s="4"/>
      <c r="S22" s="4"/>
      <c r="T22" s="2">
        <v>0.035</v>
      </c>
      <c r="U22" s="2">
        <v>0.206</v>
      </c>
      <c r="V22" s="2">
        <v>0.024</v>
      </c>
      <c r="W22" s="4"/>
      <c r="X22" s="2">
        <v>50.0</v>
      </c>
    </row>
    <row r="23">
      <c r="A23" s="2" t="s">
        <v>27</v>
      </c>
      <c r="B23" s="2" t="s">
        <v>321</v>
      </c>
      <c r="C23" s="3">
        <v>6000.0</v>
      </c>
      <c r="D23" s="2">
        <v>22.8</v>
      </c>
      <c r="E23" s="2">
        <v>77.2</v>
      </c>
      <c r="F23" s="2">
        <v>18.0</v>
      </c>
      <c r="G23" s="2">
        <v>0.233</v>
      </c>
      <c r="H23" s="2">
        <v>0.006</v>
      </c>
      <c r="I23" s="2">
        <v>0.187</v>
      </c>
      <c r="J23" s="2">
        <v>4.0</v>
      </c>
      <c r="K23" s="4"/>
      <c r="L23" s="4"/>
      <c r="M23" s="2">
        <v>0.8</v>
      </c>
      <c r="N23" s="4"/>
      <c r="O23" s="2">
        <v>0.0</v>
      </c>
      <c r="P23" s="4"/>
      <c r="Q23" s="4"/>
      <c r="R23" s="4"/>
      <c r="S23" s="4"/>
      <c r="T23" s="2">
        <v>0.133</v>
      </c>
      <c r="U23" s="2">
        <v>0.235</v>
      </c>
      <c r="V23" s="2">
        <v>0.017</v>
      </c>
      <c r="W23" s="4"/>
      <c r="X23" s="2">
        <v>50.0</v>
      </c>
    </row>
    <row r="24">
      <c r="A24" s="2" t="s">
        <v>27</v>
      </c>
      <c r="B24" s="2" t="s">
        <v>322</v>
      </c>
      <c r="C24" s="3">
        <v>6000.0</v>
      </c>
      <c r="D24" s="2">
        <v>21.7</v>
      </c>
      <c r="E24" s="2">
        <v>78.3</v>
      </c>
      <c r="F24" s="2">
        <v>17.3</v>
      </c>
      <c r="G24" s="2">
        <v>0.0</v>
      </c>
      <c r="H24" s="2">
        <v>0.012</v>
      </c>
      <c r="I24" s="2">
        <v>0.139</v>
      </c>
      <c r="J24" s="2">
        <v>4.1</v>
      </c>
      <c r="K24" s="4"/>
      <c r="L24" s="4"/>
      <c r="M24" s="2">
        <v>0.3</v>
      </c>
      <c r="N24" s="4"/>
      <c r="O24" s="2">
        <v>0.0</v>
      </c>
      <c r="P24" s="4"/>
      <c r="Q24" s="4"/>
      <c r="R24" s="4"/>
      <c r="S24" s="4"/>
      <c r="T24" s="2">
        <v>0.121</v>
      </c>
      <c r="U24" s="2">
        <v>0.012</v>
      </c>
      <c r="V24" s="4"/>
      <c r="W24" s="4"/>
      <c r="X24" s="2">
        <v>100.0</v>
      </c>
    </row>
    <row r="25">
      <c r="A25" s="2" t="s">
        <v>27</v>
      </c>
      <c r="B25" s="2" t="s">
        <v>323</v>
      </c>
      <c r="C25" s="3">
        <v>6000.0</v>
      </c>
      <c r="D25" s="2">
        <v>27.0</v>
      </c>
      <c r="E25" s="2">
        <v>73.0</v>
      </c>
      <c r="F25" s="2">
        <v>15.4</v>
      </c>
      <c r="G25" s="2">
        <v>0.0</v>
      </c>
      <c r="H25" s="2">
        <v>0.012</v>
      </c>
      <c r="I25" s="2">
        <v>0.118</v>
      </c>
      <c r="J25" s="2">
        <v>0.8</v>
      </c>
      <c r="K25" s="4"/>
      <c r="L25" s="4"/>
      <c r="M25" s="2">
        <v>1.3</v>
      </c>
      <c r="N25" s="4"/>
      <c r="O25" s="2">
        <v>0.0</v>
      </c>
      <c r="P25" s="4"/>
      <c r="Q25" s="4"/>
      <c r="R25" s="4"/>
      <c r="S25" s="4"/>
      <c r="T25" s="2">
        <v>0.195</v>
      </c>
      <c r="U25" s="2">
        <v>0.131</v>
      </c>
      <c r="V25" s="4"/>
      <c r="W25" s="4"/>
      <c r="X25" s="2">
        <v>100.0</v>
      </c>
    </row>
    <row r="26">
      <c r="A26" s="2" t="s">
        <v>27</v>
      </c>
      <c r="B26" s="2" t="s">
        <v>324</v>
      </c>
      <c r="C26" s="3">
        <v>6000.0</v>
      </c>
      <c r="D26" s="2">
        <v>37.1</v>
      </c>
      <c r="E26" s="2">
        <v>62.9</v>
      </c>
      <c r="F26" s="2">
        <v>21.9</v>
      </c>
      <c r="G26" s="2">
        <v>0.0</v>
      </c>
      <c r="H26" s="2">
        <v>0.0</v>
      </c>
      <c r="I26" s="2">
        <v>0.082</v>
      </c>
      <c r="J26" s="2">
        <v>16.1</v>
      </c>
      <c r="K26" s="2">
        <v>1.014</v>
      </c>
      <c r="L26" s="2">
        <v>0.034</v>
      </c>
      <c r="M26" s="2">
        <v>0.7</v>
      </c>
      <c r="N26" s="4"/>
      <c r="O26" s="2">
        <v>0.0</v>
      </c>
      <c r="P26" s="4"/>
      <c r="Q26" s="4"/>
      <c r="R26" s="4"/>
      <c r="S26" s="4"/>
      <c r="T26" s="2">
        <v>0.073</v>
      </c>
      <c r="U26" s="2">
        <v>0.033</v>
      </c>
      <c r="V26" s="2">
        <v>0.005</v>
      </c>
      <c r="W26" s="4"/>
      <c r="X26" s="2">
        <v>50.0</v>
      </c>
    </row>
    <row r="27">
      <c r="A27" s="2" t="s">
        <v>27</v>
      </c>
      <c r="B27" s="2" t="s">
        <v>325</v>
      </c>
      <c r="C27" s="3">
        <v>6000.0</v>
      </c>
      <c r="D27" s="2">
        <v>39.7</v>
      </c>
      <c r="E27" s="2">
        <v>60.3</v>
      </c>
      <c r="F27" s="2">
        <v>22.5</v>
      </c>
      <c r="G27" s="2">
        <v>0.0</v>
      </c>
      <c r="H27" s="2">
        <v>0.012</v>
      </c>
      <c r="I27" s="2">
        <v>0.032</v>
      </c>
      <c r="J27" s="2">
        <v>16.8</v>
      </c>
      <c r="K27" s="2">
        <v>1.014</v>
      </c>
      <c r="L27" s="2">
        <v>0.034</v>
      </c>
      <c r="M27" s="2">
        <v>0.4</v>
      </c>
      <c r="N27" s="2">
        <v>6.0</v>
      </c>
      <c r="O27" s="4"/>
      <c r="P27" s="4"/>
      <c r="Q27" s="4"/>
      <c r="R27" s="4"/>
      <c r="S27" s="4"/>
      <c r="T27" s="2">
        <v>0.11</v>
      </c>
      <c r="U27" s="2">
        <v>0.05</v>
      </c>
      <c r="V27" s="2">
        <v>0.006</v>
      </c>
      <c r="W27" s="4"/>
      <c r="X27" s="2">
        <v>50.0</v>
      </c>
    </row>
    <row r="28">
      <c r="A28" s="2" t="s">
        <v>27</v>
      </c>
      <c r="B28" s="2" t="s">
        <v>326</v>
      </c>
      <c r="C28" s="3">
        <v>6000.0</v>
      </c>
      <c r="D28" s="2">
        <v>42.5</v>
      </c>
      <c r="E28" s="2">
        <v>57.5</v>
      </c>
      <c r="F28" s="2">
        <v>9.9</v>
      </c>
      <c r="G28" s="2">
        <v>0.0</v>
      </c>
      <c r="H28" s="2">
        <v>0.012</v>
      </c>
      <c r="I28" s="2">
        <v>0.093</v>
      </c>
      <c r="J28" s="2">
        <v>32.1</v>
      </c>
      <c r="K28" s="4"/>
      <c r="L28" s="4"/>
      <c r="M28" s="2">
        <v>0.5</v>
      </c>
      <c r="N28" s="4"/>
      <c r="O28" s="2">
        <v>0.0</v>
      </c>
      <c r="P28" s="4"/>
      <c r="Q28" s="4"/>
      <c r="R28" s="4"/>
      <c r="S28" s="4"/>
      <c r="T28" s="2">
        <v>0.073</v>
      </c>
      <c r="U28" s="2">
        <v>0.1</v>
      </c>
      <c r="V28" s="4"/>
      <c r="W28" s="4"/>
      <c r="X28" s="2">
        <v>100.0</v>
      </c>
    </row>
    <row r="29">
      <c r="A29" s="2" t="s">
        <v>27</v>
      </c>
      <c r="B29" s="2" t="s">
        <v>327</v>
      </c>
      <c r="C29" s="3">
        <v>6000.0</v>
      </c>
      <c r="D29" s="2">
        <v>27.9</v>
      </c>
      <c r="E29" s="2">
        <v>72.1</v>
      </c>
      <c r="F29" s="2">
        <v>20.7</v>
      </c>
      <c r="G29" s="2">
        <v>0.0</v>
      </c>
      <c r="H29" s="2">
        <v>0.022</v>
      </c>
      <c r="I29" s="2">
        <v>0.315</v>
      </c>
      <c r="J29" s="2">
        <v>7.1</v>
      </c>
      <c r="K29" s="4"/>
      <c r="L29" s="4"/>
      <c r="M29" s="2">
        <v>0.1</v>
      </c>
      <c r="N29" s="4"/>
      <c r="O29" s="2">
        <v>0.0</v>
      </c>
      <c r="P29" s="4"/>
      <c r="Q29" s="4"/>
      <c r="R29" s="4"/>
      <c r="S29" s="4"/>
      <c r="T29" s="2">
        <v>0.085</v>
      </c>
      <c r="U29" s="2">
        <v>0.308</v>
      </c>
      <c r="V29" s="4"/>
      <c r="W29" s="4"/>
      <c r="X29" s="2">
        <v>100.0</v>
      </c>
    </row>
    <row r="30">
      <c r="A30" s="2" t="s">
        <v>27</v>
      </c>
      <c r="B30" s="2" t="s">
        <v>328</v>
      </c>
      <c r="C30" s="3">
        <v>6000.0</v>
      </c>
      <c r="D30" s="2">
        <v>19.6</v>
      </c>
      <c r="E30" s="2">
        <v>80.4</v>
      </c>
      <c r="F30" s="2">
        <v>17.0</v>
      </c>
      <c r="G30" s="2">
        <v>0.0</v>
      </c>
      <c r="H30" s="2">
        <v>0.013</v>
      </c>
      <c r="I30" s="2">
        <v>0.189</v>
      </c>
      <c r="J30" s="2">
        <v>1.9</v>
      </c>
      <c r="K30" s="4"/>
      <c r="L30" s="4"/>
      <c r="M30" s="2">
        <v>0.8</v>
      </c>
      <c r="N30" s="4"/>
      <c r="O30" s="2">
        <v>0.0</v>
      </c>
      <c r="P30" s="4"/>
      <c r="Q30" s="4"/>
      <c r="R30" s="4"/>
      <c r="S30" s="4"/>
      <c r="T30" s="2">
        <v>0.193</v>
      </c>
      <c r="U30" s="2">
        <v>0.203</v>
      </c>
      <c r="V30" s="4"/>
      <c r="W30" s="4"/>
      <c r="X30" s="2">
        <v>100.0</v>
      </c>
    </row>
    <row r="31">
      <c r="A31" s="2" t="s">
        <v>27</v>
      </c>
      <c r="B31" s="2" t="s">
        <v>329</v>
      </c>
      <c r="C31" s="3">
        <v>6000.0</v>
      </c>
      <c r="D31" s="2">
        <v>20.0</v>
      </c>
      <c r="E31" s="2">
        <v>80.0</v>
      </c>
      <c r="F31" s="2">
        <v>16.6</v>
      </c>
      <c r="G31" s="2">
        <v>0.146</v>
      </c>
      <c r="H31" s="2">
        <v>0.008</v>
      </c>
      <c r="I31" s="2">
        <v>0.186</v>
      </c>
      <c r="J31" s="2">
        <v>3.1</v>
      </c>
      <c r="K31" s="4"/>
      <c r="L31" s="4"/>
      <c r="M31" s="2">
        <v>0.9</v>
      </c>
      <c r="N31" s="4"/>
      <c r="O31" s="2">
        <v>0.0</v>
      </c>
      <c r="P31" s="4"/>
      <c r="Q31" s="4"/>
      <c r="R31" s="4"/>
      <c r="S31" s="4"/>
      <c r="T31" s="2">
        <v>0.081</v>
      </c>
      <c r="U31" s="2">
        <v>0.151</v>
      </c>
      <c r="V31" s="2">
        <v>0.012</v>
      </c>
      <c r="W31" s="4"/>
      <c r="X31" s="2">
        <v>50.0</v>
      </c>
    </row>
    <row r="32">
      <c r="A32" s="2" t="s">
        <v>27</v>
      </c>
      <c r="B32" s="2" t="s">
        <v>330</v>
      </c>
      <c r="C32" s="3">
        <v>6000.0</v>
      </c>
      <c r="D32" s="2">
        <v>20.5</v>
      </c>
      <c r="E32" s="2">
        <v>79.5</v>
      </c>
      <c r="F32" s="2">
        <v>14.1</v>
      </c>
      <c r="G32" s="2">
        <v>0.124</v>
      </c>
      <c r="H32" s="2">
        <v>0.007</v>
      </c>
      <c r="I32" s="2">
        <v>0.196</v>
      </c>
      <c r="J32" s="2">
        <v>2.7</v>
      </c>
      <c r="K32" s="4"/>
      <c r="L32" s="4"/>
      <c r="M32" s="2">
        <v>0.8</v>
      </c>
      <c r="N32" s="4"/>
      <c r="O32" s="2">
        <v>0.0</v>
      </c>
      <c r="P32" s="4"/>
      <c r="Q32" s="4"/>
      <c r="R32" s="4"/>
      <c r="S32" s="4"/>
      <c r="T32" s="2">
        <v>0.153</v>
      </c>
      <c r="U32" s="2">
        <v>0.303</v>
      </c>
      <c r="V32" s="2">
        <v>0.014</v>
      </c>
      <c r="W32" s="4"/>
      <c r="X32" s="2">
        <v>50.0</v>
      </c>
    </row>
    <row r="33">
      <c r="A33" s="2" t="s">
        <v>27</v>
      </c>
      <c r="B33" s="2" t="s">
        <v>331</v>
      </c>
      <c r="C33" s="4"/>
      <c r="D33" s="2">
        <v>100.0</v>
      </c>
      <c r="E33" s="2">
        <v>0.0</v>
      </c>
      <c r="F33" s="2">
        <v>0.0</v>
      </c>
      <c r="G33" s="4"/>
      <c r="H33" s="4"/>
      <c r="I33" s="2">
        <v>0.0</v>
      </c>
      <c r="J33" s="2">
        <v>99.38</v>
      </c>
      <c r="K33" s="2">
        <v>12.917</v>
      </c>
      <c r="L33" s="2">
        <v>0.728</v>
      </c>
      <c r="M33" s="2">
        <v>0.05</v>
      </c>
      <c r="N33" s="2">
        <v>0.0</v>
      </c>
      <c r="O33" s="2">
        <v>0.58</v>
      </c>
      <c r="P33" s="4"/>
      <c r="Q33" s="2">
        <v>0.0</v>
      </c>
      <c r="R33" s="2">
        <v>0.0</v>
      </c>
      <c r="S33" s="2">
        <v>0.0</v>
      </c>
      <c r="T33" s="2">
        <v>0.017</v>
      </c>
      <c r="U33" s="2">
        <v>0.023</v>
      </c>
      <c r="V33" s="2">
        <v>0.0</v>
      </c>
      <c r="W33" s="4"/>
      <c r="X33" s="4"/>
    </row>
    <row r="34">
      <c r="A34" s="2" t="s">
        <v>27</v>
      </c>
      <c r="B34" s="2" t="s">
        <v>332</v>
      </c>
      <c r="C34" s="3">
        <v>6000.0</v>
      </c>
      <c r="D34" s="2">
        <v>41.2</v>
      </c>
      <c r="E34" s="2">
        <v>58.8</v>
      </c>
      <c r="F34" s="2">
        <v>29.1</v>
      </c>
      <c r="G34" s="2">
        <v>0.413</v>
      </c>
      <c r="H34" s="2">
        <v>0.006</v>
      </c>
      <c r="I34" s="2">
        <v>0.497</v>
      </c>
      <c r="J34" s="2">
        <v>5.3</v>
      </c>
      <c r="K34" s="2">
        <v>0.641</v>
      </c>
      <c r="L34" s="4"/>
      <c r="M34" s="2">
        <v>1.7</v>
      </c>
      <c r="N34" s="3">
        <v>9455.0</v>
      </c>
      <c r="O34" s="2">
        <v>5.1</v>
      </c>
      <c r="P34" s="4"/>
      <c r="Q34" s="4"/>
      <c r="R34" s="4"/>
      <c r="S34" s="4"/>
      <c r="T34" s="2">
        <v>0.079</v>
      </c>
      <c r="U34" s="2">
        <v>0.352</v>
      </c>
      <c r="V34" s="2">
        <v>0.021</v>
      </c>
      <c r="W34" s="4"/>
      <c r="X34" s="2">
        <v>2.0</v>
      </c>
    </row>
    <row r="35">
      <c r="A35" s="2" t="s">
        <v>27</v>
      </c>
      <c r="B35" s="2" t="s">
        <v>333</v>
      </c>
      <c r="C35" s="3">
        <v>6000.0</v>
      </c>
      <c r="D35" s="2">
        <v>27.2</v>
      </c>
      <c r="E35" s="2">
        <v>72.8</v>
      </c>
      <c r="F35" s="2">
        <v>19.0</v>
      </c>
      <c r="G35" s="2">
        <v>0.27</v>
      </c>
      <c r="H35" s="2">
        <v>0.006</v>
      </c>
      <c r="I35" s="2">
        <v>0.228</v>
      </c>
      <c r="J35" s="2">
        <v>4.6</v>
      </c>
      <c r="K35" s="2">
        <v>0.641</v>
      </c>
      <c r="L35" s="4"/>
      <c r="M35" s="2">
        <v>1.4</v>
      </c>
      <c r="N35" s="3">
        <v>9472.0</v>
      </c>
      <c r="O35" s="2">
        <v>2.2</v>
      </c>
      <c r="P35" s="4"/>
      <c r="Q35" s="4"/>
      <c r="R35" s="4"/>
      <c r="S35" s="4"/>
      <c r="T35" s="2">
        <v>0.065</v>
      </c>
      <c r="U35" s="2">
        <v>0.318</v>
      </c>
      <c r="V35" s="2">
        <v>0.014</v>
      </c>
      <c r="W35" s="4"/>
      <c r="X35" s="2">
        <v>2.0</v>
      </c>
    </row>
    <row r="36">
      <c r="A36" s="2" t="s">
        <v>27</v>
      </c>
      <c r="B36" s="2" t="s">
        <v>334</v>
      </c>
      <c r="C36" s="3">
        <v>6000.0</v>
      </c>
      <c r="D36" s="2">
        <v>20.5</v>
      </c>
      <c r="E36" s="2">
        <v>79.5</v>
      </c>
      <c r="F36" s="2">
        <v>9.3</v>
      </c>
      <c r="G36" s="2">
        <v>0.0</v>
      </c>
      <c r="H36" s="2">
        <v>0.014</v>
      </c>
      <c r="I36" s="2">
        <v>0.292</v>
      </c>
      <c r="J36" s="2">
        <v>8.2</v>
      </c>
      <c r="K36" s="4"/>
      <c r="L36" s="4"/>
      <c r="M36" s="2">
        <v>1.3</v>
      </c>
      <c r="N36" s="2">
        <v>91.0</v>
      </c>
      <c r="O36" s="2">
        <v>1.7</v>
      </c>
      <c r="P36" s="4"/>
      <c r="Q36" s="4"/>
      <c r="R36" s="4"/>
      <c r="S36" s="4"/>
      <c r="T36" s="2">
        <v>0.154</v>
      </c>
      <c r="U36" s="2">
        <v>0.259</v>
      </c>
      <c r="V36" s="4"/>
      <c r="W36" s="4"/>
      <c r="X36" s="2">
        <v>100.0</v>
      </c>
    </row>
    <row r="37">
      <c r="A37" s="2" t="s">
        <v>27</v>
      </c>
      <c r="B37" s="2" t="s">
        <v>335</v>
      </c>
      <c r="C37" s="3">
        <v>6000.0</v>
      </c>
      <c r="D37" s="2">
        <v>25.1</v>
      </c>
      <c r="E37" s="2">
        <v>74.9</v>
      </c>
      <c r="F37" s="2">
        <v>11.7</v>
      </c>
      <c r="G37" s="2">
        <v>0.0</v>
      </c>
      <c r="H37" s="2">
        <v>0.009</v>
      </c>
      <c r="I37" s="2">
        <v>0.335</v>
      </c>
      <c r="J37" s="2">
        <v>10.5</v>
      </c>
      <c r="K37" s="4"/>
      <c r="L37" s="4"/>
      <c r="M37" s="2">
        <v>1.5</v>
      </c>
      <c r="N37" s="2">
        <v>12.0</v>
      </c>
      <c r="O37" s="2">
        <v>1.5</v>
      </c>
      <c r="P37" s="4"/>
      <c r="Q37" s="4"/>
      <c r="R37" s="4"/>
      <c r="S37" s="4"/>
      <c r="T37" s="2">
        <v>0.108</v>
      </c>
      <c r="U37" s="2">
        <v>0.244</v>
      </c>
      <c r="V37" s="4"/>
      <c r="W37" s="4"/>
      <c r="X37" s="2">
        <v>100.0</v>
      </c>
    </row>
    <row r="38">
      <c r="A38" s="2" t="s">
        <v>27</v>
      </c>
      <c r="B38" s="2" t="s">
        <v>336</v>
      </c>
      <c r="C38" s="3">
        <v>6000.0</v>
      </c>
      <c r="D38" s="2">
        <v>37.3</v>
      </c>
      <c r="E38" s="2">
        <v>62.7</v>
      </c>
      <c r="F38" s="2">
        <v>17.4</v>
      </c>
      <c r="G38" s="2">
        <v>0.0</v>
      </c>
      <c r="H38" s="2">
        <v>0.022</v>
      </c>
      <c r="I38" s="2">
        <v>0.165</v>
      </c>
      <c r="J38" s="2">
        <v>19.0</v>
      </c>
      <c r="K38" s="4"/>
      <c r="L38" s="4"/>
      <c r="M38" s="2">
        <v>0.9</v>
      </c>
      <c r="N38" s="2">
        <v>6.0</v>
      </c>
      <c r="O38" s="2">
        <v>0.0</v>
      </c>
      <c r="P38" s="4"/>
      <c r="Q38" s="4"/>
      <c r="R38" s="4"/>
      <c r="S38" s="4"/>
      <c r="T38" s="2">
        <v>0.042</v>
      </c>
      <c r="U38" s="2">
        <v>0.189</v>
      </c>
      <c r="V38" s="4"/>
      <c r="W38" s="4"/>
      <c r="X38" s="2">
        <v>100.0</v>
      </c>
    </row>
    <row r="39">
      <c r="A39" s="2" t="s">
        <v>27</v>
      </c>
      <c r="B39" s="2" t="s">
        <v>337</v>
      </c>
      <c r="C39" s="3">
        <v>6000.0</v>
      </c>
      <c r="D39" s="2">
        <v>22.8</v>
      </c>
      <c r="E39" s="2">
        <v>77.2</v>
      </c>
      <c r="F39" s="2">
        <v>9.3</v>
      </c>
      <c r="G39" s="2">
        <v>0.413</v>
      </c>
      <c r="H39" s="2">
        <v>0.009</v>
      </c>
      <c r="I39" s="2">
        <v>0.077</v>
      </c>
      <c r="J39" s="2">
        <v>13.0</v>
      </c>
      <c r="K39" s="4"/>
      <c r="L39" s="4"/>
      <c r="M39" s="2">
        <v>0.5</v>
      </c>
      <c r="N39" s="2">
        <v>2.0</v>
      </c>
      <c r="O39" s="2">
        <v>0.0</v>
      </c>
      <c r="P39" s="4"/>
      <c r="Q39" s="4"/>
      <c r="R39" s="4"/>
      <c r="S39" s="4"/>
      <c r="T39" s="2">
        <v>0.061</v>
      </c>
      <c r="U39" s="2">
        <v>0.12</v>
      </c>
      <c r="V39" s="2">
        <v>0.008</v>
      </c>
      <c r="W39" s="4"/>
      <c r="X39" s="2">
        <v>50.0</v>
      </c>
    </row>
    <row r="40">
      <c r="A40" s="2" t="s">
        <v>27</v>
      </c>
      <c r="B40" s="2" t="s">
        <v>338</v>
      </c>
      <c r="C40" s="3">
        <v>6000.0</v>
      </c>
      <c r="D40" s="2">
        <v>14.7</v>
      </c>
      <c r="E40" s="2">
        <v>85.3</v>
      </c>
      <c r="F40" s="2">
        <v>10.1</v>
      </c>
      <c r="G40" s="2">
        <v>0.0</v>
      </c>
      <c r="H40" s="2">
        <v>0.008</v>
      </c>
      <c r="I40" s="2">
        <v>0.009</v>
      </c>
      <c r="J40" s="2">
        <v>0.0</v>
      </c>
      <c r="K40" s="4"/>
      <c r="L40" s="4"/>
      <c r="M40" s="2">
        <v>2.4</v>
      </c>
      <c r="N40" s="2">
        <v>0.0</v>
      </c>
      <c r="O40" s="2">
        <v>2.2</v>
      </c>
      <c r="P40" s="4"/>
      <c r="Q40" s="4"/>
      <c r="R40" s="4"/>
      <c r="S40" s="4"/>
      <c r="T40" s="2">
        <v>0.598</v>
      </c>
      <c r="U40" s="2">
        <v>0.034</v>
      </c>
      <c r="V40" s="4"/>
      <c r="W40" s="4"/>
      <c r="X40" s="2">
        <v>100.0</v>
      </c>
    </row>
    <row r="41">
      <c r="A41" s="2" t="s">
        <v>27</v>
      </c>
      <c r="B41" s="2" t="s">
        <v>339</v>
      </c>
      <c r="C41" s="3">
        <v>6000.0</v>
      </c>
      <c r="D41" s="2">
        <v>20.8</v>
      </c>
      <c r="E41" s="2">
        <v>79.2</v>
      </c>
      <c r="F41" s="2">
        <v>9.0</v>
      </c>
      <c r="G41" s="2">
        <v>0.4</v>
      </c>
      <c r="H41" s="2">
        <v>0.012</v>
      </c>
      <c r="I41" s="2">
        <v>0.097</v>
      </c>
      <c r="J41" s="2">
        <v>11.3</v>
      </c>
      <c r="K41" s="2">
        <v>0.304</v>
      </c>
      <c r="L41" s="4"/>
      <c r="M41" s="2">
        <v>0.4</v>
      </c>
      <c r="N41" s="2">
        <v>15.0</v>
      </c>
      <c r="O41" s="2">
        <v>0.1</v>
      </c>
      <c r="P41" s="4"/>
      <c r="Q41" s="4"/>
      <c r="R41" s="4"/>
      <c r="S41" s="4"/>
      <c r="T41" s="2">
        <v>0.045</v>
      </c>
      <c r="U41" s="2">
        <v>0.098</v>
      </c>
      <c r="V41" s="4"/>
      <c r="W41" s="4"/>
      <c r="X41" s="2">
        <v>50.0</v>
      </c>
    </row>
    <row r="42">
      <c r="A42" s="2" t="s">
        <v>27</v>
      </c>
      <c r="B42" s="2" t="s">
        <v>340</v>
      </c>
      <c r="C42" s="3">
        <v>6000.0</v>
      </c>
      <c r="D42" s="2">
        <v>18.3</v>
      </c>
      <c r="E42" s="2">
        <v>81.7</v>
      </c>
      <c r="F42" s="2">
        <v>15.6</v>
      </c>
      <c r="G42" s="2">
        <v>0.243</v>
      </c>
      <c r="H42" s="2">
        <v>0.022</v>
      </c>
      <c r="I42" s="2">
        <v>0.168</v>
      </c>
      <c r="J42" s="2">
        <v>1.7</v>
      </c>
      <c r="K42" s="4"/>
      <c r="L42" s="4"/>
      <c r="M42" s="2">
        <v>0.9</v>
      </c>
      <c r="N42" s="2">
        <v>48.0</v>
      </c>
      <c r="O42" s="2">
        <v>2.2</v>
      </c>
      <c r="P42" s="4"/>
      <c r="Q42" s="4"/>
      <c r="R42" s="4"/>
      <c r="S42" s="4"/>
      <c r="T42" s="2">
        <v>0.122</v>
      </c>
      <c r="U42" s="2">
        <v>0.261</v>
      </c>
      <c r="V42" s="2">
        <v>0.01</v>
      </c>
      <c r="W42" s="4"/>
      <c r="X42" s="2">
        <v>50.0</v>
      </c>
    </row>
    <row r="43">
      <c r="A43" s="2" t="s">
        <v>27</v>
      </c>
      <c r="B43" s="2" t="s">
        <v>341</v>
      </c>
      <c r="C43" s="3">
        <v>6000.0</v>
      </c>
      <c r="D43" s="2">
        <v>33.1</v>
      </c>
      <c r="E43" s="2">
        <v>66.9</v>
      </c>
      <c r="F43" s="2">
        <v>27.3</v>
      </c>
      <c r="G43" s="2">
        <v>0.425</v>
      </c>
      <c r="H43" s="2">
        <v>0.019</v>
      </c>
      <c r="I43" s="2">
        <v>0.304</v>
      </c>
      <c r="J43" s="2">
        <v>4.7</v>
      </c>
      <c r="K43" s="4"/>
      <c r="L43" s="4"/>
      <c r="M43" s="2">
        <v>1.3</v>
      </c>
      <c r="N43" s="2">
        <v>0.0</v>
      </c>
      <c r="O43" s="2">
        <v>0.0</v>
      </c>
      <c r="P43" s="4"/>
      <c r="Q43" s="4"/>
      <c r="R43" s="4"/>
      <c r="S43" s="4"/>
      <c r="T43" s="2">
        <v>0.094</v>
      </c>
      <c r="U43" s="2">
        <v>0.135</v>
      </c>
      <c r="V43" s="2">
        <v>0.018</v>
      </c>
      <c r="W43" s="4"/>
      <c r="X43" s="2">
        <v>50.0</v>
      </c>
    </row>
    <row r="44">
      <c r="A44" s="2" t="s">
        <v>27</v>
      </c>
      <c r="B44" s="2" t="s">
        <v>342</v>
      </c>
      <c r="C44" s="3">
        <v>6000.0</v>
      </c>
      <c r="D44" s="2">
        <v>12.2</v>
      </c>
      <c r="E44" s="2">
        <v>87.8</v>
      </c>
      <c r="F44" s="2">
        <v>9.9</v>
      </c>
      <c r="G44" s="2">
        <v>0.088</v>
      </c>
      <c r="H44" s="2">
        <v>0.014</v>
      </c>
      <c r="I44" s="2">
        <v>0.067</v>
      </c>
      <c r="J44" s="2">
        <v>2.0</v>
      </c>
      <c r="K44" s="2">
        <v>0.075</v>
      </c>
      <c r="L44" s="4"/>
      <c r="M44" s="2">
        <v>0.3</v>
      </c>
      <c r="N44" s="2">
        <v>2.0</v>
      </c>
      <c r="O44" s="2">
        <v>0.1</v>
      </c>
      <c r="P44" s="4"/>
      <c r="Q44" s="4"/>
      <c r="R44" s="4"/>
      <c r="S44" s="4"/>
      <c r="T44" s="2">
        <v>0.033</v>
      </c>
      <c r="U44" s="2">
        <v>0.105</v>
      </c>
      <c r="V44" s="4"/>
      <c r="W44" s="4"/>
      <c r="X44" s="2">
        <v>50.0</v>
      </c>
    </row>
    <row r="45">
      <c r="A45" s="2" t="s">
        <v>27</v>
      </c>
      <c r="B45" s="2" t="s">
        <v>343</v>
      </c>
      <c r="C45" s="3">
        <v>6000.0</v>
      </c>
      <c r="D45" s="2">
        <v>11.5</v>
      </c>
      <c r="E45" s="2">
        <v>88.5</v>
      </c>
      <c r="F45" s="2">
        <v>10.3</v>
      </c>
      <c r="G45" s="2">
        <v>0.1</v>
      </c>
      <c r="H45" s="2">
        <v>0.016</v>
      </c>
      <c r="I45" s="2">
        <v>0.103</v>
      </c>
      <c r="J45" s="2">
        <v>0.7</v>
      </c>
      <c r="K45" s="4"/>
      <c r="L45" s="4"/>
      <c r="M45" s="2">
        <v>0.4</v>
      </c>
      <c r="N45" s="2">
        <v>24.0</v>
      </c>
      <c r="O45" s="2">
        <v>0.1</v>
      </c>
      <c r="P45" s="4"/>
      <c r="Q45" s="4"/>
      <c r="R45" s="4"/>
      <c r="S45" s="4"/>
      <c r="T45" s="2">
        <v>0.028</v>
      </c>
      <c r="U45" s="2">
        <v>0.095</v>
      </c>
      <c r="V45" s="4"/>
      <c r="W45" s="4"/>
      <c r="X45" s="2">
        <v>50.0</v>
      </c>
    </row>
    <row r="46">
      <c r="A46" s="2" t="s">
        <v>27</v>
      </c>
      <c r="B46" s="2" t="s">
        <v>344</v>
      </c>
      <c r="C46" s="3">
        <v>6000.0</v>
      </c>
      <c r="D46" s="2">
        <v>23.6</v>
      </c>
      <c r="E46" s="2">
        <v>76.4</v>
      </c>
      <c r="F46" s="2">
        <v>20.4</v>
      </c>
      <c r="G46" s="2">
        <v>0.186</v>
      </c>
      <c r="H46" s="2">
        <v>0.011</v>
      </c>
      <c r="I46" s="2">
        <v>0.178</v>
      </c>
      <c r="J46" s="2">
        <v>3.7</v>
      </c>
      <c r="K46" s="4"/>
      <c r="L46" s="4"/>
      <c r="M46" s="2">
        <v>1.1</v>
      </c>
      <c r="N46" s="2">
        <v>12.0</v>
      </c>
      <c r="O46" s="2">
        <v>0.0</v>
      </c>
      <c r="P46" s="4"/>
      <c r="Q46" s="4"/>
      <c r="R46" s="4"/>
      <c r="S46" s="4"/>
      <c r="T46" s="2">
        <v>0.101</v>
      </c>
      <c r="U46" s="2">
        <v>0.173</v>
      </c>
      <c r="V46" s="2">
        <v>0.01</v>
      </c>
      <c r="W46" s="4"/>
      <c r="X46" s="2">
        <v>50.0</v>
      </c>
    </row>
    <row r="47">
      <c r="A47" s="2" t="s">
        <v>27</v>
      </c>
      <c r="B47" s="2" t="s">
        <v>345</v>
      </c>
      <c r="C47" s="3">
        <v>6000.0</v>
      </c>
      <c r="D47" s="2">
        <v>19.6</v>
      </c>
      <c r="E47" s="2">
        <v>80.4</v>
      </c>
      <c r="F47" s="2">
        <v>15.8</v>
      </c>
      <c r="G47" s="2">
        <v>0.144</v>
      </c>
      <c r="H47" s="2">
        <v>0.106</v>
      </c>
      <c r="I47" s="2">
        <v>0.193</v>
      </c>
      <c r="J47" s="2">
        <v>0.9</v>
      </c>
      <c r="K47" s="4"/>
      <c r="L47" s="4"/>
      <c r="M47" s="2">
        <v>1.3</v>
      </c>
      <c r="N47" s="2">
        <v>14.0</v>
      </c>
      <c r="O47" s="2">
        <v>1.6</v>
      </c>
      <c r="P47" s="4"/>
      <c r="Q47" s="4"/>
      <c r="R47" s="4"/>
      <c r="S47" s="4"/>
      <c r="T47" s="2">
        <v>0.054</v>
      </c>
      <c r="U47" s="2">
        <v>0.241</v>
      </c>
      <c r="V47" s="2">
        <v>0.008</v>
      </c>
      <c r="W47" s="4"/>
      <c r="X47" s="2">
        <v>50.0</v>
      </c>
    </row>
    <row r="48">
      <c r="A48" s="2" t="s">
        <v>27</v>
      </c>
      <c r="B48" s="2" t="s">
        <v>346</v>
      </c>
      <c r="C48" s="3">
        <v>6000.0</v>
      </c>
      <c r="D48" s="2">
        <v>28.2</v>
      </c>
      <c r="E48" s="2">
        <v>71.8</v>
      </c>
      <c r="F48" s="2">
        <v>13.0</v>
      </c>
      <c r="G48" s="2">
        <v>0.154</v>
      </c>
      <c r="H48" s="2">
        <v>0.005</v>
      </c>
      <c r="I48" s="2">
        <v>0.136</v>
      </c>
      <c r="J48" s="2">
        <v>14.5</v>
      </c>
      <c r="K48" s="2">
        <v>2.565</v>
      </c>
      <c r="L48" s="2">
        <v>0.109</v>
      </c>
      <c r="M48" s="2">
        <v>0.7</v>
      </c>
      <c r="N48" s="2">
        <v>5.0</v>
      </c>
      <c r="O48" s="2">
        <v>0.0</v>
      </c>
      <c r="P48" s="4"/>
      <c r="Q48" s="4"/>
      <c r="R48" s="4"/>
      <c r="S48" s="4"/>
      <c r="T48" s="2">
        <v>0.087</v>
      </c>
      <c r="U48" s="2">
        <v>0.17</v>
      </c>
      <c r="V48" s="2">
        <v>0.01</v>
      </c>
      <c r="W48" s="4"/>
      <c r="X48" s="2">
        <v>50.0</v>
      </c>
    </row>
    <row r="49">
      <c r="A49" s="2" t="s">
        <v>27</v>
      </c>
      <c r="B49" s="2" t="s">
        <v>347</v>
      </c>
      <c r="C49" s="3">
        <v>6000.0</v>
      </c>
      <c r="D49" s="2">
        <v>42.1</v>
      </c>
      <c r="E49" s="2">
        <v>57.9</v>
      </c>
      <c r="F49" s="2">
        <v>19.3</v>
      </c>
      <c r="G49" s="2">
        <v>0.229</v>
      </c>
      <c r="H49" s="2">
        <v>0.005</v>
      </c>
      <c r="I49" s="2">
        <v>0.145</v>
      </c>
      <c r="J49" s="2">
        <v>22.3</v>
      </c>
      <c r="K49" s="2">
        <v>2.565</v>
      </c>
      <c r="L49" s="2">
        <v>0.109</v>
      </c>
      <c r="M49" s="2">
        <v>0.7</v>
      </c>
      <c r="N49" s="2">
        <v>0.0</v>
      </c>
      <c r="O49" s="2">
        <v>0.0</v>
      </c>
      <c r="P49" s="4"/>
      <c r="Q49" s="4"/>
      <c r="R49" s="4"/>
      <c r="S49" s="4"/>
      <c r="T49" s="2">
        <v>0.065</v>
      </c>
      <c r="U49" s="2">
        <v>0.184</v>
      </c>
      <c r="V49" s="2">
        <v>0.015</v>
      </c>
      <c r="W49" s="4"/>
      <c r="X49" s="2">
        <v>50.0</v>
      </c>
    </row>
    <row r="50">
      <c r="A50" s="2" t="s">
        <v>27</v>
      </c>
      <c r="B50" s="2" t="s">
        <v>348</v>
      </c>
      <c r="C50" s="3">
        <v>6000.0</v>
      </c>
      <c r="D50" s="2">
        <v>40.1</v>
      </c>
      <c r="E50" s="2">
        <v>59.9</v>
      </c>
      <c r="F50" s="2">
        <v>28.4</v>
      </c>
      <c r="G50" s="2">
        <v>0.419</v>
      </c>
      <c r="H50" s="2">
        <v>0.006</v>
      </c>
      <c r="I50" s="2">
        <v>0.46</v>
      </c>
      <c r="J50" s="2">
        <v>6.3</v>
      </c>
      <c r="K50" s="4"/>
      <c r="L50" s="4"/>
      <c r="M50" s="2">
        <v>1.7</v>
      </c>
      <c r="N50" s="3">
        <v>21148.0</v>
      </c>
      <c r="O50" s="2">
        <v>3.8</v>
      </c>
      <c r="P50" s="4"/>
      <c r="Q50" s="4"/>
      <c r="R50" s="4"/>
      <c r="S50" s="4"/>
      <c r="T50" s="2">
        <v>0.078</v>
      </c>
      <c r="U50" s="2">
        <v>0.329</v>
      </c>
      <c r="V50" s="2">
        <v>0.02</v>
      </c>
      <c r="W50" s="4"/>
      <c r="X50" s="2">
        <v>2.0</v>
      </c>
    </row>
    <row r="51">
      <c r="A51" s="2" t="s">
        <v>27</v>
      </c>
      <c r="B51" s="2" t="s">
        <v>349</v>
      </c>
      <c r="C51" s="3">
        <v>6000.0</v>
      </c>
      <c r="D51" s="2">
        <v>29.1</v>
      </c>
      <c r="E51" s="2">
        <v>70.9</v>
      </c>
      <c r="F51" s="2">
        <v>19.9</v>
      </c>
      <c r="G51" s="2">
        <v>0.293</v>
      </c>
      <c r="H51" s="2">
        <v>0.005</v>
      </c>
      <c r="I51" s="2">
        <v>0.379</v>
      </c>
      <c r="J51" s="2">
        <v>4.9</v>
      </c>
      <c r="K51" s="4"/>
      <c r="L51" s="4"/>
      <c r="M51" s="2">
        <v>1.4</v>
      </c>
      <c r="N51" s="3">
        <v>11707.0</v>
      </c>
      <c r="O51" s="2">
        <v>2.9</v>
      </c>
      <c r="P51" s="4"/>
      <c r="Q51" s="4"/>
      <c r="R51" s="4"/>
      <c r="S51" s="4"/>
      <c r="T51" s="2">
        <v>0.077</v>
      </c>
      <c r="U51" s="2">
        <v>0.308</v>
      </c>
      <c r="V51" s="2">
        <v>0.02</v>
      </c>
      <c r="W51" s="4"/>
      <c r="X51" s="2">
        <v>2.0</v>
      </c>
    </row>
    <row r="52">
      <c r="A52" s="2" t="s">
        <v>27</v>
      </c>
      <c r="B52" s="2" t="s">
        <v>350</v>
      </c>
      <c r="C52" s="3">
        <v>6000.0</v>
      </c>
      <c r="D52" s="2">
        <v>23.1</v>
      </c>
      <c r="E52" s="2">
        <v>76.9</v>
      </c>
      <c r="F52" s="2">
        <v>11.5</v>
      </c>
      <c r="G52" s="2">
        <v>0.0</v>
      </c>
      <c r="H52" s="2">
        <v>0.016</v>
      </c>
      <c r="I52" s="2">
        <v>0.385</v>
      </c>
      <c r="J52" s="2">
        <v>9.6</v>
      </c>
      <c r="K52" s="4"/>
      <c r="L52" s="4"/>
      <c r="M52" s="2">
        <v>1.4</v>
      </c>
      <c r="N52" s="4"/>
      <c r="O52" s="2">
        <v>0.0</v>
      </c>
      <c r="P52" s="4"/>
      <c r="Q52" s="4"/>
      <c r="R52" s="4"/>
      <c r="S52" s="4"/>
      <c r="T52" s="2">
        <v>0.156</v>
      </c>
      <c r="U52" s="2">
        <v>0.214</v>
      </c>
      <c r="V52" s="4"/>
      <c r="W52" s="4"/>
      <c r="X52" s="2">
        <v>100.0</v>
      </c>
    </row>
    <row r="53">
      <c r="A53" s="2" t="s">
        <v>27</v>
      </c>
      <c r="B53" s="2" t="s">
        <v>351</v>
      </c>
      <c r="C53" s="3">
        <v>6000.0</v>
      </c>
      <c r="D53" s="2">
        <v>20.2</v>
      </c>
      <c r="E53" s="2">
        <v>79.8</v>
      </c>
      <c r="F53" s="2">
        <v>10.3</v>
      </c>
      <c r="G53" s="2">
        <v>0.0</v>
      </c>
      <c r="H53" s="2">
        <v>0.01</v>
      </c>
      <c r="I53" s="2">
        <v>0.274</v>
      </c>
      <c r="J53" s="2">
        <v>8.2</v>
      </c>
      <c r="K53" s="4"/>
      <c r="L53" s="4"/>
      <c r="M53" s="2">
        <v>1.4</v>
      </c>
      <c r="N53" s="4"/>
      <c r="O53" s="2">
        <v>0.0</v>
      </c>
      <c r="P53" s="4"/>
      <c r="Q53" s="4"/>
      <c r="R53" s="4"/>
      <c r="S53" s="4"/>
      <c r="T53" s="2">
        <v>0.127</v>
      </c>
      <c r="U53" s="2">
        <v>0.315</v>
      </c>
      <c r="V53" s="4"/>
      <c r="W53" s="4"/>
      <c r="X53" s="2">
        <v>100.0</v>
      </c>
    </row>
    <row r="54">
      <c r="A54" s="2" t="s">
        <v>27</v>
      </c>
      <c r="B54" s="2" t="s">
        <v>352</v>
      </c>
      <c r="C54" s="3">
        <v>6000.0</v>
      </c>
      <c r="D54" s="2">
        <v>37.8</v>
      </c>
      <c r="E54" s="2">
        <v>62.2</v>
      </c>
      <c r="F54" s="2">
        <v>29.1</v>
      </c>
      <c r="G54" s="2">
        <v>0.312</v>
      </c>
      <c r="H54" s="2">
        <v>0.008</v>
      </c>
      <c r="I54" s="2">
        <v>0.25</v>
      </c>
      <c r="J54" s="2">
        <v>6.8</v>
      </c>
      <c r="K54" s="4"/>
      <c r="L54" s="4"/>
      <c r="M54" s="2">
        <v>1.8</v>
      </c>
      <c r="N54" s="2">
        <v>0.0</v>
      </c>
      <c r="O54" s="2">
        <v>0.1</v>
      </c>
      <c r="P54" s="4"/>
      <c r="Q54" s="4"/>
      <c r="R54" s="4"/>
      <c r="S54" s="4"/>
      <c r="T54" s="2">
        <v>0.058</v>
      </c>
      <c r="U54" s="2">
        <v>0.199</v>
      </c>
      <c r="V54" s="2">
        <v>0.018</v>
      </c>
      <c r="W54" s="4"/>
      <c r="X54" s="2">
        <v>50.0</v>
      </c>
    </row>
    <row r="55">
      <c r="A55" s="2" t="s">
        <v>27</v>
      </c>
      <c r="B55" s="2" t="s">
        <v>353</v>
      </c>
      <c r="C55" s="3">
        <v>6000.0</v>
      </c>
      <c r="D55" s="2">
        <v>22.3</v>
      </c>
      <c r="E55" s="2">
        <v>77.7</v>
      </c>
      <c r="F55" s="2">
        <v>17.2</v>
      </c>
      <c r="G55" s="2">
        <v>0.185</v>
      </c>
      <c r="H55" s="2">
        <v>0.005</v>
      </c>
      <c r="I55" s="2">
        <v>0.211</v>
      </c>
      <c r="J55" s="2">
        <v>4.0</v>
      </c>
      <c r="K55" s="4"/>
      <c r="L55" s="4"/>
      <c r="M55" s="2">
        <v>1.1</v>
      </c>
      <c r="N55" s="2">
        <v>0.0</v>
      </c>
      <c r="O55" s="2">
        <v>0.1</v>
      </c>
      <c r="P55" s="4"/>
      <c r="Q55" s="4"/>
      <c r="R55" s="4"/>
      <c r="S55" s="4"/>
      <c r="T55" s="2">
        <v>0.077</v>
      </c>
      <c r="U55" s="2">
        <v>0.261</v>
      </c>
      <c r="V55" s="2">
        <v>0.018</v>
      </c>
      <c r="W55" s="4"/>
      <c r="X55" s="2">
        <v>50.0</v>
      </c>
    </row>
    <row r="56">
      <c r="A56" s="2" t="s">
        <v>27</v>
      </c>
      <c r="B56" s="2" t="s">
        <v>354</v>
      </c>
      <c r="C56" s="3">
        <v>6000.0</v>
      </c>
      <c r="D56" s="2">
        <v>22.4</v>
      </c>
      <c r="E56" s="2">
        <v>77.6</v>
      </c>
      <c r="F56" s="2">
        <v>18.7</v>
      </c>
      <c r="G56" s="2">
        <v>0.0</v>
      </c>
      <c r="H56" s="2">
        <v>0.007</v>
      </c>
      <c r="I56" s="2">
        <v>0.232</v>
      </c>
      <c r="J56" s="2">
        <v>2.6</v>
      </c>
      <c r="K56" s="4"/>
      <c r="L56" s="4"/>
      <c r="M56" s="2">
        <v>1.3</v>
      </c>
      <c r="N56" s="2">
        <v>0.0</v>
      </c>
      <c r="O56" s="2">
        <v>0.0</v>
      </c>
      <c r="P56" s="4"/>
      <c r="Q56" s="4"/>
      <c r="R56" s="4"/>
      <c r="S56" s="4"/>
      <c r="T56" s="2">
        <v>0.056</v>
      </c>
      <c r="U56" s="2">
        <v>0.142</v>
      </c>
      <c r="V56" s="4"/>
      <c r="W56" s="4"/>
      <c r="X56" s="2">
        <v>100.0</v>
      </c>
    </row>
    <row r="57">
      <c r="A57" s="2" t="s">
        <v>27</v>
      </c>
      <c r="B57" s="2" t="s">
        <v>355</v>
      </c>
      <c r="C57" s="3">
        <v>6000.0</v>
      </c>
      <c r="D57" s="2">
        <v>19.5</v>
      </c>
      <c r="E57" s="2">
        <v>80.5</v>
      </c>
      <c r="F57" s="2">
        <v>16.3</v>
      </c>
      <c r="G57" s="2">
        <v>0.0</v>
      </c>
      <c r="H57" s="2">
        <v>0.007</v>
      </c>
      <c r="I57" s="2">
        <v>0.288</v>
      </c>
      <c r="J57" s="2">
        <v>2.3</v>
      </c>
      <c r="K57" s="4"/>
      <c r="L57" s="4"/>
      <c r="M57" s="2">
        <v>1.1</v>
      </c>
      <c r="N57" s="2">
        <v>0.0</v>
      </c>
      <c r="O57" s="2">
        <v>0.0</v>
      </c>
      <c r="P57" s="4"/>
      <c r="Q57" s="4"/>
      <c r="R57" s="4"/>
      <c r="S57" s="4"/>
      <c r="T57" s="2">
        <v>0.108</v>
      </c>
      <c r="U57" s="2">
        <v>0.274</v>
      </c>
      <c r="V57" s="4"/>
      <c r="W57" s="4"/>
      <c r="X57" s="2">
        <v>100.0</v>
      </c>
    </row>
    <row r="58">
      <c r="A58" s="2" t="s">
        <v>27</v>
      </c>
      <c r="B58" s="2" t="s">
        <v>356</v>
      </c>
      <c r="C58" s="3">
        <v>6000.0</v>
      </c>
      <c r="D58" s="2">
        <v>35.9</v>
      </c>
      <c r="E58" s="2">
        <v>64.1</v>
      </c>
      <c r="F58" s="2">
        <v>25.9</v>
      </c>
      <c r="G58" s="2">
        <v>0.291</v>
      </c>
      <c r="H58" s="2">
        <v>0.009</v>
      </c>
      <c r="I58" s="2">
        <v>0.166</v>
      </c>
      <c r="J58" s="2">
        <v>10.1</v>
      </c>
      <c r="K58" s="4"/>
      <c r="L58" s="4"/>
      <c r="M58" s="2">
        <v>0.9</v>
      </c>
      <c r="N58" s="2">
        <v>0.0</v>
      </c>
      <c r="O58" s="2">
        <v>0.0</v>
      </c>
      <c r="P58" s="4"/>
      <c r="Q58" s="4"/>
      <c r="R58" s="4"/>
      <c r="S58" s="4"/>
      <c r="T58" s="2">
        <v>0.064</v>
      </c>
      <c r="U58" s="2">
        <v>0.162</v>
      </c>
      <c r="V58" s="2">
        <v>0.018</v>
      </c>
      <c r="W58" s="4"/>
      <c r="X58" s="2">
        <v>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5" t="s">
        <v>24</v>
      </c>
      <c r="B2" s="2" t="s">
        <v>357</v>
      </c>
      <c r="C2" s="6">
        <v>16500.0</v>
      </c>
      <c r="D2" s="5">
        <v>99.82</v>
      </c>
      <c r="E2" s="5">
        <v>0.18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5">
        <v>35.04</v>
      </c>
      <c r="V2" s="7"/>
      <c r="W2" s="5">
        <v>0.3</v>
      </c>
      <c r="X2" s="5">
        <v>1.0</v>
      </c>
    </row>
    <row r="3">
      <c r="A3" s="2" t="s">
        <v>24</v>
      </c>
      <c r="B3" s="2" t="s">
        <v>358</v>
      </c>
      <c r="C3" s="3">
        <v>95785.0</v>
      </c>
      <c r="D3" s="2">
        <v>100.0</v>
      </c>
      <c r="E3" s="2">
        <v>0.0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">
        <v>15.977</v>
      </c>
      <c r="V3" s="4"/>
      <c r="W3" s="4"/>
      <c r="X3" s="4"/>
    </row>
    <row r="4">
      <c r="A4" s="2" t="s">
        <v>27</v>
      </c>
      <c r="B4" s="2" t="s">
        <v>359</v>
      </c>
      <c r="C4" s="2">
        <v>0.0</v>
      </c>
      <c r="D4" s="2">
        <v>0.0</v>
      </c>
      <c r="E4" s="2">
        <v>100.0</v>
      </c>
      <c r="F4" s="2">
        <v>0.0</v>
      </c>
      <c r="G4" s="4"/>
      <c r="H4" s="4"/>
      <c r="I4" s="4"/>
      <c r="J4" s="2">
        <v>0.0</v>
      </c>
      <c r="K4" s="4"/>
      <c r="L4" s="4"/>
      <c r="M4" s="4"/>
      <c r="N4" s="4"/>
      <c r="O4" s="2">
        <v>0.0</v>
      </c>
      <c r="P4" s="4"/>
      <c r="Q4" s="4"/>
      <c r="R4" s="4"/>
      <c r="S4" s="4"/>
      <c r="T4" s="4"/>
      <c r="U4" s="4"/>
      <c r="V4" s="4"/>
      <c r="W4" s="4"/>
      <c r="X4" s="2">
        <v>40.0</v>
      </c>
    </row>
    <row r="5">
      <c r="A5" s="5" t="s">
        <v>24</v>
      </c>
      <c r="B5" s="2" t="s">
        <v>360</v>
      </c>
      <c r="C5" s="6">
        <v>15000.0</v>
      </c>
      <c r="D5" s="5">
        <v>100.0</v>
      </c>
      <c r="E5" s="5">
        <v>0.0</v>
      </c>
      <c r="F5" s="7"/>
      <c r="G5" s="7"/>
      <c r="H5" s="7"/>
      <c r="I5" s="7"/>
      <c r="J5" s="7"/>
      <c r="K5" s="7"/>
      <c r="L5" s="7"/>
      <c r="M5" s="7"/>
      <c r="N5" s="6">
        <v>26250.0</v>
      </c>
      <c r="O5" s="7"/>
      <c r="P5" s="7"/>
      <c r="Q5" s="7"/>
      <c r="R5" s="7"/>
      <c r="S5" s="7"/>
      <c r="T5" s="7"/>
      <c r="U5" s="7"/>
      <c r="V5" s="7"/>
      <c r="W5" s="5">
        <v>0.4</v>
      </c>
      <c r="X5" s="5">
        <v>0.8</v>
      </c>
    </row>
    <row r="6">
      <c r="A6" s="2" t="s">
        <v>24</v>
      </c>
      <c r="B6" s="2" t="s">
        <v>361</v>
      </c>
      <c r="C6" s="3">
        <v>4700.0</v>
      </c>
      <c r="D6" s="2">
        <v>100.0</v>
      </c>
      <c r="E6" s="2">
        <v>0.0</v>
      </c>
      <c r="F6" s="4"/>
      <c r="G6" s="4"/>
      <c r="H6" s="4"/>
      <c r="I6" s="4"/>
      <c r="J6" s="4"/>
      <c r="K6" s="4"/>
      <c r="L6" s="4"/>
      <c r="M6" s="4"/>
      <c r="N6" s="3">
        <v>97500.0</v>
      </c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5" t="s">
        <v>27</v>
      </c>
      <c r="B7" s="2" t="s">
        <v>362</v>
      </c>
      <c r="C7" s="6">
        <v>1000.0</v>
      </c>
      <c r="D7" s="5">
        <v>99.7</v>
      </c>
      <c r="E7" s="5">
        <v>0.3</v>
      </c>
      <c r="F7" s="7"/>
      <c r="G7" s="7"/>
      <c r="H7" s="5">
        <v>0.04</v>
      </c>
      <c r="I7" s="7"/>
      <c r="J7" s="7"/>
      <c r="K7" s="7"/>
      <c r="L7" s="7"/>
      <c r="M7" s="5">
        <v>99.7</v>
      </c>
      <c r="N7" s="7"/>
      <c r="O7" s="7"/>
      <c r="P7" s="7"/>
      <c r="Q7" s="7"/>
      <c r="R7" s="7"/>
      <c r="S7" s="7"/>
      <c r="T7" s="5">
        <v>33.597</v>
      </c>
      <c r="U7" s="5">
        <v>0.135</v>
      </c>
      <c r="V7" s="7"/>
      <c r="W7" s="5">
        <v>0.15</v>
      </c>
      <c r="X7" s="5">
        <v>0.4</v>
      </c>
    </row>
    <row r="8">
      <c r="A8" s="2" t="s">
        <v>27</v>
      </c>
      <c r="B8" s="2" t="s">
        <v>363</v>
      </c>
      <c r="C8" s="3">
        <v>1700.0</v>
      </c>
      <c r="D8" s="2">
        <v>100.0</v>
      </c>
      <c r="E8" s="2">
        <v>0.0</v>
      </c>
      <c r="F8" s="4"/>
      <c r="G8" s="4"/>
      <c r="H8" s="2">
        <v>0.028</v>
      </c>
      <c r="I8" s="4"/>
      <c r="J8" s="4"/>
      <c r="K8" s="4"/>
      <c r="L8" s="4"/>
      <c r="M8" s="2">
        <v>96.7</v>
      </c>
      <c r="N8" s="4"/>
      <c r="O8" s="2">
        <v>3.3</v>
      </c>
      <c r="P8" s="4"/>
      <c r="Q8" s="4"/>
      <c r="R8" s="4"/>
      <c r="S8" s="4"/>
      <c r="T8" s="2">
        <v>37.572</v>
      </c>
      <c r="U8" s="2">
        <v>0.26</v>
      </c>
      <c r="V8" s="2">
        <v>0.024</v>
      </c>
      <c r="W8" s="2">
        <v>0.15</v>
      </c>
      <c r="X8" s="2">
        <v>0.3</v>
      </c>
    </row>
    <row r="9">
      <c r="A9" s="2" t="s">
        <v>27</v>
      </c>
      <c r="B9" s="2" t="s">
        <v>364</v>
      </c>
      <c r="C9" s="3">
        <v>34200.0</v>
      </c>
      <c r="D9" s="2">
        <v>100.0</v>
      </c>
      <c r="E9" s="2">
        <v>0.0</v>
      </c>
      <c r="F9" s="4"/>
      <c r="G9" s="4"/>
      <c r="H9" s="2">
        <v>0.065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>
        <v>37.71</v>
      </c>
      <c r="U9" s="2">
        <v>0.153</v>
      </c>
      <c r="V9" s="2">
        <v>0.091</v>
      </c>
      <c r="W9" s="2">
        <v>0.15</v>
      </c>
      <c r="X9" s="2">
        <v>0.3</v>
      </c>
    </row>
    <row r="10">
      <c r="A10" s="2" t="s">
        <v>27</v>
      </c>
      <c r="B10" s="2" t="s">
        <v>365</v>
      </c>
      <c r="C10" s="3">
        <v>2000.0</v>
      </c>
      <c r="D10" s="2">
        <v>91.8</v>
      </c>
      <c r="E10" s="2">
        <v>8.2</v>
      </c>
      <c r="F10" s="4"/>
      <c r="G10" s="4"/>
      <c r="H10" s="2">
        <v>0.123</v>
      </c>
      <c r="I10" s="4"/>
      <c r="J10" s="4"/>
      <c r="K10" s="4"/>
      <c r="L10" s="4"/>
      <c r="M10" s="2">
        <v>86.7</v>
      </c>
      <c r="N10" s="4"/>
      <c r="O10" s="2">
        <v>5.1</v>
      </c>
      <c r="P10" s="4"/>
      <c r="Q10" s="4"/>
      <c r="R10" s="4"/>
      <c r="S10" s="4"/>
      <c r="T10" s="2">
        <v>33.565</v>
      </c>
      <c r="U10" s="2">
        <v>0.343</v>
      </c>
      <c r="V10" s="2">
        <v>0.506</v>
      </c>
      <c r="W10" s="2">
        <v>0.15</v>
      </c>
      <c r="X10" s="2">
        <v>0.3</v>
      </c>
    </row>
    <row r="11">
      <c r="A11" s="5" t="s">
        <v>24</v>
      </c>
      <c r="B11" s="2" t="s">
        <v>366</v>
      </c>
      <c r="C11" s="6">
        <v>14500.0</v>
      </c>
      <c r="D11" s="5">
        <v>93.25</v>
      </c>
      <c r="E11" s="5">
        <v>6.75</v>
      </c>
      <c r="F11" s="7"/>
      <c r="G11" s="7"/>
      <c r="H11" s="5">
        <v>16.65</v>
      </c>
      <c r="I11" s="5">
        <v>22.87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0.4</v>
      </c>
      <c r="X11" s="5">
        <v>2.0</v>
      </c>
    </row>
    <row r="12">
      <c r="A12" s="2" t="s">
        <v>24</v>
      </c>
      <c r="B12" s="2" t="s">
        <v>367</v>
      </c>
      <c r="C12" s="3">
        <v>656333.0</v>
      </c>
      <c r="D12" s="2">
        <v>100.0</v>
      </c>
      <c r="E12" s="2">
        <v>0.0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8" t="s">
        <v>368</v>
      </c>
      <c r="B13" s="9" t="s">
        <v>369</v>
      </c>
      <c r="D13" s="8">
        <v>50.7</v>
      </c>
      <c r="E13" s="8">
        <v>49.3</v>
      </c>
      <c r="F13" s="8">
        <v>4.36</v>
      </c>
      <c r="H13" s="8">
        <v>0.015</v>
      </c>
      <c r="I13" s="8">
        <v>0.13</v>
      </c>
      <c r="J13" s="10">
        <f>66.2/100*D13</f>
        <v>33.5634</v>
      </c>
      <c r="M13" s="8">
        <v>1.267</v>
      </c>
      <c r="O13" s="8">
        <v>9.98</v>
      </c>
      <c r="P13" s="8">
        <v>1.876</v>
      </c>
    </row>
    <row r="14">
      <c r="A14" s="8" t="s">
        <v>368</v>
      </c>
      <c r="B14" s="9" t="s">
        <v>370</v>
      </c>
      <c r="D14" s="8">
        <v>88.2</v>
      </c>
      <c r="E14" s="10">
        <f>100-88.2</f>
        <v>11.8</v>
      </c>
      <c r="F14" s="10">
        <f>13.6/100*D14</f>
        <v>11.9952</v>
      </c>
      <c r="H14" s="10">
        <f>0.28/100*88.2</f>
        <v>0.24696</v>
      </c>
      <c r="I14" s="10">
        <f>0.39/100*88.2</f>
        <v>0.34398</v>
      </c>
      <c r="J14" s="8">
        <f>7/100*88.2</f>
        <v>6.174</v>
      </c>
      <c r="M14" s="8">
        <f>3.7/100*88.2</f>
        <v>3.2634</v>
      </c>
      <c r="O14" s="8">
        <v>64.72</v>
      </c>
      <c r="P14" s="10">
        <f>3/100*88.2</f>
        <v>2.646</v>
      </c>
      <c r="T14" s="10">
        <f>1.208/100*88.2</f>
        <v>1.065456</v>
      </c>
      <c r="U14" s="10">
        <f>1.83/100*88.2</f>
        <v>1.61406</v>
      </c>
      <c r="V14" s="10">
        <f>0.33/100*88.2</f>
        <v>0.29106</v>
      </c>
    </row>
    <row r="15">
      <c r="A15" s="8" t="s">
        <v>368</v>
      </c>
      <c r="B15" s="8" t="s">
        <v>371</v>
      </c>
      <c r="D15" s="8">
        <v>93.2</v>
      </c>
      <c r="E15" s="10">
        <f t="shared" ref="E15:E18" si="1">100-D15</f>
        <v>6.8</v>
      </c>
      <c r="F15" s="10">
        <f>47/100*D15</f>
        <v>43.804</v>
      </c>
      <c r="H15" s="10">
        <f>3.7/1000</f>
        <v>0.0037</v>
      </c>
      <c r="I15" s="10">
        <f>6.9/1000</f>
        <v>0.0069</v>
      </c>
      <c r="J15" s="8">
        <f>9.5/100*D15</f>
        <v>8.854</v>
      </c>
      <c r="M15" s="8">
        <f>6.6/100*D15</f>
        <v>6.1512</v>
      </c>
      <c r="O15" s="10">
        <f>(21.1*D15*0.239 - 5.7*F15 - 9.4*J15)/4.1 - P15</f>
        <v>27.47126829</v>
      </c>
      <c r="P15" s="10">
        <f>6.4/100*D15</f>
        <v>5.9648</v>
      </c>
      <c r="T15" s="10">
        <f>0.11/1000</f>
        <v>0.00011</v>
      </c>
      <c r="U15" s="10">
        <f>22.4/1000</f>
        <v>0.0224</v>
      </c>
      <c r="V15" s="10">
        <f>2.9/1000</f>
        <v>0.0029</v>
      </c>
    </row>
    <row r="16">
      <c r="A16" s="8" t="s">
        <v>368</v>
      </c>
      <c r="B16" s="8" t="s">
        <v>372</v>
      </c>
      <c r="D16" s="8">
        <v>88.8</v>
      </c>
      <c r="E16" s="10">
        <f t="shared" si="1"/>
        <v>11.2</v>
      </c>
      <c r="F16" s="10">
        <f>8.9/100*D16</f>
        <v>7.9032</v>
      </c>
      <c r="H16" s="10">
        <f>14.5/1000</f>
        <v>0.0145</v>
      </c>
      <c r="I16" s="10">
        <f>1/1000</f>
        <v>0.001</v>
      </c>
      <c r="J16" s="8">
        <f>0.9/100*D16</f>
        <v>0.7992</v>
      </c>
      <c r="M16" s="8">
        <f>7.1/100*D16</f>
        <v>6.3048</v>
      </c>
      <c r="O16" s="10">
        <f>(17.1*D16*0.239 - 5.7*F16 - 9.4*J16)/4.1 - P16</f>
        <v>58.46938537</v>
      </c>
      <c r="P16" s="10">
        <f>19.4/100*D16</f>
        <v>17.2272</v>
      </c>
      <c r="T16" s="10">
        <f>0.6/1000</f>
        <v>0.0006</v>
      </c>
      <c r="U16" s="10">
        <f>4.5/1000</f>
        <v>0.0045</v>
      </c>
      <c r="V16" s="10">
        <f>1.8/1000</f>
        <v>0.0018</v>
      </c>
    </row>
    <row r="17">
      <c r="A17" s="8" t="s">
        <v>368</v>
      </c>
      <c r="B17" s="8" t="s">
        <v>373</v>
      </c>
      <c r="D17" s="8">
        <v>99.9</v>
      </c>
      <c r="E17" s="10">
        <f t="shared" si="1"/>
        <v>0.1</v>
      </c>
    </row>
    <row r="18">
      <c r="A18" s="8" t="s">
        <v>368</v>
      </c>
      <c r="B18" s="8" t="s">
        <v>374</v>
      </c>
      <c r="D18" s="8">
        <v>89.0</v>
      </c>
      <c r="E18" s="10">
        <f t="shared" si="1"/>
        <v>11</v>
      </c>
      <c r="F18" s="10">
        <f>32.4/100*D18</f>
        <v>28.836</v>
      </c>
      <c r="H18" s="10">
        <f>4.4/1000</f>
        <v>0.0044</v>
      </c>
      <c r="I18" s="10">
        <f>11.6/1000</f>
        <v>0.0116</v>
      </c>
      <c r="J18" s="8">
        <f>2.2/100*D18</f>
        <v>1.958</v>
      </c>
      <c r="M18" s="8">
        <f>7.1/100*D18</f>
        <v>6.319</v>
      </c>
      <c r="O18" s="10">
        <f>(19.4*D18*0.239 - 5.7*F18 - 9.4*J18)/4.1 - P18</f>
        <v>31.239</v>
      </c>
      <c r="P18" s="10">
        <f>27.9/100*D18</f>
        <v>24.831</v>
      </c>
      <c r="T18" s="10">
        <f>0.1/1000</f>
        <v>0.0001</v>
      </c>
      <c r="U18" s="10">
        <f>16.9/1000</f>
        <v>0.0169</v>
      </c>
      <c r="V18" s="10">
        <f>5.6/1000</f>
        <v>0.0056</v>
      </c>
    </row>
  </sheetData>
  <drawing r:id="rId1"/>
</worksheet>
</file>