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drawings/drawing3.xml" ContentType="application/vnd.openxmlformats-officedocument.drawing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drawings/drawing4.xml" ContentType="application/vnd.openxmlformats-officedocument.drawing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zhennaxia/Documents/GitHub/Gzhennaxia.github.io/source/excel/"/>
    </mc:Choice>
  </mc:AlternateContent>
  <xr:revisionPtr revIDLastSave="0" documentId="13_ncr:1_{7D3BC288-3127-2544-8277-6508AB3429F5}" xr6:coauthVersionLast="45" xr6:coauthVersionMax="45" xr10:uidLastSave="{00000000-0000-0000-0000-000000000000}"/>
  <bookViews>
    <workbookView xWindow="0" yWindow="460" windowWidth="28800" windowHeight="16280" xr2:uid="{7AD4885A-4EC6-B947-B870-264BF5DAC568}"/>
  </bookViews>
  <sheets>
    <sheet name="records" sheetId="1" r:id="rId1"/>
    <sheet name="day" sheetId="4" r:id="rId2"/>
    <sheet name="week" sheetId="9" r:id="rId3"/>
    <sheet name="month" sheetId="10" r:id="rId4"/>
    <sheet name="year" sheetId="11" r:id="rId5"/>
    <sheet name="search" sheetId="5" r:id="rId6"/>
    <sheet name="charts" sheetId="13" r:id="rId7"/>
  </sheets>
  <definedNames>
    <definedName name="_xlchart.v1.0" hidden="1">day!$AA$39</definedName>
    <definedName name="_xlchart.v1.1" hidden="1">day!$AA$40:$AA$46</definedName>
    <definedName name="_xlchart.v1.10" hidden="1">day!$F$40:$F$46</definedName>
    <definedName name="_xlchart.v1.11" hidden="1">day!$G$39</definedName>
    <definedName name="_xlchart.v1.12" hidden="1">day!$G$40:$G$46</definedName>
    <definedName name="_xlchart.v1.13" hidden="1">day!$H$39</definedName>
    <definedName name="_xlchart.v1.14" hidden="1">day!$H$40:$H$46</definedName>
    <definedName name="_xlchart.v1.15" hidden="1">day!$I$39</definedName>
    <definedName name="_xlchart.v1.16" hidden="1">day!$I$40:$I$46</definedName>
    <definedName name="_xlchart.v1.17" hidden="1">day!$J$39</definedName>
    <definedName name="_xlchart.v1.18" hidden="1">day!$J$40:$J$46</definedName>
    <definedName name="_xlchart.v1.19" hidden="1">day!$K$39</definedName>
    <definedName name="_xlchart.v1.2" hidden="1">day!$AB$39</definedName>
    <definedName name="_xlchart.v1.20" hidden="1">day!$K$40:$K$46</definedName>
    <definedName name="_xlchart.v1.21" hidden="1">day!$L$39</definedName>
    <definedName name="_xlchart.v1.22" hidden="1">day!$L$40:$L$46</definedName>
    <definedName name="_xlchart.v1.23" hidden="1">day!$M$39</definedName>
    <definedName name="_xlchart.v1.24" hidden="1">day!$M$40:$M$46</definedName>
    <definedName name="_xlchart.v1.25" hidden="1">day!$N$39</definedName>
    <definedName name="_xlchart.v1.26" hidden="1">day!$N$40:$N$46</definedName>
    <definedName name="_xlchart.v1.27" hidden="1">day!$O$39</definedName>
    <definedName name="_xlchart.v1.28" hidden="1">day!$O$40:$O$46</definedName>
    <definedName name="_xlchart.v1.29" hidden="1">day!$P$39</definedName>
    <definedName name="_xlchart.v1.3" hidden="1">day!$AB$40:$AB$46</definedName>
    <definedName name="_xlchart.v1.30" hidden="1">day!$P$40:$P$46</definedName>
    <definedName name="_xlchart.v1.31" hidden="1">day!$Q$39</definedName>
    <definedName name="_xlchart.v1.32" hidden="1">day!$Q$40:$Q$46</definedName>
    <definedName name="_xlchart.v1.33" hidden="1">day!$R$39</definedName>
    <definedName name="_xlchart.v1.34" hidden="1">day!$R$40:$R$46</definedName>
    <definedName name="_xlchart.v1.35" hidden="1">day!$S$39</definedName>
    <definedName name="_xlchart.v1.36" hidden="1">day!$S$40:$S$46</definedName>
    <definedName name="_xlchart.v1.37" hidden="1">day!$T$39</definedName>
    <definedName name="_xlchart.v1.38" hidden="1">day!$T$40:$T$46</definedName>
    <definedName name="_xlchart.v1.39" hidden="1">day!$U$39</definedName>
    <definedName name="_xlchart.v1.4" hidden="1">day!$AC$39</definedName>
    <definedName name="_xlchart.v1.40" hidden="1">day!$U$40:$U$46</definedName>
    <definedName name="_xlchart.v1.41" hidden="1">day!$V$39</definedName>
    <definedName name="_xlchart.v1.42" hidden="1">day!$V$40:$V$46</definedName>
    <definedName name="_xlchart.v1.43" hidden="1">day!$W$39</definedName>
    <definedName name="_xlchart.v1.44" hidden="1">day!$W$40:$W$46</definedName>
    <definedName name="_xlchart.v1.45" hidden="1">day!$X$39</definedName>
    <definedName name="_xlchart.v1.46" hidden="1">day!$X$40:$X$46</definedName>
    <definedName name="_xlchart.v1.47" hidden="1">day!$Y$39</definedName>
    <definedName name="_xlchart.v1.48" hidden="1">day!$Y$40:$Y$46</definedName>
    <definedName name="_xlchart.v1.49" hidden="1">day!$Z$39</definedName>
    <definedName name="_xlchart.v1.5" hidden="1">day!$AC$40:$AC$46</definedName>
    <definedName name="_xlchart.v1.50" hidden="1">day!$Z$40:$Z$46</definedName>
    <definedName name="_xlchart.v1.51" hidden="1">day!$A$40:$A$46</definedName>
    <definedName name="_xlchart.v1.52" hidden="1">day!$B$39</definedName>
    <definedName name="_xlchart.v1.53" hidden="1">day!$B$40:$B$46</definedName>
    <definedName name="_xlchart.v1.6" hidden="1">day!$D$40:$D$46</definedName>
    <definedName name="_xlchart.v1.7" hidden="1">day!$E$39</definedName>
    <definedName name="_xlchart.v1.8" hidden="1">day!$E$40:$E$46</definedName>
    <definedName name="_xlchart.v1.9" hidden="1">day!$F$39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5" l="1"/>
  <c r="C11" i="5"/>
  <c r="C7" i="5"/>
  <c r="B3" i="5"/>
  <c r="D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AG3" i="11"/>
  <c r="AF3" i="11"/>
  <c r="AE3" i="11"/>
  <c r="AQ3" i="11"/>
  <c r="AP3" i="11"/>
  <c r="AO3" i="11"/>
  <c r="AN3" i="11"/>
  <c r="AM3" i="11"/>
  <c r="AL3" i="11"/>
  <c r="AK3" i="11"/>
  <c r="AJ3" i="11"/>
  <c r="AI3" i="11"/>
  <c r="H3" i="11"/>
  <c r="G3" i="11"/>
  <c r="F3" i="11"/>
  <c r="AQ3" i="10"/>
  <c r="AQ4" i="10"/>
  <c r="AQ5" i="10"/>
  <c r="AP3" i="10"/>
  <c r="AP4" i="10"/>
  <c r="AP5" i="10"/>
  <c r="AO3" i="10"/>
  <c r="AO4" i="10"/>
  <c r="AO5" i="10"/>
  <c r="AN3" i="10"/>
  <c r="AN4" i="10"/>
  <c r="AN5" i="10"/>
  <c r="AM3" i="10"/>
  <c r="AM4" i="10"/>
  <c r="AM5" i="10"/>
  <c r="AL3" i="10"/>
  <c r="AL4" i="10"/>
  <c r="AL5" i="10"/>
  <c r="AK5" i="10"/>
  <c r="AJ5" i="10"/>
  <c r="AI5" i="10"/>
  <c r="AK4" i="10"/>
  <c r="AJ4" i="10"/>
  <c r="AI4" i="10"/>
  <c r="AK3" i="10"/>
  <c r="AJ3" i="10"/>
  <c r="AI3" i="10"/>
  <c r="AG3" i="10"/>
  <c r="AG4" i="10"/>
  <c r="AG5" i="10"/>
  <c r="AF3" i="10"/>
  <c r="AF4" i="10"/>
  <c r="AF5" i="10"/>
  <c r="AE3" i="10"/>
  <c r="AE4" i="10"/>
  <c r="AE5" i="10"/>
  <c r="AD3" i="10"/>
  <c r="AD4" i="10"/>
  <c r="AD5" i="10"/>
  <c r="AC3" i="10"/>
  <c r="AC4" i="10"/>
  <c r="AC5" i="10"/>
  <c r="AB3" i="10"/>
  <c r="AB4" i="10"/>
  <c r="AB5" i="10"/>
  <c r="AA3" i="10"/>
  <c r="AA4" i="10"/>
  <c r="AA5" i="10"/>
  <c r="Z3" i="10"/>
  <c r="Z4" i="10"/>
  <c r="Z5" i="10"/>
  <c r="Y3" i="10"/>
  <c r="Y4" i="10"/>
  <c r="Y5" i="10"/>
  <c r="X3" i="10"/>
  <c r="X4" i="10"/>
  <c r="X5" i="10"/>
  <c r="W3" i="10"/>
  <c r="W4" i="10"/>
  <c r="W5" i="10"/>
  <c r="V3" i="10"/>
  <c r="V4" i="10"/>
  <c r="V5" i="10"/>
  <c r="U3" i="10"/>
  <c r="U4" i="10"/>
  <c r="U5" i="10"/>
  <c r="T3" i="10"/>
  <c r="T4" i="10"/>
  <c r="T5" i="10"/>
  <c r="S3" i="10"/>
  <c r="S4" i="10"/>
  <c r="S5" i="10"/>
  <c r="R3" i="10"/>
  <c r="R4" i="10"/>
  <c r="R5" i="10"/>
  <c r="Q3" i="10"/>
  <c r="Q4" i="10"/>
  <c r="Q5" i="10"/>
  <c r="P3" i="10"/>
  <c r="P4" i="10"/>
  <c r="P5" i="10"/>
  <c r="O3" i="10"/>
  <c r="O4" i="10"/>
  <c r="O5" i="10"/>
  <c r="N3" i="10"/>
  <c r="N4" i="10"/>
  <c r="N5" i="10"/>
  <c r="M3" i="10"/>
  <c r="M4" i="10"/>
  <c r="M5" i="10"/>
  <c r="L3" i="10"/>
  <c r="L4" i="10"/>
  <c r="L5" i="10"/>
  <c r="K3" i="10"/>
  <c r="K4" i="10"/>
  <c r="K5" i="10"/>
  <c r="J3" i="10"/>
  <c r="J4" i="10"/>
  <c r="J5" i="10"/>
  <c r="I3" i="10"/>
  <c r="I4" i="10"/>
  <c r="I5" i="10"/>
  <c r="H5" i="10"/>
  <c r="G5" i="10"/>
  <c r="F5" i="10"/>
  <c r="H4" i="10"/>
  <c r="G4" i="10"/>
  <c r="F4" i="10"/>
  <c r="H3" i="10"/>
  <c r="G3" i="10"/>
  <c r="F3" i="10"/>
  <c r="D3" i="10"/>
  <c r="D4" i="10"/>
  <c r="D5" i="10"/>
  <c r="C5" i="10"/>
  <c r="C4" i="10"/>
  <c r="C3" i="10"/>
  <c r="H36" i="9"/>
  <c r="G36" i="9"/>
  <c r="F36" i="9"/>
  <c r="H35" i="9"/>
  <c r="G35" i="9"/>
  <c r="F35" i="9"/>
  <c r="AQ3" i="9"/>
  <c r="AQ4" i="9"/>
  <c r="AQ5" i="9"/>
  <c r="AP3" i="9"/>
  <c r="AP4" i="9"/>
  <c r="AP5" i="9"/>
  <c r="AO3" i="9"/>
  <c r="AO4" i="9"/>
  <c r="AO5" i="9"/>
  <c r="AN3" i="9"/>
  <c r="AN4" i="9"/>
  <c r="AN5" i="9"/>
  <c r="AM3" i="9"/>
  <c r="AM4" i="9"/>
  <c r="AM5" i="9"/>
  <c r="AL3" i="9"/>
  <c r="AL4" i="9"/>
  <c r="AL5" i="9"/>
  <c r="AG3" i="9"/>
  <c r="AK3" i="4" l="1"/>
  <c r="AK4" i="4"/>
  <c r="AK5" i="4"/>
  <c r="AK6" i="4"/>
  <c r="AK7" i="4"/>
  <c r="AK8" i="4"/>
  <c r="AK9" i="4"/>
  <c r="AJ3" i="4"/>
  <c r="AJ4" i="4"/>
  <c r="AJ5" i="4"/>
  <c r="AJ6" i="4"/>
  <c r="AJ7" i="4"/>
  <c r="AJ8" i="4"/>
  <c r="AJ9" i="4"/>
  <c r="AI3" i="4"/>
  <c r="AI4" i="4"/>
  <c r="AI5" i="4"/>
  <c r="AI6" i="4"/>
  <c r="AI7" i="4"/>
  <c r="AI8" i="4"/>
  <c r="AI9" i="4"/>
  <c r="AH3" i="4"/>
  <c r="AH4" i="4"/>
  <c r="AH5" i="4"/>
  <c r="AH6" i="4"/>
  <c r="AH7" i="4"/>
  <c r="AH8" i="4"/>
  <c r="AH9" i="4"/>
  <c r="AG3" i="4"/>
  <c r="AG4" i="4"/>
  <c r="AG5" i="4"/>
  <c r="AG6" i="4"/>
  <c r="AG7" i="4"/>
  <c r="AG8" i="4"/>
  <c r="AG9" i="4"/>
  <c r="AF3" i="4"/>
  <c r="AF4" i="4"/>
  <c r="AF5" i="4"/>
  <c r="AF6" i="4"/>
  <c r="AF7" i="4"/>
  <c r="AF8" i="4"/>
  <c r="AF9" i="4"/>
  <c r="AC3" i="4"/>
  <c r="AC4" i="4"/>
  <c r="AC5" i="4"/>
  <c r="AC6" i="4"/>
  <c r="AC7" i="4"/>
  <c r="AC8" i="4"/>
  <c r="AC9" i="4"/>
  <c r="AB3" i="4"/>
  <c r="AB4" i="4"/>
  <c r="AB5" i="4"/>
  <c r="AB6" i="4"/>
  <c r="AB7" i="4"/>
  <c r="AB8" i="4"/>
  <c r="AB9" i="4"/>
  <c r="AA3" i="4"/>
  <c r="AA4" i="4"/>
  <c r="AA5" i="4"/>
  <c r="AA6" i="4"/>
  <c r="AA7" i="4"/>
  <c r="AA8" i="4"/>
  <c r="AA9" i="4"/>
  <c r="Z3" i="4"/>
  <c r="Z4" i="4"/>
  <c r="Z5" i="4"/>
  <c r="Z6" i="4"/>
  <c r="Z7" i="4"/>
  <c r="Z8" i="4"/>
  <c r="Z9" i="4"/>
  <c r="Y3" i="4"/>
  <c r="Y4" i="4"/>
  <c r="Y5" i="4"/>
  <c r="Y6" i="4"/>
  <c r="Y7" i="4"/>
  <c r="Y8" i="4"/>
  <c r="Y9" i="4"/>
  <c r="X3" i="4"/>
  <c r="X4" i="4"/>
  <c r="X5" i="4"/>
  <c r="X6" i="4"/>
  <c r="X7" i="4"/>
  <c r="X8" i="4"/>
  <c r="X9" i="4"/>
  <c r="W3" i="4"/>
  <c r="W4" i="4"/>
  <c r="W5" i="4"/>
  <c r="W6" i="4"/>
  <c r="W7" i="4"/>
  <c r="W8" i="4"/>
  <c r="W9" i="4"/>
  <c r="V3" i="4"/>
  <c r="V4" i="4"/>
  <c r="V5" i="4"/>
  <c r="V6" i="4"/>
  <c r="V7" i="4"/>
  <c r="V8" i="4"/>
  <c r="V9" i="4"/>
  <c r="U3" i="4"/>
  <c r="U4" i="4"/>
  <c r="U5" i="4"/>
  <c r="U6" i="4"/>
  <c r="U7" i="4"/>
  <c r="U8" i="4"/>
  <c r="U9" i="4"/>
  <c r="T3" i="4"/>
  <c r="T4" i="4"/>
  <c r="T5" i="4"/>
  <c r="T6" i="4"/>
  <c r="T7" i="4"/>
  <c r="T8" i="4"/>
  <c r="T9" i="4"/>
  <c r="S3" i="4"/>
  <c r="S4" i="4"/>
  <c r="S5" i="4"/>
  <c r="S6" i="4"/>
  <c r="S7" i="4"/>
  <c r="S8" i="4"/>
  <c r="S9" i="4"/>
  <c r="R3" i="4"/>
  <c r="R4" i="4"/>
  <c r="R5" i="4"/>
  <c r="R6" i="4"/>
  <c r="R7" i="4"/>
  <c r="R8" i="4"/>
  <c r="R9" i="4"/>
  <c r="Q3" i="4"/>
  <c r="Q4" i="4"/>
  <c r="Q5" i="4"/>
  <c r="Q6" i="4"/>
  <c r="Q7" i="4"/>
  <c r="Q8" i="4"/>
  <c r="Q9" i="4"/>
  <c r="P3" i="4"/>
  <c r="P4" i="4"/>
  <c r="P5" i="4"/>
  <c r="P6" i="4"/>
  <c r="P7" i="4"/>
  <c r="P8" i="4"/>
  <c r="P9" i="4"/>
  <c r="O3" i="4"/>
  <c r="O4" i="4"/>
  <c r="O5" i="4"/>
  <c r="O6" i="4"/>
  <c r="O7" i="4"/>
  <c r="O8" i="4"/>
  <c r="O9" i="4"/>
  <c r="N3" i="4"/>
  <c r="N4" i="4"/>
  <c r="N5" i="4"/>
  <c r="N6" i="4"/>
  <c r="N7" i="4"/>
  <c r="N8" i="4"/>
  <c r="N9" i="4"/>
  <c r="M3" i="4"/>
  <c r="M4" i="4"/>
  <c r="M5" i="4"/>
  <c r="M6" i="4"/>
  <c r="M7" i="4"/>
  <c r="M8" i="4"/>
  <c r="M9" i="4"/>
  <c r="L3" i="4"/>
  <c r="L4" i="4"/>
  <c r="L5" i="4"/>
  <c r="L6" i="4"/>
  <c r="L7" i="4"/>
  <c r="L8" i="4"/>
  <c r="L9" i="4"/>
  <c r="K3" i="4"/>
  <c r="K4" i="4"/>
  <c r="K5" i="4"/>
  <c r="K6" i="4"/>
  <c r="K7" i="4"/>
  <c r="K8" i="4"/>
  <c r="K9" i="4"/>
  <c r="J3" i="4"/>
  <c r="J4" i="4"/>
  <c r="J5" i="4"/>
  <c r="J6" i="4"/>
  <c r="J7" i="4"/>
  <c r="J8" i="4"/>
  <c r="J9" i="4"/>
  <c r="I3" i="4"/>
  <c r="I4" i="4"/>
  <c r="I5" i="4"/>
  <c r="I6" i="4"/>
  <c r="I7" i="4"/>
  <c r="I8" i="4"/>
  <c r="I9" i="4"/>
  <c r="H3" i="4"/>
  <c r="H4" i="4"/>
  <c r="H5" i="4"/>
  <c r="H6" i="4"/>
  <c r="H7" i="4"/>
  <c r="H8" i="4"/>
  <c r="H9" i="4"/>
  <c r="G3" i="4"/>
  <c r="G4" i="4"/>
  <c r="G5" i="4"/>
  <c r="G6" i="4"/>
  <c r="G7" i="4"/>
  <c r="G8" i="4"/>
  <c r="G9" i="4"/>
  <c r="F3" i="4"/>
  <c r="F4" i="4"/>
  <c r="F5" i="4"/>
  <c r="F6" i="4"/>
  <c r="F7" i="4"/>
  <c r="F8" i="4"/>
  <c r="F9" i="4"/>
  <c r="E3" i="4"/>
  <c r="E4" i="4"/>
  <c r="E5" i="4"/>
  <c r="E6" i="4"/>
  <c r="E7" i="4"/>
  <c r="E8" i="4"/>
  <c r="E9" i="4"/>
  <c r="AI5" i="9" l="1"/>
  <c r="AJ5" i="9"/>
  <c r="AK5" i="9"/>
  <c r="AK4" i="9"/>
  <c r="AJ4" i="9"/>
  <c r="AI4" i="9"/>
  <c r="AK3" i="9"/>
  <c r="AJ3" i="9"/>
  <c r="AI3" i="9"/>
  <c r="AG4" i="9"/>
  <c r="AG5" i="9"/>
  <c r="AF3" i="9"/>
  <c r="AF4" i="9"/>
  <c r="AF5" i="9"/>
  <c r="AE3" i="9"/>
  <c r="AE4" i="9"/>
  <c r="AE5" i="9"/>
  <c r="AD3" i="9"/>
  <c r="AD4" i="9"/>
  <c r="AD5" i="9"/>
  <c r="AC3" i="9"/>
  <c r="AC4" i="9"/>
  <c r="AC5" i="9"/>
  <c r="AB3" i="9"/>
  <c r="AB4" i="9"/>
  <c r="AB5" i="9"/>
  <c r="AA3" i="9"/>
  <c r="AA4" i="9"/>
  <c r="AA5" i="9"/>
  <c r="Z3" i="9"/>
  <c r="Z4" i="9"/>
  <c r="Z5" i="9"/>
  <c r="Y3" i="9"/>
  <c r="Y4" i="9"/>
  <c r="Y5" i="9"/>
  <c r="X3" i="9"/>
  <c r="X4" i="9"/>
  <c r="X5" i="9"/>
  <c r="W3" i="9"/>
  <c r="W4" i="9"/>
  <c r="W5" i="9"/>
  <c r="V3" i="9"/>
  <c r="V4" i="9"/>
  <c r="V5" i="9"/>
  <c r="U3" i="9"/>
  <c r="U4" i="9"/>
  <c r="U5" i="9"/>
  <c r="T3" i="9"/>
  <c r="T4" i="9"/>
  <c r="T5" i="9"/>
  <c r="S3" i="9"/>
  <c r="S4" i="9"/>
  <c r="S5" i="9"/>
  <c r="R3" i="9"/>
  <c r="R4" i="9"/>
  <c r="R5" i="9"/>
  <c r="Q3" i="9"/>
  <c r="Q4" i="9"/>
  <c r="Q5" i="9"/>
  <c r="P3" i="9"/>
  <c r="P4" i="9"/>
  <c r="P5" i="9"/>
  <c r="O3" i="9"/>
  <c r="O4" i="9"/>
  <c r="O5" i="9"/>
  <c r="N3" i="9"/>
  <c r="N4" i="9"/>
  <c r="N5" i="9"/>
  <c r="M5" i="9"/>
  <c r="M4" i="9"/>
  <c r="M3" i="9"/>
  <c r="L3" i="9"/>
  <c r="L4" i="9"/>
  <c r="L5" i="9"/>
  <c r="K3" i="9"/>
  <c r="K4" i="9"/>
  <c r="K5" i="9"/>
  <c r="J3" i="9"/>
  <c r="J4" i="9"/>
  <c r="J5" i="9"/>
  <c r="I3" i="9"/>
  <c r="I4" i="9"/>
  <c r="I5" i="9"/>
  <c r="F4" i="9"/>
  <c r="G4" i="9"/>
  <c r="H4" i="9"/>
  <c r="F5" i="9"/>
  <c r="G5" i="9"/>
  <c r="H5" i="9"/>
  <c r="H3" i="9"/>
  <c r="G3" i="9"/>
  <c r="F3" i="9"/>
  <c r="D3" i="9"/>
  <c r="D4" i="9"/>
  <c r="D5" i="9"/>
  <c r="D4" i="4"/>
  <c r="D5" i="4"/>
  <c r="D6" i="4"/>
  <c r="D7" i="4"/>
  <c r="D8" i="4"/>
  <c r="D9" i="4"/>
  <c r="D3" i="4"/>
  <c r="B4" i="4"/>
  <c r="B5" i="4"/>
  <c r="B6" i="4"/>
  <c r="B7" i="4"/>
  <c r="B8" i="4"/>
  <c r="B9" i="4"/>
  <c r="B3" i="4"/>
</calcChain>
</file>

<file path=xl/sharedStrings.xml><?xml version="1.0" encoding="utf-8"?>
<sst xmlns="http://schemas.openxmlformats.org/spreadsheetml/2006/main" count="404" uniqueCount="100">
  <si>
    <t>日期</t>
    <phoneticPr fontId="1" type="noConversion"/>
  </si>
  <si>
    <t>时间</t>
    <phoneticPr fontId="1" type="noConversion"/>
  </si>
  <si>
    <t>得分</t>
    <phoneticPr fontId="1" type="noConversion"/>
  </si>
  <si>
    <t>备注</t>
    <phoneticPr fontId="1" type="noConversion"/>
  </si>
  <si>
    <t>得分记录</t>
    <phoneticPr fontId="1" type="noConversion"/>
  </si>
  <si>
    <t>名称</t>
    <phoneticPr fontId="1" type="noConversion"/>
  </si>
  <si>
    <t>早起</t>
  </si>
  <si>
    <t>早起</t>
    <phoneticPr fontId="1" type="noConversion"/>
  </si>
  <si>
    <t>阅读</t>
  </si>
  <si>
    <t>早餐</t>
  </si>
  <si>
    <t>锻炼</t>
  </si>
  <si>
    <t>日报</t>
  </si>
  <si>
    <t>阅读</t>
    <phoneticPr fontId="1" type="noConversion"/>
  </si>
  <si>
    <t>早餐</t>
    <phoneticPr fontId="1" type="noConversion"/>
  </si>
  <si>
    <t>锻炼</t>
    <phoneticPr fontId="1" type="noConversion"/>
  </si>
  <si>
    <t>日报</t>
    <phoneticPr fontId="1" type="noConversion"/>
  </si>
  <si>
    <t>明日计划</t>
    <phoneticPr fontId="1" type="noConversion"/>
  </si>
  <si>
    <t>爸妈主动联系我了，没能主动联系父母，得一半的分数+0.05</t>
    <phoneticPr fontId="1" type="noConversion"/>
  </si>
  <si>
    <t>明日买菜菜单</t>
    <phoneticPr fontId="1" type="noConversion"/>
  </si>
  <si>
    <t>列出了清单，但没能将价格信息标明白。完成度40%</t>
    <phoneticPr fontId="1" type="noConversion"/>
  </si>
  <si>
    <t>制作锻炼打卡Excel</t>
    <phoneticPr fontId="1" type="noConversion"/>
  </si>
  <si>
    <t>差了一张惩罚折线图，完成度90%</t>
    <phoneticPr fontId="1" type="noConversion"/>
  </si>
  <si>
    <t>联系父母</t>
    <phoneticPr fontId="1" type="noConversion"/>
  </si>
  <si>
    <t>做早餐</t>
    <phoneticPr fontId="1" type="noConversion"/>
  </si>
  <si>
    <t>整理菜单，看价格</t>
    <phoneticPr fontId="1" type="noConversion"/>
  </si>
  <si>
    <t>买菜</t>
    <phoneticPr fontId="1" type="noConversion"/>
  </si>
  <si>
    <t>洗澡</t>
    <phoneticPr fontId="1" type="noConversion"/>
  </si>
  <si>
    <t>制定明日计划</t>
    <phoneticPr fontId="1" type="noConversion"/>
  </si>
  <si>
    <t>今日评分，日报</t>
    <phoneticPr fontId="1" type="noConversion"/>
  </si>
  <si>
    <t>倒垃圾、换垃圾袋</t>
    <phoneticPr fontId="1" type="noConversion"/>
  </si>
  <si>
    <t>晾衣服、收拾衣服</t>
    <phoneticPr fontId="1" type="noConversion"/>
  </si>
  <si>
    <t>将19/20年账本分出来并汇总</t>
  </si>
  <si>
    <t>日期</t>
  </si>
  <si>
    <t>总分</t>
  </si>
  <si>
    <t>总分</t>
    <phoneticPr fontId="1" type="noConversion"/>
  </si>
  <si>
    <t>6:00</t>
  </si>
  <si>
    <t>0:00</t>
  </si>
  <si>
    <t>1:00</t>
  </si>
  <si>
    <t>2:00</t>
  </si>
  <si>
    <t>3:00</t>
  </si>
  <si>
    <t>4:00</t>
  </si>
  <si>
    <t>5:00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</si>
  <si>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</si>
  <si>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</si>
  <si>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</si>
  <si>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</si>
  <si>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</si>
  <si>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</si>
  <si>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</si>
  <si>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</si>
  <si>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</si>
  <si>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</si>
  <si>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</si>
  <si>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</si>
  <si>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</si>
  <si>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</si>
  <si>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</si>
  <si>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</si>
  <si>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</si>
  <si>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明日日程安排</t>
  </si>
  <si>
    <t>23:59</t>
  </si>
  <si>
    <t>每日总分统计</t>
    <phoneticPr fontId="1" type="noConversion"/>
  </si>
  <si>
    <t>每日各时段得分统计</t>
    <phoneticPr fontId="1" type="noConversion"/>
  </si>
  <si>
    <t>每日专项得分统计</t>
    <phoneticPr fontId="1" type="noConversion"/>
  </si>
  <si>
    <r>
      <t>每日各时段得分统计</t>
    </r>
    <r>
      <rPr>
        <sz val="16"/>
        <color rgb="FFFF0000"/>
        <rFont val="等线 (正文)"/>
      </rPr>
      <t>模版</t>
    </r>
    <phoneticPr fontId="1" type="noConversion"/>
  </si>
  <si>
    <r>
      <t>每日总分统计</t>
    </r>
    <r>
      <rPr>
        <sz val="16"/>
        <color rgb="FFFF0000"/>
        <rFont val="等线 (正文)"/>
      </rPr>
      <t>模版</t>
    </r>
    <phoneticPr fontId="1" type="noConversion"/>
  </si>
  <si>
    <r>
      <t>每日专项得分统计</t>
    </r>
    <r>
      <rPr>
        <sz val="16"/>
        <color rgb="FFFF0000"/>
        <rFont val="等线 (正文)"/>
      </rPr>
      <t>模版</t>
    </r>
    <phoneticPr fontId="1" type="noConversion"/>
  </si>
  <si>
    <r>
      <t>每周总分统计</t>
    </r>
    <r>
      <rPr>
        <sz val="16"/>
        <color rgb="FFFF0000"/>
        <rFont val="等线 (正文)"/>
      </rPr>
      <t>模版</t>
    </r>
    <phoneticPr fontId="1" type="noConversion"/>
  </si>
  <si>
    <t>周次</t>
  </si>
  <si>
    <t>周次</t>
    <phoneticPr fontId="1" type="noConversion"/>
  </si>
  <si>
    <t>开始日期</t>
  </si>
  <si>
    <t>开始日期</t>
    <phoneticPr fontId="1" type="noConversion"/>
  </si>
  <si>
    <t>结束日期</t>
  </si>
  <si>
    <t>结束日期</t>
    <phoneticPr fontId="1" type="noConversion"/>
  </si>
  <si>
    <t>每周各时段得分统计</t>
    <phoneticPr fontId="1" type="noConversion"/>
  </si>
  <si>
    <t>每周专项得分统计</t>
    <phoneticPr fontId="1" type="noConversion"/>
  </si>
  <si>
    <t>其他</t>
    <phoneticPr fontId="1" type="noConversion"/>
  </si>
  <si>
    <t>(80%)制作得分Excel</t>
    <phoneticPr fontId="1" type="noConversion"/>
  </si>
  <si>
    <t>已连续3天，增加0.1</t>
    <phoneticPr fontId="1" type="noConversion"/>
  </si>
  <si>
    <t>(90%)将Kindle上的书导入iBook</t>
    <phoneticPr fontId="1" type="noConversion"/>
  </si>
  <si>
    <t>每周总分统计</t>
    <phoneticPr fontId="1" type="noConversion"/>
  </si>
  <si>
    <r>
      <t>每年总分统计</t>
    </r>
    <r>
      <rPr>
        <sz val="16"/>
        <color rgb="FFFF0000"/>
        <rFont val="Times New Roman"/>
        <family val="1"/>
      </rPr>
      <t>模版</t>
    </r>
    <phoneticPr fontId="1" type="noConversion"/>
  </si>
  <si>
    <r>
      <t>每月总分统计</t>
    </r>
    <r>
      <rPr>
        <sz val="16"/>
        <color rgb="FFFF0000"/>
        <rFont val="Times New Roman"/>
        <family val="1"/>
      </rPr>
      <t>模版</t>
    </r>
    <phoneticPr fontId="1" type="noConversion"/>
  </si>
  <si>
    <t>月次</t>
  </si>
  <si>
    <t>月次</t>
    <phoneticPr fontId="1" type="noConversion"/>
  </si>
  <si>
    <t>每月各时段得分统计</t>
    <phoneticPr fontId="1" type="noConversion"/>
  </si>
  <si>
    <t>每月专项得分统计</t>
    <phoneticPr fontId="1" type="noConversion"/>
  </si>
  <si>
    <t>每月总分统计</t>
    <phoneticPr fontId="1" type="noConversion"/>
  </si>
  <si>
    <t>年</t>
  </si>
  <si>
    <t>年</t>
    <phoneticPr fontId="1" type="noConversion"/>
  </si>
  <si>
    <t>每年各时段得分统计</t>
    <phoneticPr fontId="1" type="noConversion"/>
  </si>
  <si>
    <t>每年专项得分统计</t>
    <phoneticPr fontId="1" type="noConversion"/>
  </si>
  <si>
    <t>每年总分统计</t>
    <phoneticPr fontId="1" type="noConversion"/>
  </si>
  <si>
    <t>开始时间</t>
    <phoneticPr fontId="1" type="noConversion"/>
  </si>
  <si>
    <t>结束时间</t>
    <phoneticPr fontId="1" type="noConversion"/>
  </si>
  <si>
    <t>分数</t>
    <phoneticPr fontId="1" type="noConversion"/>
  </si>
  <si>
    <t>查询某天的总分</t>
    <phoneticPr fontId="1" type="noConversion"/>
  </si>
  <si>
    <t>查询某段时间的总分</t>
    <phoneticPr fontId="1" type="noConversion"/>
  </si>
  <si>
    <t>查询某个时间段的总分</t>
    <phoneticPr fontId="1" type="noConversion"/>
  </si>
  <si>
    <t>查询某天某时段的总分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</si>
</sst>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F400]h:mm:ss\ AM/PM"/>
    <numFmt numFmtId="177" formatCode="0_);[Red]\(0\)"/>
    <numFmt numFmtId="186" formatCode="h:mm;@"/>
  </numFmts>
  <fonts count="1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等线"/>
      <family val="4"/>
      <charset val="134"/>
      <scheme val="minor"/>
    </font>
    <font>
      <sz val="14"/>
      <color theme="1"/>
      <name val="等线"/>
      <family val="2"/>
      <charset val="134"/>
      <scheme val="minor"/>
    </font>
    <font>
      <sz val="14"/>
      <color theme="1"/>
      <name val="等线"/>
      <family val="4"/>
      <charset val="134"/>
      <scheme val="minor"/>
    </font>
    <font>
      <sz val="12"/>
      <color rgb="FF555555"/>
      <name val="等线"/>
      <family val="4"/>
      <charset val="134"/>
      <scheme val="minor"/>
    </font>
    <font>
      <sz val="10"/>
      <color rgb="FF000000"/>
      <name val="PingFang SC"/>
      <family val="2"/>
      <charset val="134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sz val="12"/>
      <color theme="1"/>
      <name val="等线"/>
      <family val="4"/>
      <charset val="134"/>
      <scheme val="minor"/>
    </font>
    <font>
      <sz val="16"/>
      <color theme="1"/>
      <name val="等线 Light"/>
      <family val="4"/>
      <charset val="134"/>
      <scheme val="major"/>
    </font>
    <font>
      <sz val="16"/>
      <color theme="1"/>
      <name val="等线"/>
      <family val="2"/>
      <charset val="134"/>
      <scheme val="minor"/>
    </font>
    <font>
      <sz val="16"/>
      <color rgb="FFFF0000"/>
      <name val="等线 (正文)"/>
    </font>
    <font>
      <sz val="16"/>
      <color rgb="FFFF0000"/>
      <name val="Times New Roman"/>
      <family val="1"/>
    </font>
    <font>
      <sz val="16"/>
      <color theme="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14" fontId="0" fillId="0" borderId="0" xfId="0" applyNumberFormat="1">
      <alignment vertical="center"/>
    </xf>
    <xf numFmtId="0" fontId="9" fillId="0" borderId="0" xfId="0" applyFont="1">
      <alignment vertical="center"/>
    </xf>
    <xf numFmtId="14" fontId="5" fillId="0" borderId="0" xfId="0" applyNumberFormat="1" applyFont="1">
      <alignment vertical="center"/>
    </xf>
    <xf numFmtId="20" fontId="5" fillId="0" borderId="0" xfId="0" applyNumberFormat="1" applyFont="1">
      <alignment vertical="center"/>
    </xf>
    <xf numFmtId="0" fontId="5" fillId="0" borderId="0" xfId="0" applyNumberFormat="1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vertical="center"/>
    </xf>
    <xf numFmtId="177" fontId="0" fillId="0" borderId="0" xfId="0" applyNumberFormat="1">
      <alignment vertical="center"/>
    </xf>
    <xf numFmtId="176" fontId="5" fillId="0" borderId="0" xfId="0" applyNumberFormat="1" applyFont="1">
      <alignment vertical="center"/>
    </xf>
    <xf numFmtId="0" fontId="10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86" fontId="0" fillId="0" borderId="0" xfId="0" applyNumberFormat="1">
      <alignment vertical="center"/>
    </xf>
    <xf numFmtId="186" fontId="3" fillId="0" borderId="0" xfId="0" applyNumberFormat="1" applyFont="1">
      <alignment vertical="center"/>
    </xf>
    <xf numFmtId="14" fontId="4" fillId="0" borderId="0" xfId="0" applyNumberFormat="1" applyFont="1">
      <alignment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</cellXfs>
  <cellStyles count="1">
    <cellStyle name="常规" xfId="0" builtinId="0"/>
  </cellStyles>
  <dxfs count="190">
    <dxf>
      <numFmt numFmtId="19" formatCode="yyyy/m/d"/>
    </dxf>
    <dxf>
      <numFmt numFmtId="19" formatCode="yyyy/m/d"/>
    </dxf>
    <dxf>
      <numFmt numFmtId="19" formatCode="yyyy/m/d"/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numFmt numFmtId="186" formatCode="h:mm;@"/>
    </dxf>
    <dxf>
      <numFmt numFmtId="186" formatCode="h:mm;@"/>
    </dxf>
    <dxf>
      <numFmt numFmtId="19" formatCode="yyyy/m/d"/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numFmt numFmtId="186" formatCode="h:mm;@"/>
    </dxf>
    <dxf>
      <numFmt numFmtId="186" formatCode="h:mm;@"/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numFmt numFmtId="19" formatCode="yyyy/m/d"/>
    </dxf>
    <dxf>
      <numFmt numFmtId="19" formatCode="yyyy/m/d"/>
    </dxf>
    <dxf>
      <numFmt numFmtId="19" formatCode="yyyy/m/d"/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4"/>
        <charset val="134"/>
        <scheme val="minor"/>
      </font>
    </dxf>
    <dxf>
      <numFmt numFmtId="19" formatCode="yyyy/m/d"/>
    </dxf>
    <dxf>
      <numFmt numFmtId="19" formatCode="yyyy/m/d"/>
    </dxf>
    <dxf>
      <numFmt numFmtId="177" formatCode="0_);[Red]\(0\)"/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2"/>
        <charset val="134"/>
        <scheme val="minor"/>
      </font>
    </dxf>
    <dxf>
      <numFmt numFmtId="19" formatCode="yyyy/m/d"/>
    </dxf>
    <dxf>
      <numFmt numFmtId="19" formatCode="yyyy/m/d"/>
    </dxf>
    <dxf>
      <numFmt numFmtId="177" formatCode="0_);[Red]\(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4"/>
        <charset val="134"/>
        <scheme val="minor"/>
      </font>
    </dxf>
    <dxf>
      <numFmt numFmtId="19" formatCode="yyyy/m/d"/>
    </dxf>
    <dxf>
      <numFmt numFmtId="19" formatCode="yyyy/m/d"/>
    </dxf>
    <dxf>
      <numFmt numFmtId="177" formatCode="0_);[Red]\(0\)"/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numFmt numFmtId="19" formatCode="yyyy/m/d"/>
    </dxf>
    <dxf>
      <numFmt numFmtId="19" formatCode="yyyy/m/d"/>
    </dxf>
    <dxf>
      <numFmt numFmtId="177" formatCode="0_);[Red]\(0\)"/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numFmt numFmtId="19" formatCode="yyyy/m/d"/>
    </dxf>
    <dxf>
      <numFmt numFmtId="19" formatCode="yyyy/m/d"/>
    </dxf>
    <dxf>
      <numFmt numFmtId="19" formatCode="yyyy/m/d"/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numFmt numFmtId="19" formatCode="yyyy/m/d"/>
    </dxf>
    <dxf>
      <numFmt numFmtId="19" formatCode="yyyy/m/d"/>
    </dxf>
    <dxf>
      <numFmt numFmtId="19" formatCode="yyyy/m/d"/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numFmt numFmtId="19" formatCode="yyyy/m/d"/>
    </dxf>
    <dxf>
      <numFmt numFmtId="19" formatCode="yyyy/m/d"/>
    </dxf>
    <dxf>
      <numFmt numFmtId="19" formatCode="yyyy/m/d"/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numFmt numFmtId="19" formatCode="yyyy/m/d"/>
    </dxf>
    <dxf>
      <numFmt numFmtId="19" formatCode="yyyy/m/d"/>
    </dxf>
    <dxf>
      <numFmt numFmtId="19" formatCode="yyyy/m/d"/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numFmt numFmtId="19" formatCode="yyyy/m/d"/>
    </dxf>
    <dxf>
      <numFmt numFmtId="19" formatCode="yyyy/m/d"/>
    </dxf>
    <dxf>
      <numFmt numFmtId="177" formatCode="0_);[Red]\(0\)"/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numFmt numFmtId="19" formatCode="yyyy/m/d"/>
    </dxf>
    <dxf>
      <numFmt numFmtId="19" formatCode="yyyy/m/d"/>
    </dxf>
    <dxf>
      <numFmt numFmtId="19" formatCode="yyyy/m/d"/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numFmt numFmtId="19" formatCode="yyyy/m/d"/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numFmt numFmtId="19" formatCode="yyyy/m/d"/>
    </dxf>
    <dxf>
      <numFmt numFmtId="19" formatCode="yyyy/m/d"/>
    </dxf>
    <dxf>
      <numFmt numFmtId="177" formatCode="0_);[Red]\(0\)"/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numFmt numFmtId="19" formatCode="yyyy/m/d"/>
    </dxf>
    <dxf>
      <numFmt numFmtId="19" formatCode="yyyy/m/d"/>
    </dxf>
    <dxf>
      <numFmt numFmtId="19" formatCode="yyyy/m/d"/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numFmt numFmtId="19" formatCode="yyyy/m/d"/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numFmt numFmtId="19" formatCode="yyyy/m/d"/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numFmt numFmtId="19" formatCode="yyyy/m/d"/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numFmt numFmtId="19" formatCode="yyyy/m/d"/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numFmt numFmtId="19" formatCode="yyyy/m/d"/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numFmt numFmtId="19" formatCode="yyyy/m/d"/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6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每日总分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day!$B$39</c:f>
              <c:strCache>
                <c:ptCount val="1"/>
                <c:pt idx="0">
                  <c:v>总分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day!$A$40:$A$46</c:f>
              <c:numCache>
                <c:formatCode>m/d/yy</c:formatCode>
                <c:ptCount val="7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</c:numCache>
            </c:numRef>
          </c:cat>
          <c:val>
            <c:numRef>
              <c:f>day!$B$40:$B$46</c:f>
              <c:numCache>
                <c:formatCode>General</c:formatCode>
                <c:ptCount val="7"/>
                <c:pt idx="0">
                  <c:v>-2.0000000000000032E-2</c:v>
                </c:pt>
                <c:pt idx="1">
                  <c:v>-0.12000000000000018</c:v>
                </c:pt>
                <c:pt idx="2">
                  <c:v>1.5999999999999999</c:v>
                </c:pt>
                <c:pt idx="3">
                  <c:v>2.8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7-E743-B002-55B15BED99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63234015"/>
        <c:axId val="563218511"/>
      </c:barChart>
      <c:dateAx>
        <c:axId val="56323401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218511"/>
        <c:crosses val="autoZero"/>
        <c:auto val="1"/>
        <c:lblOffset val="100"/>
        <c:baseTimeUnit val="days"/>
      </c:dateAx>
      <c:valAx>
        <c:axId val="56321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23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2020</a:t>
            </a:r>
            <a:r>
              <a:rPr lang="zh-CN" altLang="en-US"/>
              <a:t>年各时段得分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year!$F$33:$H$33</c:f>
              <c:strCache>
                <c:ptCount val="3"/>
                <c:pt idx="0">
                  <c:v>2020 </c:v>
                </c:pt>
                <c:pt idx="1">
                  <c:v>2020/1/1</c:v>
                </c:pt>
                <c:pt idx="2">
                  <c:v>2020/12/31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year!$I$32:$AG$32</c:f>
              <c:strCache>
                <c:ptCount val="25"/>
                <c:pt idx="0">
                  <c:v>0:00</c:v>
                </c:pt>
                <c:pt idx="1">
                  <c:v>1:00</c:v>
                </c:pt>
                <c:pt idx="2">
                  <c:v>2:00</c:v>
                </c:pt>
                <c:pt idx="3">
                  <c:v>3:00</c:v>
                </c:pt>
                <c:pt idx="4">
                  <c:v>4:00</c:v>
                </c:pt>
                <c:pt idx="5">
                  <c:v>5:00</c:v>
                </c:pt>
                <c:pt idx="6">
                  <c:v>6:00</c:v>
                </c:pt>
                <c:pt idx="7">
                  <c:v>7:00</c:v>
                </c:pt>
                <c:pt idx="8">
                  <c:v>8:00</c:v>
                </c:pt>
                <c:pt idx="9">
                  <c:v>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23:59</c:v>
                </c:pt>
              </c:strCache>
            </c:strRef>
          </c:cat>
          <c:val>
            <c:numRef>
              <c:f>year!$I$33:$AG$33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-0.20000000000000007</c:v>
                </c:pt>
                <c:pt idx="7">
                  <c:v>-0.10000000000000003</c:v>
                </c:pt>
                <c:pt idx="8">
                  <c:v>0.9</c:v>
                </c:pt>
                <c:pt idx="9">
                  <c:v>0.2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</c:v>
                </c:pt>
                <c:pt idx="19">
                  <c:v>0</c:v>
                </c:pt>
                <c:pt idx="20">
                  <c:v>0</c:v>
                </c:pt>
                <c:pt idx="21">
                  <c:v>0.60000000000000009</c:v>
                </c:pt>
                <c:pt idx="22">
                  <c:v>0.18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9-C047-A697-7BFDD7DB3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735087"/>
        <c:axId val="234662479"/>
      </c:lineChart>
      <c:catAx>
        <c:axId val="25773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662479"/>
        <c:crosses val="autoZero"/>
        <c:auto val="1"/>
        <c:lblAlgn val="ctr"/>
        <c:lblOffset val="100"/>
        <c:noMultiLvlLbl val="0"/>
      </c:catAx>
      <c:valAx>
        <c:axId val="23466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73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year!$D$32</c:f>
              <c:strCache>
                <c:ptCount val="1"/>
                <c:pt idx="0">
                  <c:v>总分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year!$A$33</c:f>
              <c:numCache>
                <c:formatCode>0_);[Red]\(0\)</c:formatCode>
                <c:ptCount val="1"/>
                <c:pt idx="0">
                  <c:v>2020</c:v>
                </c:pt>
              </c:numCache>
            </c:numRef>
          </c:cat>
          <c:val>
            <c:numRef>
              <c:f>year!$D$33</c:f>
              <c:numCache>
                <c:formatCode>General</c:formatCode>
                <c:ptCount val="1"/>
                <c:pt idx="0">
                  <c:v>4.26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9-9A44-80DF-A2CDF49604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93952815"/>
        <c:axId val="293893055"/>
      </c:barChart>
      <c:catAx>
        <c:axId val="293952815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3893055"/>
        <c:crosses val="autoZero"/>
        <c:auto val="1"/>
        <c:lblAlgn val="ctr"/>
        <c:lblOffset val="100"/>
        <c:noMultiLvlLbl val="0"/>
      </c:catAx>
      <c:valAx>
        <c:axId val="29389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395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每日各时段得分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day!$E$39</c:f>
              <c:strCache>
                <c:ptCount val="1"/>
                <c:pt idx="0">
                  <c:v>0:00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day!$D$40:$D$46</c:f>
              <c:numCache>
                <c:formatCode>m/d/yy</c:formatCode>
                <c:ptCount val="7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</c:numCache>
            </c:numRef>
          </c:cat>
          <c:val>
            <c:numRef>
              <c:f>day!$E$40:$E$46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7-9D47-9121-97A55F0264AA}"/>
            </c:ext>
          </c:extLst>
        </c:ser>
        <c:ser>
          <c:idx val="1"/>
          <c:order val="1"/>
          <c:tx>
            <c:strRef>
              <c:f>day!$F$39</c:f>
              <c:strCache>
                <c:ptCount val="1"/>
                <c:pt idx="0">
                  <c:v>1:00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day!$D$40:$D$46</c:f>
              <c:numCache>
                <c:formatCode>m/d/yy</c:formatCode>
                <c:ptCount val="7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</c:numCache>
            </c:numRef>
          </c:cat>
          <c:val>
            <c:numRef>
              <c:f>day!$F$40:$F$46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57-9D47-9121-97A55F0264AA}"/>
            </c:ext>
          </c:extLst>
        </c:ser>
        <c:ser>
          <c:idx val="2"/>
          <c:order val="2"/>
          <c:tx>
            <c:strRef>
              <c:f>day!$G$39</c:f>
              <c:strCache>
                <c:ptCount val="1"/>
                <c:pt idx="0">
                  <c:v>2:00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day!$D$40:$D$46</c:f>
              <c:numCache>
                <c:formatCode>m/d/yy</c:formatCode>
                <c:ptCount val="7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</c:numCache>
            </c:numRef>
          </c:cat>
          <c:val>
            <c:numRef>
              <c:f>day!$G$40:$G$46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57-9D47-9121-97A55F0264AA}"/>
            </c:ext>
          </c:extLst>
        </c:ser>
        <c:ser>
          <c:idx val="3"/>
          <c:order val="3"/>
          <c:tx>
            <c:strRef>
              <c:f>day!$H$39</c:f>
              <c:strCache>
                <c:ptCount val="1"/>
                <c:pt idx="0">
                  <c:v>3:00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day!$D$40:$D$46</c:f>
              <c:numCache>
                <c:formatCode>m/d/yy</c:formatCode>
                <c:ptCount val="7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</c:numCache>
            </c:numRef>
          </c:cat>
          <c:val>
            <c:numRef>
              <c:f>day!$H$40:$H$46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57-9D47-9121-97A55F0264AA}"/>
            </c:ext>
          </c:extLst>
        </c:ser>
        <c:ser>
          <c:idx val="4"/>
          <c:order val="4"/>
          <c:tx>
            <c:strRef>
              <c:f>day!$I$39</c:f>
              <c:strCache>
                <c:ptCount val="1"/>
                <c:pt idx="0">
                  <c:v>4:00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day!$D$40:$D$46</c:f>
              <c:numCache>
                <c:formatCode>m/d/yy</c:formatCode>
                <c:ptCount val="7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</c:numCache>
            </c:numRef>
          </c:cat>
          <c:val>
            <c:numRef>
              <c:f>day!$I$40:$I$46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57-9D47-9121-97A55F0264AA}"/>
            </c:ext>
          </c:extLst>
        </c:ser>
        <c:ser>
          <c:idx val="5"/>
          <c:order val="5"/>
          <c:tx>
            <c:strRef>
              <c:f>day!$J$39</c:f>
              <c:strCache>
                <c:ptCount val="1"/>
                <c:pt idx="0">
                  <c:v>5:00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numRef>
              <c:f>day!$D$40:$D$46</c:f>
              <c:numCache>
                <c:formatCode>m/d/yy</c:formatCode>
                <c:ptCount val="7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</c:numCache>
            </c:numRef>
          </c:cat>
          <c:val>
            <c:numRef>
              <c:f>day!$J$40:$J$46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57-9D47-9121-97A55F0264AA}"/>
            </c:ext>
          </c:extLst>
        </c:ser>
        <c:ser>
          <c:idx val="6"/>
          <c:order val="6"/>
          <c:tx>
            <c:strRef>
              <c:f>day!$K$39</c:f>
              <c:strCache>
                <c:ptCount val="1"/>
                <c:pt idx="0">
                  <c:v>6:00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day!$D$40:$D$46</c:f>
              <c:numCache>
                <c:formatCode>m/d/yy</c:formatCode>
                <c:ptCount val="7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</c:numCache>
            </c:numRef>
          </c:cat>
          <c:val>
            <c:numRef>
              <c:f>day!$K$40:$K$46</c:f>
              <c:numCache>
                <c:formatCode>General</c:formatCode>
                <c:ptCount val="7"/>
                <c:pt idx="0">
                  <c:v>-0.2</c:v>
                </c:pt>
                <c:pt idx="1">
                  <c:v>-0.4</c:v>
                </c:pt>
                <c:pt idx="2">
                  <c:v>0.2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57-9D47-9121-97A55F0264AA}"/>
            </c:ext>
          </c:extLst>
        </c:ser>
        <c:ser>
          <c:idx val="7"/>
          <c:order val="7"/>
          <c:tx>
            <c:strRef>
              <c:f>day!$L$39</c:f>
              <c:strCache>
                <c:ptCount val="1"/>
                <c:pt idx="0">
                  <c:v>7:00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day!$D$40:$D$46</c:f>
              <c:numCache>
                <c:formatCode>m/d/yy</c:formatCode>
                <c:ptCount val="7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</c:numCache>
            </c:numRef>
          </c:cat>
          <c:val>
            <c:numRef>
              <c:f>day!$L$40:$L$46</c:f>
              <c:numCache>
                <c:formatCode>General</c:formatCode>
                <c:ptCount val="7"/>
                <c:pt idx="0">
                  <c:v>-0.1</c:v>
                </c:pt>
                <c:pt idx="1">
                  <c:v>-0.2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57-9D47-9121-97A55F0264AA}"/>
            </c:ext>
          </c:extLst>
        </c:ser>
        <c:ser>
          <c:idx val="8"/>
          <c:order val="8"/>
          <c:tx>
            <c:strRef>
              <c:f>day!$M$39</c:f>
              <c:strCache>
                <c:ptCount val="1"/>
                <c:pt idx="0">
                  <c:v>8:00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day!$D$40:$D$46</c:f>
              <c:numCache>
                <c:formatCode>m/d/yy</c:formatCode>
                <c:ptCount val="7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</c:numCache>
            </c:numRef>
          </c:cat>
          <c:val>
            <c:numRef>
              <c:f>day!$M$40:$M$46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57-9D47-9121-97A55F0264AA}"/>
            </c:ext>
          </c:extLst>
        </c:ser>
        <c:ser>
          <c:idx val="9"/>
          <c:order val="9"/>
          <c:tx>
            <c:strRef>
              <c:f>day!$N$39</c:f>
              <c:strCache>
                <c:ptCount val="1"/>
                <c:pt idx="0">
                  <c:v>9:00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day!$D$40:$D$46</c:f>
              <c:numCache>
                <c:formatCode>m/d/yy</c:formatCode>
                <c:ptCount val="7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</c:numCache>
            </c:numRef>
          </c:cat>
          <c:val>
            <c:numRef>
              <c:f>day!$N$40:$N$46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C57-9D47-9121-97A55F0264AA}"/>
            </c:ext>
          </c:extLst>
        </c:ser>
        <c:ser>
          <c:idx val="10"/>
          <c:order val="10"/>
          <c:tx>
            <c:strRef>
              <c:f>day!$O$39</c:f>
              <c:strCache>
                <c:ptCount val="1"/>
                <c:pt idx="0">
                  <c:v>10:00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day!$D$40:$D$46</c:f>
              <c:numCache>
                <c:formatCode>m/d/yy</c:formatCode>
                <c:ptCount val="7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</c:numCache>
            </c:numRef>
          </c:cat>
          <c:val>
            <c:numRef>
              <c:f>day!$O$40:$O$46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C57-9D47-9121-97A55F0264AA}"/>
            </c:ext>
          </c:extLst>
        </c:ser>
        <c:ser>
          <c:idx val="11"/>
          <c:order val="11"/>
          <c:tx>
            <c:strRef>
              <c:f>day!$P$39</c:f>
              <c:strCache>
                <c:ptCount val="1"/>
                <c:pt idx="0">
                  <c:v>11:00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day!$D$40:$D$46</c:f>
              <c:numCache>
                <c:formatCode>m/d/yy</c:formatCode>
                <c:ptCount val="7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</c:numCache>
            </c:numRef>
          </c:cat>
          <c:val>
            <c:numRef>
              <c:f>day!$P$40:$P$46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C57-9D47-9121-97A55F0264AA}"/>
            </c:ext>
          </c:extLst>
        </c:ser>
        <c:ser>
          <c:idx val="12"/>
          <c:order val="12"/>
          <c:tx>
            <c:strRef>
              <c:f>day!$Q$39</c:f>
              <c:strCache>
                <c:ptCount val="1"/>
                <c:pt idx="0">
                  <c:v>12:00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day!$D$40:$D$46</c:f>
              <c:numCache>
                <c:formatCode>m/d/yy</c:formatCode>
                <c:ptCount val="7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</c:numCache>
            </c:numRef>
          </c:cat>
          <c:val>
            <c:numRef>
              <c:f>day!$Q$40:$Q$46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C57-9D47-9121-97A55F0264AA}"/>
            </c:ext>
          </c:extLst>
        </c:ser>
        <c:ser>
          <c:idx val="13"/>
          <c:order val="13"/>
          <c:tx>
            <c:strRef>
              <c:f>day!$R$39</c:f>
              <c:strCache>
                <c:ptCount val="1"/>
                <c:pt idx="0">
                  <c:v>13:00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day!$D$40:$D$46</c:f>
              <c:numCache>
                <c:formatCode>m/d/yy</c:formatCode>
                <c:ptCount val="7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</c:numCache>
            </c:numRef>
          </c:cat>
          <c:val>
            <c:numRef>
              <c:f>day!$R$40:$R$46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C57-9D47-9121-97A55F0264AA}"/>
            </c:ext>
          </c:extLst>
        </c:ser>
        <c:ser>
          <c:idx val="14"/>
          <c:order val="14"/>
          <c:tx>
            <c:strRef>
              <c:f>day!$S$39</c:f>
              <c:strCache>
                <c:ptCount val="1"/>
                <c:pt idx="0">
                  <c:v>14:00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day!$D$40:$D$46</c:f>
              <c:numCache>
                <c:formatCode>m/d/yy</c:formatCode>
                <c:ptCount val="7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</c:numCache>
            </c:numRef>
          </c:cat>
          <c:val>
            <c:numRef>
              <c:f>day!$S$40:$S$46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C57-9D47-9121-97A55F0264AA}"/>
            </c:ext>
          </c:extLst>
        </c:ser>
        <c:ser>
          <c:idx val="15"/>
          <c:order val="15"/>
          <c:tx>
            <c:strRef>
              <c:f>day!$T$39</c:f>
              <c:strCache>
                <c:ptCount val="1"/>
                <c:pt idx="0">
                  <c:v>15:00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day!$D$40:$D$46</c:f>
              <c:numCache>
                <c:formatCode>m/d/yy</c:formatCode>
                <c:ptCount val="7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</c:numCache>
            </c:numRef>
          </c:cat>
          <c:val>
            <c:numRef>
              <c:f>day!$T$40:$T$46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C57-9D47-9121-97A55F0264AA}"/>
            </c:ext>
          </c:extLst>
        </c:ser>
        <c:ser>
          <c:idx val="16"/>
          <c:order val="16"/>
          <c:tx>
            <c:strRef>
              <c:f>day!$U$39</c:f>
              <c:strCache>
                <c:ptCount val="1"/>
                <c:pt idx="0">
                  <c:v>16:00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day!$D$40:$D$46</c:f>
              <c:numCache>
                <c:formatCode>m/d/yy</c:formatCode>
                <c:ptCount val="7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</c:numCache>
            </c:numRef>
          </c:cat>
          <c:val>
            <c:numRef>
              <c:f>day!$U$40:$U$46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C57-9D47-9121-97A55F0264AA}"/>
            </c:ext>
          </c:extLst>
        </c:ser>
        <c:ser>
          <c:idx val="17"/>
          <c:order val="17"/>
          <c:tx>
            <c:strRef>
              <c:f>day!$V$39</c:f>
              <c:strCache>
                <c:ptCount val="1"/>
                <c:pt idx="0">
                  <c:v>17:00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day!$D$40:$D$46</c:f>
              <c:numCache>
                <c:formatCode>m/d/yy</c:formatCode>
                <c:ptCount val="7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</c:numCache>
            </c:numRef>
          </c:cat>
          <c:val>
            <c:numRef>
              <c:f>day!$V$40:$V$46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C57-9D47-9121-97A55F0264AA}"/>
            </c:ext>
          </c:extLst>
        </c:ser>
        <c:ser>
          <c:idx val="18"/>
          <c:order val="18"/>
          <c:tx>
            <c:strRef>
              <c:f>day!$W$39</c:f>
              <c:strCache>
                <c:ptCount val="1"/>
                <c:pt idx="0">
                  <c:v>18:00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cat>
            <c:numRef>
              <c:f>day!$D$40:$D$46</c:f>
              <c:numCache>
                <c:formatCode>m/d/yy</c:formatCode>
                <c:ptCount val="7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</c:numCache>
            </c:numRef>
          </c:cat>
          <c:val>
            <c:numRef>
              <c:f>day!$W$40:$W$46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C57-9D47-9121-97A55F0264AA}"/>
            </c:ext>
          </c:extLst>
        </c:ser>
        <c:ser>
          <c:idx val="19"/>
          <c:order val="19"/>
          <c:tx>
            <c:strRef>
              <c:f>day!$X$39</c:f>
              <c:strCache>
                <c:ptCount val="1"/>
                <c:pt idx="0">
                  <c:v>19:00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cat>
            <c:numRef>
              <c:f>day!$D$40:$D$46</c:f>
              <c:numCache>
                <c:formatCode>m/d/yy</c:formatCode>
                <c:ptCount val="7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</c:numCache>
            </c:numRef>
          </c:cat>
          <c:val>
            <c:numRef>
              <c:f>day!$X$40:$X$46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C57-9D47-9121-97A55F0264AA}"/>
            </c:ext>
          </c:extLst>
        </c:ser>
        <c:ser>
          <c:idx val="20"/>
          <c:order val="20"/>
          <c:tx>
            <c:strRef>
              <c:f>day!$Y$39</c:f>
              <c:strCache>
                <c:ptCount val="1"/>
                <c:pt idx="0">
                  <c:v>20:00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cat>
            <c:numRef>
              <c:f>day!$D$40:$D$46</c:f>
              <c:numCache>
                <c:formatCode>m/d/yy</c:formatCode>
                <c:ptCount val="7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</c:numCache>
            </c:numRef>
          </c:cat>
          <c:val>
            <c:numRef>
              <c:f>day!$Y$40:$Y$46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C57-9D47-9121-97A55F0264AA}"/>
            </c:ext>
          </c:extLst>
        </c:ser>
        <c:ser>
          <c:idx val="21"/>
          <c:order val="21"/>
          <c:tx>
            <c:strRef>
              <c:f>day!$Z$39</c:f>
              <c:strCache>
                <c:ptCount val="1"/>
                <c:pt idx="0">
                  <c:v>21:00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cat>
            <c:numRef>
              <c:f>day!$D$40:$D$46</c:f>
              <c:numCache>
                <c:formatCode>m/d/yy</c:formatCode>
                <c:ptCount val="7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</c:numCache>
            </c:numRef>
          </c:cat>
          <c:val>
            <c:numRef>
              <c:f>day!$Z$40:$Z$46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C57-9D47-9121-97A55F0264AA}"/>
            </c:ext>
          </c:extLst>
        </c:ser>
        <c:ser>
          <c:idx val="22"/>
          <c:order val="22"/>
          <c:tx>
            <c:strRef>
              <c:f>day!$AA$39</c:f>
              <c:strCache>
                <c:ptCount val="1"/>
                <c:pt idx="0">
                  <c:v>22:00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cat>
            <c:numRef>
              <c:f>day!$D$40:$D$46</c:f>
              <c:numCache>
                <c:formatCode>m/d/yy</c:formatCode>
                <c:ptCount val="7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</c:numCache>
            </c:numRef>
          </c:cat>
          <c:val>
            <c:numRef>
              <c:f>day!$AA$40:$AA$46</c:f>
              <c:numCache>
                <c:formatCode>General</c:formatCode>
                <c:ptCount val="7"/>
                <c:pt idx="0">
                  <c:v>0.18</c:v>
                </c:pt>
                <c:pt idx="1">
                  <c:v>0.2</c:v>
                </c:pt>
                <c:pt idx="2">
                  <c:v>0.60000000000000009</c:v>
                </c:pt>
                <c:pt idx="3">
                  <c:v>0.60000000000000009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C57-9D47-9121-97A55F0264AA}"/>
            </c:ext>
          </c:extLst>
        </c:ser>
        <c:ser>
          <c:idx val="23"/>
          <c:order val="23"/>
          <c:tx>
            <c:strRef>
              <c:f>day!$AB$39</c:f>
              <c:strCache>
                <c:ptCount val="1"/>
                <c:pt idx="0">
                  <c:v>23:00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cat>
            <c:numRef>
              <c:f>day!$D$40:$D$46</c:f>
              <c:numCache>
                <c:formatCode>m/d/yy</c:formatCode>
                <c:ptCount val="7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</c:numCache>
            </c:numRef>
          </c:cat>
          <c:val>
            <c:numRef>
              <c:f>day!$AB$40:$AB$46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C57-9D47-9121-97A55F0264AA}"/>
            </c:ext>
          </c:extLst>
        </c:ser>
        <c:ser>
          <c:idx val="24"/>
          <c:order val="24"/>
          <c:tx>
            <c:strRef>
              <c:f>day!$AC$39</c:f>
              <c:strCache>
                <c:ptCount val="1"/>
                <c:pt idx="0">
                  <c:v>23:59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cat>
            <c:numRef>
              <c:f>day!$D$40:$D$46</c:f>
              <c:numCache>
                <c:formatCode>m/d/yy</c:formatCode>
                <c:ptCount val="7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</c:numCache>
            </c:numRef>
          </c:cat>
          <c:val>
            <c:numRef>
              <c:f>day!$AC$40:$AC$46</c:f>
              <c:numCache>
                <c:formatCode>General</c:formatCode>
                <c:ptCount val="7"/>
                <c:pt idx="0">
                  <c:v>0</c:v>
                </c:pt>
                <c:pt idx="1">
                  <c:v>0.18</c:v>
                </c:pt>
                <c:pt idx="2">
                  <c:v>0</c:v>
                </c:pt>
                <c:pt idx="3">
                  <c:v>0.9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C57-9D47-9121-97A55F026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74351"/>
        <c:axId val="449459967"/>
        <c:axId val="81573951"/>
      </c:line3DChart>
      <c:dateAx>
        <c:axId val="50117435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459967"/>
        <c:crosses val="autoZero"/>
        <c:auto val="1"/>
        <c:lblOffset val="100"/>
        <c:baseTimeUnit val="days"/>
      </c:dateAx>
      <c:valAx>
        <c:axId val="44945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174351"/>
        <c:crosses val="autoZero"/>
        <c:crossBetween val="between"/>
      </c:valAx>
      <c:serAx>
        <c:axId val="815739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45996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每日专项得分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day!$AF$39</c:f>
              <c:strCache>
                <c:ptCount val="1"/>
                <c:pt idx="0">
                  <c:v>早起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day!$AE$40:$AE$46</c:f>
              <c:numCache>
                <c:formatCode>m/d/yy</c:formatCode>
                <c:ptCount val="7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</c:numCache>
            </c:numRef>
          </c:cat>
          <c:val>
            <c:numRef>
              <c:f>day!$AF$40:$AF$46</c:f>
              <c:numCache>
                <c:formatCode>General</c:formatCode>
                <c:ptCount val="7"/>
                <c:pt idx="0">
                  <c:v>-0.1</c:v>
                </c:pt>
                <c:pt idx="1">
                  <c:v>-0.2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0-4641-AF9B-43B6021487FE}"/>
            </c:ext>
          </c:extLst>
        </c:ser>
        <c:ser>
          <c:idx val="1"/>
          <c:order val="1"/>
          <c:tx>
            <c:strRef>
              <c:f>day!$AG$39</c:f>
              <c:strCache>
                <c:ptCount val="1"/>
                <c:pt idx="0">
                  <c:v>阅读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day!$AE$40:$AE$46</c:f>
              <c:numCache>
                <c:formatCode>m/d/yy</c:formatCode>
                <c:ptCount val="7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</c:numCache>
            </c:numRef>
          </c:cat>
          <c:val>
            <c:numRef>
              <c:f>day!$AG$40:$AG$46</c:f>
              <c:numCache>
                <c:formatCode>General</c:formatCode>
                <c:ptCount val="7"/>
                <c:pt idx="0">
                  <c:v>-0.1</c:v>
                </c:pt>
                <c:pt idx="1">
                  <c:v>-0.2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0-4641-AF9B-43B6021487FE}"/>
            </c:ext>
          </c:extLst>
        </c:ser>
        <c:ser>
          <c:idx val="2"/>
          <c:order val="2"/>
          <c:tx>
            <c:strRef>
              <c:f>day!$AH$39</c:f>
              <c:strCache>
                <c:ptCount val="1"/>
                <c:pt idx="0">
                  <c:v>早餐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day!$AE$40:$AE$46</c:f>
              <c:numCache>
                <c:formatCode>m/d/yy</c:formatCode>
                <c:ptCount val="7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</c:numCache>
            </c:numRef>
          </c:cat>
          <c:val>
            <c:numRef>
              <c:f>day!$AH$40:$AH$46</c:f>
              <c:numCache>
                <c:formatCode>General</c:formatCode>
                <c:ptCount val="7"/>
                <c:pt idx="0">
                  <c:v>-0.1</c:v>
                </c:pt>
                <c:pt idx="1">
                  <c:v>-0.2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A0-4641-AF9B-43B6021487FE}"/>
            </c:ext>
          </c:extLst>
        </c:ser>
        <c:ser>
          <c:idx val="3"/>
          <c:order val="3"/>
          <c:tx>
            <c:strRef>
              <c:f>day!$AI$39</c:f>
              <c:strCache>
                <c:ptCount val="1"/>
                <c:pt idx="0">
                  <c:v>锻炼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day!$AE$40:$AE$46</c:f>
              <c:numCache>
                <c:formatCode>m/d/yy</c:formatCode>
                <c:ptCount val="7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</c:numCache>
            </c:numRef>
          </c:cat>
          <c:val>
            <c:numRef>
              <c:f>day!$AI$40:$AI$46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A0-4641-AF9B-43B6021487FE}"/>
            </c:ext>
          </c:extLst>
        </c:ser>
        <c:ser>
          <c:idx val="4"/>
          <c:order val="4"/>
          <c:tx>
            <c:strRef>
              <c:f>day!$AJ$39</c:f>
              <c:strCache>
                <c:ptCount val="1"/>
                <c:pt idx="0">
                  <c:v>日报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day!$AE$40:$AE$46</c:f>
              <c:numCache>
                <c:formatCode>m/d/yy</c:formatCode>
                <c:ptCount val="7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</c:numCache>
            </c:numRef>
          </c:cat>
          <c:val>
            <c:numRef>
              <c:f>day!$AJ$40:$AJ$46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A0-4641-AF9B-43B6021487FE}"/>
            </c:ext>
          </c:extLst>
        </c:ser>
        <c:ser>
          <c:idx val="5"/>
          <c:order val="5"/>
          <c:tx>
            <c:strRef>
              <c:f>day!$AK$39</c:f>
              <c:strCache>
                <c:ptCount val="1"/>
                <c:pt idx="0">
                  <c:v>明日日程安排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numRef>
              <c:f>day!$AE$40:$AE$46</c:f>
              <c:numCache>
                <c:formatCode>m/d/yy</c:formatCode>
                <c:ptCount val="7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</c:numCache>
            </c:numRef>
          </c:cat>
          <c:val>
            <c:numRef>
              <c:f>day!$AK$40:$AK$46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A0-4641-AF9B-43B602148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35935"/>
        <c:axId val="111599471"/>
        <c:axId val="111584143"/>
      </c:line3DChart>
      <c:dateAx>
        <c:axId val="37493593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599471"/>
        <c:crosses val="autoZero"/>
        <c:auto val="1"/>
        <c:lblOffset val="100"/>
        <c:baseTimeUnit val="days"/>
      </c:dateAx>
      <c:valAx>
        <c:axId val="11159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935935"/>
        <c:crosses val="autoZero"/>
        <c:crossBetween val="between"/>
      </c:valAx>
      <c:serAx>
        <c:axId val="11158414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59947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每周总分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week!$A$35:$A$37</c:f>
              <c:numCache>
                <c:formatCode>0_);[Red]\(0\)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week!$D$35:$D$37</c:f>
              <c:numCache>
                <c:formatCode>General</c:formatCode>
                <c:ptCount val="3"/>
                <c:pt idx="0">
                  <c:v>-2.0000000000000032E-2</c:v>
                </c:pt>
                <c:pt idx="1">
                  <c:v>4.2799999999999994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1-D045-81D2-F7794B3CE1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3354159"/>
        <c:axId val="82931295"/>
      </c:barChart>
      <c:catAx>
        <c:axId val="83354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周次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31295"/>
        <c:crosses val="autoZero"/>
        <c:auto val="1"/>
        <c:lblAlgn val="ctr"/>
        <c:lblOffset val="100"/>
        <c:noMultiLvlLbl val="0"/>
      </c:catAx>
      <c:valAx>
        <c:axId val="8293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35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每周各时段得分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week!$I$34</c:f>
              <c:strCache>
                <c:ptCount val="1"/>
                <c:pt idx="0">
                  <c:v>0:00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week!$F$35:$F$37</c:f>
              <c:numCache>
                <c:formatCode>0_);[Red]\(0\)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week!$I$35:$I$37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8545-8B86-DF914495A6F2}"/>
            </c:ext>
          </c:extLst>
        </c:ser>
        <c:ser>
          <c:idx val="1"/>
          <c:order val="1"/>
          <c:tx>
            <c:strRef>
              <c:f>week!$J$34</c:f>
              <c:strCache>
                <c:ptCount val="1"/>
                <c:pt idx="0">
                  <c:v>1:00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week!$F$35:$F$37</c:f>
              <c:numCache>
                <c:formatCode>0_);[Red]\(0\)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week!$J$35:$J$37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3A-8545-8B86-DF914495A6F2}"/>
            </c:ext>
          </c:extLst>
        </c:ser>
        <c:ser>
          <c:idx val="2"/>
          <c:order val="2"/>
          <c:tx>
            <c:strRef>
              <c:f>week!$K$34</c:f>
              <c:strCache>
                <c:ptCount val="1"/>
                <c:pt idx="0">
                  <c:v>2:00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week!$F$35:$F$37</c:f>
              <c:numCache>
                <c:formatCode>0_);[Red]\(0\)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week!$K$35:$K$37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3A-8545-8B86-DF914495A6F2}"/>
            </c:ext>
          </c:extLst>
        </c:ser>
        <c:ser>
          <c:idx val="3"/>
          <c:order val="3"/>
          <c:tx>
            <c:strRef>
              <c:f>week!$L$34</c:f>
              <c:strCache>
                <c:ptCount val="1"/>
                <c:pt idx="0">
                  <c:v>3:00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week!$F$35:$F$37</c:f>
              <c:numCache>
                <c:formatCode>0_);[Red]\(0\)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week!$L$35:$L$37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3A-8545-8B86-DF914495A6F2}"/>
            </c:ext>
          </c:extLst>
        </c:ser>
        <c:ser>
          <c:idx val="4"/>
          <c:order val="4"/>
          <c:tx>
            <c:strRef>
              <c:f>week!$M$34</c:f>
              <c:strCache>
                <c:ptCount val="1"/>
                <c:pt idx="0">
                  <c:v>4:00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week!$F$35:$F$37</c:f>
              <c:numCache>
                <c:formatCode>0_);[Red]\(0\)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week!$M$35:$M$37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3A-8545-8B86-DF914495A6F2}"/>
            </c:ext>
          </c:extLst>
        </c:ser>
        <c:ser>
          <c:idx val="5"/>
          <c:order val="5"/>
          <c:tx>
            <c:strRef>
              <c:f>week!$N$34</c:f>
              <c:strCache>
                <c:ptCount val="1"/>
                <c:pt idx="0">
                  <c:v>5:00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numRef>
              <c:f>week!$F$35:$F$37</c:f>
              <c:numCache>
                <c:formatCode>0_);[Red]\(0\)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week!$N$35:$N$37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3A-8545-8B86-DF914495A6F2}"/>
            </c:ext>
          </c:extLst>
        </c:ser>
        <c:ser>
          <c:idx val="6"/>
          <c:order val="6"/>
          <c:tx>
            <c:strRef>
              <c:f>week!$O$34</c:f>
              <c:strCache>
                <c:ptCount val="1"/>
                <c:pt idx="0">
                  <c:v>6:00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week!$F$35:$F$37</c:f>
              <c:numCache>
                <c:formatCode>0_);[Red]\(0\)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week!$O$35:$O$37</c:f>
              <c:numCache>
                <c:formatCode>General</c:formatCode>
                <c:ptCount val="3"/>
                <c:pt idx="0">
                  <c:v>-0.2</c:v>
                </c:pt>
                <c:pt idx="1">
                  <c:v>-0.4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3A-8545-8B86-DF914495A6F2}"/>
            </c:ext>
          </c:extLst>
        </c:ser>
        <c:ser>
          <c:idx val="7"/>
          <c:order val="7"/>
          <c:tx>
            <c:strRef>
              <c:f>week!$P$34</c:f>
              <c:strCache>
                <c:ptCount val="1"/>
                <c:pt idx="0">
                  <c:v>7:00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week!$F$35:$F$37</c:f>
              <c:numCache>
                <c:formatCode>0_);[Red]\(0\)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week!$P$35:$P$37</c:f>
              <c:numCache>
                <c:formatCode>General</c:formatCode>
                <c:ptCount val="3"/>
                <c:pt idx="0">
                  <c:v>-0.1</c:v>
                </c:pt>
                <c:pt idx="1">
                  <c:v>-0.2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3A-8545-8B86-DF914495A6F2}"/>
            </c:ext>
          </c:extLst>
        </c:ser>
        <c:ser>
          <c:idx val="8"/>
          <c:order val="8"/>
          <c:tx>
            <c:strRef>
              <c:f>week!$Q$34</c:f>
              <c:strCache>
                <c:ptCount val="1"/>
                <c:pt idx="0">
                  <c:v>8:00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week!$F$35:$F$37</c:f>
              <c:numCache>
                <c:formatCode>0_);[Red]\(0\)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week!$Q$35:$Q$37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3A-8545-8B86-DF914495A6F2}"/>
            </c:ext>
          </c:extLst>
        </c:ser>
        <c:ser>
          <c:idx val="9"/>
          <c:order val="9"/>
          <c:tx>
            <c:strRef>
              <c:f>week!$R$34</c:f>
              <c:strCache>
                <c:ptCount val="1"/>
                <c:pt idx="0">
                  <c:v>9:00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week!$F$35:$F$37</c:f>
              <c:numCache>
                <c:formatCode>0_);[Red]\(0\)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week!$R$35:$R$37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3A-8545-8B86-DF914495A6F2}"/>
            </c:ext>
          </c:extLst>
        </c:ser>
        <c:ser>
          <c:idx val="10"/>
          <c:order val="10"/>
          <c:tx>
            <c:strRef>
              <c:f>week!$S$34</c:f>
              <c:strCache>
                <c:ptCount val="1"/>
                <c:pt idx="0">
                  <c:v>10:00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week!$F$35:$F$37</c:f>
              <c:numCache>
                <c:formatCode>0_);[Red]\(0\)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week!$S$35:$S$37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53A-8545-8B86-DF914495A6F2}"/>
            </c:ext>
          </c:extLst>
        </c:ser>
        <c:ser>
          <c:idx val="11"/>
          <c:order val="11"/>
          <c:tx>
            <c:strRef>
              <c:f>week!$T$34</c:f>
              <c:strCache>
                <c:ptCount val="1"/>
                <c:pt idx="0">
                  <c:v>11:00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week!$F$35:$F$37</c:f>
              <c:numCache>
                <c:formatCode>0_);[Red]\(0\)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week!$T$35:$T$37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53A-8545-8B86-DF914495A6F2}"/>
            </c:ext>
          </c:extLst>
        </c:ser>
        <c:ser>
          <c:idx val="12"/>
          <c:order val="12"/>
          <c:tx>
            <c:strRef>
              <c:f>week!$U$34</c:f>
              <c:strCache>
                <c:ptCount val="1"/>
                <c:pt idx="0">
                  <c:v>12:00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week!$F$35:$F$37</c:f>
              <c:numCache>
                <c:formatCode>0_);[Red]\(0\)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week!$U$35:$U$37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53A-8545-8B86-DF914495A6F2}"/>
            </c:ext>
          </c:extLst>
        </c:ser>
        <c:ser>
          <c:idx val="13"/>
          <c:order val="13"/>
          <c:tx>
            <c:strRef>
              <c:f>week!$V$34</c:f>
              <c:strCache>
                <c:ptCount val="1"/>
                <c:pt idx="0">
                  <c:v>13:00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week!$F$35:$F$37</c:f>
              <c:numCache>
                <c:formatCode>0_);[Red]\(0\)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week!$V$35:$V$37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53A-8545-8B86-DF914495A6F2}"/>
            </c:ext>
          </c:extLst>
        </c:ser>
        <c:ser>
          <c:idx val="14"/>
          <c:order val="14"/>
          <c:tx>
            <c:strRef>
              <c:f>week!$W$34</c:f>
              <c:strCache>
                <c:ptCount val="1"/>
                <c:pt idx="0">
                  <c:v>14:00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week!$F$35:$F$37</c:f>
              <c:numCache>
                <c:formatCode>0_);[Red]\(0\)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week!$W$35:$W$37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53A-8545-8B86-DF914495A6F2}"/>
            </c:ext>
          </c:extLst>
        </c:ser>
        <c:ser>
          <c:idx val="15"/>
          <c:order val="15"/>
          <c:tx>
            <c:strRef>
              <c:f>week!$X$34</c:f>
              <c:strCache>
                <c:ptCount val="1"/>
                <c:pt idx="0">
                  <c:v>15:00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week!$F$35:$F$37</c:f>
              <c:numCache>
                <c:formatCode>0_);[Red]\(0\)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week!$X$35:$X$37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53A-8545-8B86-DF914495A6F2}"/>
            </c:ext>
          </c:extLst>
        </c:ser>
        <c:ser>
          <c:idx val="16"/>
          <c:order val="16"/>
          <c:tx>
            <c:strRef>
              <c:f>week!$Y$34</c:f>
              <c:strCache>
                <c:ptCount val="1"/>
                <c:pt idx="0">
                  <c:v>16:00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week!$F$35:$F$37</c:f>
              <c:numCache>
                <c:formatCode>0_);[Red]\(0\)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week!$Y$35:$Y$37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53A-8545-8B86-DF914495A6F2}"/>
            </c:ext>
          </c:extLst>
        </c:ser>
        <c:ser>
          <c:idx val="17"/>
          <c:order val="17"/>
          <c:tx>
            <c:strRef>
              <c:f>week!$Z$34</c:f>
              <c:strCache>
                <c:ptCount val="1"/>
                <c:pt idx="0">
                  <c:v>17:00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week!$F$35:$F$37</c:f>
              <c:numCache>
                <c:formatCode>0_);[Red]\(0\)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week!$Z$35:$Z$37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53A-8545-8B86-DF914495A6F2}"/>
            </c:ext>
          </c:extLst>
        </c:ser>
        <c:ser>
          <c:idx val="18"/>
          <c:order val="18"/>
          <c:tx>
            <c:strRef>
              <c:f>week!$AA$34</c:f>
              <c:strCache>
                <c:ptCount val="1"/>
                <c:pt idx="0">
                  <c:v>18:00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cat>
            <c:numRef>
              <c:f>week!$F$35:$F$37</c:f>
              <c:numCache>
                <c:formatCode>0_);[Red]\(0\)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week!$AA$35:$AA$37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53A-8545-8B86-DF914495A6F2}"/>
            </c:ext>
          </c:extLst>
        </c:ser>
        <c:ser>
          <c:idx val="19"/>
          <c:order val="19"/>
          <c:tx>
            <c:strRef>
              <c:f>week!$AB$34</c:f>
              <c:strCache>
                <c:ptCount val="1"/>
                <c:pt idx="0">
                  <c:v>19:00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cat>
            <c:numRef>
              <c:f>week!$F$35:$F$37</c:f>
              <c:numCache>
                <c:formatCode>0_);[Red]\(0\)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week!$AB$35:$AB$37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53A-8545-8B86-DF914495A6F2}"/>
            </c:ext>
          </c:extLst>
        </c:ser>
        <c:ser>
          <c:idx val="20"/>
          <c:order val="20"/>
          <c:tx>
            <c:strRef>
              <c:f>week!$AC$34</c:f>
              <c:strCache>
                <c:ptCount val="1"/>
                <c:pt idx="0">
                  <c:v>20:00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cat>
            <c:numRef>
              <c:f>week!$F$35:$F$37</c:f>
              <c:numCache>
                <c:formatCode>0_);[Red]\(0\)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week!$AC$35:$AC$37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53A-8545-8B86-DF914495A6F2}"/>
            </c:ext>
          </c:extLst>
        </c:ser>
        <c:ser>
          <c:idx val="21"/>
          <c:order val="21"/>
          <c:tx>
            <c:strRef>
              <c:f>week!$AD$34</c:f>
              <c:strCache>
                <c:ptCount val="1"/>
                <c:pt idx="0">
                  <c:v>21:00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cat>
            <c:numRef>
              <c:f>week!$F$35:$F$37</c:f>
              <c:numCache>
                <c:formatCode>0_);[Red]\(0\)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week!$AD$35:$AD$37</c:f>
              <c:numCache>
                <c:formatCode>General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53A-8545-8B86-DF914495A6F2}"/>
            </c:ext>
          </c:extLst>
        </c:ser>
        <c:ser>
          <c:idx val="22"/>
          <c:order val="22"/>
          <c:tx>
            <c:strRef>
              <c:f>week!$AE$34</c:f>
              <c:strCache>
                <c:ptCount val="1"/>
                <c:pt idx="0">
                  <c:v>22:00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cat>
            <c:numRef>
              <c:f>week!$F$35:$F$37</c:f>
              <c:numCache>
                <c:formatCode>0_);[Red]\(0\)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week!$AE$35:$AE$37</c:f>
              <c:numCache>
                <c:formatCode>General</c:formatCode>
                <c:ptCount val="3"/>
                <c:pt idx="0">
                  <c:v>0.18</c:v>
                </c:pt>
                <c:pt idx="1">
                  <c:v>0.2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53A-8545-8B86-DF914495A6F2}"/>
            </c:ext>
          </c:extLst>
        </c:ser>
        <c:ser>
          <c:idx val="23"/>
          <c:order val="23"/>
          <c:tx>
            <c:strRef>
              <c:f>week!$AF$34</c:f>
              <c:strCache>
                <c:ptCount val="1"/>
                <c:pt idx="0">
                  <c:v>23:00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cat>
            <c:numRef>
              <c:f>week!$F$35:$F$37</c:f>
              <c:numCache>
                <c:formatCode>0_);[Red]\(0\)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week!$AF$35:$AF$37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53A-8545-8B86-DF914495A6F2}"/>
            </c:ext>
          </c:extLst>
        </c:ser>
        <c:ser>
          <c:idx val="24"/>
          <c:order val="24"/>
          <c:tx>
            <c:strRef>
              <c:f>week!$AG$34</c:f>
              <c:strCache>
                <c:ptCount val="1"/>
                <c:pt idx="0">
                  <c:v>23:59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cat>
            <c:numRef>
              <c:f>week!$F$35:$F$37</c:f>
              <c:numCache>
                <c:formatCode>0_);[Red]\(0\)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week!$AG$35:$AG$37</c:f>
              <c:numCache>
                <c:formatCode>General</c:formatCode>
                <c:ptCount val="3"/>
                <c:pt idx="0">
                  <c:v>0</c:v>
                </c:pt>
                <c:pt idx="1">
                  <c:v>0.18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53A-8545-8B86-DF914495A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94447"/>
        <c:axId val="165596079"/>
        <c:axId val="167725007"/>
      </c:line3DChart>
      <c:catAx>
        <c:axId val="165594447"/>
        <c:scaling>
          <c:orientation val="minMax"/>
        </c:scaling>
        <c:delete val="0"/>
        <c:axPos val="b"/>
        <c:numFmt formatCode="0_);[Red]\(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596079"/>
        <c:crosses val="autoZero"/>
        <c:auto val="1"/>
        <c:lblAlgn val="ctr"/>
        <c:lblOffset val="100"/>
        <c:noMultiLvlLbl val="0"/>
      </c:catAx>
      <c:valAx>
        <c:axId val="1655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594447"/>
        <c:crosses val="autoZero"/>
        <c:crossBetween val="between"/>
      </c:valAx>
      <c:serAx>
        <c:axId val="167725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59607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每周专项得分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week!$AL$34</c:f>
              <c:strCache>
                <c:ptCount val="1"/>
                <c:pt idx="0">
                  <c:v>早起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week!$AI$35:$AI$37</c:f>
              <c:numCache>
                <c:formatCode>0_);[Red]\(0\)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week!$AL$35:$AL$37</c:f>
              <c:numCache>
                <c:formatCode>General</c:formatCode>
                <c:ptCount val="3"/>
                <c:pt idx="0">
                  <c:v>-0.1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E-AB45-B2FD-999F22864025}"/>
            </c:ext>
          </c:extLst>
        </c:ser>
        <c:ser>
          <c:idx val="1"/>
          <c:order val="1"/>
          <c:tx>
            <c:strRef>
              <c:f>week!$AM$34</c:f>
              <c:strCache>
                <c:ptCount val="1"/>
                <c:pt idx="0">
                  <c:v>阅读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week!$AI$35:$AI$37</c:f>
              <c:numCache>
                <c:formatCode>0_);[Red]\(0\)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week!$AM$35:$AM$37</c:f>
              <c:numCache>
                <c:formatCode>General</c:formatCode>
                <c:ptCount val="3"/>
                <c:pt idx="0">
                  <c:v>-0.1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E-AB45-B2FD-999F22864025}"/>
            </c:ext>
          </c:extLst>
        </c:ser>
        <c:ser>
          <c:idx val="2"/>
          <c:order val="2"/>
          <c:tx>
            <c:strRef>
              <c:f>week!$AN$34</c:f>
              <c:strCache>
                <c:ptCount val="1"/>
                <c:pt idx="0">
                  <c:v>早餐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week!$AI$35:$AI$37</c:f>
              <c:numCache>
                <c:formatCode>0_);[Red]\(0\)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week!$AN$35:$AN$37</c:f>
              <c:numCache>
                <c:formatCode>General</c:formatCode>
                <c:ptCount val="3"/>
                <c:pt idx="0">
                  <c:v>-0.1</c:v>
                </c:pt>
                <c:pt idx="1">
                  <c:v>-0.2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8E-AB45-B2FD-999F22864025}"/>
            </c:ext>
          </c:extLst>
        </c:ser>
        <c:ser>
          <c:idx val="3"/>
          <c:order val="3"/>
          <c:tx>
            <c:strRef>
              <c:f>week!$AO$34</c:f>
              <c:strCache>
                <c:ptCount val="1"/>
                <c:pt idx="0">
                  <c:v>锻炼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week!$AI$35:$AI$37</c:f>
              <c:numCache>
                <c:formatCode>0_);[Red]\(0\)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week!$AO$35:$AO$37</c:f>
              <c:numCache>
                <c:formatCode>General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8E-AB45-B2FD-999F22864025}"/>
            </c:ext>
          </c:extLst>
        </c:ser>
        <c:ser>
          <c:idx val="4"/>
          <c:order val="4"/>
          <c:tx>
            <c:strRef>
              <c:f>week!$AP$34</c:f>
              <c:strCache>
                <c:ptCount val="1"/>
                <c:pt idx="0">
                  <c:v>日报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week!$AI$35:$AI$37</c:f>
              <c:numCache>
                <c:formatCode>0_);[Red]\(0\)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week!$AP$35:$AP$37</c:f>
              <c:numCache>
                <c:formatCode>General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8E-AB45-B2FD-999F22864025}"/>
            </c:ext>
          </c:extLst>
        </c:ser>
        <c:ser>
          <c:idx val="5"/>
          <c:order val="5"/>
          <c:tx>
            <c:strRef>
              <c:f>week!$AQ$34</c:f>
              <c:strCache>
                <c:ptCount val="1"/>
                <c:pt idx="0">
                  <c:v>明日日程安排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numRef>
              <c:f>week!$AI$35:$AI$37</c:f>
              <c:numCache>
                <c:formatCode>0_);[Red]\(0\)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week!$AQ$35:$AQ$37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8E-AB45-B2FD-999F22864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41759"/>
        <c:axId val="166518943"/>
        <c:axId val="166595071"/>
      </c:line3DChart>
      <c:catAx>
        <c:axId val="166541759"/>
        <c:scaling>
          <c:orientation val="minMax"/>
        </c:scaling>
        <c:delete val="0"/>
        <c:axPos val="b"/>
        <c:numFmt formatCode="0_);[Red]\(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518943"/>
        <c:crosses val="autoZero"/>
        <c:auto val="1"/>
        <c:lblAlgn val="ctr"/>
        <c:lblOffset val="100"/>
        <c:noMultiLvlLbl val="0"/>
      </c:catAx>
      <c:valAx>
        <c:axId val="16651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541759"/>
        <c:crosses val="autoZero"/>
        <c:crossBetween val="between"/>
      </c:valAx>
      <c:serAx>
        <c:axId val="16659507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51894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每月总分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month!$D$34</c:f>
              <c:strCache>
                <c:ptCount val="1"/>
                <c:pt idx="0">
                  <c:v>总分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month!$A$35:$A$37</c:f>
              <c:numCache>
                <c:formatCode>0_);[Red]\(0\)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month!$D$35:$D$37</c:f>
              <c:numCache>
                <c:formatCode>General</c:formatCode>
                <c:ptCount val="3"/>
                <c:pt idx="0">
                  <c:v>4.26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3-A449-8F47-6F03C08D63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6311199"/>
        <c:axId val="234370463"/>
      </c:barChart>
      <c:catAx>
        <c:axId val="186311199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370463"/>
        <c:crosses val="autoZero"/>
        <c:auto val="1"/>
        <c:lblAlgn val="ctr"/>
        <c:lblOffset val="100"/>
        <c:noMultiLvlLbl val="0"/>
      </c:catAx>
      <c:valAx>
        <c:axId val="23437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31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每月各时段得分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month!$I$34</c:f>
              <c:strCache>
                <c:ptCount val="1"/>
                <c:pt idx="0">
                  <c:v>0:00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month!$F$35:$F$37</c:f>
              <c:numCache>
                <c:formatCode>0_);[Red]\(0\)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month!$I$35:$I$37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F-5E44-87B7-3B7968056DB6}"/>
            </c:ext>
          </c:extLst>
        </c:ser>
        <c:ser>
          <c:idx val="1"/>
          <c:order val="1"/>
          <c:tx>
            <c:strRef>
              <c:f>month!$J$34</c:f>
              <c:strCache>
                <c:ptCount val="1"/>
                <c:pt idx="0">
                  <c:v>1:00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month!$F$35:$F$37</c:f>
              <c:numCache>
                <c:formatCode>0_);[Red]\(0\)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month!$J$35:$J$37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F-5E44-87B7-3B7968056DB6}"/>
            </c:ext>
          </c:extLst>
        </c:ser>
        <c:ser>
          <c:idx val="2"/>
          <c:order val="2"/>
          <c:tx>
            <c:strRef>
              <c:f>month!$K$34</c:f>
              <c:strCache>
                <c:ptCount val="1"/>
                <c:pt idx="0">
                  <c:v>2:00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month!$F$35:$F$37</c:f>
              <c:numCache>
                <c:formatCode>0_);[Red]\(0\)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month!$K$35:$K$37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CF-5E44-87B7-3B7968056DB6}"/>
            </c:ext>
          </c:extLst>
        </c:ser>
        <c:ser>
          <c:idx val="3"/>
          <c:order val="3"/>
          <c:tx>
            <c:strRef>
              <c:f>month!$L$34</c:f>
              <c:strCache>
                <c:ptCount val="1"/>
                <c:pt idx="0">
                  <c:v>3:00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month!$F$35:$F$37</c:f>
              <c:numCache>
                <c:formatCode>0_);[Red]\(0\)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month!$L$35:$L$37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CF-5E44-87B7-3B7968056DB6}"/>
            </c:ext>
          </c:extLst>
        </c:ser>
        <c:ser>
          <c:idx val="4"/>
          <c:order val="4"/>
          <c:tx>
            <c:strRef>
              <c:f>month!$M$34</c:f>
              <c:strCache>
                <c:ptCount val="1"/>
                <c:pt idx="0">
                  <c:v>4:00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month!$F$35:$F$37</c:f>
              <c:numCache>
                <c:formatCode>0_);[Red]\(0\)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month!$M$35:$M$37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CF-5E44-87B7-3B7968056DB6}"/>
            </c:ext>
          </c:extLst>
        </c:ser>
        <c:ser>
          <c:idx val="5"/>
          <c:order val="5"/>
          <c:tx>
            <c:strRef>
              <c:f>month!$N$34</c:f>
              <c:strCache>
                <c:ptCount val="1"/>
                <c:pt idx="0">
                  <c:v>5:00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numRef>
              <c:f>month!$F$35:$F$37</c:f>
              <c:numCache>
                <c:formatCode>0_);[Red]\(0\)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month!$N$35:$N$37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CF-5E44-87B7-3B7968056DB6}"/>
            </c:ext>
          </c:extLst>
        </c:ser>
        <c:ser>
          <c:idx val="6"/>
          <c:order val="6"/>
          <c:tx>
            <c:strRef>
              <c:f>month!$O$34</c:f>
              <c:strCache>
                <c:ptCount val="1"/>
                <c:pt idx="0">
                  <c:v>6:00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month!$F$35:$F$37</c:f>
              <c:numCache>
                <c:formatCode>0_);[Red]\(0\)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month!$O$35:$O$37</c:f>
              <c:numCache>
                <c:formatCode>General</c:formatCode>
                <c:ptCount val="3"/>
                <c:pt idx="0">
                  <c:v>-0.20000000000000007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CF-5E44-87B7-3B7968056DB6}"/>
            </c:ext>
          </c:extLst>
        </c:ser>
        <c:ser>
          <c:idx val="7"/>
          <c:order val="7"/>
          <c:tx>
            <c:strRef>
              <c:f>month!$P$34</c:f>
              <c:strCache>
                <c:ptCount val="1"/>
                <c:pt idx="0">
                  <c:v>7:00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month!$F$35:$F$37</c:f>
              <c:numCache>
                <c:formatCode>0_);[Red]\(0\)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month!$P$35:$P$37</c:f>
              <c:numCache>
                <c:formatCode>General</c:formatCode>
                <c:ptCount val="3"/>
                <c:pt idx="0">
                  <c:v>-0.10000000000000003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CF-5E44-87B7-3B7968056DB6}"/>
            </c:ext>
          </c:extLst>
        </c:ser>
        <c:ser>
          <c:idx val="8"/>
          <c:order val="8"/>
          <c:tx>
            <c:strRef>
              <c:f>month!$Q$34</c:f>
              <c:strCache>
                <c:ptCount val="1"/>
                <c:pt idx="0">
                  <c:v>8:00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month!$F$35:$F$37</c:f>
              <c:numCache>
                <c:formatCode>0_);[Red]\(0\)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month!$Q$35:$Q$37</c:f>
              <c:numCache>
                <c:formatCode>General</c:formatCode>
                <c:ptCount val="3"/>
                <c:pt idx="0">
                  <c:v>0.9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CF-5E44-87B7-3B7968056DB6}"/>
            </c:ext>
          </c:extLst>
        </c:ser>
        <c:ser>
          <c:idx val="9"/>
          <c:order val="9"/>
          <c:tx>
            <c:strRef>
              <c:f>month!$R$34</c:f>
              <c:strCache>
                <c:ptCount val="1"/>
                <c:pt idx="0">
                  <c:v>9:00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month!$F$35:$F$37</c:f>
              <c:numCache>
                <c:formatCode>0_);[Red]\(0\)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month!$R$35:$R$37</c:f>
              <c:numCache>
                <c:formatCode>General</c:formatCode>
                <c:ptCount val="3"/>
                <c:pt idx="0">
                  <c:v>0.2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CF-5E44-87B7-3B7968056DB6}"/>
            </c:ext>
          </c:extLst>
        </c:ser>
        <c:ser>
          <c:idx val="10"/>
          <c:order val="10"/>
          <c:tx>
            <c:strRef>
              <c:f>month!$S$34</c:f>
              <c:strCache>
                <c:ptCount val="1"/>
                <c:pt idx="0">
                  <c:v>10:00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month!$F$35:$F$37</c:f>
              <c:numCache>
                <c:formatCode>0_);[Red]\(0\)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month!$S$35:$S$37</c:f>
              <c:numCache>
                <c:formatCode>General</c:formatCode>
                <c:ptCount val="3"/>
                <c:pt idx="0">
                  <c:v>0.1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CF-5E44-87B7-3B7968056DB6}"/>
            </c:ext>
          </c:extLst>
        </c:ser>
        <c:ser>
          <c:idx val="11"/>
          <c:order val="11"/>
          <c:tx>
            <c:strRef>
              <c:f>month!$T$34</c:f>
              <c:strCache>
                <c:ptCount val="1"/>
                <c:pt idx="0">
                  <c:v>11:00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month!$F$35:$F$37</c:f>
              <c:numCache>
                <c:formatCode>0_);[Red]\(0\)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month!$T$35:$T$37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CF-5E44-87B7-3B7968056DB6}"/>
            </c:ext>
          </c:extLst>
        </c:ser>
        <c:ser>
          <c:idx val="12"/>
          <c:order val="12"/>
          <c:tx>
            <c:strRef>
              <c:f>month!$U$34</c:f>
              <c:strCache>
                <c:ptCount val="1"/>
                <c:pt idx="0">
                  <c:v>12:00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month!$F$35:$F$37</c:f>
              <c:numCache>
                <c:formatCode>0_);[Red]\(0\)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month!$U$35:$U$37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BCF-5E44-87B7-3B7968056DB6}"/>
            </c:ext>
          </c:extLst>
        </c:ser>
        <c:ser>
          <c:idx val="13"/>
          <c:order val="13"/>
          <c:tx>
            <c:strRef>
              <c:f>month!$V$34</c:f>
              <c:strCache>
                <c:ptCount val="1"/>
                <c:pt idx="0">
                  <c:v>13:00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month!$F$35:$F$37</c:f>
              <c:numCache>
                <c:formatCode>0_);[Red]\(0\)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month!$V$35:$V$37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BCF-5E44-87B7-3B7968056DB6}"/>
            </c:ext>
          </c:extLst>
        </c:ser>
        <c:ser>
          <c:idx val="14"/>
          <c:order val="14"/>
          <c:tx>
            <c:strRef>
              <c:f>month!$W$34</c:f>
              <c:strCache>
                <c:ptCount val="1"/>
                <c:pt idx="0">
                  <c:v>14:00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month!$F$35:$F$37</c:f>
              <c:numCache>
                <c:formatCode>0_);[Red]\(0\)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month!$W$35:$W$37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BCF-5E44-87B7-3B7968056DB6}"/>
            </c:ext>
          </c:extLst>
        </c:ser>
        <c:ser>
          <c:idx val="15"/>
          <c:order val="15"/>
          <c:tx>
            <c:strRef>
              <c:f>month!$X$34</c:f>
              <c:strCache>
                <c:ptCount val="1"/>
                <c:pt idx="0">
                  <c:v>15:00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month!$F$35:$F$37</c:f>
              <c:numCache>
                <c:formatCode>0_);[Red]\(0\)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month!$X$35:$X$37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BCF-5E44-87B7-3B7968056DB6}"/>
            </c:ext>
          </c:extLst>
        </c:ser>
        <c:ser>
          <c:idx val="16"/>
          <c:order val="16"/>
          <c:tx>
            <c:strRef>
              <c:f>month!$Y$34</c:f>
              <c:strCache>
                <c:ptCount val="1"/>
                <c:pt idx="0">
                  <c:v>16:00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month!$F$35:$F$37</c:f>
              <c:numCache>
                <c:formatCode>0_);[Red]\(0\)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month!$Y$35:$Y$37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BCF-5E44-87B7-3B7968056DB6}"/>
            </c:ext>
          </c:extLst>
        </c:ser>
        <c:ser>
          <c:idx val="17"/>
          <c:order val="17"/>
          <c:tx>
            <c:strRef>
              <c:f>month!$Z$34</c:f>
              <c:strCache>
                <c:ptCount val="1"/>
                <c:pt idx="0">
                  <c:v>17:00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month!$F$35:$F$37</c:f>
              <c:numCache>
                <c:formatCode>0_);[Red]\(0\)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month!$Z$35:$Z$37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BCF-5E44-87B7-3B7968056DB6}"/>
            </c:ext>
          </c:extLst>
        </c:ser>
        <c:ser>
          <c:idx val="18"/>
          <c:order val="18"/>
          <c:tx>
            <c:strRef>
              <c:f>month!$AA$34</c:f>
              <c:strCache>
                <c:ptCount val="1"/>
                <c:pt idx="0">
                  <c:v>18:00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cat>
            <c:numRef>
              <c:f>month!$F$35:$F$37</c:f>
              <c:numCache>
                <c:formatCode>0_);[Red]\(0\)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month!$AA$35:$AA$37</c:f>
              <c:numCache>
                <c:formatCode>General</c:formatCode>
                <c:ptCount val="3"/>
                <c:pt idx="0">
                  <c:v>0.1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BCF-5E44-87B7-3B7968056DB6}"/>
            </c:ext>
          </c:extLst>
        </c:ser>
        <c:ser>
          <c:idx val="19"/>
          <c:order val="19"/>
          <c:tx>
            <c:strRef>
              <c:f>month!$AB$34</c:f>
              <c:strCache>
                <c:ptCount val="1"/>
                <c:pt idx="0">
                  <c:v>19:00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cat>
            <c:numRef>
              <c:f>month!$F$35:$F$37</c:f>
              <c:numCache>
                <c:formatCode>0_);[Red]\(0\)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month!$AB$35:$AB$37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BCF-5E44-87B7-3B7968056DB6}"/>
            </c:ext>
          </c:extLst>
        </c:ser>
        <c:ser>
          <c:idx val="20"/>
          <c:order val="20"/>
          <c:tx>
            <c:strRef>
              <c:f>month!$AC$34</c:f>
              <c:strCache>
                <c:ptCount val="1"/>
                <c:pt idx="0">
                  <c:v>20:00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cat>
            <c:numRef>
              <c:f>month!$F$35:$F$37</c:f>
              <c:numCache>
                <c:formatCode>0_);[Red]\(0\)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month!$AC$35:$AC$37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BCF-5E44-87B7-3B7968056DB6}"/>
            </c:ext>
          </c:extLst>
        </c:ser>
        <c:ser>
          <c:idx val="21"/>
          <c:order val="21"/>
          <c:tx>
            <c:strRef>
              <c:f>month!$AD$34</c:f>
              <c:strCache>
                <c:ptCount val="1"/>
                <c:pt idx="0">
                  <c:v>21:00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cat>
            <c:numRef>
              <c:f>month!$F$35:$F$37</c:f>
              <c:numCache>
                <c:formatCode>0_);[Red]\(0\)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month!$AD$35:$AD$37</c:f>
              <c:numCache>
                <c:formatCode>General</c:formatCode>
                <c:ptCount val="3"/>
                <c:pt idx="0">
                  <c:v>0.60000000000000009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BCF-5E44-87B7-3B7968056DB6}"/>
            </c:ext>
          </c:extLst>
        </c:ser>
        <c:ser>
          <c:idx val="22"/>
          <c:order val="22"/>
          <c:tx>
            <c:strRef>
              <c:f>month!$AE$34</c:f>
              <c:strCache>
                <c:ptCount val="1"/>
                <c:pt idx="0">
                  <c:v>22:00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cat>
            <c:numRef>
              <c:f>month!$F$35:$F$37</c:f>
              <c:numCache>
                <c:formatCode>0_);[Red]\(0\)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month!$AE$35:$AE$37</c:f>
              <c:numCache>
                <c:formatCode>General</c:formatCode>
                <c:ptCount val="3"/>
                <c:pt idx="0">
                  <c:v>1.58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BCF-5E44-87B7-3B7968056DB6}"/>
            </c:ext>
          </c:extLst>
        </c:ser>
        <c:ser>
          <c:idx val="23"/>
          <c:order val="23"/>
          <c:tx>
            <c:strRef>
              <c:f>month!$AF$34</c:f>
              <c:strCache>
                <c:ptCount val="1"/>
                <c:pt idx="0">
                  <c:v>23:00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cat>
            <c:numRef>
              <c:f>month!$F$35:$F$37</c:f>
              <c:numCache>
                <c:formatCode>0_);[Red]\(0\)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month!$AF$35:$AF$37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BCF-5E44-87B7-3B7968056DB6}"/>
            </c:ext>
          </c:extLst>
        </c:ser>
        <c:ser>
          <c:idx val="24"/>
          <c:order val="24"/>
          <c:tx>
            <c:strRef>
              <c:f>month!$AG$34</c:f>
              <c:strCache>
                <c:ptCount val="1"/>
                <c:pt idx="0">
                  <c:v>23:59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cat>
            <c:numRef>
              <c:f>month!$F$35:$F$37</c:f>
              <c:numCache>
                <c:formatCode>0_);[Red]\(0\)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month!$AG$35:$AG$37</c:f>
              <c:numCache>
                <c:formatCode>General</c:formatCode>
                <c:ptCount val="3"/>
                <c:pt idx="0">
                  <c:v>1.08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BCF-5E44-87B7-3B7968056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952639"/>
        <c:axId val="231950303"/>
        <c:axId val="232390815"/>
      </c:line3DChart>
      <c:catAx>
        <c:axId val="231952639"/>
        <c:scaling>
          <c:orientation val="minMax"/>
        </c:scaling>
        <c:delete val="0"/>
        <c:axPos val="b"/>
        <c:numFmt formatCode="0_);[Red]\(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950303"/>
        <c:crosses val="autoZero"/>
        <c:auto val="1"/>
        <c:lblAlgn val="ctr"/>
        <c:lblOffset val="100"/>
        <c:noMultiLvlLbl val="0"/>
      </c:catAx>
      <c:valAx>
        <c:axId val="23195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952639"/>
        <c:crosses val="autoZero"/>
        <c:crossBetween val="between"/>
      </c:valAx>
      <c:serAx>
        <c:axId val="2323908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95030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每月专项得分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month!$AL$34</c:f>
              <c:strCache>
                <c:ptCount val="1"/>
                <c:pt idx="0">
                  <c:v>早起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month!$AI$35:$AI$37</c:f>
              <c:numCache>
                <c:formatCode>0_);[Red]\(0\)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month!$AL$35:$AL$37</c:f>
              <c:numCache>
                <c:formatCode>General</c:formatCode>
                <c:ptCount val="3"/>
                <c:pt idx="0">
                  <c:v>-0.10000000000000003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6-4047-B6E1-69FEBBE6D5D0}"/>
            </c:ext>
          </c:extLst>
        </c:ser>
        <c:ser>
          <c:idx val="1"/>
          <c:order val="1"/>
          <c:tx>
            <c:strRef>
              <c:f>month!$AM$34</c:f>
              <c:strCache>
                <c:ptCount val="1"/>
                <c:pt idx="0">
                  <c:v>阅读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month!$AI$35:$AI$37</c:f>
              <c:numCache>
                <c:formatCode>0_);[Red]\(0\)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month!$AM$35:$AM$37</c:f>
              <c:numCache>
                <c:formatCode>General</c:formatCode>
                <c:ptCount val="3"/>
                <c:pt idx="0">
                  <c:v>-0.10000000000000003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6-4047-B6E1-69FEBBE6D5D0}"/>
            </c:ext>
          </c:extLst>
        </c:ser>
        <c:ser>
          <c:idx val="2"/>
          <c:order val="2"/>
          <c:tx>
            <c:strRef>
              <c:f>month!$AN$34</c:f>
              <c:strCache>
                <c:ptCount val="1"/>
                <c:pt idx="0">
                  <c:v>早餐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month!$AI$35:$AI$37</c:f>
              <c:numCache>
                <c:formatCode>0_);[Red]\(0\)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month!$AN$35:$AN$37</c:f>
              <c:numCache>
                <c:formatCode>General</c:formatCode>
                <c:ptCount val="3"/>
                <c:pt idx="0">
                  <c:v>-0.30000000000000004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F6-4047-B6E1-69FEBBE6D5D0}"/>
            </c:ext>
          </c:extLst>
        </c:ser>
        <c:ser>
          <c:idx val="3"/>
          <c:order val="3"/>
          <c:tx>
            <c:strRef>
              <c:f>month!$AO$34</c:f>
              <c:strCache>
                <c:ptCount val="1"/>
                <c:pt idx="0">
                  <c:v>锻炼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month!$AI$35:$AI$37</c:f>
              <c:numCache>
                <c:formatCode>0_);[Red]\(0\)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month!$AO$35:$AO$37</c:f>
              <c:numCache>
                <c:formatCode>General</c:formatCode>
                <c:ptCount val="3"/>
                <c:pt idx="0">
                  <c:v>0.60000000000000009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F6-4047-B6E1-69FEBBE6D5D0}"/>
            </c:ext>
          </c:extLst>
        </c:ser>
        <c:ser>
          <c:idx val="4"/>
          <c:order val="4"/>
          <c:tx>
            <c:strRef>
              <c:f>month!$AP$34</c:f>
              <c:strCache>
                <c:ptCount val="1"/>
                <c:pt idx="0">
                  <c:v>日报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month!$AI$35:$AI$37</c:f>
              <c:numCache>
                <c:formatCode>0_);[Red]\(0\)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month!$AP$35:$AP$37</c:f>
              <c:numCache>
                <c:formatCode>General</c:formatCode>
                <c:ptCount val="3"/>
                <c:pt idx="0">
                  <c:v>0.2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F6-4047-B6E1-69FEBBE6D5D0}"/>
            </c:ext>
          </c:extLst>
        </c:ser>
        <c:ser>
          <c:idx val="5"/>
          <c:order val="5"/>
          <c:tx>
            <c:strRef>
              <c:f>month!$AQ$34</c:f>
              <c:strCache>
                <c:ptCount val="1"/>
                <c:pt idx="0">
                  <c:v>明日日程安排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numRef>
              <c:f>month!$AI$35:$AI$37</c:f>
              <c:numCache>
                <c:formatCode>0_);[Red]\(0\)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month!$AQ$35:$AQ$37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F6-4047-B6E1-69FEBBE6D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92799"/>
        <c:axId val="256047151"/>
        <c:axId val="294043023"/>
      </c:line3DChart>
      <c:catAx>
        <c:axId val="186992799"/>
        <c:scaling>
          <c:orientation val="minMax"/>
        </c:scaling>
        <c:delete val="0"/>
        <c:axPos val="b"/>
        <c:numFmt formatCode="0_);[Red]\(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047151"/>
        <c:crosses val="autoZero"/>
        <c:auto val="1"/>
        <c:lblAlgn val="ctr"/>
        <c:lblOffset val="100"/>
        <c:noMultiLvlLbl val="0"/>
      </c:catAx>
      <c:valAx>
        <c:axId val="2560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992799"/>
        <c:crosses val="autoZero"/>
        <c:crossBetween val="between"/>
      </c:valAx>
      <c:serAx>
        <c:axId val="2940430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04715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12700</xdr:rowOff>
    </xdr:from>
    <xdr:to>
      <xdr:col>3</xdr:col>
      <xdr:colOff>812800</xdr:colOff>
      <xdr:row>13</xdr:row>
      <xdr:rowOff>165100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18FC1486-2FF3-DD4B-AA90-55DC0A88123A}"/>
            </a:ext>
          </a:extLst>
        </xdr:cNvPr>
        <xdr:cNvSpPr txBox="1"/>
      </xdr:nvSpPr>
      <xdr:spPr>
        <a:xfrm>
          <a:off x="0" y="2311400"/>
          <a:ext cx="32893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400">
              <a:solidFill>
                <a:srgbClr val="FF0000"/>
              </a:solidFill>
            </a:rPr>
            <a:t>B3</a:t>
          </a:r>
          <a:r>
            <a:rPr lang="zh-CN" altLang="en-US" sz="1400">
              <a:solidFill>
                <a:srgbClr val="FF0000"/>
              </a:solidFill>
            </a:rPr>
            <a:t>～</a:t>
          </a:r>
          <a:r>
            <a:rPr lang="en-US" altLang="zh-CN" sz="1400">
              <a:solidFill>
                <a:srgbClr val="FF0000"/>
              </a:solidFill>
            </a:rPr>
            <a:t>B9</a:t>
          </a:r>
          <a:r>
            <a:rPr lang="zh-CN" altLang="en-US" sz="1400"/>
            <a:t>处的函数模版</a:t>
          </a:r>
          <a:endParaRPr lang="en" altLang="zh-CN" sz="1400"/>
        </a:p>
        <a:p>
          <a:pPr algn="ctr"/>
          <a:endParaRPr lang="en" altLang="zh-CN" sz="1200"/>
        </a:p>
        <a:p>
          <a:pPr algn="ctr"/>
          <a:r>
            <a:rPr lang="en" altLang="zh-CN" sz="1200"/>
            <a:t>=SUMIF(records[</a:t>
          </a:r>
          <a:r>
            <a:rPr lang="zh-CN" altLang="en-US" sz="1200"/>
            <a:t>日期</a:t>
          </a:r>
          <a:r>
            <a:rPr lang="en-US" altLang="zh-CN" sz="1200"/>
            <a:t>],[@</a:t>
          </a:r>
          <a:r>
            <a:rPr lang="zh-CN" altLang="en-US" sz="1200"/>
            <a:t>日期</a:t>
          </a:r>
          <a:r>
            <a:rPr lang="en-US" altLang="zh-CN" sz="1200"/>
            <a:t>],</a:t>
          </a:r>
          <a:r>
            <a:rPr lang="en" altLang="zh-CN" sz="1200"/>
            <a:t>records[</a:t>
          </a:r>
          <a:r>
            <a:rPr lang="zh-CN" altLang="en-US" sz="1200"/>
            <a:t>得分</a:t>
          </a:r>
          <a:r>
            <a:rPr lang="en-US" altLang="zh-CN" sz="1200"/>
            <a:t>])</a:t>
          </a:r>
          <a:endParaRPr lang="zh-CN" altLang="en-US" sz="1200"/>
        </a:p>
      </xdr:txBody>
    </xdr:sp>
    <xdr:clientData/>
  </xdr:twoCellAnchor>
  <xdr:twoCellAnchor>
    <xdr:from>
      <xdr:col>5</xdr:col>
      <xdr:colOff>0</xdr:colOff>
      <xdr:row>10</xdr:row>
      <xdr:rowOff>12700</xdr:rowOff>
    </xdr:from>
    <xdr:to>
      <xdr:col>9</xdr:col>
      <xdr:colOff>12700</xdr:colOff>
      <xdr:row>35</xdr:row>
      <xdr:rowOff>12700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4535DF63-1D1D-D847-A8A3-16EE02D1B5FF}"/>
            </a:ext>
          </a:extLst>
        </xdr:cNvPr>
        <xdr:cNvSpPr txBox="1"/>
      </xdr:nvSpPr>
      <xdr:spPr>
        <a:xfrm>
          <a:off x="4127500" y="2311400"/>
          <a:ext cx="3314700" cy="508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" altLang="zh-CN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E3 ~ Y9</a:t>
          </a:r>
          <a:r>
            <a:rPr lang="zh-CN" altLang="en-US" sz="1400"/>
            <a:t>处函数的</a:t>
          </a:r>
          <a:r>
            <a:rPr lang="en-US" altLang="zh-CN" sz="1400"/>
            <a:t>js</a:t>
          </a:r>
          <a:r>
            <a:rPr lang="zh-CN" altLang="en-US" sz="1400"/>
            <a:t>生成语句</a:t>
          </a:r>
          <a:endParaRPr lang="en" altLang="zh-CN" sz="1400"/>
        </a:p>
        <a:p>
          <a:pPr algn="l"/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 sz="1200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"=SUMIFS('records'!D4:D30,'records'!A4:A30,day!D";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 sz="1200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 sz="1200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", 'records'!B4:B30, \"&gt;=\" &amp; day!";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 sz="1200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"E";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 </a:t>
          </a:r>
          <a:r>
            <a:rPr lang="en" altLang="zh-CN" sz="1200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"2,'records'!B4:B30, \"&lt;\" &amp; day!";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 sz="1200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"F";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s4 </a:t>
          </a:r>
          <a:r>
            <a:rPr lang="en" altLang="zh-CN" sz="1200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"2)";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function nextChar</a:t>
          </a:r>
          <a:r>
            <a:rPr lang="en" altLang="zh-CN" sz="1200"/>
            <a:t>(c) {</a:t>
          </a:r>
          <a:br>
            <a:rPr lang="en" altLang="zh-CN" sz="1200"/>
          </a:br>
          <a:r>
            <a:rPr lang="en" altLang="zh-CN" sz="1200"/>
            <a:t>   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String</a:t>
          </a:r>
          <a:r>
            <a:rPr lang="en" altLang="zh-CN" sz="1200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fromCharCode</a:t>
          </a:r>
          <a:r>
            <a:rPr lang="en" altLang="zh-CN" sz="1200"/>
            <a:t>(c.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charCodeAt</a:t>
          </a:r>
          <a:r>
            <a:rPr lang="en" altLang="zh-CN" sz="1200"/>
            <a:t>(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" altLang="zh-CN" sz="1200"/>
            <a:t>) +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" altLang="zh-CN" sz="1200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200"/>
            <a:t>}</a:t>
          </a:r>
          <a:br>
            <a:rPr lang="en" altLang="zh-CN" sz="1200"/>
          </a:br>
          <a:br>
            <a:rPr lang="en" altLang="zh-CN" sz="1200"/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while </a:t>
          </a:r>
          <a:r>
            <a:rPr lang="en" altLang="zh-CN" sz="1200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 sz="1200"/>
            <a:t>&lt;=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"Z"</a:t>
          </a:r>
          <a:r>
            <a:rPr lang="en" altLang="zh-CN" sz="1200"/>
            <a:t>) {</a:t>
          </a:r>
          <a:br>
            <a:rPr lang="en" altLang="zh-CN" sz="1200"/>
          </a:br>
          <a:r>
            <a:rPr lang="en" altLang="zh-CN" sz="1200"/>
            <a:t>   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</a:t>
          </a:r>
          <a:r>
            <a:rPr lang="en" altLang="zh-CN" sz="1200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 sz="1200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 sz="1200"/>
            <a:t>&lt;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 sz="1200"/>
            <a:t>++) {</a:t>
          </a:r>
          <a:br>
            <a:rPr lang="en" altLang="zh-CN" sz="1200"/>
          </a:br>
          <a:r>
            <a:rPr lang="en" altLang="zh-CN" sz="1200"/>
            <a:t>       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 </a:t>
          </a:r>
          <a:r>
            <a:rPr lang="en" altLang="zh-CN" sz="1200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 sz="1200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 sz="1200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 sz="1200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 sz="1200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 </a:t>
          </a:r>
          <a:r>
            <a:rPr lang="en" altLang="zh-CN" sz="1200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 sz="1200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s4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 sz="1200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 sz="1200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</a:t>
          </a:r>
          <a:r>
            <a:rPr lang="en" altLang="zh-CN" sz="1200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200"/>
            <a:t>}</a:t>
          </a:r>
          <a:br>
            <a:rPr lang="en" altLang="zh-CN" sz="1200"/>
          </a:br>
          <a:r>
            <a:rPr lang="en" altLang="zh-CN" sz="1200"/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 sz="1200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 sz="1200"/>
            <a:t>()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 sz="1200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nextChar</a:t>
          </a:r>
          <a:r>
            <a:rPr lang="en" altLang="zh-CN" sz="1200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</a:t>
          </a:r>
          <a:r>
            <a:rPr lang="en" altLang="zh-CN" sz="1200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 sz="1200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nextChar</a:t>
          </a:r>
          <a:r>
            <a:rPr lang="en" altLang="zh-CN" sz="1200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</a:t>
          </a:r>
          <a:r>
            <a:rPr lang="en" altLang="zh-CN" sz="1200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200"/>
            <a:t>}</a:t>
          </a:r>
          <a:endParaRPr lang="zh-CN" altLang="en-US" sz="1200"/>
        </a:p>
      </xdr:txBody>
    </xdr:sp>
    <xdr:clientData/>
  </xdr:twoCellAnchor>
  <xdr:twoCellAnchor>
    <xdr:from>
      <xdr:col>9</xdr:col>
      <xdr:colOff>800100</xdr:colOff>
      <xdr:row>10</xdr:row>
      <xdr:rowOff>0</xdr:rowOff>
    </xdr:from>
    <xdr:to>
      <xdr:col>13</xdr:col>
      <xdr:colOff>812800</xdr:colOff>
      <xdr:row>35</xdr:row>
      <xdr:rowOff>0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3F3195B6-F7DC-E140-BD93-87895ED8C4F3}"/>
            </a:ext>
          </a:extLst>
        </xdr:cNvPr>
        <xdr:cNvSpPr txBox="1"/>
      </xdr:nvSpPr>
      <xdr:spPr>
        <a:xfrm>
          <a:off x="8229600" y="2298700"/>
          <a:ext cx="3314700" cy="508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" altLang="zh-CN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Z3 ~ Z9</a:t>
          </a:r>
          <a:r>
            <a:rPr lang="zh-CN" altLang="en-US" sz="1400"/>
            <a:t>处函数的</a:t>
          </a:r>
          <a:r>
            <a:rPr lang="en-US" altLang="zh-CN" sz="1400"/>
            <a:t>js</a:t>
          </a:r>
          <a:r>
            <a:rPr lang="zh-CN" altLang="en-US" sz="1400"/>
            <a:t>生成语句</a:t>
          </a:r>
          <a:endParaRPr lang="en" altLang="zh-CN" sz="1400"/>
        </a:p>
        <a:p>
          <a:pPr algn="l"/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"=SUMIFS('records'!D4:D30,'records'!A4:A30,day!D";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", 'records'!B4:B30, \"&gt;=\" &amp; day!Z2,'records'!B4:B30, \"&lt;\" &amp; day!AA2)";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&lt;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/>
            <a:t>++)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endParaRPr lang="zh-CN" altLang="en-US" sz="1200"/>
        </a:p>
      </xdr:txBody>
    </xdr:sp>
    <xdr:clientData/>
  </xdr:twoCellAnchor>
  <xdr:twoCellAnchor>
    <xdr:from>
      <xdr:col>15</xdr:col>
      <xdr:colOff>0</xdr:colOff>
      <xdr:row>10</xdr:row>
      <xdr:rowOff>0</xdr:rowOff>
    </xdr:from>
    <xdr:to>
      <xdr:col>19</xdr:col>
      <xdr:colOff>12700</xdr:colOff>
      <xdr:row>35</xdr:row>
      <xdr:rowOff>0</xdr:rowOff>
    </xdr:to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D53C44CE-BEB5-BF4D-9852-55149E268005}"/>
            </a:ext>
          </a:extLst>
        </xdr:cNvPr>
        <xdr:cNvSpPr txBox="1"/>
      </xdr:nvSpPr>
      <xdr:spPr>
        <a:xfrm>
          <a:off x="12382500" y="2298700"/>
          <a:ext cx="3314700" cy="508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" altLang="zh-CN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AA3 ~ AB9</a:t>
          </a:r>
          <a:r>
            <a:rPr lang="zh-CN" altLang="en-US" sz="1400"/>
            <a:t>处函数的</a:t>
          </a:r>
          <a:r>
            <a:rPr lang="en-US" altLang="zh-CN" sz="1400"/>
            <a:t>js</a:t>
          </a:r>
          <a:r>
            <a:rPr lang="zh-CN" altLang="en-US" sz="1400"/>
            <a:t>生成语句</a:t>
          </a:r>
          <a:endParaRPr lang="en" altLang="zh-CN" sz="1400"/>
        </a:p>
        <a:p>
          <a:pPr algn="l"/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"=SUMIFS('records'!D4:D30,'records'!A4:A30,day!D";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", 'records'!B4:B30, \"&gt;=\" &amp; day!A";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"2,'records'!B4:B30, \"&lt;\" &amp; day!A";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"B";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s4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"2)";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function nextChar</a:t>
          </a:r>
          <a:r>
            <a:rPr lang="en" altLang="zh-CN"/>
            <a:t>(c)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String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fromCharCode</a:t>
          </a:r>
          <a:r>
            <a:rPr lang="en" altLang="zh-CN"/>
            <a:t>(c.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charCodeAt</a:t>
          </a:r>
          <a:r>
            <a:rPr lang="en" altLang="zh-CN"/>
            <a:t>(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" altLang="zh-CN"/>
            <a:t>) +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br>
            <a:rPr lang="en" altLang="zh-CN"/>
          </a:br>
          <a:br>
            <a:rPr lang="en" altLang="zh-CN"/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while 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&lt;=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"C"</a:t>
          </a:r>
          <a:r>
            <a:rPr lang="en" altLang="zh-CN"/>
            <a:t>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&lt;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/>
            <a:t>++) {</a:t>
          </a:r>
          <a:br>
            <a:rPr lang="en" altLang="zh-CN"/>
          </a:br>
          <a:r>
            <a:rPr lang="en" altLang="zh-CN"/>
            <a:t>       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s4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/>
            <a:t>}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nextChar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nextChar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endParaRPr lang="zh-CN" altLang="en-US" sz="1200"/>
        </a:p>
      </xdr:txBody>
    </xdr:sp>
    <xdr:clientData/>
  </xdr:twoCellAnchor>
  <xdr:twoCellAnchor>
    <xdr:from>
      <xdr:col>20</xdr:col>
      <xdr:colOff>0</xdr:colOff>
      <xdr:row>9</xdr:row>
      <xdr:rowOff>190500</xdr:rowOff>
    </xdr:from>
    <xdr:to>
      <xdr:col>24</xdr:col>
      <xdr:colOff>12700</xdr:colOff>
      <xdr:row>34</xdr:row>
      <xdr:rowOff>190500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97233FFB-DEFE-434B-A54F-E9CB6877BE8A}"/>
            </a:ext>
          </a:extLst>
        </xdr:cNvPr>
        <xdr:cNvSpPr txBox="1"/>
      </xdr:nvSpPr>
      <xdr:spPr>
        <a:xfrm>
          <a:off x="16510000" y="2286000"/>
          <a:ext cx="3314700" cy="508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" altLang="zh-CN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AC3 ~ AC9</a:t>
          </a:r>
          <a:r>
            <a:rPr lang="zh-CN" altLang="en-US" sz="1400"/>
            <a:t>处函数的</a:t>
          </a:r>
          <a:r>
            <a:rPr lang="en-US" altLang="zh-CN" sz="1400"/>
            <a:t>js</a:t>
          </a:r>
          <a:r>
            <a:rPr lang="zh-CN" altLang="en-US" sz="1400"/>
            <a:t>生成语句</a:t>
          </a:r>
          <a:endParaRPr lang="en" altLang="zh-CN" sz="1400"/>
        </a:p>
        <a:p>
          <a:pPr algn="l"/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"=SUMIFS('records'!D4:D30,'records'!A4:A30,day!D";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", 'records'!B4:B30,day!AC2";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&lt;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/>
            <a:t>++)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endParaRPr lang="zh-CN" altLang="en-US" sz="1200"/>
        </a:p>
      </xdr:txBody>
    </xdr:sp>
    <xdr:clientData/>
  </xdr:twoCellAnchor>
  <xdr:twoCellAnchor>
    <xdr:from>
      <xdr:col>30</xdr:col>
      <xdr:colOff>12700</xdr:colOff>
      <xdr:row>10</xdr:row>
      <xdr:rowOff>0</xdr:rowOff>
    </xdr:from>
    <xdr:to>
      <xdr:col>34</xdr:col>
      <xdr:colOff>25400</xdr:colOff>
      <xdr:row>35</xdr:row>
      <xdr:rowOff>0</xdr:rowOff>
    </xdr:to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6365EB1F-ECF2-C54D-8C20-2B8AEBD49C49}"/>
            </a:ext>
          </a:extLst>
        </xdr:cNvPr>
        <xdr:cNvSpPr txBox="1"/>
      </xdr:nvSpPr>
      <xdr:spPr>
        <a:xfrm>
          <a:off x="24777700" y="2298700"/>
          <a:ext cx="3314700" cy="508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" altLang="zh-CN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AF3 ~ AK9</a:t>
          </a:r>
          <a:r>
            <a:rPr lang="zh-CN" altLang="en-US" sz="1400"/>
            <a:t>处函数的</a:t>
          </a:r>
          <a:r>
            <a:rPr lang="en-US" altLang="zh-CN" sz="1400"/>
            <a:t>js</a:t>
          </a:r>
          <a:r>
            <a:rPr lang="zh-CN" altLang="en-US" sz="1400"/>
            <a:t>生成语句</a:t>
          </a:r>
          <a:endParaRPr lang="en" altLang="zh-CN" sz="1400"/>
        </a:p>
        <a:p>
          <a:pPr algn="l"/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"=SUMIFS('records'!D4:D30,'records'!A4:A30,day!A";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", 'records'!C4:C30, day!A";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"F";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"2)";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function nextChar</a:t>
          </a:r>
          <a:r>
            <a:rPr lang="en" altLang="zh-CN"/>
            <a:t>(c)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String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fromCharCode</a:t>
          </a:r>
          <a:r>
            <a:rPr lang="en" altLang="zh-CN"/>
            <a:t>(c.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charCodeAt</a:t>
          </a:r>
          <a:r>
            <a:rPr lang="en" altLang="zh-CN"/>
            <a:t>(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" altLang="zh-CN"/>
            <a:t>) +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br>
            <a:rPr lang="en" altLang="zh-CN"/>
          </a:br>
          <a:br>
            <a:rPr lang="en" altLang="zh-CN"/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while 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&lt;=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"K"</a:t>
          </a:r>
          <a:r>
            <a:rPr lang="en" altLang="zh-CN"/>
            <a:t>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&lt;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/>
            <a:t>++) {</a:t>
          </a:r>
          <a:br>
            <a:rPr lang="en" altLang="zh-CN"/>
          </a:br>
          <a:r>
            <a:rPr lang="en" altLang="zh-CN"/>
            <a:t>       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/>
            <a:t>}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nextChar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endParaRPr lang="zh-CN" altLang="en-US" sz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4</xdr:col>
      <xdr:colOff>12700</xdr:colOff>
      <xdr:row>31</xdr:row>
      <xdr:rowOff>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A0E20C57-BE5E-E54E-BE24-BC1CEE539EBE}"/>
            </a:ext>
          </a:extLst>
        </xdr:cNvPr>
        <xdr:cNvSpPr txBox="1"/>
      </xdr:nvSpPr>
      <xdr:spPr>
        <a:xfrm>
          <a:off x="0" y="1308100"/>
          <a:ext cx="3314700" cy="508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" altLang="zh-CN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D3 ~ D5</a:t>
          </a:r>
          <a:r>
            <a:rPr lang="zh-CN" altLang="en-US" sz="1400"/>
            <a:t>处函数的</a:t>
          </a:r>
          <a:r>
            <a:rPr lang="en-US" altLang="zh-CN" sz="1400"/>
            <a:t>js</a:t>
          </a:r>
          <a:r>
            <a:rPr lang="zh-CN" altLang="en-US" sz="1400"/>
            <a:t>生成语句</a:t>
          </a:r>
          <a:endParaRPr lang="en" altLang="zh-CN" sz="1400"/>
        </a:p>
        <a:p>
          <a:pPr algn="l"/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"=SUMIFS('day'!B40:B46,'day'!A40:A46,\"&gt;=\" &amp; week!B";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",'day'!A40:A46,\"&lt;=\" &amp; week!C";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")";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&lt;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/>
            <a:t>++)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endParaRPr lang="zh-CN" altLang="en-US" sz="1200"/>
        </a:p>
      </xdr:txBody>
    </xdr:sp>
    <xdr:clientData/>
  </xdr:twoCellAnchor>
  <xdr:twoCellAnchor>
    <xdr:from>
      <xdr:col>5</xdr:col>
      <xdr:colOff>0</xdr:colOff>
      <xdr:row>6</xdr:row>
      <xdr:rowOff>0</xdr:rowOff>
    </xdr:from>
    <xdr:to>
      <xdr:col>9</xdr:col>
      <xdr:colOff>12700</xdr:colOff>
      <xdr:row>31</xdr:row>
      <xdr:rowOff>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3329606A-63E6-1A46-A8B1-7CCFFDDEB436}"/>
            </a:ext>
          </a:extLst>
        </xdr:cNvPr>
        <xdr:cNvSpPr txBox="1"/>
      </xdr:nvSpPr>
      <xdr:spPr>
        <a:xfrm>
          <a:off x="4127500" y="1384300"/>
          <a:ext cx="3416300" cy="508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" altLang="zh-CN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I3 ~ AD5</a:t>
          </a:r>
          <a:r>
            <a:rPr lang="zh-CN" altLang="en-US" sz="1400"/>
            <a:t>处函数的</a:t>
          </a:r>
          <a:r>
            <a:rPr lang="en-US" altLang="zh-CN" sz="1400"/>
            <a:t>js</a:t>
          </a:r>
          <a:r>
            <a:rPr lang="zh-CN" altLang="en-US" sz="1400"/>
            <a:t>生成语句</a:t>
          </a:r>
          <a:endParaRPr lang="en" altLang="zh-CN" sz="1400"/>
        </a:p>
        <a:p>
          <a:pPr algn="l"/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"=SUMIFS('day'!";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"E";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"40:";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"E";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"46,'day'!D40:D46,\"&gt;=\" &amp; week!B";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s4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",'day'!D40:D46,\"&lt;=\" &amp; week!C";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v4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s5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")";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function nextChar</a:t>
          </a:r>
          <a:r>
            <a:rPr lang="en" altLang="zh-CN"/>
            <a:t>(c)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String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fromCharCode</a:t>
          </a:r>
          <a:r>
            <a:rPr lang="en" altLang="zh-CN"/>
            <a:t>(c.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charCodeAt</a:t>
          </a:r>
          <a:r>
            <a:rPr lang="en" altLang="zh-CN"/>
            <a:t>(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" altLang="zh-CN"/>
            <a:t>) +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br>
            <a:rPr lang="en" altLang="zh-CN"/>
          </a:br>
          <a:br>
            <a:rPr lang="en" altLang="zh-CN"/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while 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&lt;=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"Z"</a:t>
          </a:r>
          <a:r>
            <a:rPr lang="en" altLang="zh-CN"/>
            <a:t>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for 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&lt;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</a:t>
          </a:r>
          <a:r>
            <a:rPr lang="en" altLang="zh-CN"/>
            <a:t>++) {</a:t>
          </a:r>
          <a:br>
            <a:rPr lang="en" altLang="zh-CN"/>
          </a:br>
          <a:r>
            <a:rPr lang="en" altLang="zh-CN"/>
            <a:t>    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v4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s4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v4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s5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/>
            <a:t>}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nextChar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br>
            <a:rPr lang="en" altLang="zh-CN"/>
          </a:br>
          <a:endParaRPr lang="zh-CN" altLang="en-US" sz="1200"/>
        </a:p>
      </xdr:txBody>
    </xdr:sp>
    <xdr:clientData/>
  </xdr:twoCellAnchor>
  <xdr:twoCellAnchor>
    <xdr:from>
      <xdr:col>30</xdr:col>
      <xdr:colOff>0</xdr:colOff>
      <xdr:row>6</xdr:row>
      <xdr:rowOff>12700</xdr:rowOff>
    </xdr:from>
    <xdr:to>
      <xdr:col>34</xdr:col>
      <xdr:colOff>114300</xdr:colOff>
      <xdr:row>31</xdr:row>
      <xdr:rowOff>12700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76AEF968-8CE3-2147-BECE-23E76592DAE3}"/>
            </a:ext>
          </a:extLst>
        </xdr:cNvPr>
        <xdr:cNvSpPr txBox="1"/>
      </xdr:nvSpPr>
      <xdr:spPr>
        <a:xfrm>
          <a:off x="24866600" y="1320800"/>
          <a:ext cx="3416300" cy="508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" altLang="zh-CN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AE3 ~ AG5</a:t>
          </a:r>
          <a:r>
            <a:rPr lang="zh-CN" altLang="en-US" sz="1400"/>
            <a:t>处函数的</a:t>
          </a:r>
          <a:r>
            <a:rPr lang="en-US" altLang="zh-CN" sz="1400"/>
            <a:t>js</a:t>
          </a:r>
          <a:r>
            <a:rPr lang="zh-CN" altLang="en-US" sz="1400"/>
            <a:t>生成语句</a:t>
          </a:r>
          <a:endParaRPr lang="en" altLang="zh-CN" sz="1400"/>
        </a:p>
        <a:p>
          <a:pPr algn="l"/>
          <a:endParaRPr lang="en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"=SUMIFS('day'!A";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"40:A";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"46,'day'!D40:D46,\"&gt;=\" &amp; week!B";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s4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",'day'!D40:D46,\"&lt;=\" &amp; week!C";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v4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s5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")";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function nextChar</a:t>
          </a:r>
          <a:r>
            <a:rPr lang="en" altLang="zh-CN"/>
            <a:t>(c)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String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fromCharCode</a:t>
          </a:r>
          <a:r>
            <a:rPr lang="en" altLang="zh-CN"/>
            <a:t>(c.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charCodeAt</a:t>
          </a:r>
          <a:r>
            <a:rPr lang="en" altLang="zh-CN"/>
            <a:t>(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" altLang="zh-CN"/>
            <a:t>) +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br>
            <a:rPr lang="en" altLang="zh-CN"/>
          </a:br>
          <a:br>
            <a:rPr lang="en" altLang="zh-CN"/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while 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&lt;=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"C"</a:t>
          </a:r>
          <a:r>
            <a:rPr lang="en" altLang="zh-CN"/>
            <a:t>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for 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&lt;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</a:t>
          </a:r>
          <a:r>
            <a:rPr lang="en" altLang="zh-CN"/>
            <a:t>++) {</a:t>
          </a:r>
          <a:br>
            <a:rPr lang="en" altLang="zh-CN"/>
          </a:br>
          <a:r>
            <a:rPr lang="en" altLang="zh-CN"/>
            <a:t>    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v4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s4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v4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s5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/>
            <a:t>}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nextChar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br>
            <a:rPr lang="en" altLang="zh-CN"/>
          </a:br>
          <a:br>
            <a:rPr lang="en" altLang="zh-CN"/>
          </a:br>
          <a:endParaRPr lang="zh-CN" altLang="en-US" sz="1200"/>
        </a:p>
      </xdr:txBody>
    </xdr:sp>
    <xdr:clientData/>
  </xdr:twoCellAnchor>
  <xdr:twoCellAnchor>
    <xdr:from>
      <xdr:col>37</xdr:col>
      <xdr:colOff>12700</xdr:colOff>
      <xdr:row>5</xdr:row>
      <xdr:rowOff>190500</xdr:rowOff>
    </xdr:from>
    <xdr:to>
      <xdr:col>42</xdr:col>
      <xdr:colOff>63500</xdr:colOff>
      <xdr:row>30</xdr:row>
      <xdr:rowOff>190500</xdr:rowOff>
    </xdr:to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A68A3E96-407B-024F-BEE8-F6AA369BBBEA}"/>
            </a:ext>
          </a:extLst>
        </xdr:cNvPr>
        <xdr:cNvSpPr txBox="1"/>
      </xdr:nvSpPr>
      <xdr:spPr>
        <a:xfrm>
          <a:off x="30988000" y="1295400"/>
          <a:ext cx="3543300" cy="508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" altLang="zh-CN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AL3 ~ AQ5</a:t>
          </a:r>
          <a:r>
            <a:rPr lang="zh-CN" altLang="en-US" sz="1400"/>
            <a:t>处函数的</a:t>
          </a:r>
          <a:r>
            <a:rPr lang="en-US" altLang="zh-CN" sz="1400"/>
            <a:t>js</a:t>
          </a:r>
          <a:r>
            <a:rPr lang="zh-CN" altLang="en-US" sz="1400"/>
            <a:t>生成语句</a:t>
          </a:r>
          <a:endParaRPr lang="en" altLang="zh-CN" sz="1400"/>
        </a:p>
        <a:p>
          <a:pPr algn="l"/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"=SUMIFS('day'!A";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"F";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"40:A";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"F";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"46,'day'!D40:D46,\"&gt;=\" &amp; week!B";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s4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",'day'!D40:D46,\"&lt;=\" &amp; week!C";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v4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s5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")";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function nextChar</a:t>
          </a:r>
          <a:r>
            <a:rPr lang="en" altLang="zh-CN"/>
            <a:t>(c)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String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fromCharCode</a:t>
          </a:r>
          <a:r>
            <a:rPr lang="en" altLang="zh-CN"/>
            <a:t>(c.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charCodeAt</a:t>
          </a:r>
          <a:r>
            <a:rPr lang="en" altLang="zh-CN"/>
            <a:t>(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" altLang="zh-CN"/>
            <a:t>) +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br>
            <a:rPr lang="en" altLang="zh-CN"/>
          </a:br>
          <a:br>
            <a:rPr lang="en" altLang="zh-CN"/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while 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&lt;=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"K"</a:t>
          </a:r>
          <a:r>
            <a:rPr lang="en" altLang="zh-CN"/>
            <a:t>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for 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&lt;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</a:t>
          </a:r>
          <a:r>
            <a:rPr lang="en" altLang="zh-CN"/>
            <a:t>++) {</a:t>
          </a:r>
          <a:br>
            <a:rPr lang="en" altLang="zh-CN"/>
          </a:br>
          <a:r>
            <a:rPr lang="en" altLang="zh-CN"/>
            <a:t>    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v4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s4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v4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s5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/>
            <a:t>}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nextChar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br>
            <a:rPr lang="en" altLang="zh-CN"/>
          </a:br>
          <a:br>
            <a:rPr lang="en" altLang="zh-CN"/>
          </a:br>
          <a:br>
            <a:rPr lang="en" altLang="zh-CN"/>
          </a:br>
          <a:br>
            <a:rPr lang="en" altLang="zh-CN"/>
          </a:br>
          <a:br>
            <a:rPr lang="en" altLang="zh-CN"/>
          </a:br>
          <a:endParaRPr lang="zh-CN" altLang="en-US" sz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4</xdr:col>
      <xdr:colOff>12700</xdr:colOff>
      <xdr:row>31</xdr:row>
      <xdr:rowOff>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AA9C8AEF-DEB3-2B48-AD0A-CE1549790A7F}"/>
            </a:ext>
          </a:extLst>
        </xdr:cNvPr>
        <xdr:cNvSpPr txBox="1"/>
      </xdr:nvSpPr>
      <xdr:spPr>
        <a:xfrm>
          <a:off x="0" y="1384300"/>
          <a:ext cx="3314700" cy="508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" altLang="zh-CN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D3 ~ D5</a:t>
          </a:r>
          <a:r>
            <a:rPr lang="zh-CN" altLang="en-US" sz="1400"/>
            <a:t>处函数的</a:t>
          </a:r>
          <a:r>
            <a:rPr lang="en-US" altLang="zh-CN" sz="1400"/>
            <a:t>js</a:t>
          </a:r>
          <a:r>
            <a:rPr lang="zh-CN" altLang="en-US" sz="1400"/>
            <a:t>生成语句</a:t>
          </a:r>
          <a:endParaRPr lang="en" altLang="zh-CN" sz="1400"/>
        </a:p>
        <a:p>
          <a:pPr algn="l"/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"=SUMIFS(day!B40:B46,day!A40:A46,\"&gt;=\"&amp;month!B";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",day!A40:A46,\"&lt;=\"&amp;month!C";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")";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&lt;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/>
            <a:t>++)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endParaRPr lang="zh-CN" altLang="en-US" sz="1200"/>
        </a:p>
      </xdr:txBody>
    </xdr:sp>
    <xdr:clientData/>
  </xdr:twoCellAnchor>
  <xdr:twoCellAnchor>
    <xdr:from>
      <xdr:col>8</xdr:col>
      <xdr:colOff>0</xdr:colOff>
      <xdr:row>6</xdr:row>
      <xdr:rowOff>0</xdr:rowOff>
    </xdr:from>
    <xdr:to>
      <xdr:col>13</xdr:col>
      <xdr:colOff>0</xdr:colOff>
      <xdr:row>31</xdr:row>
      <xdr:rowOff>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2F543562-1A5C-FE49-8503-64FF5F2378AA}"/>
            </a:ext>
          </a:extLst>
        </xdr:cNvPr>
        <xdr:cNvSpPr txBox="1"/>
      </xdr:nvSpPr>
      <xdr:spPr>
        <a:xfrm>
          <a:off x="7137400" y="1308100"/>
          <a:ext cx="3429000" cy="508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" altLang="zh-CN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I3 ~ AD5</a:t>
          </a:r>
          <a:r>
            <a:rPr lang="zh-CN" altLang="en-US" sz="1400"/>
            <a:t>处函数的</a:t>
          </a:r>
          <a:r>
            <a:rPr lang="en-US" altLang="zh-CN" sz="1400"/>
            <a:t>js</a:t>
          </a:r>
          <a:r>
            <a:rPr lang="zh-CN" altLang="en-US" sz="1400"/>
            <a:t>生成语句</a:t>
          </a:r>
          <a:endParaRPr lang="en" altLang="zh-CN" sz="1400"/>
        </a:p>
        <a:p>
          <a:pPr algn="l"/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"=SUMIFS('day'!";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"E";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"40:";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"E";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"46,'day'!D40:D46,\"&gt;=\" &amp; month!B";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s4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",'day'!D40:D46,\"&lt;=\" &amp; month!C";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v4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s5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")";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function nextChar</a:t>
          </a:r>
          <a:r>
            <a:rPr lang="en" altLang="zh-CN"/>
            <a:t>(c)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String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fromCharCode</a:t>
          </a:r>
          <a:r>
            <a:rPr lang="en" altLang="zh-CN"/>
            <a:t>(c.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charCodeAt</a:t>
          </a:r>
          <a:r>
            <a:rPr lang="en" altLang="zh-CN"/>
            <a:t>(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" altLang="zh-CN"/>
            <a:t>) +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br>
            <a:rPr lang="en" altLang="zh-CN"/>
          </a:br>
          <a:br>
            <a:rPr lang="en" altLang="zh-CN"/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while 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&lt;=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"Z"</a:t>
          </a:r>
          <a:r>
            <a:rPr lang="en" altLang="zh-CN"/>
            <a:t>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for 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&lt;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</a:t>
          </a:r>
          <a:r>
            <a:rPr lang="en" altLang="zh-CN"/>
            <a:t>++) {</a:t>
          </a:r>
          <a:br>
            <a:rPr lang="en" altLang="zh-CN"/>
          </a:br>
          <a:r>
            <a:rPr lang="en" altLang="zh-CN"/>
            <a:t>    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v4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s4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v4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s5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/>
            <a:t>}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nextChar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br>
            <a:rPr lang="en" altLang="zh-CN"/>
          </a:br>
          <a:br>
            <a:rPr lang="en" altLang="zh-CN"/>
          </a:br>
          <a:endParaRPr lang="zh-CN" altLang="en-US" sz="1200"/>
        </a:p>
      </xdr:txBody>
    </xdr:sp>
    <xdr:clientData/>
  </xdr:twoCellAnchor>
  <xdr:twoCellAnchor>
    <xdr:from>
      <xdr:col>30</xdr:col>
      <xdr:colOff>0</xdr:colOff>
      <xdr:row>6</xdr:row>
      <xdr:rowOff>0</xdr:rowOff>
    </xdr:from>
    <xdr:to>
      <xdr:col>34</xdr:col>
      <xdr:colOff>114300</xdr:colOff>
      <xdr:row>31</xdr:row>
      <xdr:rowOff>0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77F3B21-B7F2-3944-A311-962F425E0B6F}"/>
            </a:ext>
          </a:extLst>
        </xdr:cNvPr>
        <xdr:cNvSpPr txBox="1"/>
      </xdr:nvSpPr>
      <xdr:spPr>
        <a:xfrm>
          <a:off x="24765000" y="1384300"/>
          <a:ext cx="3416300" cy="508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" altLang="zh-CN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AE3 ~ AG5</a:t>
          </a:r>
          <a:r>
            <a:rPr lang="zh-CN" altLang="en-US" sz="1400"/>
            <a:t>处函数的</a:t>
          </a:r>
          <a:r>
            <a:rPr lang="en-US" altLang="zh-CN" sz="1400"/>
            <a:t>js</a:t>
          </a:r>
          <a:r>
            <a:rPr lang="zh-CN" altLang="en-US" sz="1400"/>
            <a:t>生成语句</a:t>
          </a:r>
          <a:endParaRPr lang="en" altLang="zh-CN" sz="1400"/>
        </a:p>
        <a:p>
          <a:pPr algn="l"/>
          <a:endParaRPr lang="en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"=SUMIFS('day'!A";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"40:A";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"46,'day'!D40:D46,\"&gt;=\" &amp; week!B";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s4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",'day'!D40:D46,\"&lt;=\" &amp; week!C";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v4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s5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")";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function nextChar</a:t>
          </a:r>
          <a:r>
            <a:rPr lang="en" altLang="zh-CN"/>
            <a:t>(c)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String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fromCharCode</a:t>
          </a:r>
          <a:r>
            <a:rPr lang="en" altLang="zh-CN"/>
            <a:t>(c.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charCodeAt</a:t>
          </a:r>
          <a:r>
            <a:rPr lang="en" altLang="zh-CN"/>
            <a:t>(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" altLang="zh-CN"/>
            <a:t>) +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br>
            <a:rPr lang="en" altLang="zh-CN"/>
          </a:br>
          <a:br>
            <a:rPr lang="en" altLang="zh-CN"/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while 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&lt;=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"C"</a:t>
          </a:r>
          <a:r>
            <a:rPr lang="en" altLang="zh-CN"/>
            <a:t>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for 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&lt;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</a:t>
          </a:r>
          <a:r>
            <a:rPr lang="en" altLang="zh-CN"/>
            <a:t>++) {</a:t>
          </a:r>
          <a:br>
            <a:rPr lang="en" altLang="zh-CN"/>
          </a:br>
          <a:r>
            <a:rPr lang="en" altLang="zh-CN"/>
            <a:t>    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v4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s4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v4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s5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/>
            <a:t>}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nextChar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br>
            <a:rPr lang="en" altLang="zh-CN"/>
          </a:br>
          <a:br>
            <a:rPr lang="en" altLang="zh-CN"/>
          </a:br>
          <a:endParaRPr lang="zh-CN" altLang="en-US" sz="1200"/>
        </a:p>
      </xdr:txBody>
    </xdr:sp>
    <xdr:clientData/>
  </xdr:twoCellAnchor>
  <xdr:twoCellAnchor>
    <xdr:from>
      <xdr:col>37</xdr:col>
      <xdr:colOff>0</xdr:colOff>
      <xdr:row>6</xdr:row>
      <xdr:rowOff>0</xdr:rowOff>
    </xdr:from>
    <xdr:to>
      <xdr:col>42</xdr:col>
      <xdr:colOff>0</xdr:colOff>
      <xdr:row>31</xdr:row>
      <xdr:rowOff>0</xdr:rowOff>
    </xdr:to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0CD99081-5E1E-3147-96F1-497D736817EB}"/>
            </a:ext>
          </a:extLst>
        </xdr:cNvPr>
        <xdr:cNvSpPr txBox="1"/>
      </xdr:nvSpPr>
      <xdr:spPr>
        <a:xfrm>
          <a:off x="29438600" y="1308100"/>
          <a:ext cx="3492500" cy="508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" altLang="zh-CN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AL3 ~ AQ5</a:t>
          </a:r>
          <a:r>
            <a:rPr lang="zh-CN" altLang="en-US" sz="1400"/>
            <a:t>处函数的</a:t>
          </a:r>
          <a:r>
            <a:rPr lang="en-US" altLang="zh-CN" sz="1400"/>
            <a:t>js</a:t>
          </a:r>
          <a:r>
            <a:rPr lang="zh-CN" altLang="en-US" sz="1400"/>
            <a:t>生成语句</a:t>
          </a:r>
          <a:endParaRPr lang="en" altLang="zh-CN" sz="1400"/>
        </a:p>
        <a:p>
          <a:pPr algn="l"/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"=SUMIFS('day'!A";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"F";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"40:A";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"F";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"46,'day'!D40:D46,\"&gt;=\" &amp; month!B";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s4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",'day'!D40:D46,\"&lt;=\" &amp; month!C";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v4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s5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")";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function nextChar</a:t>
          </a:r>
          <a:r>
            <a:rPr lang="en" altLang="zh-CN"/>
            <a:t>(c)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String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fromCharCode</a:t>
          </a:r>
          <a:r>
            <a:rPr lang="en" altLang="zh-CN"/>
            <a:t>(c.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charCodeAt</a:t>
          </a:r>
          <a:r>
            <a:rPr lang="en" altLang="zh-CN"/>
            <a:t>(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" altLang="zh-CN"/>
            <a:t>) +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br>
            <a:rPr lang="en" altLang="zh-CN"/>
          </a:br>
          <a:br>
            <a:rPr lang="en" altLang="zh-CN"/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while 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&lt;=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"K"</a:t>
          </a:r>
          <a:r>
            <a:rPr lang="en" altLang="zh-CN"/>
            <a:t>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for 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&lt;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</a:t>
          </a:r>
          <a:r>
            <a:rPr lang="en" altLang="zh-CN"/>
            <a:t>++) {</a:t>
          </a:r>
          <a:br>
            <a:rPr lang="en" altLang="zh-CN"/>
          </a:br>
          <a:r>
            <a:rPr lang="en" altLang="zh-CN"/>
            <a:t>    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v4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s4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v4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s5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/>
            <a:t>}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nextChar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br>
            <a:rPr lang="en" altLang="zh-CN"/>
          </a:br>
          <a:br>
            <a:rPr lang="en" altLang="zh-CN"/>
          </a:br>
          <a:br>
            <a:rPr lang="en" altLang="zh-CN"/>
          </a:br>
          <a:br>
            <a:rPr lang="en" altLang="zh-CN"/>
          </a:br>
          <a:br>
            <a:rPr lang="en" altLang="zh-CN"/>
          </a:br>
          <a:br>
            <a:rPr lang="en" altLang="zh-CN"/>
          </a:br>
          <a:endParaRPr lang="zh-CN" altLang="en-US" sz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0</xdr:colOff>
      <xdr:row>4</xdr:row>
      <xdr:rowOff>0</xdr:rowOff>
    </xdr:from>
    <xdr:to>
      <xdr:col>41</xdr:col>
      <xdr:colOff>190500</xdr:colOff>
      <xdr:row>29</xdr:row>
      <xdr:rowOff>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7D5FDB53-1DCF-3A45-ADBE-448089B09F95}"/>
            </a:ext>
          </a:extLst>
        </xdr:cNvPr>
        <xdr:cNvSpPr txBox="1"/>
      </xdr:nvSpPr>
      <xdr:spPr>
        <a:xfrm>
          <a:off x="30607000" y="901700"/>
          <a:ext cx="3492500" cy="508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" altLang="zh-CN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AL3 ~ AQ</a:t>
          </a:r>
          <a:r>
            <a:rPr lang="en-US" altLang="zh-CN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zh-CN" altLang="en-US" sz="1400"/>
            <a:t>处函数的</a:t>
          </a:r>
          <a:r>
            <a:rPr lang="en-US" altLang="zh-CN" sz="1400"/>
            <a:t>js</a:t>
          </a:r>
          <a:r>
            <a:rPr lang="zh-CN" altLang="en-US" sz="1400"/>
            <a:t>生成语句</a:t>
          </a:r>
          <a:endParaRPr lang="en" altLang="zh-CN" sz="1400"/>
        </a:p>
        <a:p>
          <a:pPr algn="l"/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"=SUMIFS('day'!A";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"F";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"40:A";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"F";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"46,'day'!D40:D46,\"&gt;=\" &amp; year!B3,'day'!D40:D46,\"&lt;=\" &amp; year!C3)";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function nextChar</a:t>
          </a:r>
          <a:r>
            <a:rPr lang="en" altLang="zh-CN"/>
            <a:t>(c)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String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fromCharCode</a:t>
          </a:r>
          <a:r>
            <a:rPr lang="en" altLang="zh-CN"/>
            <a:t>(c.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charCodeAt</a:t>
          </a:r>
          <a:r>
            <a:rPr lang="en" altLang="zh-CN"/>
            <a:t>(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" altLang="zh-CN"/>
            <a:t>) +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br>
            <a:rPr lang="en" altLang="zh-CN"/>
          </a:br>
          <a:br>
            <a:rPr lang="en" altLang="zh-CN"/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while 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&lt;=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"K"</a:t>
          </a:r>
          <a:r>
            <a:rPr lang="en" altLang="zh-CN"/>
            <a:t>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nextChar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br>
            <a:rPr lang="en" altLang="zh-CN"/>
          </a:br>
          <a:br>
            <a:rPr lang="en" altLang="zh-CN"/>
          </a:br>
          <a:br>
            <a:rPr lang="en" altLang="zh-CN"/>
          </a:br>
          <a:br>
            <a:rPr lang="en" altLang="zh-CN"/>
          </a:br>
          <a:br>
            <a:rPr lang="en" altLang="zh-CN"/>
          </a:br>
          <a:br>
            <a:rPr lang="en" altLang="zh-CN"/>
          </a:br>
          <a:br>
            <a:rPr lang="en" altLang="zh-CN"/>
          </a:br>
          <a:endParaRPr lang="zh-CN" altLang="en-US" sz="1200"/>
        </a:p>
      </xdr:txBody>
    </xdr:sp>
    <xdr:clientData/>
  </xdr:twoCellAnchor>
  <xdr:twoCellAnchor>
    <xdr:from>
      <xdr:col>30</xdr:col>
      <xdr:colOff>0</xdr:colOff>
      <xdr:row>4</xdr:row>
      <xdr:rowOff>0</xdr:rowOff>
    </xdr:from>
    <xdr:to>
      <xdr:col>34</xdr:col>
      <xdr:colOff>0</xdr:colOff>
      <xdr:row>29</xdr:row>
      <xdr:rowOff>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53E5BB99-DA6D-D14B-862B-17EE17903D65}"/>
            </a:ext>
          </a:extLst>
        </xdr:cNvPr>
        <xdr:cNvSpPr txBox="1"/>
      </xdr:nvSpPr>
      <xdr:spPr>
        <a:xfrm>
          <a:off x="24828500" y="927100"/>
          <a:ext cx="3302000" cy="508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" altLang="zh-CN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AE3 ~ AG</a:t>
          </a:r>
          <a:r>
            <a:rPr lang="en-US" altLang="zh-CN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zh-CN" altLang="en-US" sz="1400"/>
            <a:t>处函数的</a:t>
          </a:r>
          <a:r>
            <a:rPr lang="en-US" altLang="zh-CN" sz="1400"/>
            <a:t>js</a:t>
          </a:r>
          <a:r>
            <a:rPr lang="zh-CN" altLang="en-US" sz="1400"/>
            <a:t>生成语句</a:t>
          </a:r>
          <a:endParaRPr lang="en" altLang="zh-CN" sz="1400"/>
        </a:p>
        <a:p>
          <a:pPr algn="l"/>
          <a:endParaRPr lang="en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"=SUMIFS('day'!A";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"40:A";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"46,'day'!D40:D46,\"&gt;=\" &amp; week!B3,'day'!D40:D46,\"&lt;=\" &amp; week!C3)";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function nextChar</a:t>
          </a:r>
          <a:r>
            <a:rPr lang="en" altLang="zh-CN"/>
            <a:t>(c)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String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fromCharCode</a:t>
          </a:r>
          <a:r>
            <a:rPr lang="en" altLang="zh-CN"/>
            <a:t>(c.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charCodeAt</a:t>
          </a:r>
          <a:r>
            <a:rPr lang="en" altLang="zh-CN"/>
            <a:t>(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" altLang="zh-CN"/>
            <a:t>) +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br>
            <a:rPr lang="en" altLang="zh-CN"/>
          </a:br>
          <a:br>
            <a:rPr lang="en" altLang="zh-CN"/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while 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&lt;=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"C"</a:t>
          </a:r>
          <a:r>
            <a:rPr lang="en" altLang="zh-CN"/>
            <a:t>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nextChar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br>
            <a:rPr lang="en" altLang="zh-CN"/>
          </a:br>
          <a:br>
            <a:rPr lang="en" altLang="zh-CN"/>
          </a:br>
          <a:br>
            <a:rPr lang="en" altLang="zh-CN"/>
          </a:br>
          <a:br>
            <a:rPr lang="en" altLang="zh-CN"/>
          </a:br>
          <a:endParaRPr lang="zh-CN" altLang="en-US" sz="1200"/>
        </a:p>
      </xdr:txBody>
    </xdr:sp>
    <xdr:clientData/>
  </xdr:twoCellAnchor>
  <xdr:twoCellAnchor>
    <xdr:from>
      <xdr:col>8</xdr:col>
      <xdr:colOff>0</xdr:colOff>
      <xdr:row>4</xdr:row>
      <xdr:rowOff>0</xdr:rowOff>
    </xdr:from>
    <xdr:to>
      <xdr:col>12</xdr:col>
      <xdr:colOff>127000</xdr:colOff>
      <xdr:row>29</xdr:row>
      <xdr:rowOff>0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4448AE7D-E1AF-5F40-9FD2-6AFB41C563C3}"/>
            </a:ext>
          </a:extLst>
        </xdr:cNvPr>
        <xdr:cNvSpPr txBox="1"/>
      </xdr:nvSpPr>
      <xdr:spPr>
        <a:xfrm>
          <a:off x="6667500" y="927100"/>
          <a:ext cx="3429000" cy="508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" altLang="zh-CN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I3 ~ AD</a:t>
          </a:r>
          <a:r>
            <a:rPr lang="en-US" altLang="zh-CN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zh-CN" altLang="en-US" sz="1400"/>
            <a:t>处函数的</a:t>
          </a:r>
          <a:r>
            <a:rPr lang="en-US" altLang="zh-CN" sz="1400"/>
            <a:t>js</a:t>
          </a:r>
          <a:r>
            <a:rPr lang="zh-CN" altLang="en-US" sz="1400"/>
            <a:t>生成语句</a:t>
          </a:r>
          <a:endParaRPr lang="en" altLang="zh-CN" sz="1400"/>
        </a:p>
        <a:p>
          <a:pPr algn="l"/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"=SUMIFS('day'!";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"E";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"40:";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"E";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"46,'day'!D40:D46,\"&gt;=\" &amp; month!B3,'day'!D40:D46,\"&lt;=\" &amp; month!C3)";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function nextChar</a:t>
          </a:r>
          <a:r>
            <a:rPr lang="en" altLang="zh-CN"/>
            <a:t>(c)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String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fromCharCode</a:t>
          </a:r>
          <a:r>
            <a:rPr lang="en" altLang="zh-CN"/>
            <a:t>(c.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charCodeAt</a:t>
          </a:r>
          <a:r>
            <a:rPr lang="en" altLang="zh-CN"/>
            <a:t>(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" altLang="zh-CN"/>
            <a:t>) +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br>
            <a:rPr lang="en" altLang="zh-CN"/>
          </a:br>
          <a:br>
            <a:rPr lang="en" altLang="zh-CN"/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while 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&lt;=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"Z"</a:t>
          </a:r>
          <a:r>
            <a:rPr lang="en" altLang="zh-CN"/>
            <a:t>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nextChar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br>
            <a:rPr lang="en" altLang="zh-CN"/>
          </a:br>
          <a:br>
            <a:rPr lang="en" altLang="zh-CN"/>
          </a:br>
          <a:endParaRPr lang="zh-CN" altLang="en-US" sz="1200"/>
        </a:p>
      </xdr:txBody>
    </xdr:sp>
    <xdr:clientData/>
  </xdr:twoCellAnchor>
  <xdr:twoCellAnchor>
    <xdr:from>
      <xdr:col>0</xdr:col>
      <xdr:colOff>0</xdr:colOff>
      <xdr:row>4</xdr:row>
      <xdr:rowOff>0</xdr:rowOff>
    </xdr:from>
    <xdr:to>
      <xdr:col>4</xdr:col>
      <xdr:colOff>152400</xdr:colOff>
      <xdr:row>29</xdr:row>
      <xdr:rowOff>0</xdr:rowOff>
    </xdr:to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5E32FA76-D8B5-384D-9C41-3B696AA602EF}"/>
            </a:ext>
          </a:extLst>
        </xdr:cNvPr>
        <xdr:cNvSpPr txBox="1"/>
      </xdr:nvSpPr>
      <xdr:spPr>
        <a:xfrm>
          <a:off x="0" y="927100"/>
          <a:ext cx="3517900" cy="508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" altLang="zh-CN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D3 </a:t>
          </a:r>
          <a:r>
            <a:rPr lang="zh-CN" altLang="en-US" sz="1400"/>
            <a:t>处函数</a:t>
          </a:r>
          <a:endParaRPr lang="en" altLang="zh-CN" sz="1400"/>
        </a:p>
        <a:p>
          <a:pPr algn="l"/>
          <a:endParaRPr lang="en-US" altLang="zh-CN" sz="1200"/>
        </a:p>
        <a:p>
          <a:pPr algn="l"/>
          <a:r>
            <a:rPr lang="en" altLang="zh-CN" sz="1200"/>
            <a:t>=SUMIFS(day!B40:B46,day!A40:A46,"&gt;="&amp;year!B3,day!A40:A46,"&lt;="&amp;year!C3)</a:t>
          </a:r>
          <a:endParaRPr lang="zh-CN" altLang="en-US" sz="12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0</xdr:rowOff>
    </xdr:from>
    <xdr:to>
      <xdr:col>11</xdr:col>
      <xdr:colOff>812800</xdr:colOff>
      <xdr:row>25</xdr:row>
      <xdr:rowOff>0</xdr:rowOff>
    </xdr:to>
    <xdr:graphicFrame macro="">
      <xdr:nvGraphicFramePr>
        <xdr:cNvPr id="2" name="图表 9">
          <a:extLst>
            <a:ext uri="{FF2B5EF4-FFF2-40B4-BE49-F238E27FC236}">
              <a16:creationId xmlns:a16="http://schemas.microsoft.com/office/drawing/2014/main" id="{81B39764-155D-FF4D-A917-A2AAB72AE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</xdr:colOff>
      <xdr:row>1</xdr:row>
      <xdr:rowOff>6350</xdr:rowOff>
    </xdr:from>
    <xdr:to>
      <xdr:col>23</xdr:col>
      <xdr:colOff>800100</xdr:colOff>
      <xdr:row>25</xdr:row>
      <xdr:rowOff>12700</xdr:rowOff>
    </xdr:to>
    <xdr:graphicFrame macro="">
      <xdr:nvGraphicFramePr>
        <xdr:cNvPr id="3" name="图表 10">
          <a:extLst>
            <a:ext uri="{FF2B5EF4-FFF2-40B4-BE49-F238E27FC236}">
              <a16:creationId xmlns:a16="http://schemas.microsoft.com/office/drawing/2014/main" id="{67FCEA9C-0ECD-7343-B479-44C655191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6350</xdr:colOff>
      <xdr:row>1</xdr:row>
      <xdr:rowOff>6350</xdr:rowOff>
    </xdr:from>
    <xdr:to>
      <xdr:col>34</xdr:col>
      <xdr:colOff>0</xdr:colOff>
      <xdr:row>25</xdr:row>
      <xdr:rowOff>50800</xdr:rowOff>
    </xdr:to>
    <xdr:graphicFrame macro="">
      <xdr:nvGraphicFramePr>
        <xdr:cNvPr id="4" name="图表 11">
          <a:extLst>
            <a:ext uri="{FF2B5EF4-FFF2-40B4-BE49-F238E27FC236}">
              <a16:creationId xmlns:a16="http://schemas.microsoft.com/office/drawing/2014/main" id="{C2B2570C-C457-8547-846D-30F9BDBE0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819150</xdr:colOff>
      <xdr:row>28</xdr:row>
      <xdr:rowOff>196850</xdr:rowOff>
    </xdr:from>
    <xdr:to>
      <xdr:col>12</xdr:col>
      <xdr:colOff>0</xdr:colOff>
      <xdr:row>47</xdr:row>
      <xdr:rowOff>190500</xdr:rowOff>
    </xdr:to>
    <xdr:graphicFrame macro="">
      <xdr:nvGraphicFramePr>
        <xdr:cNvPr id="5" name="图表 6">
          <a:extLst>
            <a:ext uri="{FF2B5EF4-FFF2-40B4-BE49-F238E27FC236}">
              <a16:creationId xmlns:a16="http://schemas.microsoft.com/office/drawing/2014/main" id="{4210E64D-602E-9A4F-A817-1335A09E0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12700</xdr:colOff>
      <xdr:row>28</xdr:row>
      <xdr:rowOff>152400</xdr:rowOff>
    </xdr:from>
    <xdr:to>
      <xdr:col>24</xdr:col>
      <xdr:colOff>38100</xdr:colOff>
      <xdr:row>48</xdr:row>
      <xdr:rowOff>25400</xdr:rowOff>
    </xdr:to>
    <xdr:graphicFrame macro="">
      <xdr:nvGraphicFramePr>
        <xdr:cNvPr id="6" name="图表 8">
          <a:extLst>
            <a:ext uri="{FF2B5EF4-FFF2-40B4-BE49-F238E27FC236}">
              <a16:creationId xmlns:a16="http://schemas.microsoft.com/office/drawing/2014/main" id="{74433CD7-1564-6C43-A71A-C0E569417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6350</xdr:colOff>
      <xdr:row>29</xdr:row>
      <xdr:rowOff>19050</xdr:rowOff>
    </xdr:from>
    <xdr:to>
      <xdr:col>34</xdr:col>
      <xdr:colOff>12700</xdr:colOff>
      <xdr:row>47</xdr:row>
      <xdr:rowOff>152400</xdr:rowOff>
    </xdr:to>
    <xdr:graphicFrame macro="">
      <xdr:nvGraphicFramePr>
        <xdr:cNvPr id="7" name="图表 9">
          <a:extLst>
            <a:ext uri="{FF2B5EF4-FFF2-40B4-BE49-F238E27FC236}">
              <a16:creationId xmlns:a16="http://schemas.microsoft.com/office/drawing/2014/main" id="{86D77B9E-771D-8B4D-A306-AC0752AB0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6350</xdr:colOff>
      <xdr:row>52</xdr:row>
      <xdr:rowOff>6350</xdr:rowOff>
    </xdr:from>
    <xdr:to>
      <xdr:col>11</xdr:col>
      <xdr:colOff>800100</xdr:colOff>
      <xdr:row>73</xdr:row>
      <xdr:rowOff>165100</xdr:rowOff>
    </xdr:to>
    <xdr:graphicFrame macro="">
      <xdr:nvGraphicFramePr>
        <xdr:cNvPr id="8" name="图表 5">
          <a:extLst>
            <a:ext uri="{FF2B5EF4-FFF2-40B4-BE49-F238E27FC236}">
              <a16:creationId xmlns:a16="http://schemas.microsoft.com/office/drawing/2014/main" id="{21CAEAF9-92A4-B042-A97A-25081AA7B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6350</xdr:colOff>
      <xdr:row>51</xdr:row>
      <xdr:rowOff>196850</xdr:rowOff>
    </xdr:from>
    <xdr:to>
      <xdr:col>24</xdr:col>
      <xdr:colOff>12700</xdr:colOff>
      <xdr:row>73</xdr:row>
      <xdr:rowOff>190500</xdr:rowOff>
    </xdr:to>
    <xdr:graphicFrame macro="">
      <xdr:nvGraphicFramePr>
        <xdr:cNvPr id="9" name="图表 6">
          <a:extLst>
            <a:ext uri="{FF2B5EF4-FFF2-40B4-BE49-F238E27FC236}">
              <a16:creationId xmlns:a16="http://schemas.microsoft.com/office/drawing/2014/main" id="{7FF3008A-1641-5F4D-AEDC-D92733DDD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6350</xdr:colOff>
      <xdr:row>52</xdr:row>
      <xdr:rowOff>6350</xdr:rowOff>
    </xdr:from>
    <xdr:to>
      <xdr:col>34</xdr:col>
      <xdr:colOff>12700</xdr:colOff>
      <xdr:row>73</xdr:row>
      <xdr:rowOff>190500</xdr:rowOff>
    </xdr:to>
    <xdr:graphicFrame macro="">
      <xdr:nvGraphicFramePr>
        <xdr:cNvPr id="10" name="图表 7">
          <a:extLst>
            <a:ext uri="{FF2B5EF4-FFF2-40B4-BE49-F238E27FC236}">
              <a16:creationId xmlns:a16="http://schemas.microsoft.com/office/drawing/2014/main" id="{49C589FC-0107-E548-8310-4F712D1A9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819150</xdr:colOff>
      <xdr:row>76</xdr:row>
      <xdr:rowOff>196850</xdr:rowOff>
    </xdr:from>
    <xdr:to>
      <xdr:col>24</xdr:col>
      <xdr:colOff>0</xdr:colOff>
      <xdr:row>97</xdr:row>
      <xdr:rowOff>25400</xdr:rowOff>
    </xdr:to>
    <xdr:graphicFrame macro="">
      <xdr:nvGraphicFramePr>
        <xdr:cNvPr id="11" name="图表 5">
          <a:extLst>
            <a:ext uri="{FF2B5EF4-FFF2-40B4-BE49-F238E27FC236}">
              <a16:creationId xmlns:a16="http://schemas.microsoft.com/office/drawing/2014/main" id="{E9645A5E-6F15-5B40-872B-55820EE0D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12700</xdr:colOff>
      <xdr:row>77</xdr:row>
      <xdr:rowOff>12700</xdr:rowOff>
    </xdr:from>
    <xdr:to>
      <xdr:col>6</xdr:col>
      <xdr:colOff>25400</xdr:colOff>
      <xdr:row>93</xdr:row>
      <xdr:rowOff>165100</xdr:rowOff>
    </xdr:to>
    <xdr:graphicFrame macro="">
      <xdr:nvGraphicFramePr>
        <xdr:cNvPr id="12" name="图表 6">
          <a:extLst>
            <a:ext uri="{FF2B5EF4-FFF2-40B4-BE49-F238E27FC236}">
              <a16:creationId xmlns:a16="http://schemas.microsoft.com/office/drawing/2014/main" id="{15141F3A-44EB-9B4F-B96F-AD6A7A69D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116044-F9E7-1B4C-A35A-5C183A5296A1}" name="records" displayName="records" ref="A3:E39" totalsRowShown="0" headerRowDxfId="189" dataDxfId="188">
  <autoFilter ref="A3:E39" xr:uid="{B97808FE-FDC5-9849-A57E-25C657A820BF}"/>
  <sortState xmlns:xlrd2="http://schemas.microsoft.com/office/spreadsheetml/2017/richdata2" ref="A4:E43">
    <sortCondition ref="A4:A30"/>
    <sortCondition ref="B4:B30"/>
  </sortState>
  <tableColumns count="5">
    <tableColumn id="1" xr3:uid="{C122F2B9-2C27-CC49-95C8-A7AF9ECBEB4B}" name="日期" dataDxfId="187"/>
    <tableColumn id="5" xr3:uid="{C9D28CBA-D9EC-6743-A793-FFD0F93D5C41}" name="时间" dataDxfId="186"/>
    <tableColumn id="2" xr3:uid="{D411FE29-4477-0E4A-A7B5-60DC0ABFF15E}" name="名称" dataDxfId="185"/>
    <tableColumn id="3" xr3:uid="{9A7EEC2F-5772-324F-996D-33BE4AEDBF3E}" name="得分" dataDxfId="184"/>
    <tableColumn id="4" xr3:uid="{4FB1A93B-C8B6-6540-BFD1-25429D916D4B}" name="备注" dataDxfId="183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2A4B9F8-5A88-D742-90DC-F411EC0C0154}" name="表9_23" displayName="表9_23" ref="AI2:AQ5" totalsRowShown="0" headerRowDxfId="139">
  <autoFilter ref="AI2:AQ5" xr:uid="{8DD7BE02-7294-CA40-B85C-FF1E80721FF3}"/>
  <tableColumns count="9">
    <tableColumn id="9" xr3:uid="{FE6241AE-B048-4240-8C18-DE57F7ADD637}" name="周次" dataDxfId="138">
      <calculatedColumnFormula>A3</calculatedColumnFormula>
    </tableColumn>
    <tableColumn id="8" xr3:uid="{C8FC5F40-3670-AE46-AB5B-9092F51FC244}" name="开始日期" dataDxfId="137">
      <calculatedColumnFormula>B3</calculatedColumnFormula>
    </tableColumn>
    <tableColumn id="1" xr3:uid="{9DFB8416-3F04-A046-AF5E-CA4655DEE818}" name="结束日期" dataDxfId="136">
      <calculatedColumnFormula>C3</calculatedColumnFormula>
    </tableColumn>
    <tableColumn id="2" xr3:uid="{714559D9-0473-A647-847D-0A2C22189331}" name="早起" dataDxfId="135"/>
    <tableColumn id="3" xr3:uid="{99B141E0-A0A9-B04C-9E28-C807DF343B9D}" name="阅读" dataDxfId="134"/>
    <tableColumn id="4" xr3:uid="{A8598802-D79F-844C-A693-2D0113B05354}" name="早餐" dataDxfId="133"/>
    <tableColumn id="5" xr3:uid="{DCB0EE9C-C3C4-4247-B045-EA42474B9871}" name="锻炼" dataDxfId="132"/>
    <tableColumn id="6" xr3:uid="{7C1ECCF1-E4CA-9942-BCF5-D25DED6FB31E}" name="日报" dataDxfId="131"/>
    <tableColumn id="7" xr3:uid="{B480D3F6-B4C9-424F-848D-A620136A9A18}" name="明日日程安排" dataDxfId="130"/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C903F1-92E2-D14B-864B-2E2C71632789}" name="表6_3" displayName="表6_3" ref="A34:D37" totalsRowShown="0" headerRowDxfId="129">
  <autoFilter ref="A34:D37" xr:uid="{E30CC314-9EDA-674C-8670-2C93823A3BB9}"/>
  <tableColumns count="4">
    <tableColumn id="4" xr3:uid="{E4B8FDBE-63DF-734C-AD0A-5B85FA0038C3}" name="周次" dataDxfId="124"/>
    <tableColumn id="3" xr3:uid="{02819495-7F74-864A-94DF-949ED94C5958}" name="开始日期" dataDxfId="125"/>
    <tableColumn id="1" xr3:uid="{695FD645-E011-E143-86EA-4380DB16A8C1}" name="结束日期" dataDxfId="128"/>
    <tableColumn id="2" xr3:uid="{2E5286EA-0FD9-DF47-8727-06669F3A8F01}" name="总分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C0441B-E522-F748-B69A-1E76D227F9BF}" name="表8_4" displayName="表8_4" ref="F34:AG37" totalsRowShown="0" headerRowDxfId="3">
  <autoFilter ref="F34:AG37" xr:uid="{67744F99-0916-3944-925B-4E4F2F26C049}"/>
  <tableColumns count="28">
    <tableColumn id="28" xr3:uid="{83154229-4E8E-1940-83A0-E8F3B7189F4F}" name="周次" dataDxfId="2"/>
    <tableColumn id="27" xr3:uid="{1FF54441-0E71-4D42-8F04-A0C570DC414D}" name="开始日期" dataDxfId="1"/>
    <tableColumn id="1" xr3:uid="{E131BD07-27AC-6C4C-8128-EC18C5A2BB2A}" name="结束日期" dataDxfId="0"/>
    <tableColumn id="2" xr3:uid="{7D249F9B-E92A-094C-82B4-B75448F9051E}" name="0:00"/>
    <tableColumn id="3" xr3:uid="{F572B743-1176-5449-9686-A43A382860D3}" name="1:00"/>
    <tableColumn id="4" xr3:uid="{7AAB4545-C1A7-ED4D-B651-BD5220A15B67}" name="2:00"/>
    <tableColumn id="5" xr3:uid="{5421FD3E-E871-7B4F-9AFA-A0CC6E190F09}" name="3:00"/>
    <tableColumn id="6" xr3:uid="{268A5CCE-F0B7-6A4C-9B97-3A84ED4151D6}" name="4:00"/>
    <tableColumn id="7" xr3:uid="{D4BE5265-6CB5-CF4E-97B8-4DE330CE145C}" name="5:00"/>
    <tableColumn id="8" xr3:uid="{FC3D531C-0D55-2E4B-9BE3-1F6276C97D56}" name="6:00"/>
    <tableColumn id="9" xr3:uid="{4542CEE9-1F02-924D-8FFB-C07EB661176F}" name="7:00"/>
    <tableColumn id="10" xr3:uid="{5B7B48D2-1246-584E-9532-1B654A5BAC5E}" name="8:00"/>
    <tableColumn id="11" xr3:uid="{80B224C9-EF3D-6345-846E-0189F281E501}" name="9:00"/>
    <tableColumn id="12" xr3:uid="{5F53819C-E5FE-5D4A-952C-06F204DDBC7D}" name="10:00"/>
    <tableColumn id="13" xr3:uid="{39255D11-7E14-7B49-883F-E728C18A54A5}" name="11:00"/>
    <tableColumn id="14" xr3:uid="{B230F42D-87B5-0649-B57A-74A683ADE0E9}" name="12:00"/>
    <tableColumn id="15" xr3:uid="{8F3C8E66-E377-4C49-9808-FF9F5E307386}" name="13:00"/>
    <tableColumn id="16" xr3:uid="{B863F239-CDAB-5A45-A337-6E92561EDF0A}" name="14:00"/>
    <tableColumn id="17" xr3:uid="{DCF69252-80A3-F44D-B803-653E68E375A0}" name="15:00"/>
    <tableColumn id="18" xr3:uid="{2833DC3E-661A-E84C-B678-875236A8C758}" name="16:00"/>
    <tableColumn id="19" xr3:uid="{B908E257-7344-414D-B6E1-6E60FC0E0EBB}" name="17:00"/>
    <tableColumn id="20" xr3:uid="{7973ECCE-0718-E249-82B3-1AE4FE60D284}" name="18:00"/>
    <tableColumn id="21" xr3:uid="{04B2E613-86AD-2C4D-9968-C305BB0BA9AC}" name="19:00"/>
    <tableColumn id="22" xr3:uid="{33342F49-9615-A244-9B63-F92F6BB47355}" name="20:00"/>
    <tableColumn id="23" xr3:uid="{6E16A535-D75F-4241-B4BA-20645FBD16F4}" name="21:00"/>
    <tableColumn id="24" xr3:uid="{049BAE7A-0096-8346-A5A5-3DCC0CFC5EE7}" name="22:00"/>
    <tableColumn id="25" xr3:uid="{F76CDFA3-5830-BC48-8016-D3AF761D5F84}" name="23:00"/>
    <tableColumn id="26" xr3:uid="{26623A11-0A26-AB4A-ABF9-A1F91F7C9C31}" name="23:59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5867865-1903-5749-87BA-1ABB7606DB92}" name="表9_5" displayName="表9_5" ref="AI34:AQ37" totalsRowShown="0" headerRowDxfId="127">
  <autoFilter ref="AI34:AQ37" xr:uid="{E23A190F-74F2-9640-851D-0B0C26270E85}"/>
  <tableColumns count="9">
    <tableColumn id="9" xr3:uid="{BA5CF983-F8C7-7441-A189-F84DD40896A0}" name="周次" dataDxfId="122"/>
    <tableColumn id="8" xr3:uid="{9E033781-0ECB-CD49-92A8-1047C6DB5F7D}" name="开始日期" dataDxfId="123"/>
    <tableColumn id="1" xr3:uid="{80089117-FD64-1D48-BFDB-15C05C18BF76}" name="结束日期" dataDxfId="126"/>
    <tableColumn id="2" xr3:uid="{D7D86E26-824B-DB43-82B2-605046C8F537}" name="早起"/>
    <tableColumn id="3" xr3:uid="{6557ACFF-BF17-F44D-B6EE-0D6FB5AE755F}" name="阅读"/>
    <tableColumn id="4" xr3:uid="{2C59F66A-42F0-1349-B0E7-125D5FBE2A38}" name="早餐"/>
    <tableColumn id="5" xr3:uid="{C346E7C6-E7D5-6347-9EAE-4E5DCFEEB080}" name="锻炼"/>
    <tableColumn id="6" xr3:uid="{4732B006-5B07-9E42-BA25-987F2E2585C0}" name="日报"/>
    <tableColumn id="7" xr3:uid="{0FB1AA9B-5DBE-3C45-9439-79ABDDDED6E4}" name="明日日程安排"/>
  </tableColumns>
  <tableStyleInfo name="TableStyleLight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C0194B4-D51D-ED41-8A2E-B33C636CDF25}" name="表6_1117206" displayName="表6_1117206" ref="A2:D5" totalsRowShown="0" headerRowDxfId="121">
  <autoFilter ref="A2:D5" xr:uid="{EFB21F1B-A9BB-AE4B-BE11-E3B1AF6AC445}"/>
  <tableColumns count="4">
    <tableColumn id="4" xr3:uid="{46657481-5D86-6943-8913-77B719BD4331}" name="月次" dataDxfId="120"/>
    <tableColumn id="1" xr3:uid="{90318115-0AF9-9F44-AEEC-5B7685555A06}" name="开始日期" dataDxfId="119"/>
    <tableColumn id="2" xr3:uid="{2B001BA7-68CA-224D-B80C-4282589B44F9}" name="结束日期" dataDxfId="118">
      <calculatedColumnFormula>SUMIF(records[日期],表6_1117206[[#This Row],[开始日期]],records[得分])</calculatedColumnFormula>
    </tableColumn>
    <tableColumn id="5" xr3:uid="{91B667EE-3416-9745-B2BA-7BED78B3D30E}" name="总分" dataDxfId="117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A1626C-DE9F-7D40-AF08-EEAFACAF8C35}" name="表21_8" displayName="表21_8" ref="F2:AG5" totalsRowShown="0" headerRowDxfId="116">
  <autoFilter ref="F2:AG5" xr:uid="{14523FD4-A300-7340-BCF5-FECC8293A929}"/>
  <tableColumns count="28">
    <tableColumn id="1" xr3:uid="{090F7C31-5612-7F4C-82ED-9046B9207A3A}" name="月次">
      <calculatedColumnFormula>A3</calculatedColumnFormula>
    </tableColumn>
    <tableColumn id="2" xr3:uid="{619B856C-B4F8-5B40-81E6-BD44CA8BF429}" name="开始日期">
      <calculatedColumnFormula>B3</calculatedColumnFormula>
    </tableColumn>
    <tableColumn id="3" xr3:uid="{ED067585-515F-4C43-9313-02AF90211C61}" name="结束日期">
      <calculatedColumnFormula>C3</calculatedColumnFormula>
    </tableColumn>
    <tableColumn id="4" xr3:uid="{405FDA27-998E-9B4A-AACA-5D69A8866E7D}" name="0:00" dataDxfId="105"/>
    <tableColumn id="5" xr3:uid="{762D32D6-D532-F84D-AE0F-C5533FCB7D7B}" name="1:00" dataDxfId="104"/>
    <tableColumn id="6" xr3:uid="{C8E30361-2484-CA44-91DC-7D6B43C47B8B}" name="2:00" dataDxfId="103"/>
    <tableColumn id="7" xr3:uid="{7A2D307A-B93A-0A49-99CC-9182FA34D9BF}" name="3:00" dataDxfId="102"/>
    <tableColumn id="8" xr3:uid="{747EB82B-5BB5-124E-9972-49FB7177D7CC}" name="4:00" dataDxfId="101"/>
    <tableColumn id="9" xr3:uid="{0A04D06F-0382-4342-9424-A4766BBA81AA}" name="5:00" dataDxfId="100"/>
    <tableColumn id="10" xr3:uid="{FB395D22-0961-D045-8FEB-BB1AD2A81807}" name="6:00" dataDxfId="99"/>
    <tableColumn id="11" xr3:uid="{ED1DB384-BBB8-FC4E-AECD-E5CC57D36B01}" name="7:00" dataDxfId="98"/>
    <tableColumn id="12" xr3:uid="{C0EB7835-71FE-174D-8B48-4A61D112A80D}" name="8:00" dataDxfId="97"/>
    <tableColumn id="13" xr3:uid="{0A90C27E-BB9B-D448-914A-23239C5BB1F1}" name="9:00" dataDxfId="96"/>
    <tableColumn id="14" xr3:uid="{5C459079-F1CC-8649-A457-47A9BADC2181}" name="10:00" dataDxfId="95"/>
    <tableColumn id="15" xr3:uid="{37CA6891-FBFD-C343-9E84-A8FDED704763}" name="11:00" dataDxfId="94"/>
    <tableColumn id="16" xr3:uid="{6EBEA70B-3D46-6D41-A52A-D5D830F362E7}" name="12:00" dataDxfId="93"/>
    <tableColumn id="17" xr3:uid="{58539415-0FAF-DA45-8792-433CE5B53E30}" name="13:00" dataDxfId="92"/>
    <tableColumn id="18" xr3:uid="{DBD53A72-3ECA-A149-BAF4-B66D0222AE7E}" name="14:00" dataDxfId="91"/>
    <tableColumn id="19" xr3:uid="{154BD74A-25B6-8047-A61C-98EA9730F86D}" name="15:00" dataDxfId="90"/>
    <tableColumn id="20" xr3:uid="{38071110-4F9A-6F4E-9037-5DC0DB7DAD3F}" name="16:00" dataDxfId="89"/>
    <tableColumn id="21" xr3:uid="{A32B1682-FB6F-B14A-BA4C-71C664AACEA9}" name="17:00" dataDxfId="88"/>
    <tableColumn id="22" xr3:uid="{B4E7D504-231C-C74B-AA28-CD09715B61AD}" name="18:00" dataDxfId="87"/>
    <tableColumn id="23" xr3:uid="{06A127B5-9301-AF43-940B-DE4F0B6762D9}" name="19:00" dataDxfId="86"/>
    <tableColumn id="24" xr3:uid="{E9BDC65B-B9FE-3B4D-A900-344B63F65EEA}" name="20:00" dataDxfId="85"/>
    <tableColumn id="25" xr3:uid="{E93B1CD4-688E-E94F-AABD-BB49B3284BD6}" name="21:00" dataDxfId="84"/>
    <tableColumn id="26" xr3:uid="{95D8270A-1D70-8543-BB32-04A35207BB6F}" name="22:00" dataDxfId="83"/>
    <tableColumn id="27" xr3:uid="{F620EAED-6880-D74B-8193-D5DEC771D3AB}" name="23:00" dataDxfId="82"/>
    <tableColumn id="28" xr3:uid="{5E84164D-0BD8-034D-8608-D17EC6F40652}" name="23:59" dataDxfId="81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11EB9A5-998D-5A47-BBD7-937DE2CB505A}" name="表9_2314" displayName="表9_2314" ref="AI2:AQ5" totalsRowShown="0" headerRowDxfId="115">
  <autoFilter ref="AI2:AQ5" xr:uid="{87C2B797-2C24-D14B-89E9-63D46DFF8C4B}"/>
  <tableColumns count="9">
    <tableColumn id="9" xr3:uid="{600E17F0-6552-D24D-BCEF-CF8F3C24D0EA}" name="月次" dataDxfId="114">
      <calculatedColumnFormula>A3</calculatedColumnFormula>
    </tableColumn>
    <tableColumn id="8" xr3:uid="{33199E61-30F7-6F4B-B0FC-23523D44645B}" name="开始日期" dataDxfId="113">
      <calculatedColumnFormula>B3</calculatedColumnFormula>
    </tableColumn>
    <tableColumn id="1" xr3:uid="{793EEC46-8D6A-7144-9557-DB8E08E9E1D5}" name="结束日期" dataDxfId="112">
      <calculatedColumnFormula>C3</calculatedColumnFormula>
    </tableColumn>
    <tableColumn id="2" xr3:uid="{7EF578DF-8841-DB40-A1C4-37C1EA7968A3}" name="早起" dataDxfId="111"/>
    <tableColumn id="3" xr3:uid="{584A0028-60D9-AE45-9D61-2F91440769CF}" name="阅读" dataDxfId="110"/>
    <tableColumn id="4" xr3:uid="{C1A28D49-923F-9C42-BFBD-2E031300240B}" name="早餐" dataDxfId="109"/>
    <tableColumn id="5" xr3:uid="{2DEF26E8-6C8B-444B-BCC9-320F199BDA2F}" name="锻炼" dataDxfId="108"/>
    <tableColumn id="6" xr3:uid="{6768D313-D3C2-434D-A4E4-CF4732F684C0}" name="日报" dataDxfId="107"/>
    <tableColumn id="7" xr3:uid="{3C619649-3A4F-EB4D-AA44-5C5076ACDC1A}" name="明日日程安排" dataDxfId="106"/>
  </tableColumns>
  <tableStyleInfo name="TableStyleLight3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51A8FB8-6215-4A45-A310-7DE962F577EF}" name="表6_315" displayName="表6_315" ref="A34:D37" totalsRowShown="0" headerRowDxfId="80">
  <autoFilter ref="A34:D37" xr:uid="{5020670E-0A6E-A044-8955-09C1EF220D9D}"/>
  <tableColumns count="4">
    <tableColumn id="4" xr3:uid="{81573F1C-44D5-F84D-B86B-899104AA6221}" name="月次" dataDxfId="79"/>
    <tableColumn id="3" xr3:uid="{9F080DDD-4C8D-E24B-AE51-5733D40A7A78}" name="开始日期" dataDxfId="78"/>
    <tableColumn id="1" xr3:uid="{9F44C087-1E3E-CD46-8369-14F4503120D3}" name="结束日期" dataDxfId="77"/>
    <tableColumn id="2" xr3:uid="{4F0F6EE6-C1F7-514D-B84A-BB9718B80B22}" name="总分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2FA8AE5-2B05-8842-B212-3B8DC51DAEE9}" name="表8_416" displayName="表8_416" ref="F34:AG37" totalsRowShown="0" headerRowDxfId="76">
  <autoFilter ref="F34:AG37" xr:uid="{A3F921EE-F2E4-1841-BC12-D5F6AC8F0CB1}"/>
  <tableColumns count="28">
    <tableColumn id="28" xr3:uid="{F9E5BE51-0136-EC40-B802-673E70BE413A}" name="月次" dataDxfId="75"/>
    <tableColumn id="27" xr3:uid="{19C6B62B-6F98-0A4F-988F-0DDE37F5E9C5}" name="开始日期" dataDxfId="74"/>
    <tableColumn id="1" xr3:uid="{79ED134B-4CED-3749-A669-4F4DED386E99}" name="结束日期" dataDxfId="73"/>
    <tableColumn id="2" xr3:uid="{60A3AEE8-25A0-B547-9D80-BE8F8ECFFE94}" name="0:00"/>
    <tableColumn id="3" xr3:uid="{6FF5FFA7-DA0A-2343-8CCB-532EA18249EE}" name="1:00"/>
    <tableColumn id="4" xr3:uid="{0D6CCDE3-DCB9-C948-A9AB-97A057F319B2}" name="2:00"/>
    <tableColumn id="5" xr3:uid="{E1662846-A7D5-C948-8697-4084767AE5B6}" name="3:00"/>
    <tableColumn id="6" xr3:uid="{2F7CDF8B-C72A-2446-A377-2BF3D0A41294}" name="4:00"/>
    <tableColumn id="7" xr3:uid="{FB96C856-F9CB-F34B-953C-499E76A499DB}" name="5:00"/>
    <tableColumn id="8" xr3:uid="{72715B6D-ED76-4D45-BAE9-D3956AB7A678}" name="6:00"/>
    <tableColumn id="9" xr3:uid="{539F2E86-DD3D-DD4E-81E5-9F9C9FBA04C4}" name="7:00"/>
    <tableColumn id="10" xr3:uid="{31CCD902-DB1E-414A-ADB3-CE8EA415F8E6}" name="8:00"/>
    <tableColumn id="11" xr3:uid="{30960C47-772A-4040-AE7D-C2FBA7593519}" name="9:00"/>
    <tableColumn id="12" xr3:uid="{F4B480C1-67BC-B240-8301-73F50F799C09}" name="10:00"/>
    <tableColumn id="13" xr3:uid="{48FB54AE-8E30-BE4F-86F1-925C55BE08C8}" name="11:00"/>
    <tableColumn id="14" xr3:uid="{00333856-CF8D-384B-9C55-19B43EAAE55B}" name="12:00"/>
    <tableColumn id="15" xr3:uid="{B0AA6666-FE00-AC45-85AF-261906822A57}" name="13:00"/>
    <tableColumn id="16" xr3:uid="{489092D8-EA7A-4649-BEF2-3C55103B57ED}" name="14:00"/>
    <tableColumn id="17" xr3:uid="{2D2CA9EB-5660-CE49-98C9-3ABDCC79D56C}" name="15:00"/>
    <tableColumn id="18" xr3:uid="{DCAC47C2-F0E8-D742-B57D-175BB5F73338}" name="16:00"/>
    <tableColumn id="19" xr3:uid="{8084AA00-0277-F842-9F64-FB710B3A0767}" name="17:00"/>
    <tableColumn id="20" xr3:uid="{AD175A65-1155-A743-827E-19B5D9350C2E}" name="18:00"/>
    <tableColumn id="21" xr3:uid="{C818866D-C532-B14B-BE23-143564D4DF59}" name="19:00"/>
    <tableColumn id="22" xr3:uid="{2F1F8F72-8D4C-554E-9997-D44DF5AF2F0A}" name="20:00"/>
    <tableColumn id="23" xr3:uid="{1951D42D-CD1C-F644-A107-DB385DA9B5E5}" name="21:00"/>
    <tableColumn id="24" xr3:uid="{3005A84D-EF4A-8E45-8ED1-ABC1BDE8F013}" name="22:00"/>
    <tableColumn id="25" xr3:uid="{41CCF4CB-180A-A342-9953-79EC9116960E}" name="23:00"/>
    <tableColumn id="26" xr3:uid="{619FF3CF-465B-F041-BA5A-0CE5B39BD4FE}" name="23:59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39BD55F-D075-2B44-B021-5CD8C04ACEF1}" name="表9_517" displayName="表9_517" ref="AI34:AQ37" totalsRowShown="0" headerRowDxfId="72">
  <autoFilter ref="AI34:AQ37" xr:uid="{D0BD7879-7081-0944-9C0F-835D18C873CB}"/>
  <tableColumns count="9">
    <tableColumn id="9" xr3:uid="{77F8825B-6AEB-3B4E-B9FE-2EEC1D386CF1}" name="月次" dataDxfId="71"/>
    <tableColumn id="8" xr3:uid="{3C278DDB-5531-4946-A068-28787D4502A2}" name="开始日期" dataDxfId="70"/>
    <tableColumn id="1" xr3:uid="{B80DD24E-AE1F-8740-8196-940F65D004DF}" name="结束日期" dataDxfId="69"/>
    <tableColumn id="2" xr3:uid="{47EED8BC-BE76-6046-BB14-94A80BE6B0A8}" name="早起"/>
    <tableColumn id="3" xr3:uid="{D9303E20-6898-B040-8497-9DECA2022AE7}" name="阅读"/>
    <tableColumn id="4" xr3:uid="{4E494E69-C524-1548-AF28-7B330EE49257}" name="早餐"/>
    <tableColumn id="5" xr3:uid="{EF451301-A7CC-CA40-902D-9713138A9002}" name="锻炼"/>
    <tableColumn id="6" xr3:uid="{D141905D-4553-524E-8065-F20529AF251C}" name="日报"/>
    <tableColumn id="7" xr3:uid="{5A1E8677-ABE4-0D49-8327-CAE696C0BC77}" name="明日日程安排"/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BB0E91-848E-964A-9181-1A3D9710DE53}" name="表6" displayName="表6" ref="A39:B46" totalsRowShown="0" headerRowDxfId="182">
  <autoFilter ref="A39:B46" xr:uid="{9DB4F5BB-7EEE-5C42-B898-F87F2AB355F2}"/>
  <tableColumns count="2">
    <tableColumn id="1" xr3:uid="{185C662B-51F4-1A4C-BF62-6B1DF39A5D32}" name="日期" dataDxfId="181"/>
    <tableColumn id="2" xr3:uid="{D562D177-508F-A649-8BC2-3823E4B38B38}" name="总分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E1621F9-44E1-FB47-8780-E70FA311D489}" name="表6_111720618" displayName="表6_111720618" ref="A2:D3" totalsRowShown="0" headerRowDxfId="68">
  <autoFilter ref="A2:D3" xr:uid="{43C1B49E-0DA0-D841-8E55-276A96035E33}"/>
  <tableColumns count="4">
    <tableColumn id="4" xr3:uid="{86BFD2FD-999A-B54C-8B1D-CA7F721B0C3B}" name="年" dataDxfId="67"/>
    <tableColumn id="1" xr3:uid="{2A9F4283-C7DB-7140-B028-D526782E5C2A}" name="开始日期" dataDxfId="66"/>
    <tableColumn id="2" xr3:uid="{C8405551-9194-4C4F-B1FE-2E522CF2FCB8}" name="结束日期" dataDxfId="65">
      <calculatedColumnFormula>EOMONTH(表6_111720618[[#This Row],[开始日期]],0)</calculatedColumnFormula>
    </tableColumn>
    <tableColumn id="5" xr3:uid="{FFE693FA-7D5D-E944-BEA3-0818DF9C3FCB}" name="总分" dataDxfId="64">
      <calculatedColumnFormula>SUMIFS(day!B40:B46,day!A40:A46,"&gt;="&amp;year!B3,day!A40:A46,"&lt;="&amp;year!C3)</calculatedColumnFormula>
    </tableColumn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9106DF0-0F4A-1347-861B-685CFE863AC2}" name="表21_819" displayName="表21_819" ref="F2:AG3" totalsRowShown="0" headerRowDxfId="63">
  <autoFilter ref="F2:AG3" xr:uid="{D5B7652F-A481-AB4A-9F25-EE385E17EAF7}"/>
  <tableColumns count="28">
    <tableColumn id="1" xr3:uid="{CA36F017-46C7-AA4B-9E3C-6535BF1E496A}" name="月次">
      <calculatedColumnFormula>A3</calculatedColumnFormula>
    </tableColumn>
    <tableColumn id="2" xr3:uid="{BF6DBEE6-A1CF-C04B-B177-17A603C98BF6}" name="开始日期">
      <calculatedColumnFormula>B3</calculatedColumnFormula>
    </tableColumn>
    <tableColumn id="3" xr3:uid="{2802CE8D-1137-5C47-B164-E24390AF1F77}" name="结束日期">
      <calculatedColumnFormula>C3</calculatedColumnFormula>
    </tableColumn>
    <tableColumn id="4" xr3:uid="{1EE0E8B3-8309-0148-B15F-77ED3708EA61}" name="0:00" dataDxfId="44">
      <calculatedColumnFormula>SUMIFS(day!E40:E46,day!D40:D46,"&gt;=" &amp; month!B3,day!D40:D46,"&lt;=" &amp; month!C3)</calculatedColumnFormula>
    </tableColumn>
    <tableColumn id="5" xr3:uid="{004A2608-F441-C74C-8D63-C6EEFD5062A1}" name="1:00" dataDxfId="43">
      <calculatedColumnFormula>SUMIFS(day!F40:F46,day!D40:D46,"&gt;=" &amp; month!B3,day!D40:D46,"&lt;=" &amp; month!C3)</calculatedColumnFormula>
    </tableColumn>
    <tableColumn id="6" xr3:uid="{920CED35-CFF4-4E4F-B03C-2FE8F079F412}" name="2:00" dataDxfId="42">
      <calculatedColumnFormula>SUMIFS(day!G40:G46,day!D40:D46,"&gt;=" &amp; month!B3,day!D40:D46,"&lt;=" &amp; month!C3)</calculatedColumnFormula>
    </tableColumn>
    <tableColumn id="7" xr3:uid="{C623AFEE-3786-D743-9731-A06749124202}" name="3:00" dataDxfId="41">
      <calculatedColumnFormula>SUMIFS(day!H40:H46,day!D40:D46,"&gt;=" &amp; month!B3,day!D40:D46,"&lt;=" &amp; month!C3)</calculatedColumnFormula>
    </tableColumn>
    <tableColumn id="8" xr3:uid="{546DDDC7-56D5-B944-B5E5-D2BC085BA51A}" name="4:00" dataDxfId="40">
      <calculatedColumnFormula>SUMIFS(day!I40:I46,day!D40:D46,"&gt;=" &amp; month!B3,day!D40:D46,"&lt;=" &amp; month!C3)</calculatedColumnFormula>
    </tableColumn>
    <tableColumn id="9" xr3:uid="{0F2F2C41-9A34-3946-B9DC-9F2CC5E6FEBE}" name="5:00" dataDxfId="39">
      <calculatedColumnFormula>SUMIFS(day!J40:J46,day!D40:D46,"&gt;=" &amp; month!B3,day!D40:D46,"&lt;=" &amp; month!C3)</calculatedColumnFormula>
    </tableColumn>
    <tableColumn id="10" xr3:uid="{E26E2FF0-A643-3442-9DA4-6AB1FBFD421E}" name="6:00" dataDxfId="38">
      <calculatedColumnFormula>SUMIFS(day!K40:K46,day!D40:D46,"&gt;=" &amp; month!B3,day!D40:D46,"&lt;=" &amp; month!C3)</calculatedColumnFormula>
    </tableColumn>
    <tableColumn id="11" xr3:uid="{B7A9F1E8-0B21-B341-9814-28BBB207AFD3}" name="7:00" dataDxfId="37">
      <calculatedColumnFormula>SUMIFS(day!L40:L46,day!D40:D46,"&gt;=" &amp; month!B3,day!D40:D46,"&lt;=" &amp; month!C3)</calculatedColumnFormula>
    </tableColumn>
    <tableColumn id="12" xr3:uid="{0B3A5293-BECB-4746-B4DD-F2C6941E46F1}" name="8:00" dataDxfId="36">
      <calculatedColumnFormula>SUMIFS(day!M40:M46,day!D40:D46,"&gt;=" &amp; month!B3,day!D40:D46,"&lt;=" &amp; month!C3)</calculatedColumnFormula>
    </tableColumn>
    <tableColumn id="13" xr3:uid="{BA84FAE7-D868-9D47-A4D0-1DAA6DC0C242}" name="9:00" dataDxfId="35">
      <calculatedColumnFormula>SUMIFS(day!N40:N46,day!D40:D46,"&gt;=" &amp; month!B3,day!D40:D46,"&lt;=" &amp; month!C3)</calculatedColumnFormula>
    </tableColumn>
    <tableColumn id="14" xr3:uid="{75762DBF-95DD-D743-B349-69E88FD3880E}" name="10:00" dataDxfId="34">
      <calculatedColumnFormula>SUMIFS(day!O40:O46,day!D40:D46,"&gt;=" &amp; month!B3,day!D40:D46,"&lt;=" &amp; month!C3)</calculatedColumnFormula>
    </tableColumn>
    <tableColumn id="15" xr3:uid="{79BA31DD-64EA-7E42-9DEE-A6BDA046F678}" name="11:00" dataDxfId="33">
      <calculatedColumnFormula>SUMIFS(day!P40:P46,day!D40:D46,"&gt;=" &amp; month!B3,day!D40:D46,"&lt;=" &amp; month!C3)</calculatedColumnFormula>
    </tableColumn>
    <tableColumn id="16" xr3:uid="{91C7E3B0-C80B-CC49-BBDD-FD6467E6D7F9}" name="12:00" dataDxfId="32">
      <calculatedColumnFormula>SUMIFS(day!Q40:Q46,day!D40:D46,"&gt;=" &amp; month!B3,day!D40:D46,"&lt;=" &amp; month!C3)</calculatedColumnFormula>
    </tableColumn>
    <tableColumn id="17" xr3:uid="{858FCEAD-7224-574B-AC80-D8C675E48365}" name="13:00" dataDxfId="31">
      <calculatedColumnFormula>SUMIFS(day!R40:R46,day!D40:D46,"&gt;=" &amp; month!B3,day!D40:D46,"&lt;=" &amp; month!C3)</calculatedColumnFormula>
    </tableColumn>
    <tableColumn id="18" xr3:uid="{982A826C-E2CA-F14A-B762-8C6160E2346E}" name="14:00" dataDxfId="30">
      <calculatedColumnFormula>SUMIFS(day!S40:S46,day!D40:D46,"&gt;=" &amp; month!B3,day!D40:D46,"&lt;=" &amp; month!C3)</calculatedColumnFormula>
    </tableColumn>
    <tableColumn id="19" xr3:uid="{1F01865B-2143-0341-8A3E-53FFBA389CC1}" name="15:00" dataDxfId="29">
      <calculatedColumnFormula>SUMIFS(day!T40:T46,day!D40:D46,"&gt;=" &amp; month!B3,day!D40:D46,"&lt;=" &amp; month!C3)</calculatedColumnFormula>
    </tableColumn>
    <tableColumn id="20" xr3:uid="{B10C887D-FB58-2B4B-8A51-4ADF8D5D6B83}" name="16:00" dataDxfId="28">
      <calculatedColumnFormula>SUMIFS(day!U40:U46,day!D40:D46,"&gt;=" &amp; month!B3,day!D40:D46,"&lt;=" &amp; month!C3)</calculatedColumnFormula>
    </tableColumn>
    <tableColumn id="21" xr3:uid="{90DFA2E3-8A31-AB42-BE1F-632D9F650273}" name="17:00" dataDxfId="27">
      <calculatedColumnFormula>SUMIFS(day!V40:V46,day!D40:D46,"&gt;=" &amp; month!B3,day!D40:D46,"&lt;=" &amp; month!C3)</calculatedColumnFormula>
    </tableColumn>
    <tableColumn id="22" xr3:uid="{647E6212-69E4-2F4C-8518-5272C2C9D652}" name="18:00" dataDxfId="26">
      <calculatedColumnFormula>SUMIFS(day!W40:W46,day!D40:D46,"&gt;=" &amp; month!B3,day!D40:D46,"&lt;=" &amp; month!C3)</calculatedColumnFormula>
    </tableColumn>
    <tableColumn id="23" xr3:uid="{87DAB4A5-7F45-0D4B-B584-96357D2BB9EF}" name="19:00" dataDxfId="25">
      <calculatedColumnFormula>SUMIFS(day!X40:X46,day!D40:D46,"&gt;=" &amp; month!B3,day!D40:D46,"&lt;=" &amp; month!C3)</calculatedColumnFormula>
    </tableColumn>
    <tableColumn id="24" xr3:uid="{E2051823-E39E-FF46-B019-2D6558FF87F8}" name="20:00" dataDxfId="24">
      <calculatedColumnFormula>SUMIFS(day!Y40:Y46,day!D40:D46,"&gt;=" &amp; month!B3,day!D40:D46,"&lt;=" &amp; month!C3)</calculatedColumnFormula>
    </tableColumn>
    <tableColumn id="25" xr3:uid="{4F8EEDF9-F8AA-B64E-96AE-4E2AE2E6EDFD}" name="21:00" dataDxfId="23">
      <calculatedColumnFormula>SUMIFS(day!Z40:Z46,day!D40:D46,"&gt;=" &amp; month!B3,day!D40:D46,"&lt;=" &amp; month!C3)</calculatedColumnFormula>
    </tableColumn>
    <tableColumn id="26" xr3:uid="{56483C1C-A9BB-9F4C-88F7-3C902944A38B}" name="22:00" dataDxfId="22">
      <calculatedColumnFormula>SUMIFS(day!AA40:AA46,day!D40:D46,"&gt;=" &amp; week!B3,day!D40:D46,"&lt;=" &amp; week!C3)</calculatedColumnFormula>
    </tableColumn>
    <tableColumn id="27" xr3:uid="{D6706B71-E45D-A144-840D-2F82900440CB}" name="23:00" dataDxfId="21">
      <calculatedColumnFormula>SUMIFS(day!AB40:AB46,day!D40:D46,"&gt;=" &amp; week!B3,day!D40:D46,"&lt;=" &amp; week!C3)</calculatedColumnFormula>
    </tableColumn>
    <tableColumn id="28" xr3:uid="{0F6B6743-510A-7D4B-A108-156F535473A1}" name="23:59" dataDxfId="20">
      <calculatedColumnFormula>SUMIFS(day!AC40:AC46,day!D40:D46,"&gt;=" &amp; week!B3,day!D40:D46,"&lt;=" &amp; week!C3)</calculatedColumnFormula>
    </tableColumn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5243496-D14C-AA4F-908F-D366EF3FA097}" name="表9_231421" displayName="表9_231421" ref="AI2:AQ3" totalsRowShown="0" headerRowDxfId="62">
  <autoFilter ref="AI2:AQ3" xr:uid="{E68A7614-2C4D-AA40-ACB9-68915A732768}"/>
  <tableColumns count="9">
    <tableColumn id="9" xr3:uid="{F90E13CC-DC34-E445-8533-E5261E8BD5CA}" name="年" dataDxfId="61">
      <calculatedColumnFormula>A3</calculatedColumnFormula>
    </tableColumn>
    <tableColumn id="8" xr3:uid="{6350A6AE-2423-DC4D-A68A-9695D230FA35}" name="开始日期" dataDxfId="60">
      <calculatedColumnFormula>B3</calculatedColumnFormula>
    </tableColumn>
    <tableColumn id="1" xr3:uid="{9567EDBE-B8C8-DC4F-9C02-A0159FA877E4}" name="结束日期" dataDxfId="59">
      <calculatedColumnFormula>C3</calculatedColumnFormula>
    </tableColumn>
    <tableColumn id="2" xr3:uid="{4E4CF3CD-EBF0-504D-A47C-37843C1197A9}" name="早起" dataDxfId="58">
      <calculatedColumnFormula>SUMIFS(day!AF40:AF46,day!D40:D46,"&gt;=" &amp; year!B3,day!D40:D46,"&lt;=" &amp; year!C3)</calculatedColumnFormula>
    </tableColumn>
    <tableColumn id="3" xr3:uid="{BEB7084C-5E50-FD43-8020-45BC1678773D}" name="阅读" dataDxfId="57">
      <calculatedColumnFormula>SUMIFS(day!AG40:AG46,day!D40:D46,"&gt;=" &amp; year!B3,day!D40:D46,"&lt;=" &amp; year!C3)</calculatedColumnFormula>
    </tableColumn>
    <tableColumn id="4" xr3:uid="{BD85B345-31CB-EA41-AE6F-5F68F48608BF}" name="早餐" dataDxfId="56">
      <calculatedColumnFormula>SUMIFS(day!AH40:AH46,day!D40:D46,"&gt;=" &amp; year!B3,day!D40:D46,"&lt;=" &amp; year!C3)</calculatedColumnFormula>
    </tableColumn>
    <tableColumn id="5" xr3:uid="{63576101-1B6B-2341-AB5A-20C22492B4D4}" name="锻炼" dataDxfId="55">
      <calculatedColumnFormula>SUMIFS(day!AI40:AI46,day!D40:D46,"&gt;=" &amp; year!B3,day!D40:D46,"&lt;=" &amp; year!C3)</calculatedColumnFormula>
    </tableColumn>
    <tableColumn id="6" xr3:uid="{CDC782FD-4478-6F40-9C54-B3EC18EC7885}" name="日报" dataDxfId="54">
      <calculatedColumnFormula>SUMIFS(day!AJ40:AJ46,day!D40:D46,"&gt;=" &amp; year!B3,day!D40:D46,"&lt;=" &amp; year!C3)</calculatedColumnFormula>
    </tableColumn>
    <tableColumn id="7" xr3:uid="{CF637469-E0A3-514B-980A-D1A528BA4796}" name="明日日程安排" dataDxfId="53">
      <calculatedColumnFormula>SUMIFS(day!AK40:AK46,day!D40:D46,"&gt;=" &amp; year!B3,day!D40:D46,"&lt;=" &amp; year!C3)</calculatedColumnFormula>
    </tableColumn>
  </tableColumns>
  <tableStyleInfo name="TableStyleLight3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FCD32C4-97BA-404C-AFCE-DAEFB5FAFE5B}" name="表24" displayName="表24" ref="A32:D33" totalsRowShown="0" headerRowDxfId="49">
  <autoFilter ref="A32:D33" xr:uid="{B9A54E26-6357-944F-BC30-EEDB9045E75D}"/>
  <tableColumns count="4">
    <tableColumn id="1" xr3:uid="{643E787A-C144-9542-B8CF-714F36F12C5D}" name="年" dataDxfId="52"/>
    <tableColumn id="2" xr3:uid="{79DFBD75-77EA-AE45-AD7C-D90947F16501}" name="开始日期" dataDxfId="51"/>
    <tableColumn id="3" xr3:uid="{8E35A570-EE31-1246-A1CF-CA8E75EA6276}" name="结束日期" dataDxfId="50"/>
    <tableColumn id="4" xr3:uid="{C514C71C-00A9-184B-B63C-5B882FF99DCA}" name="总分"/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7428EFB-AC66-9444-B5B4-A2D109B526B9}" name="表25" displayName="表25" ref="F32:AG33" totalsRowShown="0" headerRowDxfId="45">
  <autoFilter ref="F32:AG33" xr:uid="{28A7C99D-0396-7A42-9799-CC9C3DFC3EF2}"/>
  <tableColumns count="28">
    <tableColumn id="1" xr3:uid="{9925AE6C-512F-2643-B613-5A2E0B90C04C}" name="月次" dataDxfId="48"/>
    <tableColumn id="2" xr3:uid="{419E1E6D-5975-4A44-919C-C806B2B80DC3}" name="开始日期" dataDxfId="47"/>
    <tableColumn id="3" xr3:uid="{625A68D3-2705-A641-AFEB-E8577C71F26F}" name="结束日期" dataDxfId="46"/>
    <tableColumn id="4" xr3:uid="{005C042B-68D9-3441-8CC2-97ABE7CF8F3D}" name="0:00"/>
    <tableColumn id="5" xr3:uid="{56D56882-9CCD-0141-A3A0-B70F1723D930}" name="1:00"/>
    <tableColumn id="6" xr3:uid="{7658DC9F-DB41-544E-B1DB-7F6184EE244B}" name="2:00"/>
    <tableColumn id="7" xr3:uid="{FE21B4E0-718A-3E4B-862B-09B9203279C3}" name="3:00"/>
    <tableColumn id="8" xr3:uid="{84FA3404-C826-6845-AB70-4FD6D7B2A9F1}" name="4:00"/>
    <tableColumn id="9" xr3:uid="{9AFDD32A-917D-7C43-9196-2AB1C19DF6A8}" name="5:00"/>
    <tableColumn id="10" xr3:uid="{E0C99950-A894-E04D-8DF8-0BAFBF423DAD}" name="6:00"/>
    <tableColumn id="11" xr3:uid="{A561A234-BABD-E341-A129-292F7359819F}" name="7:00"/>
    <tableColumn id="12" xr3:uid="{CA5D07FF-1AE7-604D-8D15-C907AE02D927}" name="8:00"/>
    <tableColumn id="13" xr3:uid="{E04B5992-CFD6-A14F-9802-791CF2F0576F}" name="9:00"/>
    <tableColumn id="14" xr3:uid="{4FDAAA1E-03C8-F340-8CC5-1DF77BDCC9A1}" name="10:00"/>
    <tableColumn id="15" xr3:uid="{A020076E-8AA9-D441-86BD-2DC6187C3A38}" name="11:00"/>
    <tableColumn id="16" xr3:uid="{8211F429-3686-EC48-B966-3F4792CC96C8}" name="12:00"/>
    <tableColumn id="17" xr3:uid="{209C1358-B927-6A44-A173-E5678127C1BE}" name="13:00"/>
    <tableColumn id="18" xr3:uid="{A0566985-83F1-A443-9840-1E7ABC30F381}" name="14:00"/>
    <tableColumn id="19" xr3:uid="{87C67B85-0114-7F41-9938-43EA9F79BED6}" name="15:00"/>
    <tableColumn id="20" xr3:uid="{0CDBB001-75E7-5B44-AA96-A40440797C67}" name="16:00"/>
    <tableColumn id="21" xr3:uid="{B92777DE-2D91-5C43-8A0B-B37CBDAE4A3F}" name="17:00"/>
    <tableColumn id="22" xr3:uid="{AF69824E-B74D-C344-9ACB-1A61FA6694A2}" name="18:00"/>
    <tableColumn id="23" xr3:uid="{6295AD73-AB53-F446-AF12-B1D170AAFE79}" name="19:00"/>
    <tableColumn id="24" xr3:uid="{EBAD824C-44EB-0E48-9174-70AD37597963}" name="20:00"/>
    <tableColumn id="25" xr3:uid="{C5DBFC1D-5619-6D49-BA31-0D02EE1209BB}" name="21:00"/>
    <tableColumn id="26" xr3:uid="{BEB87ABD-3EED-3348-93FA-468366F5494A}" name="22:00"/>
    <tableColumn id="27" xr3:uid="{5A49D790-A740-8D4B-AB2F-E19D676B53AF}" name="23:00"/>
    <tableColumn id="28" xr3:uid="{155536C6-091E-744D-B84C-949C70BED298}" name="23:59"/>
  </tableColumns>
  <tableStyleInfo name="TableStyleLight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FFDFE08B-C197-A549-B87D-47F3F152A965}" name="表26" displayName="表26" ref="AI32:AQ33" totalsRowShown="0" headerRowDxfId="16">
  <autoFilter ref="AI32:AQ33" xr:uid="{5EE71B0C-4DFD-CC41-954A-E991049C87E5}"/>
  <tableColumns count="9">
    <tableColumn id="1" xr3:uid="{20168868-D0F6-0749-A068-05616127312F}" name="年" dataDxfId="19"/>
    <tableColumn id="2" xr3:uid="{9E88FBE9-AFC8-554B-B10F-0ABACAB12064}" name="开始日期" dataDxfId="18"/>
    <tableColumn id="3" xr3:uid="{FBCFA564-4B2C-234F-B5D8-308A63F59BFD}" name="结束日期" dataDxfId="17"/>
    <tableColumn id="4" xr3:uid="{9E79C8BC-3F74-E545-B35B-97B623AD4794}" name="早起"/>
    <tableColumn id="5" xr3:uid="{0EF52E61-E5B4-C44F-A328-9A38A7D0BA80}" name="阅读"/>
    <tableColumn id="6" xr3:uid="{3BC0FCE3-EC8A-3B49-A516-2000BA90E546}" name="早餐"/>
    <tableColumn id="7" xr3:uid="{E5C31183-1568-5C42-8C84-47B00275977C}" name="锻炼"/>
    <tableColumn id="8" xr3:uid="{25219034-028E-7D41-8BCB-F43D4B8EF4DE}" name="日报"/>
    <tableColumn id="9" xr3:uid="{30EAE45A-506C-5642-9DF9-9B778B20558D}" name="明日日程安排"/>
  </tableColumns>
  <tableStyleInfo name="TableStyleLight3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528455F-43AE-8E46-A206-57791B0B92B0}" name="表27" displayName="表27" ref="A2:B3" totalsRowShown="0" headerRowDxfId="15">
  <autoFilter ref="A2:B3" xr:uid="{F2FF5C52-1F1E-6B4A-9E2E-658E7557B947}"/>
  <tableColumns count="2">
    <tableColumn id="1" xr3:uid="{330555E6-67AD-484E-A13F-C9144171AA0A}" name="日期" dataDxfId="14"/>
    <tableColumn id="2" xr3:uid="{614D4327-21DF-1F45-8BF0-D3AEE13D76A6}" name="分数">
      <calculatedColumnFormula>SUMIFS(records[得分],records[日期],search!A3)</calculatedColumnFormula>
    </tableColumn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BAD5BD2-DC53-FF45-8815-EEBFBFBF8B0A}" name="表28" displayName="表28" ref="A6:C7" totalsRowShown="0" headerRowDxfId="11">
  <autoFilter ref="A6:C7" xr:uid="{DEA2AB48-79F6-9B4B-82C2-49CD93AB8880}"/>
  <tableColumns count="3">
    <tableColumn id="1" xr3:uid="{C126EB6B-DB9E-7942-860E-9290D2AE6483}" name="开始日期" dataDxfId="13"/>
    <tableColumn id="2" xr3:uid="{006E4A71-49A3-B647-A9DB-5337AA4469A0}" name="结束日期" dataDxfId="12"/>
    <tableColumn id="3" xr3:uid="{47D88D29-DB31-AB45-A5E2-0EC48478154A}" name="分数">
      <calculatedColumnFormula>SUMIFS(records[得分],records[日期],"&gt;="&amp;search!A7,records[日期],"&lt;="&amp;search!B7)</calculatedColumnFormula>
    </tableColumn>
  </tableColumns>
  <tableStyleInfo name="TableStyleLight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41E2A18B-79C8-4940-BAAF-D3F30E703569}" name="表29" displayName="表29" ref="A10:C11" totalsRowShown="0" headerRowDxfId="8">
  <autoFilter ref="A10:C11" xr:uid="{EA616C29-DC58-AD4B-ABD5-98C6AD2FC64C}"/>
  <tableColumns count="3">
    <tableColumn id="1" xr3:uid="{19552E0F-CFA1-3D42-ABE0-EE61CEECB21D}" name="开始时间" dataDxfId="10"/>
    <tableColumn id="3" xr3:uid="{4265D80D-CE0E-2C43-8B45-A52E7F440A92}" name="结束时间" dataDxfId="9"/>
    <tableColumn id="2" xr3:uid="{04CE9F0D-0D25-4344-8D4C-EB2F915219C4}" name="分数">
      <calculatedColumnFormula>SUMIFS(records[得分],records[时间],"&gt;="&amp;search!A11,records[时间],"&lt;="&amp;search!B11)</calculatedColumnFormula>
    </tableColumn>
  </tableColumns>
  <tableStyleInfo name="TableStyleLight3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A3F528D5-9946-EF4C-86F9-9E2D1CCB8B02}" name="表30" displayName="表30" ref="A14:D15" totalsRowShown="0" headerRowDxfId="4">
  <autoFilter ref="A14:D15" xr:uid="{89F8C143-1F1B-E344-BDE8-F8A37A512A08}"/>
  <tableColumns count="4">
    <tableColumn id="1" xr3:uid="{F6BF0760-3023-BE4B-A5CA-DBE999A8E6F2}" name="日期" dataDxfId="7"/>
    <tableColumn id="2" xr3:uid="{3D0DB2C9-7E7F-EB4D-AAEC-CA4C70A8F91D}" name="开始时间" dataDxfId="6"/>
    <tableColumn id="3" xr3:uid="{CE0DC205-E114-194C-B601-D92C1D5A9787}" name="结束时间" dataDxfId="5"/>
    <tableColumn id="4" xr3:uid="{C202E1AE-F6EF-8C44-B908-3B7125272410}" name="分数">
      <calculatedColumnFormula>SUMIFS(records[得分],records[日期],search!A15,records[时间],"&gt;="&amp;search!B15,records[时间],"&lt;="&amp;search!C15)</calculatedColumnFormula>
    </tableColumn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71BBBEE-E494-DE4F-B989-5B8BAD55F4D5}" name="表8" displayName="表8" ref="D39:AC46" totalsRowShown="0" headerRowDxfId="180">
  <autoFilter ref="D39:AC46" xr:uid="{7FF2F75D-3036-CF41-9C64-435805437521}"/>
  <tableColumns count="26">
    <tableColumn id="1" xr3:uid="{7CC3CC82-5118-D542-B8B3-2773A184C633}" name="日期" dataDxfId="179"/>
    <tableColumn id="2" xr3:uid="{1FB14F06-242B-5649-B5A1-E964F969DAEF}" name="0:00"/>
    <tableColumn id="3" xr3:uid="{856EE34E-1B34-E14F-AEDD-931D92BF941F}" name="1:00"/>
    <tableColumn id="4" xr3:uid="{E3A12EF0-9E27-B340-A463-914A4062DEF6}" name="2:00"/>
    <tableColumn id="5" xr3:uid="{33AB089B-0B28-7A48-B4DC-34A3AD1DD9DE}" name="3:00"/>
    <tableColumn id="6" xr3:uid="{02C1E06A-4EAA-884D-8B5E-ED18583DC40C}" name="4:00"/>
    <tableColumn id="7" xr3:uid="{7EDE7FB6-62A8-8148-8EE3-79E5932E6626}" name="5:00"/>
    <tableColumn id="8" xr3:uid="{3632FFC6-60F0-1748-9E0D-17812BE9EB6B}" name="6:00"/>
    <tableColumn id="9" xr3:uid="{17E34B86-9284-954D-8A20-C992545C003F}" name="7:00"/>
    <tableColumn id="10" xr3:uid="{1098A139-2AAF-7E47-98C5-45095F72EF97}" name="8:00"/>
    <tableColumn id="11" xr3:uid="{50E976E3-B625-A44B-9594-846B6A49E799}" name="9:00"/>
    <tableColumn id="12" xr3:uid="{65986C14-4934-2247-90F4-9B0DD3620AEB}" name="10:00"/>
    <tableColumn id="13" xr3:uid="{0A1E8546-6116-634F-BBAE-2BBD92D68F5D}" name="11:00"/>
    <tableColumn id="14" xr3:uid="{43065689-E7EF-AE4E-BE2C-CA231AFCB0CC}" name="12:00"/>
    <tableColumn id="15" xr3:uid="{97028E28-54E9-034F-89D8-34534A2B34AC}" name="13:00"/>
    <tableColumn id="16" xr3:uid="{30BBDBC5-FC4F-3D42-99CB-5B7F3F1254ED}" name="14:00"/>
    <tableColumn id="17" xr3:uid="{9B222C92-D447-E743-BFB8-86B1AFF234EA}" name="15:00"/>
    <tableColumn id="18" xr3:uid="{C0E2225E-EC43-AD46-9593-4AF2D7A673F6}" name="16:00"/>
    <tableColumn id="19" xr3:uid="{60F85279-B22E-D64A-9E2B-726FD6BC3278}" name="17:00"/>
    <tableColumn id="20" xr3:uid="{24236D44-202A-6842-B631-2560A0AEBB54}" name="18:00"/>
    <tableColumn id="21" xr3:uid="{4F609900-0520-104F-A1BB-343D7EDC8590}" name="19:00"/>
    <tableColumn id="22" xr3:uid="{781C8328-D841-9C42-BCC6-084FD81311E4}" name="20:00"/>
    <tableColumn id="23" xr3:uid="{0F00985D-4090-3E4B-B17C-6704133FC7BC}" name="21:00"/>
    <tableColumn id="24" xr3:uid="{1F8282CA-33AA-2241-8B99-E6CA43FBC05A}" name="22:00"/>
    <tableColumn id="25" xr3:uid="{A9F1BE33-4727-2E41-9B84-EC0508A6375E}" name="23:00"/>
    <tableColumn id="26" xr3:uid="{B510CDE3-5494-CD43-94D1-4262527077E4}" name="23:59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DCEE910-3E93-7142-A68E-D7FED83A4148}" name="表9" displayName="表9" ref="AE39:AK46" totalsRowShown="0" headerRowDxfId="178">
  <autoFilter ref="AE39:AK46" xr:uid="{32721A3C-D43B-B44A-A532-224E35D93488}"/>
  <tableColumns count="7">
    <tableColumn id="1" xr3:uid="{A65BE20C-9509-C345-9026-2A84C31AD05B}" name="日期" dataDxfId="177"/>
    <tableColumn id="2" xr3:uid="{87D83B7E-7C03-4742-B564-D5FEFFC43FB8}" name="早起"/>
    <tableColumn id="3" xr3:uid="{D9D48BF1-1E42-0647-9CE5-F877259E2309}" name="阅读"/>
    <tableColumn id="4" xr3:uid="{463197DE-1FB3-384A-9B24-57A2AAE13ADF}" name="早餐"/>
    <tableColumn id="5" xr3:uid="{3B01B148-5F54-CB4D-A504-A6CDB16EC048}" name="锻炼"/>
    <tableColumn id="6" xr3:uid="{80984781-E5D1-644D-AC48-B61A79D99B42}" name="日报"/>
    <tableColumn id="7" xr3:uid="{007491A6-7573-7244-8DDD-058FCF2E80BB}" name="明日日程安排"/>
  </tableColumns>
  <tableStyleInfo name="TableStyleLight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18A12F3-0A8D-FC4A-A738-D162C1AD8D43}" name="表6_11" displayName="表6_11" ref="A2:B9" totalsRowShown="0" headerRowDxfId="176">
  <autoFilter ref="A2:B9" xr:uid="{C2B3B872-635D-5245-974F-2BA0C18A3391}"/>
  <tableColumns count="2">
    <tableColumn id="1" xr3:uid="{F3E2ECB0-C6E4-6B45-9E91-EC20B25E2978}" name="日期" dataDxfId="175"/>
    <tableColumn id="2" xr3:uid="{461DA2CA-6149-FF49-B9A8-48A101AE768E}" name="总分">
      <calculatedColumnFormula>SUMIF(records[日期],表6_11[[#This Row],[日期]],records[得分])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EA88512-8A0D-DB48-9C01-D75E46E7A368}" name="表8_12" displayName="表8_12" ref="D2:AC9" totalsRowShown="0" headerRowDxfId="174">
  <tableColumns count="26">
    <tableColumn id="1" xr3:uid="{690E91D5-AFA5-7E48-B86D-73C56CE28AF9}" name="日期" dataDxfId="173">
      <calculatedColumnFormula>A3</calculatedColumnFormula>
    </tableColumn>
    <tableColumn id="2" xr3:uid="{7351BF46-02E7-2F4A-BC99-8C057D9DA4AF}" name="0:00"/>
    <tableColumn id="3" xr3:uid="{5F504154-9925-D14B-8B8A-E0CE803995F9}" name="1:00"/>
    <tableColumn id="4" xr3:uid="{AE08154A-3AF0-A749-8B12-72076BA2276A}" name="2:00"/>
    <tableColumn id="5" xr3:uid="{127370FF-1962-944D-AC9D-FD626B9CCF86}" name="3:00"/>
    <tableColumn id="6" xr3:uid="{D55D62E7-FC8C-CC46-9E0E-73E8AA2F918F}" name="4:00"/>
    <tableColumn id="7" xr3:uid="{B18E554E-ED3C-BB41-9019-8FF7FC216AF0}" name="5:00"/>
    <tableColumn id="8" xr3:uid="{D760501E-977E-9342-B6EC-22968A10FCBA}" name="6:00"/>
    <tableColumn id="9" xr3:uid="{5A994C8E-608F-EF44-833A-B2858BFC2F81}" name="7:00"/>
    <tableColumn id="10" xr3:uid="{5A8A1152-35FB-5544-9880-71C482A42E8F}" name="8:00"/>
    <tableColumn id="11" xr3:uid="{113BDC00-22D9-FB4D-BE1F-77F1C53360E1}" name="9:00"/>
    <tableColumn id="12" xr3:uid="{6FCF7FDE-DFE3-464D-98FD-19F08516CCB8}" name="10:00"/>
    <tableColumn id="13" xr3:uid="{9A902FF1-10D3-9E48-B431-BA8BC8EE4000}" name="11:00"/>
    <tableColumn id="14" xr3:uid="{167C662E-7D26-D040-8C64-B6197E56CC21}" name="12:00"/>
    <tableColumn id="15" xr3:uid="{A56FDE0B-F25D-3641-AFEA-9764944316B8}" name="13:00"/>
    <tableColumn id="16" xr3:uid="{243A74E8-516C-574B-BA0A-140509BF998F}" name="14:00"/>
    <tableColumn id="17" xr3:uid="{0E7FC3AC-F5CA-D845-A4CE-F42818774E86}" name="15:00"/>
    <tableColumn id="18" xr3:uid="{5506159F-CD7D-BB4E-8831-741D37885289}" name="16:00"/>
    <tableColumn id="19" xr3:uid="{C03AC49F-CE3C-B348-B0C2-190C591F9BDC}" name="17:00"/>
    <tableColumn id="20" xr3:uid="{2E70CBAE-286F-9E4C-B959-6507AC52609D}" name="18:00"/>
    <tableColumn id="21" xr3:uid="{F99A4249-F391-1B40-8844-1DBCE8D5D85E}" name="19:00"/>
    <tableColumn id="22" xr3:uid="{C5EEA921-F5EF-D545-B2EF-FD82276D358C}" name="20:00"/>
    <tableColumn id="23" xr3:uid="{51E77934-4E51-5F45-9EE3-94F310AB098F}" name="21:00"/>
    <tableColumn id="24" xr3:uid="{8D18A6A4-1412-564A-8B5F-98A64F0602ED}" name="22:00"/>
    <tableColumn id="25" xr3:uid="{4457D7F6-0E12-6F47-9349-2802AA08EC64}" name="23:00"/>
    <tableColumn id="26" xr3:uid="{FBB2A714-3CF3-274D-B6C7-F661A5AEFB9C}" name="23:59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FC42634-9AE0-EC46-8397-5A7BA2A40876}" name="表9_13" displayName="表9_13" ref="AE2:AK9" totalsRowShown="0" headerRowDxfId="172">
  <autoFilter ref="AE2:AK9" xr:uid="{B8D1569D-3F70-C84F-A099-E5A649E4005E}"/>
  <tableColumns count="7">
    <tableColumn id="1" xr3:uid="{8723A9A0-EBFC-634A-9F67-3396A6EE73F5}" name="日期" dataDxfId="171"/>
    <tableColumn id="2" xr3:uid="{C4035F4C-529D-E245-9881-F1A4BF201CE5}" name="早起"/>
    <tableColumn id="3" xr3:uid="{B55F1B2B-EB9D-664F-BF5A-DBC1CEF6632B}" name="阅读"/>
    <tableColumn id="4" xr3:uid="{DDB02D78-CAEC-5745-944E-FBF75CBAFC41}" name="早餐"/>
    <tableColumn id="5" xr3:uid="{EBC3A7E5-2A3A-C545-B980-0DB64C4D4D9C}" name="锻炼"/>
    <tableColumn id="6" xr3:uid="{00B815B8-24BF-124C-ADEF-7008BC148072}" name="日报"/>
    <tableColumn id="7" xr3:uid="{216A51DF-9351-864D-B3F9-DF803480460A}" name="明日日程安排"/>
  </tableColumns>
  <tableStyleInfo name="TableStyleLight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8EC559A-B2AF-8E4E-B5FE-C1132A44822D}" name="表6_111720" displayName="表6_111720" ref="A2:D5" totalsRowShown="0" headerRowDxfId="170">
  <autoFilter ref="A2:D5" xr:uid="{73C8ED0E-89DB-9C48-BDC7-129B7DD3B516}"/>
  <tableColumns count="4">
    <tableColumn id="4" xr3:uid="{E8F22F49-5255-7F45-9F64-BE13590E2197}" name="周次" dataDxfId="169"/>
    <tableColumn id="1" xr3:uid="{34C510A8-E5B7-0244-B5C8-12177BE8D48A}" name="开始日期" dataDxfId="168"/>
    <tableColumn id="2" xr3:uid="{AE448AF4-125B-334F-ADED-8C91C5932B41}" name="结束日期" dataDxfId="167">
      <calculatedColumnFormula>SUMIF(records[日期],表6_111720[[#This Row],[开始日期]],records[得分])</calculatedColumnFormula>
    </tableColumn>
    <tableColumn id="5" xr3:uid="{9107762F-F8CA-C546-9CBA-5ED57C2C1241}" name="总分" dataDxfId="166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F602050-9A6C-4C4B-8F23-2D0DFC4E968E}" name="表21" displayName="表21" ref="F2:AG5" totalsRowShown="0" headerRowDxfId="165">
  <autoFilter ref="F2:AG5" xr:uid="{93E3DAB2-BD19-8E43-AD51-88491ECA9868}"/>
  <tableColumns count="28">
    <tableColumn id="1" xr3:uid="{34779FC1-2A0B-F34C-8C39-66BBBB0F67FE}" name="周次">
      <calculatedColumnFormula>A3</calculatedColumnFormula>
    </tableColumn>
    <tableColumn id="2" xr3:uid="{27CEF633-E272-0847-BF4A-CE4BFFF3F042}" name="开始日期">
      <calculatedColumnFormula>B3</calculatedColumnFormula>
    </tableColumn>
    <tableColumn id="3" xr3:uid="{83701717-56EB-C247-92F9-42FA784B17E2}" name="结束日期">
      <calculatedColumnFormula>C3</calculatedColumnFormula>
    </tableColumn>
    <tableColumn id="4" xr3:uid="{7C4E4B36-2C5F-AE4E-8705-C0761819EA05}" name="0:00" dataDxfId="164"/>
    <tableColumn id="5" xr3:uid="{7BAC07BB-C3E2-5E47-B336-0C2FA72578A8}" name="1:00" dataDxfId="163"/>
    <tableColumn id="6" xr3:uid="{C9D9CDE5-4165-814C-850C-021F7B720492}" name="2:00" dataDxfId="162"/>
    <tableColumn id="7" xr3:uid="{F521A9F1-FECB-A14C-86AB-E3C2C78448BE}" name="3:00" dataDxfId="161"/>
    <tableColumn id="8" xr3:uid="{2DF4E8ED-7EFF-9944-A177-822AF04AACFF}" name="4:00" dataDxfId="160"/>
    <tableColumn id="9" xr3:uid="{93E871DB-2F0E-FF4E-BCBF-116C9ECB4084}" name="5:00" dataDxfId="159"/>
    <tableColumn id="10" xr3:uid="{A9AB3E00-79F4-D141-A6B7-507ACE2C4465}" name="6:00" dataDxfId="158"/>
    <tableColumn id="11" xr3:uid="{F8D62F52-44B3-C143-86B6-80CFC3F0875F}" name="7:00" dataDxfId="157"/>
    <tableColumn id="12" xr3:uid="{C1E0D108-CB17-0D47-BFB7-BB628FBF7506}" name="8:00" dataDxfId="156"/>
    <tableColumn id="13" xr3:uid="{3572E0ED-A656-F743-A16B-45DA2A254A41}" name="9:00" dataDxfId="155"/>
    <tableColumn id="14" xr3:uid="{92CB3AA2-1BEA-B448-864F-6429591D84CB}" name="10:00" dataDxfId="154"/>
    <tableColumn id="15" xr3:uid="{FD913EA8-A20F-214D-9FC4-A52297C30824}" name="11:00" dataDxfId="153"/>
    <tableColumn id="16" xr3:uid="{6DFB7B2F-8426-854E-B1D3-D348E3053963}" name="12:00" dataDxfId="152"/>
    <tableColumn id="17" xr3:uid="{898CE44E-8451-2D4A-9C57-A6CB3594F535}" name="13:00" dataDxfId="151"/>
    <tableColumn id="18" xr3:uid="{D90C7617-FDB1-084A-8455-45126BB50E25}" name="14:00" dataDxfId="150"/>
    <tableColumn id="19" xr3:uid="{5308EEE5-A301-3742-8B50-875F70E10B90}" name="15:00" dataDxfId="149"/>
    <tableColumn id="20" xr3:uid="{D1D06A27-319D-B64A-A510-5901A1F6DC05}" name="16:00" dataDxfId="148"/>
    <tableColumn id="21" xr3:uid="{37A741B5-B95B-534B-A646-944675A25265}" name="17:00" dataDxfId="147"/>
    <tableColumn id="22" xr3:uid="{E04B67FA-631F-C141-B688-75F89ECCFBC4}" name="18:00" dataDxfId="146"/>
    <tableColumn id="23" xr3:uid="{2920D30B-BBE3-3947-BFA8-08EE5577B44B}" name="19:00" dataDxfId="145"/>
    <tableColumn id="24" xr3:uid="{C36A7B9B-3400-3944-B0C7-7061A6638255}" name="20:00" dataDxfId="144"/>
    <tableColumn id="25" xr3:uid="{F9C1834C-B4EE-9448-BD42-ABAC800EBB61}" name="21:00" dataDxfId="143"/>
    <tableColumn id="26" xr3:uid="{43E37A04-7A1D-2542-B71B-74086D3D27E9}" name="22:00" dataDxfId="142"/>
    <tableColumn id="27" xr3:uid="{14BAE480-B828-884C-94D1-B117BC2998A6}" name="23:00" dataDxfId="141"/>
    <tableColumn id="28" xr3:uid="{48670C2B-C1F7-BD43-BD80-09240B4FCE74}" name="23:59" dataDxfId="14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2" Type="http://schemas.openxmlformats.org/officeDocument/2006/relationships/table" Target="../tables/table8.xml"/><Relationship Id="rId1" Type="http://schemas.openxmlformats.org/officeDocument/2006/relationships/drawing" Target="../drawings/drawing2.xml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drawing" Target="../drawings/drawing3.xml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7" Type="http://schemas.openxmlformats.org/officeDocument/2006/relationships/table" Target="../tables/table25.xml"/><Relationship Id="rId2" Type="http://schemas.openxmlformats.org/officeDocument/2006/relationships/table" Target="../tables/table20.xml"/><Relationship Id="rId1" Type="http://schemas.openxmlformats.org/officeDocument/2006/relationships/drawing" Target="../drawings/drawing4.xml"/><Relationship Id="rId6" Type="http://schemas.openxmlformats.org/officeDocument/2006/relationships/table" Target="../tables/table24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table" Target="../tables/table26.xml"/><Relationship Id="rId4" Type="http://schemas.openxmlformats.org/officeDocument/2006/relationships/table" Target="../tables/table2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BA94-3697-444E-A1CA-5AFDE3C5B3F6}">
  <dimension ref="A1:I43"/>
  <sheetViews>
    <sheetView tabSelected="1" workbookViewId="0">
      <selection activeCell="D42" sqref="D42"/>
    </sheetView>
  </sheetViews>
  <sheetFormatPr baseColWidth="10" defaultRowHeight="16"/>
  <cols>
    <col min="1" max="1" width="11.83203125" bestFit="1" customWidth="1"/>
    <col min="2" max="2" width="10.1640625" bestFit="1" customWidth="1"/>
    <col min="3" max="3" width="22" bestFit="1" customWidth="1"/>
    <col min="4" max="4" width="10.1640625" bestFit="1" customWidth="1"/>
    <col min="5" max="5" width="69.83203125" bestFit="1" customWidth="1"/>
  </cols>
  <sheetData>
    <row r="1" spans="1:9" ht="23" customHeight="1">
      <c r="A1" s="15" t="s">
        <v>4</v>
      </c>
      <c r="B1" s="15"/>
      <c r="C1" s="15"/>
      <c r="D1" s="15"/>
      <c r="E1" s="15"/>
    </row>
    <row r="2" spans="1:9" ht="23" customHeight="1">
      <c r="A2" s="15"/>
      <c r="B2" s="15"/>
      <c r="C2" s="15"/>
      <c r="D2" s="15"/>
      <c r="E2" s="15"/>
    </row>
    <row r="3" spans="1:9" ht="18">
      <c r="A3" s="11" t="s">
        <v>0</v>
      </c>
      <c r="B3" s="11" t="s">
        <v>1</v>
      </c>
      <c r="C3" s="11" t="s">
        <v>5</v>
      </c>
      <c r="D3" s="11" t="s">
        <v>2</v>
      </c>
      <c r="E3" s="11" t="s">
        <v>3</v>
      </c>
      <c r="G3" s="4"/>
      <c r="H3" s="5"/>
      <c r="I3" s="5"/>
    </row>
    <row r="4" spans="1:9">
      <c r="A4" s="8">
        <v>43884</v>
      </c>
      <c r="B4" s="9">
        <v>0.25</v>
      </c>
      <c r="C4" s="8" t="s">
        <v>7</v>
      </c>
      <c r="D4" s="10">
        <v>-0.1</v>
      </c>
      <c r="E4" s="8"/>
      <c r="G4" s="5"/>
      <c r="H4" s="5"/>
      <c r="I4" s="5"/>
    </row>
    <row r="5" spans="1:9">
      <c r="A5" s="8">
        <v>43884</v>
      </c>
      <c r="B5" s="9">
        <v>0.25347222222222221</v>
      </c>
      <c r="C5" s="8" t="s">
        <v>12</v>
      </c>
      <c r="D5" s="10">
        <v>-0.1</v>
      </c>
      <c r="E5" s="8"/>
      <c r="G5" s="5"/>
      <c r="H5" s="5"/>
      <c r="I5" s="5"/>
    </row>
    <row r="6" spans="1:9">
      <c r="A6" s="8">
        <v>43884</v>
      </c>
      <c r="B6" s="9">
        <v>0.30208333333333331</v>
      </c>
      <c r="C6" s="8" t="s">
        <v>13</v>
      </c>
      <c r="D6" s="10">
        <v>-0.1</v>
      </c>
      <c r="E6" s="2"/>
      <c r="G6" s="3"/>
      <c r="H6" s="5"/>
      <c r="I6" s="5"/>
    </row>
    <row r="7" spans="1:9">
      <c r="A7" s="8">
        <v>43884</v>
      </c>
      <c r="B7" s="9">
        <v>0.875</v>
      </c>
      <c r="C7" s="8" t="s">
        <v>14</v>
      </c>
      <c r="D7" s="10">
        <v>0.1</v>
      </c>
      <c r="E7" s="2"/>
      <c r="G7" s="5"/>
      <c r="H7" s="5"/>
      <c r="I7" s="5"/>
    </row>
    <row r="8" spans="1:9">
      <c r="A8" s="8">
        <v>43884</v>
      </c>
      <c r="B8" s="9">
        <v>0.9375</v>
      </c>
      <c r="C8" s="8" t="s">
        <v>15</v>
      </c>
      <c r="D8" s="10">
        <v>0.1</v>
      </c>
      <c r="E8" s="2"/>
      <c r="G8" s="5"/>
      <c r="H8" s="5"/>
      <c r="I8" s="4"/>
    </row>
    <row r="9" spans="1:9">
      <c r="A9" s="8">
        <v>43884</v>
      </c>
      <c r="B9" s="9">
        <v>0.94791666666666663</v>
      </c>
      <c r="C9" s="8" t="s">
        <v>16</v>
      </c>
      <c r="D9" s="10">
        <v>0.08</v>
      </c>
      <c r="E9" s="2"/>
      <c r="G9" s="5"/>
      <c r="H9" s="5"/>
      <c r="I9" s="5"/>
    </row>
    <row r="10" spans="1:9">
      <c r="A10" s="8">
        <v>43885</v>
      </c>
      <c r="B10" s="9">
        <v>0.25</v>
      </c>
      <c r="C10" s="8" t="s">
        <v>7</v>
      </c>
      <c r="D10" s="10">
        <v>-0.2</v>
      </c>
      <c r="E10" s="2"/>
      <c r="G10" s="5"/>
      <c r="H10" s="3"/>
      <c r="I10" s="5"/>
    </row>
    <row r="11" spans="1:9">
      <c r="A11" s="8">
        <v>43885</v>
      </c>
      <c r="B11" s="9">
        <v>0.25347222222222221</v>
      </c>
      <c r="C11" s="8" t="s">
        <v>12</v>
      </c>
      <c r="D11" s="10">
        <v>-0.2</v>
      </c>
      <c r="E11" s="2"/>
      <c r="G11" s="5"/>
      <c r="H11" s="3"/>
      <c r="I11" s="5"/>
    </row>
    <row r="12" spans="1:9">
      <c r="A12" s="8">
        <v>43885</v>
      </c>
      <c r="B12" s="9">
        <v>0.30208333333333331</v>
      </c>
      <c r="C12" s="8" t="s">
        <v>13</v>
      </c>
      <c r="D12" s="10">
        <v>-0.2</v>
      </c>
      <c r="E12" s="2"/>
      <c r="G12" s="5"/>
      <c r="H12" s="5"/>
      <c r="I12" s="5"/>
    </row>
    <row r="13" spans="1:9">
      <c r="A13" s="8">
        <v>43885</v>
      </c>
      <c r="B13" s="9">
        <v>0.875</v>
      </c>
      <c r="C13" s="8" t="s">
        <v>14</v>
      </c>
      <c r="D13" s="10">
        <v>0.1</v>
      </c>
      <c r="E13" s="2"/>
      <c r="G13" s="5"/>
      <c r="H13" s="3"/>
      <c r="I13" s="5"/>
    </row>
    <row r="14" spans="1:9">
      <c r="A14" s="8">
        <v>43885</v>
      </c>
      <c r="B14" s="9">
        <v>0.9375</v>
      </c>
      <c r="C14" s="8" t="s">
        <v>15</v>
      </c>
      <c r="D14" s="10">
        <v>0.1</v>
      </c>
      <c r="E14" s="2"/>
      <c r="G14" s="5"/>
      <c r="H14" s="3"/>
      <c r="I14" s="5"/>
    </row>
    <row r="15" spans="1:9">
      <c r="A15" s="8">
        <v>43885</v>
      </c>
      <c r="B15" s="9">
        <v>0.94791666666666663</v>
      </c>
      <c r="C15" s="8" t="s">
        <v>16</v>
      </c>
      <c r="D15" s="10">
        <v>0.1</v>
      </c>
      <c r="E15" s="2"/>
    </row>
    <row r="16" spans="1:9">
      <c r="A16" s="8">
        <v>43885</v>
      </c>
      <c r="B16" s="9">
        <v>0.99930555555555556</v>
      </c>
      <c r="C16" s="8" t="s">
        <v>18</v>
      </c>
      <c r="D16" s="10">
        <v>0.04</v>
      </c>
      <c r="E16" s="8" t="s">
        <v>19</v>
      </c>
    </row>
    <row r="17" spans="1:5">
      <c r="A17" s="8">
        <v>43885</v>
      </c>
      <c r="B17" s="9">
        <v>0.99930555555555556</v>
      </c>
      <c r="C17" s="8" t="s">
        <v>20</v>
      </c>
      <c r="D17" s="10">
        <v>0.09</v>
      </c>
      <c r="E17" s="8" t="s">
        <v>21</v>
      </c>
    </row>
    <row r="18" spans="1:5">
      <c r="A18" s="8">
        <v>43885</v>
      </c>
      <c r="B18" s="9">
        <v>0.99930555555555556</v>
      </c>
      <c r="C18" s="8" t="s">
        <v>22</v>
      </c>
      <c r="D18" s="10">
        <v>0.05</v>
      </c>
      <c r="E18" s="8" t="s">
        <v>17</v>
      </c>
    </row>
    <row r="19" spans="1:5">
      <c r="A19" s="8">
        <v>43886</v>
      </c>
      <c r="B19" s="9">
        <v>0.25</v>
      </c>
      <c r="C19" s="8" t="s">
        <v>7</v>
      </c>
      <c r="D19" s="10">
        <v>0.1</v>
      </c>
      <c r="E19" s="2"/>
    </row>
    <row r="20" spans="1:5">
      <c r="A20" s="8">
        <v>43886</v>
      </c>
      <c r="B20" s="9">
        <v>0.25347222222222221</v>
      </c>
      <c r="C20" s="8" t="s">
        <v>12</v>
      </c>
      <c r="D20" s="10">
        <v>0.1</v>
      </c>
      <c r="E20" s="2"/>
    </row>
    <row r="21" spans="1:5">
      <c r="A21" s="8">
        <v>43886</v>
      </c>
      <c r="B21" s="9">
        <v>0.30208333333333331</v>
      </c>
      <c r="C21" s="8" t="s">
        <v>23</v>
      </c>
      <c r="D21" s="2">
        <v>0.1</v>
      </c>
      <c r="E21" s="2"/>
    </row>
    <row r="22" spans="1:5">
      <c r="A22" s="8">
        <v>43886</v>
      </c>
      <c r="B22" s="9">
        <v>0.33333333333333331</v>
      </c>
      <c r="C22" s="8" t="s">
        <v>24</v>
      </c>
      <c r="D22" s="2">
        <v>0.1</v>
      </c>
      <c r="E22" s="2"/>
    </row>
    <row r="23" spans="1:5">
      <c r="A23" s="8">
        <v>43886</v>
      </c>
      <c r="B23" s="9">
        <v>0.375</v>
      </c>
      <c r="C23" s="8" t="s">
        <v>25</v>
      </c>
      <c r="D23" s="2">
        <v>0.1</v>
      </c>
      <c r="E23" s="2"/>
    </row>
    <row r="24" spans="1:5">
      <c r="A24" s="8">
        <v>43886</v>
      </c>
      <c r="B24" s="9">
        <v>0.375</v>
      </c>
      <c r="C24" s="8" t="s">
        <v>29</v>
      </c>
      <c r="D24" s="2">
        <v>0.1</v>
      </c>
      <c r="E24" s="2"/>
    </row>
    <row r="25" spans="1:5">
      <c r="A25" s="8">
        <v>43886</v>
      </c>
      <c r="B25" s="9">
        <v>0.4375</v>
      </c>
      <c r="C25" s="8" t="s">
        <v>30</v>
      </c>
      <c r="D25" s="2">
        <v>0.1</v>
      </c>
      <c r="E25" s="2"/>
    </row>
    <row r="26" spans="1:5">
      <c r="A26" s="8">
        <v>43886</v>
      </c>
      <c r="B26" s="9">
        <v>0.77083333333333337</v>
      </c>
      <c r="C26" s="8" t="s">
        <v>31</v>
      </c>
      <c r="D26" s="10">
        <v>0.1</v>
      </c>
      <c r="E26" s="2"/>
    </row>
    <row r="27" spans="1:5">
      <c r="A27" s="8">
        <v>43886</v>
      </c>
      <c r="B27" s="9">
        <v>0.875</v>
      </c>
      <c r="C27" s="8" t="s">
        <v>14</v>
      </c>
      <c r="D27" s="2">
        <v>0.2</v>
      </c>
      <c r="E27" s="8" t="s">
        <v>78</v>
      </c>
    </row>
    <row r="28" spans="1:5">
      <c r="A28" s="8">
        <v>43886</v>
      </c>
      <c r="B28" s="9">
        <v>0.91666666666666663</v>
      </c>
      <c r="C28" s="8" t="s">
        <v>26</v>
      </c>
      <c r="D28" s="2">
        <v>0.2</v>
      </c>
      <c r="E28" s="2"/>
    </row>
    <row r="29" spans="1:5">
      <c r="A29" s="8">
        <v>43886</v>
      </c>
      <c r="B29" s="9">
        <v>0.9375</v>
      </c>
      <c r="C29" s="8" t="s">
        <v>27</v>
      </c>
      <c r="D29" s="2">
        <v>0.2</v>
      </c>
      <c r="E29" s="2"/>
    </row>
    <row r="30" spans="1:5">
      <c r="A30" s="8">
        <v>43886</v>
      </c>
      <c r="B30" s="9">
        <v>0.94791666666666663</v>
      </c>
      <c r="C30" s="8" t="s">
        <v>28</v>
      </c>
      <c r="D30" s="2">
        <v>0.2</v>
      </c>
      <c r="E30" s="2"/>
    </row>
    <row r="31" spans="1:5">
      <c r="A31" s="8">
        <v>43887</v>
      </c>
      <c r="B31" s="9">
        <v>0.25</v>
      </c>
      <c r="C31" s="8" t="s">
        <v>7</v>
      </c>
      <c r="D31" s="2">
        <v>0.1</v>
      </c>
      <c r="E31" s="2"/>
    </row>
    <row r="32" spans="1:5">
      <c r="A32" s="8">
        <v>43887</v>
      </c>
      <c r="B32" s="9">
        <v>0.25347222222222221</v>
      </c>
      <c r="C32" s="8" t="s">
        <v>12</v>
      </c>
      <c r="D32" s="2">
        <v>0.1</v>
      </c>
      <c r="E32" s="2"/>
    </row>
    <row r="33" spans="1:5">
      <c r="A33" s="8">
        <v>43887</v>
      </c>
      <c r="B33" s="9">
        <v>0.30208333333333331</v>
      </c>
      <c r="C33" s="8" t="s">
        <v>23</v>
      </c>
      <c r="D33" s="2">
        <v>0.1</v>
      </c>
      <c r="E33" s="2"/>
    </row>
    <row r="34" spans="1:5">
      <c r="A34" s="8">
        <v>43887</v>
      </c>
      <c r="B34" s="9">
        <v>0.33333333333333331</v>
      </c>
      <c r="C34" s="14" t="s">
        <v>76</v>
      </c>
      <c r="D34" s="2">
        <v>0.8</v>
      </c>
      <c r="E34" s="8" t="s">
        <v>77</v>
      </c>
    </row>
    <row r="35" spans="1:5">
      <c r="A35" s="8">
        <v>43887</v>
      </c>
      <c r="B35" s="9">
        <v>0.875</v>
      </c>
      <c r="C35" s="8" t="s">
        <v>14</v>
      </c>
      <c r="D35" s="2">
        <v>0.2</v>
      </c>
      <c r="E35" s="2"/>
    </row>
    <row r="36" spans="1:5">
      <c r="A36" s="8">
        <v>43887</v>
      </c>
      <c r="B36" s="9">
        <v>0.91666666666666663</v>
      </c>
      <c r="C36" s="8" t="s">
        <v>26</v>
      </c>
      <c r="D36" s="2">
        <v>0.2</v>
      </c>
      <c r="E36" s="2"/>
    </row>
    <row r="37" spans="1:5">
      <c r="A37" s="8">
        <v>43887</v>
      </c>
      <c r="B37" s="9">
        <v>0.9375</v>
      </c>
      <c r="C37" s="8" t="s">
        <v>27</v>
      </c>
      <c r="D37" s="2">
        <v>0.2</v>
      </c>
      <c r="E37" s="2"/>
    </row>
    <row r="38" spans="1:5">
      <c r="A38" s="8">
        <v>43887</v>
      </c>
      <c r="B38" s="9">
        <v>0.94791666666666663</v>
      </c>
      <c r="C38" s="8" t="s">
        <v>28</v>
      </c>
      <c r="D38" s="2">
        <v>0.2</v>
      </c>
      <c r="E38" s="2"/>
    </row>
    <row r="39" spans="1:5">
      <c r="A39" s="8">
        <v>43887</v>
      </c>
      <c r="B39" s="9">
        <v>0.99930555555555556</v>
      </c>
      <c r="C39" s="14" t="s">
        <v>76</v>
      </c>
      <c r="D39" s="2">
        <v>0.9</v>
      </c>
      <c r="E39" s="8" t="s">
        <v>79</v>
      </c>
    </row>
    <row r="40" spans="1:5">
      <c r="A40" s="8"/>
      <c r="B40" s="8"/>
      <c r="C40" s="14"/>
      <c r="D40" s="2"/>
      <c r="E40" s="2"/>
    </row>
    <row r="41" spans="1:5">
      <c r="A41" s="8"/>
      <c r="B41" s="8"/>
      <c r="C41" s="14"/>
      <c r="D41" s="2"/>
      <c r="E41" s="2"/>
    </row>
    <row r="42" spans="1:5">
      <c r="A42" s="8"/>
      <c r="B42" s="8"/>
      <c r="C42" s="14"/>
      <c r="D42" s="2"/>
      <c r="E42" s="2"/>
    </row>
    <row r="43" spans="1:5">
      <c r="A43" s="8"/>
      <c r="B43" s="8"/>
      <c r="C43" s="14"/>
      <c r="D43" s="2"/>
      <c r="E43" s="2"/>
    </row>
  </sheetData>
  <mergeCells count="1">
    <mergeCell ref="A1:E2"/>
  </mergeCells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54492-8537-E549-970D-B51F225FB432}">
  <dimension ref="A1:AK46"/>
  <sheetViews>
    <sheetView topLeftCell="V25" workbookViewId="0">
      <selection activeCell="AE38" sqref="AE38:AK38"/>
    </sheetView>
  </sheetViews>
  <sheetFormatPr baseColWidth="10" defaultRowHeight="16"/>
  <cols>
    <col min="37" max="37" width="15.5" customWidth="1"/>
  </cols>
  <sheetData>
    <row r="1" spans="1:37" ht="21">
      <c r="A1" s="18" t="s">
        <v>65</v>
      </c>
      <c r="B1" s="18"/>
      <c r="C1" s="12"/>
      <c r="D1" s="17" t="s">
        <v>64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E1" s="16" t="s">
        <v>66</v>
      </c>
      <c r="AF1" s="16"/>
      <c r="AG1" s="16"/>
      <c r="AH1" s="16"/>
      <c r="AI1" s="16"/>
      <c r="AJ1" s="16"/>
      <c r="AK1" s="16"/>
    </row>
    <row r="2" spans="1:37" ht="18">
      <c r="A2" s="1" t="s">
        <v>32</v>
      </c>
      <c r="B2" s="11" t="s">
        <v>33</v>
      </c>
      <c r="D2" s="1" t="s">
        <v>32</v>
      </c>
      <c r="E2" s="1" t="s">
        <v>36</v>
      </c>
      <c r="F2" s="1" t="s">
        <v>37</v>
      </c>
      <c r="G2" s="1" t="s">
        <v>38</v>
      </c>
      <c r="H2" s="1" t="s">
        <v>39</v>
      </c>
      <c r="I2" s="1" t="s">
        <v>40</v>
      </c>
      <c r="J2" s="1" t="s">
        <v>41</v>
      </c>
      <c r="K2" s="1" t="s">
        <v>35</v>
      </c>
      <c r="L2" s="1" t="s">
        <v>42</v>
      </c>
      <c r="M2" s="1" t="s">
        <v>43</v>
      </c>
      <c r="N2" s="1" t="s">
        <v>44</v>
      </c>
      <c r="O2" s="1" t="s">
        <v>45</v>
      </c>
      <c r="P2" s="1" t="s">
        <v>46</v>
      </c>
      <c r="Q2" s="1" t="s">
        <v>47</v>
      </c>
      <c r="R2" s="1" t="s">
        <v>48</v>
      </c>
      <c r="S2" s="1" t="s">
        <v>49</v>
      </c>
      <c r="T2" s="1" t="s">
        <v>50</v>
      </c>
      <c r="U2" s="1" t="s">
        <v>51</v>
      </c>
      <c r="V2" s="1" t="s">
        <v>52</v>
      </c>
      <c r="W2" s="1" t="s">
        <v>53</v>
      </c>
      <c r="X2" s="1" t="s">
        <v>54</v>
      </c>
      <c r="Y2" s="1" t="s">
        <v>55</v>
      </c>
      <c r="Z2" s="1" t="s">
        <v>56</v>
      </c>
      <c r="AA2" s="1" t="s">
        <v>57</v>
      </c>
      <c r="AB2" s="1" t="s">
        <v>58</v>
      </c>
      <c r="AC2" s="1" t="s">
        <v>60</v>
      </c>
      <c r="AE2" s="1" t="s">
        <v>32</v>
      </c>
      <c r="AF2" s="11" t="s">
        <v>6</v>
      </c>
      <c r="AG2" s="11" t="s">
        <v>8</v>
      </c>
      <c r="AH2" s="11" t="s">
        <v>9</v>
      </c>
      <c r="AI2" s="11" t="s">
        <v>10</v>
      </c>
      <c r="AJ2" s="11" t="s">
        <v>11</v>
      </c>
      <c r="AK2" s="11" t="s">
        <v>59</v>
      </c>
    </row>
    <row r="3" spans="1:37">
      <c r="A3" s="6">
        <v>43884</v>
      </c>
      <c r="B3">
        <f>SUMIF(records[日期],表6_11[[#This Row],[日期]],records[得分])</f>
        <v>-2.0000000000000032E-2</v>
      </c>
      <c r="D3" s="6">
        <f>A3</f>
        <v>43884</v>
      </c>
      <c r="E3">
        <f>SUMIFS(records!D4:D39,records!A4:A39,day!D3, records!B4:B39, "&gt;=" &amp; day!E2,records!B4:B39, "&lt;" &amp; day!F2)</f>
        <v>0</v>
      </c>
      <c r="F3">
        <f>SUMIFS(records!D4:D39,records!A4:A39,day!D3, records!B4:B39, "&gt;=" &amp; day!F2,records!B4:B39, "&lt;" &amp; day!G2)</f>
        <v>0</v>
      </c>
      <c r="G3">
        <f>SUMIFS(records!D4:D39,records!A4:A39,day!D3, records!B4:B39, "&gt;=" &amp; day!G2,records!B4:B39, "&lt;" &amp; day!H2)</f>
        <v>0</v>
      </c>
      <c r="H3">
        <f>SUMIFS(records!D4:D39,records!A4:A39,day!D3, records!B4:B39, "&gt;=" &amp; day!H2,records!B4:B39, "&lt;" &amp; day!I2)</f>
        <v>0</v>
      </c>
      <c r="I3">
        <f>SUMIFS(records!D4:D39,records!A4:A39,day!D3, records!B4:B39, "&gt;=" &amp; day!I2,records!B4:B39, "&lt;" &amp; day!J2)</f>
        <v>0</v>
      </c>
      <c r="J3">
        <f>SUMIFS(records!D4:D39,records!A4:A39,day!D3, records!B4:B39, "&gt;=" &amp; day!J2,records!B4:B39, "&lt;" &amp; day!K2)</f>
        <v>0</v>
      </c>
      <c r="K3">
        <f>SUMIFS(records!D4:D39,records!A4:A39,day!D3, records!B4:B39, "&gt;=" &amp; day!K2,records!B4:B39, "&lt;" &amp; day!L2)</f>
        <v>-0.2</v>
      </c>
      <c r="L3">
        <f>SUMIFS(records!D4:D39,records!A4:A39,day!D3, records!B4:B39, "&gt;=" &amp; day!L2,records!B4:B39, "&lt;" &amp; day!M2)</f>
        <v>-0.1</v>
      </c>
      <c r="M3">
        <f>SUMIFS(records!D4:D39,records!A4:A39,day!D3, records!B4:B39, "&gt;=" &amp; day!M2,records!B4:B39, "&lt;" &amp; day!N2)</f>
        <v>0</v>
      </c>
      <c r="N3">
        <f>SUMIFS(records!D4:D39,records!A4:A39,day!D3, records!B4:B39, "&gt;=" &amp; day!N2,records!B4:B39, "&lt;" &amp; day!O2)</f>
        <v>0</v>
      </c>
      <c r="O3">
        <f>SUMIFS(records!D4:D39,records!A4:A39,day!D3, records!B4:B39, "&gt;=" &amp; day!O2,records!B4:B39, "&lt;" &amp; day!P2)</f>
        <v>0</v>
      </c>
      <c r="P3">
        <f>SUMIFS(records!D4:D39,records!A4:A39,day!D3, records!B4:B39, "&gt;=" &amp; day!P2,records!B4:B39, "&lt;" &amp; day!Q2)</f>
        <v>0</v>
      </c>
      <c r="Q3">
        <f>SUMIFS(records!D4:D39,records!A4:A39,day!D3, records!B4:B39, "&gt;=" &amp; day!Q2,records!B4:B39, "&lt;" &amp; day!R2)</f>
        <v>0</v>
      </c>
      <c r="R3">
        <f>SUMIFS(records!D4:D39,records!A4:A39,day!D3, records!B4:B39, "&gt;=" &amp; day!R2,records!B4:B39, "&lt;" &amp; day!S2)</f>
        <v>0</v>
      </c>
      <c r="S3">
        <f>SUMIFS(records!D4:D39,records!A4:A39,day!D3, records!B4:B39, "&gt;=" &amp; day!S2,records!B4:B39, "&lt;" &amp; day!T2)</f>
        <v>0</v>
      </c>
      <c r="T3">
        <f>SUMIFS(records!D4:D39,records!A4:A39,day!D3, records!B4:B39, "&gt;=" &amp; day!T2,records!B4:B39, "&lt;" &amp; day!U2)</f>
        <v>0</v>
      </c>
      <c r="U3">
        <f>SUMIFS(records!D4:D39,records!A4:A39,day!D3, records!B4:B39, "&gt;=" &amp; day!U2,records!B4:B39, "&lt;" &amp; day!V2)</f>
        <v>0</v>
      </c>
      <c r="V3">
        <f>SUMIFS(records!D4:D39,records!A4:A39,day!D3, records!B4:B39, "&gt;=" &amp; day!V2,records!B4:B39, "&lt;" &amp; day!W2)</f>
        <v>0</v>
      </c>
      <c r="W3">
        <f>SUMIFS(records!D4:D39,records!A4:A39,day!D3, records!B4:B39, "&gt;=" &amp; day!W2,records!B4:B39, "&lt;" &amp; day!X2)</f>
        <v>0</v>
      </c>
      <c r="X3">
        <f>SUMIFS(records!D4:D39,records!A4:A39,day!D3, records!B4:B39, "&gt;=" &amp; day!X2,records!B4:B39, "&lt;" &amp; day!Y2)</f>
        <v>0</v>
      </c>
      <c r="Y3">
        <f>SUMIFS(records!D4:D39,records!A4:A39,day!D3, records!B4:B39, "&gt;=" &amp; day!Y2,records!B4:B39, "&lt;" &amp; day!Z2)</f>
        <v>0</v>
      </c>
      <c r="Z3">
        <f>SUMIFS(records!D4:D39,records!A4:A39,day!D3, records!B4:B39, "&gt;=" &amp; day!Z2,records!B4:B39, "&lt;" &amp; day!AA2)</f>
        <v>0.1</v>
      </c>
      <c r="AA3">
        <f>SUMIFS(records!D4:D39,records!A4:A39,day!D3, records!B4:B39, "&gt;=" &amp; day!AA2,records!B4:B39, "&lt;" &amp; day!AB2)</f>
        <v>0.18</v>
      </c>
      <c r="AB3">
        <f>SUMIFS(records!D4:D39,records!A4:A39,day!D3, records!B4:B39, "&gt;=" &amp; day!AB2,records!B4:B39, "&lt;" &amp; day!AC2)</f>
        <v>0</v>
      </c>
      <c r="AC3">
        <f>SUMIFS(records!D4:D39,records!A4:A39,day!D3, records!B4:B39,day!AC2)</f>
        <v>0</v>
      </c>
      <c r="AE3" s="6">
        <v>43884</v>
      </c>
      <c r="AF3">
        <f>SUMIFS(records!D4:D39,records!A4:A39,day!A3, records!C4:C39, day!AF2)</f>
        <v>-0.1</v>
      </c>
      <c r="AG3">
        <f>SUMIFS(records!D4:D39,records!A4:A39,day!A3, records!C4:C39, day!AG2)</f>
        <v>-0.1</v>
      </c>
      <c r="AH3">
        <f>SUMIFS(records!D4:D39,records!A4:A39,day!A3, records!C4:C39, day!AH2)</f>
        <v>-0.1</v>
      </c>
      <c r="AI3">
        <f>SUMIFS(records!D4:D39,records!A4:A39,day!A3, records!C4:C39, day!AI2)</f>
        <v>0.1</v>
      </c>
      <c r="AJ3">
        <f>SUMIFS(records!D4:D39,records!A4:A39,day!A3, records!C4:C39, day!AJ2)</f>
        <v>0.1</v>
      </c>
      <c r="AK3">
        <f>SUMIFS(records!D4:D39,records!A4:A39,day!A3, records!C4:C39, day!AK2)</f>
        <v>0</v>
      </c>
    </row>
    <row r="4" spans="1:37">
      <c r="A4" s="6">
        <v>43885</v>
      </c>
      <c r="B4">
        <f>SUMIF(records[日期],表6_11[[#This Row],[日期]],records[得分])</f>
        <v>-0.12000000000000018</v>
      </c>
      <c r="D4" s="6">
        <f t="shared" ref="D4:D9" si="0">A4</f>
        <v>43885</v>
      </c>
      <c r="E4">
        <f>SUMIFS(records!D4:D39,records!A4:A39,day!D4, records!B4:B39, "&gt;=" &amp; day!E2,records!B4:B39, "&lt;" &amp; day!F2)</f>
        <v>0</v>
      </c>
      <c r="F4">
        <f>SUMIFS(records!D4:D39,records!A4:A39,day!D4, records!B4:B39, "&gt;=" &amp; day!F2,records!B4:B39, "&lt;" &amp; day!G2)</f>
        <v>0</v>
      </c>
      <c r="G4">
        <f>SUMIFS(records!D4:D39,records!A4:A39,day!D4, records!B4:B39, "&gt;=" &amp; day!G2,records!B4:B39, "&lt;" &amp; day!H2)</f>
        <v>0</v>
      </c>
      <c r="H4">
        <f>SUMIFS(records!D4:D39,records!A4:A39,day!D4, records!B4:B39, "&gt;=" &amp; day!H2,records!B4:B39, "&lt;" &amp; day!I2)</f>
        <v>0</v>
      </c>
      <c r="I4">
        <f>SUMIFS(records!D4:D39,records!A4:A39,day!D4, records!B4:B39, "&gt;=" &amp; day!I2,records!B4:B39, "&lt;" &amp; day!J2)</f>
        <v>0</v>
      </c>
      <c r="J4">
        <f>SUMIFS(records!D4:D39,records!A4:A39,day!D4, records!B4:B39, "&gt;=" &amp; day!J2,records!B4:B39, "&lt;" &amp; day!K2)</f>
        <v>0</v>
      </c>
      <c r="K4">
        <f>SUMIFS(records!D4:D39,records!A4:A39,day!D4, records!B4:B39, "&gt;=" &amp; day!K2,records!B4:B39, "&lt;" &amp; day!L2)</f>
        <v>-0.4</v>
      </c>
      <c r="L4">
        <f>SUMIFS(records!D4:D39,records!A4:A39,day!D4, records!B4:B39, "&gt;=" &amp; day!L2,records!B4:B39, "&lt;" &amp; day!M2)</f>
        <v>-0.2</v>
      </c>
      <c r="M4">
        <f>SUMIFS(records!D4:D39,records!A4:A39,day!D4, records!B4:B39, "&gt;=" &amp; day!M2,records!B4:B39, "&lt;" &amp; day!N2)</f>
        <v>0</v>
      </c>
      <c r="N4">
        <f>SUMIFS(records!D4:D39,records!A4:A39,day!D4, records!B4:B39, "&gt;=" &amp; day!N2,records!B4:B39, "&lt;" &amp; day!O2)</f>
        <v>0</v>
      </c>
      <c r="O4">
        <f>SUMIFS(records!D4:D39,records!A4:A39,day!D4, records!B4:B39, "&gt;=" &amp; day!O2,records!B4:B39, "&lt;" &amp; day!P2)</f>
        <v>0</v>
      </c>
      <c r="P4">
        <f>SUMIFS(records!D4:D39,records!A4:A39,day!D4, records!B4:B39, "&gt;=" &amp; day!P2,records!B4:B39, "&lt;" &amp; day!Q2)</f>
        <v>0</v>
      </c>
      <c r="Q4">
        <f>SUMIFS(records!D4:D39,records!A4:A39,day!D4, records!B4:B39, "&gt;=" &amp; day!Q2,records!B4:B39, "&lt;" &amp; day!R2)</f>
        <v>0</v>
      </c>
      <c r="R4">
        <f>SUMIFS(records!D4:D39,records!A4:A39,day!D4, records!B4:B39, "&gt;=" &amp; day!R2,records!B4:B39, "&lt;" &amp; day!S2)</f>
        <v>0</v>
      </c>
      <c r="S4">
        <f>SUMIFS(records!D4:D39,records!A4:A39,day!D4, records!B4:B39, "&gt;=" &amp; day!S2,records!B4:B39, "&lt;" &amp; day!T2)</f>
        <v>0</v>
      </c>
      <c r="T4">
        <f>SUMIFS(records!D4:D39,records!A4:A39,day!D4, records!B4:B39, "&gt;=" &amp; day!T2,records!B4:B39, "&lt;" &amp; day!U2)</f>
        <v>0</v>
      </c>
      <c r="U4">
        <f>SUMIFS(records!D4:D39,records!A4:A39,day!D4, records!B4:B39, "&gt;=" &amp; day!U2,records!B4:B39, "&lt;" &amp; day!V2)</f>
        <v>0</v>
      </c>
      <c r="V4">
        <f>SUMIFS(records!D4:D39,records!A4:A39,day!D4, records!B4:B39, "&gt;=" &amp; day!V2,records!B4:B39, "&lt;" &amp; day!W2)</f>
        <v>0</v>
      </c>
      <c r="W4">
        <f>SUMIFS(records!D4:D39,records!A4:A39,day!D4, records!B4:B39, "&gt;=" &amp; day!W2,records!B4:B39, "&lt;" &amp; day!X2)</f>
        <v>0</v>
      </c>
      <c r="X4">
        <f>SUMIFS(records!D4:D39,records!A4:A39,day!D4, records!B4:B39, "&gt;=" &amp; day!X2,records!B4:B39, "&lt;" &amp; day!Y2)</f>
        <v>0</v>
      </c>
      <c r="Y4">
        <f>SUMIFS(records!D4:D39,records!A4:A39,day!D4, records!B4:B39, "&gt;=" &amp; day!Y2,records!B4:B39, "&lt;" &amp; day!Z2)</f>
        <v>0</v>
      </c>
      <c r="Z4">
        <f>SUMIFS(records!D4:D39,records!A4:A39,day!D4, records!B4:B39, "&gt;=" &amp; day!Z2,records!B4:B39, "&lt;" &amp; day!AA2)</f>
        <v>0.1</v>
      </c>
      <c r="AA4">
        <f>SUMIFS(records!D4:D39,records!A4:A39,day!D4, records!B4:B39, "&gt;=" &amp; day!AA2,records!B4:B39, "&lt;" &amp; day!AB2)</f>
        <v>0.2</v>
      </c>
      <c r="AB4">
        <f>SUMIFS(records!D4:D39,records!A4:A39,day!D4, records!B4:B39, "&gt;=" &amp; day!AB2,records!B4:B39, "&lt;" &amp; day!AC2)</f>
        <v>0</v>
      </c>
      <c r="AC4">
        <f>SUMIFS(records!D4:D39,records!A4:A39,day!D4, records!B4:B39,day!AC2)</f>
        <v>0.18</v>
      </c>
      <c r="AE4" s="6">
        <v>43885</v>
      </c>
      <c r="AF4">
        <f>SUMIFS(records!D4:D39,records!A4:A39,day!A4, records!C4:C39, day!AF2)</f>
        <v>-0.2</v>
      </c>
      <c r="AG4">
        <f>SUMIFS(records!D4:D39,records!A4:A39,day!A4, records!C4:C39, day!AG2)</f>
        <v>-0.2</v>
      </c>
      <c r="AH4">
        <f>SUMIFS(records!D4:D39,records!A4:A39,day!A4, records!C4:C39, day!AH2)</f>
        <v>-0.2</v>
      </c>
      <c r="AI4">
        <f>SUMIFS(records!D4:D39,records!A4:A39,day!A4, records!C4:C39, day!AI2)</f>
        <v>0.1</v>
      </c>
      <c r="AJ4">
        <f>SUMIFS(records!D4:D39,records!A4:A39,day!A4, records!C4:C39, day!AJ2)</f>
        <v>0.1</v>
      </c>
      <c r="AK4">
        <f>SUMIFS(records!D4:D39,records!A4:A39,day!A4, records!C4:C39, day!AK2)</f>
        <v>0</v>
      </c>
    </row>
    <row r="5" spans="1:37">
      <c r="A5" s="6">
        <v>43886</v>
      </c>
      <c r="B5">
        <f>SUMIF(records[日期],表6_11[[#This Row],[日期]],records[得分])</f>
        <v>1.5999999999999999</v>
      </c>
      <c r="D5" s="6">
        <f t="shared" si="0"/>
        <v>43886</v>
      </c>
      <c r="E5">
        <f>SUMIFS(records!D4:D39,records!A4:A39,day!D5, records!B4:B39, "&gt;=" &amp; day!E2,records!B4:B39, "&lt;" &amp; day!F2)</f>
        <v>0</v>
      </c>
      <c r="F5">
        <f>SUMIFS(records!D4:D39,records!A4:A39,day!D5, records!B4:B39, "&gt;=" &amp; day!F2,records!B4:B39, "&lt;" &amp; day!G2)</f>
        <v>0</v>
      </c>
      <c r="G5">
        <f>SUMIFS(records!D4:D39,records!A4:A39,day!D5, records!B4:B39, "&gt;=" &amp; day!G2,records!B4:B39, "&lt;" &amp; day!H2)</f>
        <v>0</v>
      </c>
      <c r="H5">
        <f>SUMIFS(records!D4:D39,records!A4:A39,day!D5, records!B4:B39, "&gt;=" &amp; day!H2,records!B4:B39, "&lt;" &amp; day!I2)</f>
        <v>0</v>
      </c>
      <c r="I5">
        <f>SUMIFS(records!D4:D39,records!A4:A39,day!D5, records!B4:B39, "&gt;=" &amp; day!I2,records!B4:B39, "&lt;" &amp; day!J2)</f>
        <v>0</v>
      </c>
      <c r="J5">
        <f>SUMIFS(records!D4:D39,records!A4:A39,day!D5, records!B4:B39, "&gt;=" &amp; day!J2,records!B4:B39, "&lt;" &amp; day!K2)</f>
        <v>0</v>
      </c>
      <c r="K5">
        <f>SUMIFS(records!D4:D39,records!A4:A39,day!D5, records!B4:B39, "&gt;=" &amp; day!K2,records!B4:B39, "&lt;" &amp; day!L2)</f>
        <v>0.2</v>
      </c>
      <c r="L5">
        <f>SUMIFS(records!D4:D39,records!A4:A39,day!D5, records!B4:B39, "&gt;=" &amp; day!L2,records!B4:B39, "&lt;" &amp; day!M2)</f>
        <v>0.1</v>
      </c>
      <c r="M5">
        <f>SUMIFS(records!D4:D39,records!A4:A39,day!D5, records!B4:B39, "&gt;=" &amp; day!M2,records!B4:B39, "&lt;" &amp; day!N2)</f>
        <v>0.1</v>
      </c>
      <c r="N5">
        <f>SUMIFS(records!D4:D39,records!A4:A39,day!D5, records!B4:B39, "&gt;=" &amp; day!N2,records!B4:B39, "&lt;" &amp; day!O2)</f>
        <v>0.2</v>
      </c>
      <c r="O5">
        <f>SUMIFS(records!D4:D39,records!A4:A39,day!D5, records!B4:B39, "&gt;=" &amp; day!O2,records!B4:B39, "&lt;" &amp; day!P2)</f>
        <v>0.1</v>
      </c>
      <c r="P5">
        <f>SUMIFS(records!D4:D39,records!A4:A39,day!D5, records!B4:B39, "&gt;=" &amp; day!P2,records!B4:B39, "&lt;" &amp; day!Q2)</f>
        <v>0</v>
      </c>
      <c r="Q5">
        <f>SUMIFS(records!D4:D39,records!A4:A39,day!D5, records!B4:B39, "&gt;=" &amp; day!Q2,records!B4:B39, "&lt;" &amp; day!R2)</f>
        <v>0</v>
      </c>
      <c r="R5">
        <f>SUMIFS(records!D4:D39,records!A4:A39,day!D5, records!B4:B39, "&gt;=" &amp; day!R2,records!B4:B39, "&lt;" &amp; day!S2)</f>
        <v>0</v>
      </c>
      <c r="S5">
        <f>SUMIFS(records!D4:D39,records!A4:A39,day!D5, records!B4:B39, "&gt;=" &amp; day!S2,records!B4:B39, "&lt;" &amp; day!T2)</f>
        <v>0</v>
      </c>
      <c r="T5">
        <f>SUMIFS(records!D4:D39,records!A4:A39,day!D5, records!B4:B39, "&gt;=" &amp; day!T2,records!B4:B39, "&lt;" &amp; day!U2)</f>
        <v>0</v>
      </c>
      <c r="U5">
        <f>SUMIFS(records!D4:D39,records!A4:A39,day!D5, records!B4:B39, "&gt;=" &amp; day!U2,records!B4:B39, "&lt;" &amp; day!V2)</f>
        <v>0</v>
      </c>
      <c r="V5">
        <f>SUMIFS(records!D4:D39,records!A4:A39,day!D5, records!B4:B39, "&gt;=" &amp; day!V2,records!B4:B39, "&lt;" &amp; day!W2)</f>
        <v>0</v>
      </c>
      <c r="W5">
        <f>SUMIFS(records!D4:D39,records!A4:A39,day!D5, records!B4:B39, "&gt;=" &amp; day!W2,records!B4:B39, "&lt;" &amp; day!X2)</f>
        <v>0.1</v>
      </c>
      <c r="X5">
        <f>SUMIFS(records!D4:D39,records!A4:A39,day!D5, records!B4:B39, "&gt;=" &amp; day!X2,records!B4:B39, "&lt;" &amp; day!Y2)</f>
        <v>0</v>
      </c>
      <c r="Y5">
        <f>SUMIFS(records!D4:D39,records!A4:A39,day!D5, records!B4:B39, "&gt;=" &amp; day!Y2,records!B4:B39, "&lt;" &amp; day!Z2)</f>
        <v>0</v>
      </c>
      <c r="Z5">
        <f>SUMIFS(records!D4:D39,records!A4:A39,day!D5, records!B4:B39, "&gt;=" &amp; day!Z2,records!B4:B39, "&lt;" &amp; day!AA2)</f>
        <v>0.2</v>
      </c>
      <c r="AA5">
        <f>SUMIFS(records!D4:D39,records!A4:A39,day!D5, records!B4:B39, "&gt;=" &amp; day!AA2,records!B4:B39, "&lt;" &amp; day!AB2)</f>
        <v>0.60000000000000009</v>
      </c>
      <c r="AB5">
        <f>SUMIFS(records!D4:D39,records!A4:A39,day!D5, records!B4:B39, "&gt;=" &amp; day!AB2,records!B4:B39, "&lt;" &amp; day!AC2)</f>
        <v>0</v>
      </c>
      <c r="AC5">
        <f>SUMIFS(records!D4:D39,records!A4:A39,day!D5, records!B4:B39,day!AC2)</f>
        <v>0</v>
      </c>
      <c r="AE5" s="6">
        <v>43886</v>
      </c>
      <c r="AF5">
        <f>SUMIFS(records!D4:D39,records!A4:A39,day!A5, records!C4:C39, day!AF2)</f>
        <v>0.1</v>
      </c>
      <c r="AG5">
        <f>SUMIFS(records!D4:D39,records!A4:A39,day!A5, records!C4:C39, day!AG2)</f>
        <v>0.1</v>
      </c>
      <c r="AH5">
        <f>SUMIFS(records!D4:D39,records!A4:A39,day!A5, records!C4:C39, day!AH2)</f>
        <v>0</v>
      </c>
      <c r="AI5">
        <f>SUMIFS(records!D4:D39,records!A4:A39,day!A5, records!C4:C39, day!AI2)</f>
        <v>0.2</v>
      </c>
      <c r="AJ5">
        <f>SUMIFS(records!D4:D39,records!A4:A39,day!A5, records!C4:C39, day!AJ2)</f>
        <v>0</v>
      </c>
      <c r="AK5">
        <f>SUMIFS(records!D4:D39,records!A4:A39,day!A5, records!C4:C39, day!AK2)</f>
        <v>0</v>
      </c>
    </row>
    <row r="6" spans="1:37">
      <c r="A6" s="6">
        <v>43887</v>
      </c>
      <c r="B6">
        <f>SUMIF(records[日期],表6_11[[#This Row],[日期]],records[得分])</f>
        <v>2.8</v>
      </c>
      <c r="D6" s="6">
        <f t="shared" si="0"/>
        <v>43887</v>
      </c>
      <c r="E6">
        <f>SUMIFS(records!D4:D39,records!A4:A39,day!D6, records!B4:B39, "&gt;=" &amp; day!E2,records!B4:B39, "&lt;" &amp; day!F2)</f>
        <v>0</v>
      </c>
      <c r="F6">
        <f>SUMIFS(records!D4:D39,records!A4:A39,day!D6, records!B4:B39, "&gt;=" &amp; day!F2,records!B4:B39, "&lt;" &amp; day!G2)</f>
        <v>0</v>
      </c>
      <c r="G6">
        <f>SUMIFS(records!D4:D39,records!A4:A39,day!D6, records!B4:B39, "&gt;=" &amp; day!G2,records!B4:B39, "&lt;" &amp; day!H2)</f>
        <v>0</v>
      </c>
      <c r="H6">
        <f>SUMIFS(records!D4:D39,records!A4:A39,day!D6, records!B4:B39, "&gt;=" &amp; day!H2,records!B4:B39, "&lt;" &amp; day!I2)</f>
        <v>0</v>
      </c>
      <c r="I6">
        <f>SUMIFS(records!D4:D39,records!A4:A39,day!D6, records!B4:B39, "&gt;=" &amp; day!I2,records!B4:B39, "&lt;" &amp; day!J2)</f>
        <v>0</v>
      </c>
      <c r="J6">
        <f>SUMIFS(records!D4:D39,records!A4:A39,day!D6, records!B4:B39, "&gt;=" &amp; day!J2,records!B4:B39, "&lt;" &amp; day!K2)</f>
        <v>0</v>
      </c>
      <c r="K6">
        <f>SUMIFS(records!D4:D39,records!A4:A39,day!D6, records!B4:B39, "&gt;=" &amp; day!K2,records!B4:B39, "&lt;" &amp; day!L2)</f>
        <v>0.2</v>
      </c>
      <c r="L6">
        <f>SUMIFS(records!D4:D39,records!A4:A39,day!D6, records!B4:B39, "&gt;=" &amp; day!L2,records!B4:B39, "&lt;" &amp; day!M2)</f>
        <v>0.1</v>
      </c>
      <c r="M6">
        <f>SUMIFS(records!D4:D39,records!A4:A39,day!D6, records!B4:B39, "&gt;=" &amp; day!M2,records!B4:B39, "&lt;" &amp; day!N2)</f>
        <v>0.8</v>
      </c>
      <c r="N6">
        <f>SUMIFS(records!D4:D39,records!A4:A39,day!D6, records!B4:B39, "&gt;=" &amp; day!N2,records!B4:B39, "&lt;" &amp; day!O2)</f>
        <v>0</v>
      </c>
      <c r="O6">
        <f>SUMIFS(records!D4:D39,records!A4:A39,day!D6, records!B4:B39, "&gt;=" &amp; day!O2,records!B4:B39, "&lt;" &amp; day!P2)</f>
        <v>0</v>
      </c>
      <c r="P6">
        <f>SUMIFS(records!D4:D39,records!A4:A39,day!D6, records!B4:B39, "&gt;=" &amp; day!P2,records!B4:B39, "&lt;" &amp; day!Q2)</f>
        <v>0</v>
      </c>
      <c r="Q6">
        <f>SUMIFS(records!D4:D39,records!A4:A39,day!D6, records!B4:B39, "&gt;=" &amp; day!Q2,records!B4:B39, "&lt;" &amp; day!R2)</f>
        <v>0</v>
      </c>
      <c r="R6">
        <f>SUMIFS(records!D4:D39,records!A4:A39,day!D6, records!B4:B39, "&gt;=" &amp; day!R2,records!B4:B39, "&lt;" &amp; day!S2)</f>
        <v>0</v>
      </c>
      <c r="S6">
        <f>SUMIFS(records!D4:D39,records!A4:A39,day!D6, records!B4:B39, "&gt;=" &amp; day!S2,records!B4:B39, "&lt;" &amp; day!T2)</f>
        <v>0</v>
      </c>
      <c r="T6">
        <f>SUMIFS(records!D4:D39,records!A4:A39,day!D6, records!B4:B39, "&gt;=" &amp; day!T2,records!B4:B39, "&lt;" &amp; day!U2)</f>
        <v>0</v>
      </c>
      <c r="U6">
        <f>SUMIFS(records!D4:D39,records!A4:A39,day!D6, records!B4:B39, "&gt;=" &amp; day!U2,records!B4:B39, "&lt;" &amp; day!V2)</f>
        <v>0</v>
      </c>
      <c r="V6">
        <f>SUMIFS(records!D4:D39,records!A4:A39,day!D6, records!B4:B39, "&gt;=" &amp; day!V2,records!B4:B39, "&lt;" &amp; day!W2)</f>
        <v>0</v>
      </c>
      <c r="W6">
        <f>SUMIFS(records!D4:D39,records!A4:A39,day!D6, records!B4:B39, "&gt;=" &amp; day!W2,records!B4:B39, "&lt;" &amp; day!X2)</f>
        <v>0</v>
      </c>
      <c r="X6">
        <f>SUMIFS(records!D4:D39,records!A4:A39,day!D6, records!B4:B39, "&gt;=" &amp; day!X2,records!B4:B39, "&lt;" &amp; day!Y2)</f>
        <v>0</v>
      </c>
      <c r="Y6">
        <f>SUMIFS(records!D4:D39,records!A4:A39,day!D6, records!B4:B39, "&gt;=" &amp; day!Y2,records!B4:B39, "&lt;" &amp; day!Z2)</f>
        <v>0</v>
      </c>
      <c r="Z6">
        <f>SUMIFS(records!D4:D39,records!A4:A39,day!D6, records!B4:B39, "&gt;=" &amp; day!Z2,records!B4:B39, "&lt;" &amp; day!AA2)</f>
        <v>0.2</v>
      </c>
      <c r="AA6">
        <f>SUMIFS(records!D4:D39,records!A4:A39,day!D6, records!B4:B39, "&gt;=" &amp; day!AA2,records!B4:B39, "&lt;" &amp; day!AB2)</f>
        <v>0.60000000000000009</v>
      </c>
      <c r="AB6">
        <f>SUMIFS(records!D4:D39,records!A4:A39,day!D6, records!B4:B39, "&gt;=" &amp; day!AB2,records!B4:B39, "&lt;" &amp; day!AC2)</f>
        <v>0</v>
      </c>
      <c r="AC6">
        <f>SUMIFS(records!D4:D39,records!A4:A39,day!D6, records!B4:B39,day!AC2)</f>
        <v>0.9</v>
      </c>
      <c r="AE6" s="6">
        <v>43887</v>
      </c>
      <c r="AF6">
        <f>SUMIFS(records!D4:D39,records!A4:A39,day!A6, records!C4:C39, day!AF2)</f>
        <v>0.1</v>
      </c>
      <c r="AG6">
        <f>SUMIFS(records!D4:D39,records!A4:A39,day!A6, records!C4:C39, day!AG2)</f>
        <v>0.1</v>
      </c>
      <c r="AH6">
        <f>SUMIFS(records!D4:D39,records!A4:A39,day!A6, records!C4:C39, day!AH2)</f>
        <v>0</v>
      </c>
      <c r="AI6">
        <f>SUMIFS(records!D4:D39,records!A4:A39,day!A6, records!C4:C39, day!AI2)</f>
        <v>0.2</v>
      </c>
      <c r="AJ6">
        <f>SUMIFS(records!D4:D39,records!A4:A39,day!A6, records!C4:C39, day!AJ2)</f>
        <v>0</v>
      </c>
      <c r="AK6">
        <f>SUMIFS(records!D4:D39,records!A4:A39,day!A6, records!C4:C39, day!AK2)</f>
        <v>0</v>
      </c>
    </row>
    <row r="7" spans="1:37">
      <c r="A7" s="6">
        <v>43888</v>
      </c>
      <c r="B7">
        <f>SUMIF(records[日期],表6_11[[#This Row],[日期]],records[得分])</f>
        <v>0</v>
      </c>
      <c r="D7" s="6">
        <f t="shared" si="0"/>
        <v>43888</v>
      </c>
      <c r="E7">
        <f>SUMIFS(records!D4:D39,records!A4:A39,day!D7, records!B4:B39, "&gt;=" &amp; day!E2,records!B4:B39, "&lt;" &amp; day!F2)</f>
        <v>0</v>
      </c>
      <c r="F7">
        <f>SUMIFS(records!D4:D39,records!A4:A39,day!D7, records!B4:B39, "&gt;=" &amp; day!F2,records!B4:B39, "&lt;" &amp; day!G2)</f>
        <v>0</v>
      </c>
      <c r="G7">
        <f>SUMIFS(records!D4:D39,records!A4:A39,day!D7, records!B4:B39, "&gt;=" &amp; day!G2,records!B4:B39, "&lt;" &amp; day!H2)</f>
        <v>0</v>
      </c>
      <c r="H7">
        <f>SUMIFS(records!D4:D39,records!A4:A39,day!D7, records!B4:B39, "&gt;=" &amp; day!H2,records!B4:B39, "&lt;" &amp; day!I2)</f>
        <v>0</v>
      </c>
      <c r="I7">
        <f>SUMIFS(records!D4:D39,records!A4:A39,day!D7, records!B4:B39, "&gt;=" &amp; day!I2,records!B4:B39, "&lt;" &amp; day!J2)</f>
        <v>0</v>
      </c>
      <c r="J7">
        <f>SUMIFS(records!D4:D39,records!A4:A39,day!D7, records!B4:B39, "&gt;=" &amp; day!J2,records!B4:B39, "&lt;" &amp; day!K2)</f>
        <v>0</v>
      </c>
      <c r="K7">
        <f>SUMIFS(records!D4:D39,records!A4:A39,day!D7, records!B4:B39, "&gt;=" &amp; day!K2,records!B4:B39, "&lt;" &amp; day!L2)</f>
        <v>0</v>
      </c>
      <c r="L7">
        <f>SUMIFS(records!D4:D39,records!A4:A39,day!D7, records!B4:B39, "&gt;=" &amp; day!L2,records!B4:B39, "&lt;" &amp; day!M2)</f>
        <v>0</v>
      </c>
      <c r="M7">
        <f>SUMIFS(records!D4:D39,records!A4:A39,day!D7, records!B4:B39, "&gt;=" &amp; day!M2,records!B4:B39, "&lt;" &amp; day!N2)</f>
        <v>0</v>
      </c>
      <c r="N7">
        <f>SUMIFS(records!D4:D39,records!A4:A39,day!D7, records!B4:B39, "&gt;=" &amp; day!N2,records!B4:B39, "&lt;" &amp; day!O2)</f>
        <v>0</v>
      </c>
      <c r="O7">
        <f>SUMIFS(records!D4:D39,records!A4:A39,day!D7, records!B4:B39, "&gt;=" &amp; day!O2,records!B4:B39, "&lt;" &amp; day!P2)</f>
        <v>0</v>
      </c>
      <c r="P7">
        <f>SUMIFS(records!D4:D39,records!A4:A39,day!D7, records!B4:B39, "&gt;=" &amp; day!P2,records!B4:B39, "&lt;" &amp; day!Q2)</f>
        <v>0</v>
      </c>
      <c r="Q7">
        <f>SUMIFS(records!D4:D39,records!A4:A39,day!D7, records!B4:B39, "&gt;=" &amp; day!Q2,records!B4:B39, "&lt;" &amp; day!R2)</f>
        <v>0</v>
      </c>
      <c r="R7">
        <f>SUMIFS(records!D4:D39,records!A4:A39,day!D7, records!B4:B39, "&gt;=" &amp; day!R2,records!B4:B39, "&lt;" &amp; day!S2)</f>
        <v>0</v>
      </c>
      <c r="S7">
        <f>SUMIFS(records!D4:D39,records!A4:A39,day!D7, records!B4:B39, "&gt;=" &amp; day!S2,records!B4:B39, "&lt;" &amp; day!T2)</f>
        <v>0</v>
      </c>
      <c r="T7">
        <f>SUMIFS(records!D4:D39,records!A4:A39,day!D7, records!B4:B39, "&gt;=" &amp; day!T2,records!B4:B39, "&lt;" &amp; day!U2)</f>
        <v>0</v>
      </c>
      <c r="U7">
        <f>SUMIFS(records!D4:D39,records!A4:A39,day!D7, records!B4:B39, "&gt;=" &amp; day!U2,records!B4:B39, "&lt;" &amp; day!V2)</f>
        <v>0</v>
      </c>
      <c r="V7">
        <f>SUMIFS(records!D4:D39,records!A4:A39,day!D7, records!B4:B39, "&gt;=" &amp; day!V2,records!B4:B39, "&lt;" &amp; day!W2)</f>
        <v>0</v>
      </c>
      <c r="W7">
        <f>SUMIFS(records!D4:D39,records!A4:A39,day!D7, records!B4:B39, "&gt;=" &amp; day!W2,records!B4:B39, "&lt;" &amp; day!X2)</f>
        <v>0</v>
      </c>
      <c r="X7">
        <f>SUMIFS(records!D4:D39,records!A4:A39,day!D7, records!B4:B39, "&gt;=" &amp; day!X2,records!B4:B39, "&lt;" &amp; day!Y2)</f>
        <v>0</v>
      </c>
      <c r="Y7">
        <f>SUMIFS(records!D4:D39,records!A4:A39,day!D7, records!B4:B39, "&gt;=" &amp; day!Y2,records!B4:B39, "&lt;" &amp; day!Z2)</f>
        <v>0</v>
      </c>
      <c r="Z7">
        <f>SUMIFS(records!D4:D39,records!A4:A39,day!D7, records!B4:B39, "&gt;=" &amp; day!Z2,records!B4:B39, "&lt;" &amp; day!AA2)</f>
        <v>0</v>
      </c>
      <c r="AA7">
        <f>SUMIFS(records!D4:D39,records!A4:A39,day!D7, records!B4:B39, "&gt;=" &amp; day!AA2,records!B4:B39, "&lt;" &amp; day!AB2)</f>
        <v>0</v>
      </c>
      <c r="AB7">
        <f>SUMIFS(records!D4:D39,records!A4:A39,day!D7, records!B4:B39, "&gt;=" &amp; day!AB2,records!B4:B39, "&lt;" &amp; day!AC2)</f>
        <v>0</v>
      </c>
      <c r="AC7">
        <f>SUMIFS(records!D4:D39,records!A4:A39,day!D7, records!B4:B39,day!AC2)</f>
        <v>0</v>
      </c>
      <c r="AE7" s="6">
        <v>43888</v>
      </c>
      <c r="AF7">
        <f>SUMIFS(records!D4:D39,records!A4:A39,day!A7, records!C4:C39, day!AF2)</f>
        <v>0</v>
      </c>
      <c r="AG7">
        <f>SUMIFS(records!D4:D39,records!A4:A39,day!A7, records!C4:C39, day!AG2)</f>
        <v>0</v>
      </c>
      <c r="AH7">
        <f>SUMIFS(records!D4:D39,records!A4:A39,day!A7, records!C4:C39, day!AH2)</f>
        <v>0</v>
      </c>
      <c r="AI7">
        <f>SUMIFS(records!D4:D39,records!A4:A39,day!A7, records!C4:C39, day!AI2)</f>
        <v>0</v>
      </c>
      <c r="AJ7">
        <f>SUMIFS(records!D4:D39,records!A4:A39,day!A7, records!C4:C39, day!AJ2)</f>
        <v>0</v>
      </c>
      <c r="AK7">
        <f>SUMIFS(records!D4:D39,records!A4:A39,day!A7, records!C4:C39, day!AK2)</f>
        <v>0</v>
      </c>
    </row>
    <row r="8" spans="1:37">
      <c r="A8" s="6">
        <v>43889</v>
      </c>
      <c r="B8">
        <f>SUMIF(records[日期],表6_11[[#This Row],[日期]],records[得分])</f>
        <v>0</v>
      </c>
      <c r="D8" s="6">
        <f t="shared" si="0"/>
        <v>43889</v>
      </c>
      <c r="E8">
        <f>SUMIFS(records!D4:D39,records!A4:A39,day!D8, records!B4:B39, "&gt;=" &amp; day!E2,records!B4:B39, "&lt;" &amp; day!F2)</f>
        <v>0</v>
      </c>
      <c r="F8">
        <f>SUMIFS(records!D4:D39,records!A4:A39,day!D8, records!B4:B39, "&gt;=" &amp; day!F2,records!B4:B39, "&lt;" &amp; day!G2)</f>
        <v>0</v>
      </c>
      <c r="G8">
        <f>SUMIFS(records!D4:D39,records!A4:A39,day!D8, records!B4:B39, "&gt;=" &amp; day!G2,records!B4:B39, "&lt;" &amp; day!H2)</f>
        <v>0</v>
      </c>
      <c r="H8">
        <f>SUMIFS(records!D4:D39,records!A4:A39,day!D8, records!B4:B39, "&gt;=" &amp; day!H2,records!B4:B39, "&lt;" &amp; day!I2)</f>
        <v>0</v>
      </c>
      <c r="I8">
        <f>SUMIFS(records!D4:D39,records!A4:A39,day!D8, records!B4:B39, "&gt;=" &amp; day!I2,records!B4:B39, "&lt;" &amp; day!J2)</f>
        <v>0</v>
      </c>
      <c r="J8">
        <f>SUMIFS(records!D4:D39,records!A4:A39,day!D8, records!B4:B39, "&gt;=" &amp; day!J2,records!B4:B39, "&lt;" &amp; day!K2)</f>
        <v>0</v>
      </c>
      <c r="K8">
        <f>SUMIFS(records!D4:D39,records!A4:A39,day!D8, records!B4:B39, "&gt;=" &amp; day!K2,records!B4:B39, "&lt;" &amp; day!L2)</f>
        <v>0</v>
      </c>
      <c r="L8">
        <f>SUMIFS(records!D4:D39,records!A4:A39,day!D8, records!B4:B39, "&gt;=" &amp; day!L2,records!B4:B39, "&lt;" &amp; day!M2)</f>
        <v>0</v>
      </c>
      <c r="M8">
        <f>SUMIFS(records!D4:D39,records!A4:A39,day!D8, records!B4:B39, "&gt;=" &amp; day!M2,records!B4:B39, "&lt;" &amp; day!N2)</f>
        <v>0</v>
      </c>
      <c r="N8">
        <f>SUMIFS(records!D4:D39,records!A4:A39,day!D8, records!B4:B39, "&gt;=" &amp; day!N2,records!B4:B39, "&lt;" &amp; day!O2)</f>
        <v>0</v>
      </c>
      <c r="O8">
        <f>SUMIFS(records!D4:D39,records!A4:A39,day!D8, records!B4:B39, "&gt;=" &amp; day!O2,records!B4:B39, "&lt;" &amp; day!P2)</f>
        <v>0</v>
      </c>
      <c r="P8">
        <f>SUMIFS(records!D4:D39,records!A4:A39,day!D8, records!B4:B39, "&gt;=" &amp; day!P2,records!B4:B39, "&lt;" &amp; day!Q2)</f>
        <v>0</v>
      </c>
      <c r="Q8">
        <f>SUMIFS(records!D4:D39,records!A4:A39,day!D8, records!B4:B39, "&gt;=" &amp; day!Q2,records!B4:B39, "&lt;" &amp; day!R2)</f>
        <v>0</v>
      </c>
      <c r="R8">
        <f>SUMIFS(records!D4:D39,records!A4:A39,day!D8, records!B4:B39, "&gt;=" &amp; day!R2,records!B4:B39, "&lt;" &amp; day!S2)</f>
        <v>0</v>
      </c>
      <c r="S8">
        <f>SUMIFS(records!D4:D39,records!A4:A39,day!D8, records!B4:B39, "&gt;=" &amp; day!S2,records!B4:B39, "&lt;" &amp; day!T2)</f>
        <v>0</v>
      </c>
      <c r="T8">
        <f>SUMIFS(records!D4:D39,records!A4:A39,day!D8, records!B4:B39, "&gt;=" &amp; day!T2,records!B4:B39, "&lt;" &amp; day!U2)</f>
        <v>0</v>
      </c>
      <c r="U8">
        <f>SUMIFS(records!D4:D39,records!A4:A39,day!D8, records!B4:B39, "&gt;=" &amp; day!U2,records!B4:B39, "&lt;" &amp; day!V2)</f>
        <v>0</v>
      </c>
      <c r="V8">
        <f>SUMIFS(records!D4:D39,records!A4:A39,day!D8, records!B4:B39, "&gt;=" &amp; day!V2,records!B4:B39, "&lt;" &amp; day!W2)</f>
        <v>0</v>
      </c>
      <c r="W8">
        <f>SUMIFS(records!D4:D39,records!A4:A39,day!D8, records!B4:B39, "&gt;=" &amp; day!W2,records!B4:B39, "&lt;" &amp; day!X2)</f>
        <v>0</v>
      </c>
      <c r="X8">
        <f>SUMIFS(records!D4:D39,records!A4:A39,day!D8, records!B4:B39, "&gt;=" &amp; day!X2,records!B4:B39, "&lt;" &amp; day!Y2)</f>
        <v>0</v>
      </c>
      <c r="Y8">
        <f>SUMIFS(records!D4:D39,records!A4:A39,day!D8, records!B4:B39, "&gt;=" &amp; day!Y2,records!B4:B39, "&lt;" &amp; day!Z2)</f>
        <v>0</v>
      </c>
      <c r="Z8">
        <f>SUMIFS(records!D4:D39,records!A4:A39,day!D8, records!B4:B39, "&gt;=" &amp; day!Z2,records!B4:B39, "&lt;" &amp; day!AA2)</f>
        <v>0</v>
      </c>
      <c r="AA8">
        <f>SUMIFS(records!D4:D39,records!A4:A39,day!D8, records!B4:B39, "&gt;=" &amp; day!AA2,records!B4:B39, "&lt;" &amp; day!AB2)</f>
        <v>0</v>
      </c>
      <c r="AB8">
        <f>SUMIFS(records!D4:D39,records!A4:A39,day!D8, records!B4:B39, "&gt;=" &amp; day!AB2,records!B4:B39, "&lt;" &amp; day!AC2)</f>
        <v>0</v>
      </c>
      <c r="AC8">
        <f>SUMIFS(records!D4:D39,records!A4:A39,day!D8, records!B4:B39,day!AC2)</f>
        <v>0</v>
      </c>
      <c r="AE8" s="6">
        <v>43889</v>
      </c>
      <c r="AF8">
        <f>SUMIFS(records!D4:D39,records!A4:A39,day!A8, records!C4:C39, day!AF2)</f>
        <v>0</v>
      </c>
      <c r="AG8">
        <f>SUMIFS(records!D4:D39,records!A4:A39,day!A8, records!C4:C39, day!AG2)</f>
        <v>0</v>
      </c>
      <c r="AH8">
        <f>SUMIFS(records!D4:D39,records!A4:A39,day!A8, records!C4:C39, day!AH2)</f>
        <v>0</v>
      </c>
      <c r="AI8">
        <f>SUMIFS(records!D4:D39,records!A4:A39,day!A8, records!C4:C39, day!AI2)</f>
        <v>0</v>
      </c>
      <c r="AJ8">
        <f>SUMIFS(records!D4:D39,records!A4:A39,day!A8, records!C4:C39, day!AJ2)</f>
        <v>0</v>
      </c>
      <c r="AK8">
        <f>SUMIFS(records!D4:D39,records!A4:A39,day!A8, records!C4:C39, day!AK2)</f>
        <v>0</v>
      </c>
    </row>
    <row r="9" spans="1:37">
      <c r="A9" s="6">
        <v>43890</v>
      </c>
      <c r="B9">
        <f>SUMIF(records[日期],表6_11[[#This Row],[日期]],records[得分])</f>
        <v>0</v>
      </c>
      <c r="D9" s="6">
        <f t="shared" si="0"/>
        <v>43890</v>
      </c>
      <c r="E9">
        <f>SUMIFS(records!D4:D39,records!A4:A39,day!D9, records!B4:B39, "&gt;=" &amp; day!E2,records!B4:B39, "&lt;" &amp; day!F2)</f>
        <v>0</v>
      </c>
      <c r="F9">
        <f>SUMIFS(records!D4:D39,records!A4:A39,day!D9, records!B4:B39, "&gt;=" &amp; day!F2,records!B4:B39, "&lt;" &amp; day!G2)</f>
        <v>0</v>
      </c>
      <c r="G9">
        <f>SUMIFS(records!D4:D39,records!A4:A39,day!D9, records!B4:B39, "&gt;=" &amp; day!G2,records!B4:B39, "&lt;" &amp; day!H2)</f>
        <v>0</v>
      </c>
      <c r="H9">
        <f>SUMIFS(records!D4:D39,records!A4:A39,day!D9, records!B4:B39, "&gt;=" &amp; day!H2,records!B4:B39, "&lt;" &amp; day!I2)</f>
        <v>0</v>
      </c>
      <c r="I9">
        <f>SUMIFS(records!D4:D39,records!A4:A39,day!D9, records!B4:B39, "&gt;=" &amp; day!I2,records!B4:B39, "&lt;" &amp; day!J2)</f>
        <v>0</v>
      </c>
      <c r="J9">
        <f>SUMIFS(records!D4:D39,records!A4:A39,day!D9, records!B4:B39, "&gt;=" &amp; day!J2,records!B4:B39, "&lt;" &amp; day!K2)</f>
        <v>0</v>
      </c>
      <c r="K9">
        <f>SUMIFS(records!D4:D39,records!A4:A39,day!D9, records!B4:B39, "&gt;=" &amp; day!K2,records!B4:B39, "&lt;" &amp; day!L2)</f>
        <v>0</v>
      </c>
      <c r="L9">
        <f>SUMIFS(records!D4:D39,records!A4:A39,day!D9, records!B4:B39, "&gt;=" &amp; day!L2,records!B4:B39, "&lt;" &amp; day!M2)</f>
        <v>0</v>
      </c>
      <c r="M9">
        <f>SUMIFS(records!D4:D39,records!A4:A39,day!D9, records!B4:B39, "&gt;=" &amp; day!M2,records!B4:B39, "&lt;" &amp; day!N2)</f>
        <v>0</v>
      </c>
      <c r="N9">
        <f>SUMIFS(records!D4:D39,records!A4:A39,day!D9, records!B4:B39, "&gt;=" &amp; day!N2,records!B4:B39, "&lt;" &amp; day!O2)</f>
        <v>0</v>
      </c>
      <c r="O9">
        <f>SUMIFS(records!D4:D39,records!A4:A39,day!D9, records!B4:B39, "&gt;=" &amp; day!O2,records!B4:B39, "&lt;" &amp; day!P2)</f>
        <v>0</v>
      </c>
      <c r="P9">
        <f>SUMIFS(records!D4:D39,records!A4:A39,day!D9, records!B4:B39, "&gt;=" &amp; day!P2,records!B4:B39, "&lt;" &amp; day!Q2)</f>
        <v>0</v>
      </c>
      <c r="Q9">
        <f>SUMIFS(records!D4:D39,records!A4:A39,day!D9, records!B4:B39, "&gt;=" &amp; day!Q2,records!B4:B39, "&lt;" &amp; day!R2)</f>
        <v>0</v>
      </c>
      <c r="R9">
        <f>SUMIFS(records!D4:D39,records!A4:A39,day!D9, records!B4:B39, "&gt;=" &amp; day!R2,records!B4:B39, "&lt;" &amp; day!S2)</f>
        <v>0</v>
      </c>
      <c r="S9">
        <f>SUMIFS(records!D4:D39,records!A4:A39,day!D9, records!B4:B39, "&gt;=" &amp; day!S2,records!B4:B39, "&lt;" &amp; day!T2)</f>
        <v>0</v>
      </c>
      <c r="T9">
        <f>SUMIFS(records!D4:D39,records!A4:A39,day!D9, records!B4:B39, "&gt;=" &amp; day!T2,records!B4:B39, "&lt;" &amp; day!U2)</f>
        <v>0</v>
      </c>
      <c r="U9">
        <f>SUMIFS(records!D4:D39,records!A4:A39,day!D9, records!B4:B39, "&gt;=" &amp; day!U2,records!B4:B39, "&lt;" &amp; day!V2)</f>
        <v>0</v>
      </c>
      <c r="V9">
        <f>SUMIFS(records!D4:D39,records!A4:A39,day!D9, records!B4:B39, "&gt;=" &amp; day!V2,records!B4:B39, "&lt;" &amp; day!W2)</f>
        <v>0</v>
      </c>
      <c r="W9">
        <f>SUMIFS(records!D4:D39,records!A4:A39,day!D9, records!B4:B39, "&gt;=" &amp; day!W2,records!B4:B39, "&lt;" &amp; day!X2)</f>
        <v>0</v>
      </c>
      <c r="X9">
        <f>SUMIFS(records!D4:D39,records!A4:A39,day!D9, records!B4:B39, "&gt;=" &amp; day!X2,records!B4:B39, "&lt;" &amp; day!Y2)</f>
        <v>0</v>
      </c>
      <c r="Y9">
        <f>SUMIFS(records!D4:D39,records!A4:A39,day!D9, records!B4:B39, "&gt;=" &amp; day!Y2,records!B4:B39, "&lt;" &amp; day!Z2)</f>
        <v>0</v>
      </c>
      <c r="Z9">
        <f>SUMIFS(records!D4:D39,records!A4:A39,day!D9, records!B4:B39, "&gt;=" &amp; day!Z2,records!B4:B39, "&lt;" &amp; day!AA2)</f>
        <v>0</v>
      </c>
      <c r="AA9">
        <f>SUMIFS(records!D4:D39,records!A4:A39,day!D9, records!B4:B39, "&gt;=" &amp; day!AA2,records!B4:B39, "&lt;" &amp; day!AB2)</f>
        <v>0</v>
      </c>
      <c r="AB9">
        <f>SUMIFS(records!D4:D39,records!A4:A39,day!D9, records!B4:B39, "&gt;=" &amp; day!AB2,records!B4:B39, "&lt;" &amp; day!AC2)</f>
        <v>0</v>
      </c>
      <c r="AC9">
        <f>SUMIFS(records!D4:D39,records!A4:A39,day!D9, records!B4:B39,day!AC2)</f>
        <v>0</v>
      </c>
      <c r="AE9" s="6">
        <v>43890</v>
      </c>
      <c r="AF9">
        <f>SUMIFS(records!D4:D39,records!A4:A39,day!A9, records!C4:C39, day!AF2)</f>
        <v>0</v>
      </c>
      <c r="AG9">
        <f>SUMIFS(records!D4:D39,records!A4:A39,day!A9, records!C4:C39, day!AG2)</f>
        <v>0</v>
      </c>
      <c r="AH9">
        <f>SUMIFS(records!D4:D39,records!A4:A39,day!A9, records!C4:C39, day!AH2)</f>
        <v>0</v>
      </c>
      <c r="AI9">
        <f>SUMIFS(records!D4:D39,records!A4:A39,day!A9, records!C4:C39, day!AI2)</f>
        <v>0</v>
      </c>
      <c r="AJ9">
        <f>SUMIFS(records!D4:D39,records!A4:A39,day!A9, records!C4:C39, day!AJ2)</f>
        <v>0</v>
      </c>
      <c r="AK9">
        <f>SUMIFS(records!D4:D39,records!A4:A39,day!A9, records!C4:C39, day!AK2)</f>
        <v>0</v>
      </c>
    </row>
    <row r="10" spans="1:37">
      <c r="A10" s="6"/>
      <c r="D10" s="6"/>
      <c r="AE10" s="6"/>
    </row>
    <row r="11" spans="1:37">
      <c r="A11" s="6"/>
      <c r="D11" s="6"/>
      <c r="AE11" s="6"/>
    </row>
    <row r="12" spans="1:37">
      <c r="A12" s="6"/>
      <c r="D12" s="6"/>
      <c r="AE12" s="6"/>
    </row>
    <row r="13" spans="1:37">
      <c r="A13" s="6"/>
      <c r="D13" s="6"/>
      <c r="AE13" s="6"/>
    </row>
    <row r="14" spans="1:37">
      <c r="A14" s="6"/>
      <c r="D14" s="6"/>
      <c r="AE14" s="6"/>
    </row>
    <row r="15" spans="1:37">
      <c r="A15" s="6"/>
      <c r="D15" s="6"/>
      <c r="AE15" s="6"/>
    </row>
    <row r="16" spans="1:37">
      <c r="A16" s="6"/>
      <c r="D16" s="6"/>
      <c r="AE16" s="6"/>
    </row>
    <row r="17" spans="1:31">
      <c r="A17" s="6"/>
      <c r="D17" s="6"/>
      <c r="AE17" s="6"/>
    </row>
    <row r="18" spans="1:31">
      <c r="A18" s="6"/>
      <c r="D18" s="6"/>
      <c r="AE18" s="6"/>
    </row>
    <row r="19" spans="1:31">
      <c r="A19" s="6"/>
      <c r="D19" s="6"/>
      <c r="AE19" s="6"/>
    </row>
    <row r="20" spans="1:31">
      <c r="A20" s="6"/>
      <c r="D20" s="6"/>
      <c r="AE20" s="6"/>
    </row>
    <row r="21" spans="1:31">
      <c r="A21" s="6"/>
      <c r="D21" s="6"/>
      <c r="AE21" s="6"/>
    </row>
    <row r="22" spans="1:31">
      <c r="A22" s="6"/>
      <c r="D22" s="6"/>
      <c r="AE22" s="6"/>
    </row>
    <row r="23" spans="1:31">
      <c r="A23" s="6"/>
      <c r="D23" s="6"/>
      <c r="AE23" s="6"/>
    </row>
    <row r="24" spans="1:31">
      <c r="A24" s="6"/>
      <c r="D24" s="6"/>
      <c r="AE24" s="6"/>
    </row>
    <row r="25" spans="1:31">
      <c r="A25" s="6"/>
      <c r="D25" s="6"/>
      <c r="AE25" s="6"/>
    </row>
    <row r="26" spans="1:31">
      <c r="A26" s="6"/>
      <c r="D26" s="6"/>
      <c r="AE26" s="6"/>
    </row>
    <row r="27" spans="1:31">
      <c r="A27" s="6"/>
      <c r="D27" s="6"/>
      <c r="AE27" s="6"/>
    </row>
    <row r="28" spans="1:31">
      <c r="A28" s="6"/>
      <c r="D28" s="6"/>
      <c r="AE28" s="6"/>
    </row>
    <row r="29" spans="1:31">
      <c r="A29" s="6"/>
      <c r="D29" s="6"/>
      <c r="AE29" s="6"/>
    </row>
    <row r="30" spans="1:31">
      <c r="A30" s="6"/>
      <c r="D30" s="6"/>
      <c r="AE30" s="6"/>
    </row>
    <row r="31" spans="1:31">
      <c r="A31" s="6"/>
      <c r="D31" s="6"/>
      <c r="AE31" s="6"/>
    </row>
    <row r="32" spans="1:31">
      <c r="A32" s="6"/>
      <c r="D32" s="6"/>
      <c r="AE32" s="6"/>
    </row>
    <row r="33" spans="1:37">
      <c r="A33" s="6"/>
      <c r="D33" s="6"/>
      <c r="AE33" s="6"/>
    </row>
    <row r="34" spans="1:37">
      <c r="A34" s="6"/>
      <c r="D34" s="6"/>
      <c r="AE34" s="6"/>
    </row>
    <row r="35" spans="1:37">
      <c r="A35" s="6"/>
      <c r="D35" s="6"/>
      <c r="AE35" s="6"/>
    </row>
    <row r="36" spans="1:37">
      <c r="A36" s="6"/>
      <c r="D36" s="6"/>
      <c r="AE36" s="6"/>
    </row>
    <row r="38" spans="1:37" ht="21">
      <c r="A38" s="18" t="s">
        <v>61</v>
      </c>
      <c r="B38" s="18"/>
      <c r="D38" s="17" t="s">
        <v>62</v>
      </c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E38" s="16" t="s">
        <v>63</v>
      </c>
      <c r="AF38" s="16"/>
      <c r="AG38" s="16"/>
      <c r="AH38" s="16"/>
      <c r="AI38" s="16"/>
      <c r="AJ38" s="16"/>
      <c r="AK38" s="16"/>
    </row>
    <row r="39" spans="1:37" ht="18">
      <c r="A39" s="1" t="s">
        <v>32</v>
      </c>
      <c r="B39" s="11" t="s">
        <v>33</v>
      </c>
      <c r="D39" s="1" t="s">
        <v>32</v>
      </c>
      <c r="E39" s="1" t="s">
        <v>36</v>
      </c>
      <c r="F39" s="1" t="s">
        <v>37</v>
      </c>
      <c r="G39" s="1" t="s">
        <v>38</v>
      </c>
      <c r="H39" s="1" t="s">
        <v>39</v>
      </c>
      <c r="I39" s="1" t="s">
        <v>40</v>
      </c>
      <c r="J39" s="1" t="s">
        <v>41</v>
      </c>
      <c r="K39" s="1" t="s">
        <v>35</v>
      </c>
      <c r="L39" s="1" t="s">
        <v>42</v>
      </c>
      <c r="M39" s="1" t="s">
        <v>43</v>
      </c>
      <c r="N39" s="1" t="s">
        <v>44</v>
      </c>
      <c r="O39" s="1" t="s">
        <v>45</v>
      </c>
      <c r="P39" s="1" t="s">
        <v>46</v>
      </c>
      <c r="Q39" s="1" t="s">
        <v>47</v>
      </c>
      <c r="R39" s="1" t="s">
        <v>48</v>
      </c>
      <c r="S39" s="1" t="s">
        <v>49</v>
      </c>
      <c r="T39" s="1" t="s">
        <v>50</v>
      </c>
      <c r="U39" s="1" t="s">
        <v>51</v>
      </c>
      <c r="V39" s="1" t="s">
        <v>52</v>
      </c>
      <c r="W39" s="1" t="s">
        <v>53</v>
      </c>
      <c r="X39" s="1" t="s">
        <v>54</v>
      </c>
      <c r="Y39" s="1" t="s">
        <v>55</v>
      </c>
      <c r="Z39" s="1" t="s">
        <v>56</v>
      </c>
      <c r="AA39" s="1" t="s">
        <v>57</v>
      </c>
      <c r="AB39" s="1" t="s">
        <v>58</v>
      </c>
      <c r="AC39" s="1" t="s">
        <v>60</v>
      </c>
      <c r="AE39" s="1" t="s">
        <v>32</v>
      </c>
      <c r="AF39" s="11" t="s">
        <v>6</v>
      </c>
      <c r="AG39" s="11" t="s">
        <v>8</v>
      </c>
      <c r="AH39" s="11" t="s">
        <v>9</v>
      </c>
      <c r="AI39" s="11" t="s">
        <v>10</v>
      </c>
      <c r="AJ39" s="11" t="s">
        <v>11</v>
      </c>
      <c r="AK39" s="11" t="s">
        <v>59</v>
      </c>
    </row>
    <row r="40" spans="1:37">
      <c r="A40" s="6">
        <v>43884</v>
      </c>
      <c r="B40">
        <v>-2.0000000000000032E-2</v>
      </c>
      <c r="D40" s="6">
        <v>43884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-0.2</v>
      </c>
      <c r="L40">
        <v>-0.1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0.1</v>
      </c>
      <c r="AA40">
        <v>0.18</v>
      </c>
      <c r="AB40">
        <v>0</v>
      </c>
      <c r="AC40">
        <v>0</v>
      </c>
      <c r="AE40" s="6">
        <v>43884</v>
      </c>
      <c r="AF40">
        <v>-0.1</v>
      </c>
      <c r="AG40">
        <v>-0.1</v>
      </c>
      <c r="AH40">
        <v>-0.1</v>
      </c>
      <c r="AI40">
        <v>0.1</v>
      </c>
      <c r="AJ40">
        <v>0.1</v>
      </c>
      <c r="AK40">
        <v>0</v>
      </c>
    </row>
    <row r="41" spans="1:37">
      <c r="A41" s="6">
        <v>43885</v>
      </c>
      <c r="B41">
        <v>-0.12000000000000018</v>
      </c>
      <c r="D41" s="6">
        <v>43885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-0.4</v>
      </c>
      <c r="L41">
        <v>-0.2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0.1</v>
      </c>
      <c r="AA41">
        <v>0.2</v>
      </c>
      <c r="AB41">
        <v>0</v>
      </c>
      <c r="AC41">
        <v>0.18</v>
      </c>
      <c r="AE41" s="6">
        <v>43885</v>
      </c>
      <c r="AF41">
        <v>-0.2</v>
      </c>
      <c r="AG41">
        <v>-0.2</v>
      </c>
      <c r="AH41">
        <v>-0.2</v>
      </c>
      <c r="AI41">
        <v>0.1</v>
      </c>
      <c r="AJ41">
        <v>0.1</v>
      </c>
      <c r="AK41">
        <v>0</v>
      </c>
    </row>
    <row r="42" spans="1:37">
      <c r="A42" s="6">
        <v>43886</v>
      </c>
      <c r="B42">
        <v>1.5999999999999999</v>
      </c>
      <c r="D42" s="6">
        <v>43886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0.2</v>
      </c>
      <c r="L42">
        <v>0.1</v>
      </c>
      <c r="M42">
        <v>0.1</v>
      </c>
      <c r="N42">
        <v>0.2</v>
      </c>
      <c r="O42">
        <v>0.1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0.1</v>
      </c>
      <c r="X42">
        <v>0</v>
      </c>
      <c r="Y42">
        <v>0</v>
      </c>
      <c r="Z42">
        <v>0.2</v>
      </c>
      <c r="AA42">
        <v>0.60000000000000009</v>
      </c>
      <c r="AB42">
        <v>0</v>
      </c>
      <c r="AC42">
        <v>0</v>
      </c>
      <c r="AE42" s="6">
        <v>43886</v>
      </c>
      <c r="AF42">
        <v>0.1</v>
      </c>
      <c r="AG42">
        <v>0.1</v>
      </c>
      <c r="AH42">
        <v>0</v>
      </c>
      <c r="AI42">
        <v>0.2</v>
      </c>
      <c r="AJ42">
        <v>0</v>
      </c>
      <c r="AK42">
        <v>0</v>
      </c>
    </row>
    <row r="43" spans="1:37">
      <c r="A43" s="6">
        <v>43887</v>
      </c>
      <c r="B43">
        <v>2.8</v>
      </c>
      <c r="D43" s="6">
        <v>43887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0.2</v>
      </c>
      <c r="L43">
        <v>0.1</v>
      </c>
      <c r="M43">
        <v>0.8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0.2</v>
      </c>
      <c r="AA43">
        <v>0.60000000000000009</v>
      </c>
      <c r="AB43">
        <v>0</v>
      </c>
      <c r="AC43">
        <v>0.9</v>
      </c>
      <c r="AE43" s="6">
        <v>43887</v>
      </c>
      <c r="AF43">
        <v>0.1</v>
      </c>
      <c r="AG43">
        <v>0.1</v>
      </c>
      <c r="AH43">
        <v>0</v>
      </c>
      <c r="AI43">
        <v>0.2</v>
      </c>
      <c r="AJ43">
        <v>0</v>
      </c>
      <c r="AK43">
        <v>0</v>
      </c>
    </row>
    <row r="44" spans="1:37">
      <c r="A44" s="6">
        <v>43888</v>
      </c>
      <c r="B44">
        <v>0</v>
      </c>
      <c r="D44" s="6">
        <v>43888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E44" s="6">
        <v>43888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</row>
    <row r="45" spans="1:37">
      <c r="A45" s="6">
        <v>43889</v>
      </c>
      <c r="B45">
        <v>0</v>
      </c>
      <c r="D45" s="6">
        <v>43889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E45" s="6">
        <v>43889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</row>
    <row r="46" spans="1:37">
      <c r="A46" s="6">
        <v>43890</v>
      </c>
      <c r="B46">
        <v>0</v>
      </c>
      <c r="D46" s="6">
        <v>43890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E46" s="6">
        <v>43890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</row>
  </sheetData>
  <mergeCells count="6">
    <mergeCell ref="AE38:AK38"/>
    <mergeCell ref="D1:AC1"/>
    <mergeCell ref="AE1:AK1"/>
    <mergeCell ref="A1:B1"/>
    <mergeCell ref="A38:B38"/>
    <mergeCell ref="D38:AC38"/>
  </mergeCells>
  <phoneticPr fontId="1" type="noConversion"/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F7C47-2E79-C040-8E55-CC05C8CEB864}">
  <dimension ref="A1:AQ41"/>
  <sheetViews>
    <sheetView topLeftCell="Z12" zoomScaleNormal="100" workbookViewId="0">
      <selection activeCell="AI33" sqref="AI33:AQ33"/>
    </sheetView>
  </sheetViews>
  <sheetFormatPr baseColWidth="10" defaultRowHeight="16"/>
  <cols>
    <col min="7" max="8" width="11.5" customWidth="1"/>
    <col min="35" max="35" width="9.1640625" bestFit="1" customWidth="1"/>
    <col min="36" max="37" width="13.83203125" bestFit="1" customWidth="1"/>
    <col min="38" max="42" width="9.1640625" bestFit="1" customWidth="1"/>
    <col min="43" max="43" width="18.83203125" bestFit="1" customWidth="1"/>
  </cols>
  <sheetData>
    <row r="1" spans="1:43" ht="21">
      <c r="A1" s="18" t="s">
        <v>67</v>
      </c>
      <c r="B1" s="18"/>
      <c r="C1" s="18"/>
      <c r="D1" s="18"/>
      <c r="F1" s="17" t="s">
        <v>74</v>
      </c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I1" s="16" t="s">
        <v>75</v>
      </c>
      <c r="AJ1" s="16"/>
      <c r="AK1" s="16"/>
      <c r="AL1" s="16"/>
      <c r="AM1" s="16"/>
      <c r="AN1" s="16"/>
      <c r="AO1" s="16"/>
      <c r="AP1" s="16"/>
      <c r="AQ1" s="16"/>
    </row>
    <row r="2" spans="1:43" ht="18">
      <c r="A2" s="11" t="s">
        <v>69</v>
      </c>
      <c r="B2" s="1" t="s">
        <v>71</v>
      </c>
      <c r="C2" s="11" t="s">
        <v>73</v>
      </c>
      <c r="D2" s="11" t="s">
        <v>34</v>
      </c>
      <c r="F2" s="1" t="s">
        <v>68</v>
      </c>
      <c r="G2" s="1" t="s">
        <v>70</v>
      </c>
      <c r="H2" s="1" t="s">
        <v>72</v>
      </c>
      <c r="I2" s="1" t="s">
        <v>36</v>
      </c>
      <c r="J2" s="1" t="s">
        <v>37</v>
      </c>
      <c r="K2" s="1" t="s">
        <v>38</v>
      </c>
      <c r="L2" s="1" t="s">
        <v>39</v>
      </c>
      <c r="M2" s="1" t="s">
        <v>40</v>
      </c>
      <c r="N2" s="1" t="s">
        <v>41</v>
      </c>
      <c r="O2" s="1" t="s">
        <v>35</v>
      </c>
      <c r="P2" s="1" t="s">
        <v>42</v>
      </c>
      <c r="Q2" s="1" t="s">
        <v>43</v>
      </c>
      <c r="R2" s="1" t="s">
        <v>44</v>
      </c>
      <c r="S2" s="1" t="s">
        <v>45</v>
      </c>
      <c r="T2" s="1" t="s">
        <v>46</v>
      </c>
      <c r="U2" s="1" t="s">
        <v>47</v>
      </c>
      <c r="V2" s="1" t="s">
        <v>48</v>
      </c>
      <c r="W2" s="1" t="s">
        <v>49</v>
      </c>
      <c r="X2" s="1" t="s">
        <v>50</v>
      </c>
      <c r="Y2" s="1" t="s">
        <v>51</v>
      </c>
      <c r="Z2" s="1" t="s">
        <v>52</v>
      </c>
      <c r="AA2" s="1" t="s">
        <v>53</v>
      </c>
      <c r="AB2" s="1" t="s">
        <v>54</v>
      </c>
      <c r="AC2" s="1" t="s">
        <v>55</v>
      </c>
      <c r="AD2" s="1" t="s">
        <v>56</v>
      </c>
      <c r="AE2" s="1" t="s">
        <v>57</v>
      </c>
      <c r="AF2" s="1" t="s">
        <v>58</v>
      </c>
      <c r="AG2" s="1" t="s">
        <v>60</v>
      </c>
      <c r="AI2" s="1" t="s">
        <v>68</v>
      </c>
      <c r="AJ2" s="11" t="s">
        <v>70</v>
      </c>
      <c r="AK2" s="11" t="s">
        <v>72</v>
      </c>
      <c r="AL2" s="11" t="s">
        <v>6</v>
      </c>
      <c r="AM2" s="11" t="s">
        <v>8</v>
      </c>
      <c r="AN2" s="11" t="s">
        <v>9</v>
      </c>
      <c r="AO2" s="11" t="s">
        <v>10</v>
      </c>
      <c r="AP2" s="11" t="s">
        <v>11</v>
      </c>
      <c r="AQ2" s="11" t="s">
        <v>59</v>
      </c>
    </row>
    <row r="3" spans="1:43">
      <c r="A3" s="13">
        <v>8</v>
      </c>
      <c r="B3" s="6">
        <v>43878</v>
      </c>
      <c r="C3" s="6">
        <v>43884</v>
      </c>
      <c r="D3" s="7">
        <f>SUMIFS(day!B40:B46,day!A40:A46,"&gt;=" &amp; week!B3,day!A40:A46,"&lt;=" &amp; week!C3)</f>
        <v>-2.0000000000000032E-2</v>
      </c>
      <c r="F3" s="13">
        <f>A3</f>
        <v>8</v>
      </c>
      <c r="G3" s="6">
        <f>B3</f>
        <v>43878</v>
      </c>
      <c r="H3" s="6">
        <f>C3</f>
        <v>43884</v>
      </c>
      <c r="I3" s="7">
        <f>SUMIFS(day!E40:E46,day!D40:D46,"&gt;=" &amp; week!B3,day!D40:D46,"&lt;=" &amp; week!C3)</f>
        <v>0</v>
      </c>
      <c r="J3" s="7">
        <f>SUMIFS(day!F40:F46,day!D40:D46,"&gt;=" &amp; week!B3,day!D40:D46,"&lt;=" &amp; week!C3)</f>
        <v>0</v>
      </c>
      <c r="K3" s="7">
        <f>SUMIFS(day!G40:G46,day!D40:D46,"&gt;=" &amp; week!B3,day!D40:D46,"&lt;=" &amp; week!C3)</f>
        <v>0</v>
      </c>
      <c r="L3" s="7">
        <f>SUMIFS(day!H40:H46,day!D40:D46,"&gt;=" &amp; week!B3,day!D40:D46,"&lt;=" &amp; week!C3)</f>
        <v>0</v>
      </c>
      <c r="M3" s="7">
        <f>SUMIFS(day!I40:I46,day!D40:D46,"&gt;=" &amp; week!B3,day!D40:D46,"&lt;=" &amp; week!C3)</f>
        <v>0</v>
      </c>
      <c r="N3" s="7">
        <f>SUMIFS(day!J40:J46,day!D40:D46,"&gt;=" &amp; week!B3,day!D40:D46,"&lt;=" &amp; week!C3)</f>
        <v>0</v>
      </c>
      <c r="O3" s="7">
        <f>SUMIFS(day!K40:K46,day!D40:D46,"&gt;=" &amp; week!B3,day!D40:D46,"&lt;=" &amp; week!C3)</f>
        <v>-0.2</v>
      </c>
      <c r="P3" s="7">
        <f>SUMIFS(day!L40:L46,day!D40:D46,"&gt;=" &amp; week!B3,day!D40:D46,"&lt;=" &amp; week!C3)</f>
        <v>-0.1</v>
      </c>
      <c r="Q3" s="7">
        <f>SUMIFS(day!M40:M46,day!D40:D46,"&gt;=" &amp; week!B3,day!D40:D46,"&lt;=" &amp; week!C3)</f>
        <v>0</v>
      </c>
      <c r="R3" s="7">
        <f>SUMIFS(day!N40:N46,day!D40:D46,"&gt;=" &amp; week!B3,day!D40:D46,"&lt;=" &amp; week!C3)</f>
        <v>0</v>
      </c>
      <c r="S3" s="7">
        <f>SUMIFS(day!O40:O46,day!D40:D46,"&gt;=" &amp; week!B3,day!D40:D46,"&lt;=" &amp; week!C3)</f>
        <v>0</v>
      </c>
      <c r="T3" s="7">
        <f>SUMIFS(day!P40:P46,day!D40:D46,"&gt;=" &amp; week!B3,day!D40:D46,"&lt;=" &amp; week!C3)</f>
        <v>0</v>
      </c>
      <c r="U3" s="7">
        <f>SUMIFS(day!Q40:Q46,day!D40:D46,"&gt;=" &amp; week!B3,day!D40:D46,"&lt;=" &amp; week!C3)</f>
        <v>0</v>
      </c>
      <c r="V3" s="7">
        <f>SUMIFS(day!R40:R46,day!D40:D46,"&gt;=" &amp; week!B3,day!D40:D46,"&lt;=" &amp; week!C3)</f>
        <v>0</v>
      </c>
      <c r="W3" s="7">
        <f>SUMIFS(day!S40:S46,day!D40:D46,"&gt;=" &amp; week!B3,day!D40:D46,"&lt;=" &amp; week!C3)</f>
        <v>0</v>
      </c>
      <c r="X3" s="7">
        <f>SUMIFS(day!T40:T46,day!D40:D46,"&gt;=" &amp; week!B3,day!D40:D46,"&lt;=" &amp; week!C3)</f>
        <v>0</v>
      </c>
      <c r="Y3" s="7">
        <f>SUMIFS(day!U40:U46,day!D40:D46,"&gt;=" &amp; week!B3,day!D40:D46,"&lt;=" &amp; week!C3)</f>
        <v>0</v>
      </c>
      <c r="Z3" s="7">
        <f>SUMIFS(day!V40:V46,day!D40:D46,"&gt;=" &amp; week!B3,day!D40:D46,"&lt;=" &amp; week!C3)</f>
        <v>0</v>
      </c>
      <c r="AA3" s="7">
        <f>SUMIFS(day!W40:W46,day!D40:D46,"&gt;=" &amp; week!B3,day!D40:D46,"&lt;=" &amp; week!C3)</f>
        <v>0</v>
      </c>
      <c r="AB3" s="7">
        <f>SUMIFS(day!X40:X46,day!D40:D46,"&gt;=" &amp; week!B3,day!D40:D46,"&lt;=" &amp; week!C3)</f>
        <v>0</v>
      </c>
      <c r="AC3" s="7">
        <f>SUMIFS(day!Y40:Y46,day!D40:D46,"&gt;=" &amp; week!B3,day!D40:D46,"&lt;=" &amp; week!C3)</f>
        <v>0</v>
      </c>
      <c r="AD3" s="7">
        <f>SUMIFS(day!Z40:Z46,day!D40:D46,"&gt;=" &amp; week!B3,day!D40:D46,"&lt;=" &amp; week!C3)</f>
        <v>0.1</v>
      </c>
      <c r="AE3" s="7">
        <f>SUMIFS(day!AA40:AA46,day!D40:D46,"&gt;=" &amp; week!B3,day!D40:D46,"&lt;=" &amp; week!C3)</f>
        <v>0.18</v>
      </c>
      <c r="AF3" s="7">
        <f>SUMIFS(day!AB40:AB46,day!D40:D46,"&gt;=" &amp; week!B3,day!D40:D46,"&lt;=" &amp; week!C3)</f>
        <v>0</v>
      </c>
      <c r="AG3" s="7">
        <f>SUMIFS(day!AC40:AC46,day!D40:D46,"&gt;=" &amp; week!B3,day!D40:D46,"&lt;=" &amp; week!C3)</f>
        <v>0</v>
      </c>
      <c r="AI3" s="13">
        <f t="shared" ref="AI3:AK5" si="0">A3</f>
        <v>8</v>
      </c>
      <c r="AJ3" s="6">
        <f t="shared" si="0"/>
        <v>43878</v>
      </c>
      <c r="AK3" s="6">
        <f t="shared" si="0"/>
        <v>43884</v>
      </c>
      <c r="AL3" s="7">
        <f>SUMIFS(day!AF40:AF46,day!D40:D46,"&gt;=" &amp; week!B3,day!D40:D46,"&lt;=" &amp; week!C3)</f>
        <v>-0.1</v>
      </c>
      <c r="AM3" s="7">
        <f>SUMIFS(day!AG40:AG46,day!D40:D46,"&gt;=" &amp; week!B3,day!D40:D46,"&lt;=" &amp; week!C3)</f>
        <v>-0.1</v>
      </c>
      <c r="AN3" s="7">
        <f>SUMIFS(day!AH40:AH46,day!D40:D46,"&gt;=" &amp; week!B3,day!D40:D46,"&lt;=" &amp; week!C3)</f>
        <v>-0.1</v>
      </c>
      <c r="AO3" s="7">
        <f>SUMIFS(day!AI40:AI46,day!D40:D46,"&gt;=" &amp; week!B3,day!D40:D46,"&lt;=" &amp; week!C3)</f>
        <v>0.1</v>
      </c>
      <c r="AP3" s="7">
        <f>SUMIFS(day!AJ40:AJ46,day!D40:D46,"&gt;=" &amp; week!B3,day!D40:D46,"&lt;=" &amp; week!C3)</f>
        <v>0.1</v>
      </c>
      <c r="AQ3" s="7">
        <f>SUMIFS(day!AK40:AK46,day!D40:D46,"&gt;=" &amp; week!B3,day!D40:D46,"&lt;=" &amp; week!C3)</f>
        <v>0</v>
      </c>
    </row>
    <row r="4" spans="1:43">
      <c r="A4" s="13">
        <v>9</v>
      </c>
      <c r="B4" s="6">
        <v>43885</v>
      </c>
      <c r="C4" s="6">
        <v>43891</v>
      </c>
      <c r="D4" s="7">
        <f>SUMIFS(day!B40:B46,day!A40:A46,"&gt;=" &amp; week!B4,day!A40:A46,"&lt;=" &amp; week!C4)</f>
        <v>4.2799999999999994</v>
      </c>
      <c r="F4" s="13">
        <f t="shared" ref="F4:F5" si="1">A4</f>
        <v>9</v>
      </c>
      <c r="G4" s="6">
        <f t="shared" ref="G4:G5" si="2">B4</f>
        <v>43885</v>
      </c>
      <c r="H4" s="6">
        <f t="shared" ref="H4:H5" si="3">C4</f>
        <v>43891</v>
      </c>
      <c r="I4" s="7">
        <f>SUMIFS(day!E40:E46,day!D40:D46,"&gt;=" &amp; week!B4,day!D40:D46,"&lt;=" &amp; week!C4)</f>
        <v>0</v>
      </c>
      <c r="J4" s="7">
        <f>SUMIFS(day!F40:F46,day!D40:D46,"&gt;=" &amp; week!B4,day!D40:D46,"&lt;=" &amp; week!C4)</f>
        <v>0</v>
      </c>
      <c r="K4" s="7">
        <f>SUMIFS(day!G40:G46,day!D40:D46,"&gt;=" &amp; week!B4,day!D40:D46,"&lt;=" &amp; week!C4)</f>
        <v>0</v>
      </c>
      <c r="L4" s="7">
        <f>SUMIFS(day!H40:H46,day!D40:D46,"&gt;=" &amp; week!B4,day!D40:D46,"&lt;=" &amp; week!C4)</f>
        <v>0</v>
      </c>
      <c r="M4" s="7">
        <f>SUMIFS(day!I40:I46,day!D40:D46,"&gt;=" &amp; week!B4,day!D40:D46,"&lt;=" &amp; week!C4)</f>
        <v>0</v>
      </c>
      <c r="N4" s="7">
        <f>SUMIFS(day!J40:J46,day!D40:D46,"&gt;=" &amp; week!B4,day!D40:D46,"&lt;=" &amp; week!C4)</f>
        <v>0</v>
      </c>
      <c r="O4" s="7">
        <f>SUMIFS(day!K40:K46,day!D40:D46,"&gt;=" &amp; week!B4,day!D40:D46,"&lt;=" &amp; week!C4)</f>
        <v>0</v>
      </c>
      <c r="P4" s="7">
        <f>SUMIFS(day!L40:L46,day!D40:D46,"&gt;=" &amp; week!B4,day!D40:D46,"&lt;=" &amp; week!C4)</f>
        <v>0</v>
      </c>
      <c r="Q4" s="7">
        <f>SUMIFS(day!M40:M46,day!D40:D46,"&gt;=" &amp; week!B4,day!D40:D46,"&lt;=" &amp; week!C4)</f>
        <v>0.9</v>
      </c>
      <c r="R4" s="7">
        <f>SUMIFS(day!N40:N46,day!D40:D46,"&gt;=" &amp; week!B4,day!D40:D46,"&lt;=" &amp; week!C4)</f>
        <v>0.2</v>
      </c>
      <c r="S4" s="7">
        <f>SUMIFS(day!O40:O46,day!D40:D46,"&gt;=" &amp; week!B4,day!D40:D46,"&lt;=" &amp; week!C4)</f>
        <v>0.1</v>
      </c>
      <c r="T4" s="7">
        <f>SUMIFS(day!P40:P46,day!D40:D46,"&gt;=" &amp; week!B4,day!D40:D46,"&lt;=" &amp; week!C4)</f>
        <v>0</v>
      </c>
      <c r="U4" s="7">
        <f>SUMIFS(day!Q40:Q46,day!D40:D46,"&gt;=" &amp; week!B4,day!D40:D46,"&lt;=" &amp; week!C4)</f>
        <v>0</v>
      </c>
      <c r="V4" s="7">
        <f>SUMIFS(day!R40:R46,day!D40:D46,"&gt;=" &amp; week!B4,day!D40:D46,"&lt;=" &amp; week!C4)</f>
        <v>0</v>
      </c>
      <c r="W4" s="7">
        <f>SUMIFS(day!S40:S46,day!D40:D46,"&gt;=" &amp; week!B4,day!D40:D46,"&lt;=" &amp; week!C4)</f>
        <v>0</v>
      </c>
      <c r="X4" s="7">
        <f>SUMIFS(day!T40:T46,day!D40:D46,"&gt;=" &amp; week!B4,day!D40:D46,"&lt;=" &amp; week!C4)</f>
        <v>0</v>
      </c>
      <c r="Y4" s="7">
        <f>SUMIFS(day!U40:U46,day!D40:D46,"&gt;=" &amp; week!B4,day!D40:D46,"&lt;=" &amp; week!C4)</f>
        <v>0</v>
      </c>
      <c r="Z4" s="7">
        <f>SUMIFS(day!V40:V46,day!D40:D46,"&gt;=" &amp; week!B4,day!D40:D46,"&lt;=" &amp; week!C4)</f>
        <v>0</v>
      </c>
      <c r="AA4" s="7">
        <f>SUMIFS(day!W40:W46,day!D40:D46,"&gt;=" &amp; week!B4,day!D40:D46,"&lt;=" &amp; week!C4)</f>
        <v>0.1</v>
      </c>
      <c r="AB4" s="7">
        <f>SUMIFS(day!X40:X46,day!D40:D46,"&gt;=" &amp; week!B4,day!D40:D46,"&lt;=" &amp; week!C4)</f>
        <v>0</v>
      </c>
      <c r="AC4" s="7">
        <f>SUMIFS(day!Y40:Y46,day!D40:D46,"&gt;=" &amp; week!B4,day!D40:D46,"&lt;=" &amp; week!C4)</f>
        <v>0</v>
      </c>
      <c r="AD4" s="7">
        <f>SUMIFS(day!Z40:Z46,day!D40:D46,"&gt;=" &amp; week!B4,day!D40:D46,"&lt;=" &amp; week!C4)</f>
        <v>0.5</v>
      </c>
      <c r="AE4" s="7">
        <f>SUMIFS(day!AA40:AA46,day!D40:D46,"&gt;=" &amp; week!B4,day!D40:D46,"&lt;=" &amp; week!C4)</f>
        <v>1.4000000000000001</v>
      </c>
      <c r="AF4" s="7">
        <f>SUMIFS(day!AB40:AB46,day!D40:D46,"&gt;=" &amp; week!B4,day!D40:D46,"&lt;=" &amp; week!C4)</f>
        <v>0</v>
      </c>
      <c r="AG4" s="7">
        <f>SUMIFS(day!AC40:AC46,day!D40:D46,"&gt;=" &amp; week!B4,day!D40:D46,"&lt;=" &amp; week!C4)</f>
        <v>1.08</v>
      </c>
      <c r="AI4" s="13">
        <f t="shared" si="0"/>
        <v>9</v>
      </c>
      <c r="AJ4" s="6">
        <f t="shared" si="0"/>
        <v>43885</v>
      </c>
      <c r="AK4" s="6">
        <f t="shared" si="0"/>
        <v>43891</v>
      </c>
      <c r="AL4" s="7">
        <f>SUMIFS(day!AF40:AF46,day!D40:D46,"&gt;=" &amp; week!B4,day!D40:D46,"&lt;=" &amp; week!C4)</f>
        <v>0</v>
      </c>
      <c r="AM4" s="7">
        <f>SUMIFS(day!AG40:AG46,day!D40:D46,"&gt;=" &amp; week!B4,day!D40:D46,"&lt;=" &amp; week!C4)</f>
        <v>0</v>
      </c>
      <c r="AN4" s="7">
        <f>SUMIFS(day!AH40:AH46,day!D40:D46,"&gt;=" &amp; week!B4,day!D40:D46,"&lt;=" &amp; week!C4)</f>
        <v>-0.2</v>
      </c>
      <c r="AO4" s="7">
        <f>SUMIFS(day!AI40:AI46,day!D40:D46,"&gt;=" &amp; week!B4,day!D40:D46,"&lt;=" &amp; week!C4)</f>
        <v>0.5</v>
      </c>
      <c r="AP4" s="7">
        <f>SUMIFS(day!AJ40:AJ46,day!D40:D46,"&gt;=" &amp; week!B4,day!D40:D46,"&lt;=" &amp; week!C4)</f>
        <v>0.1</v>
      </c>
      <c r="AQ4" s="7">
        <f>SUMIFS(day!AK40:AK46,day!D40:D46,"&gt;=" &amp; week!B4,day!D40:D46,"&lt;=" &amp; week!C4)</f>
        <v>0</v>
      </c>
    </row>
    <row r="5" spans="1:43">
      <c r="A5" s="13">
        <v>10</v>
      </c>
      <c r="B5" s="6">
        <v>43892</v>
      </c>
      <c r="C5" s="6">
        <v>43898</v>
      </c>
      <c r="D5" s="7">
        <f>SUMIFS(day!B40:B46,day!A40:A46,"&gt;=" &amp; week!B5,day!A40:A46,"&lt;=" &amp; week!C5)</f>
        <v>0</v>
      </c>
      <c r="F5" s="13">
        <f t="shared" si="1"/>
        <v>10</v>
      </c>
      <c r="G5" s="6">
        <f t="shared" si="2"/>
        <v>43892</v>
      </c>
      <c r="H5" s="6">
        <f t="shared" si="3"/>
        <v>43898</v>
      </c>
      <c r="I5" s="7">
        <f>SUMIFS(day!E40:E46,day!D40:D46,"&gt;=" &amp; week!B5,day!D40:D46,"&lt;=" &amp; week!C5)</f>
        <v>0</v>
      </c>
      <c r="J5" s="7">
        <f>SUMIFS(day!F40:F46,day!D40:D46,"&gt;=" &amp; week!B5,day!D40:D46,"&lt;=" &amp; week!C5)</f>
        <v>0</v>
      </c>
      <c r="K5" s="7">
        <f>SUMIFS(day!G40:G46,day!D40:D46,"&gt;=" &amp; week!B5,day!D40:D46,"&lt;=" &amp; week!C5)</f>
        <v>0</v>
      </c>
      <c r="L5" s="7">
        <f>SUMIFS(day!H40:H46,day!D40:D46,"&gt;=" &amp; week!B5,day!D40:D46,"&lt;=" &amp; week!C5)</f>
        <v>0</v>
      </c>
      <c r="M5" s="7">
        <f>SUMIFS(day!I40:I46,day!D40:D46,"&gt;=" &amp; week!B5,day!D40:D46,"&lt;=" &amp; week!C5)</f>
        <v>0</v>
      </c>
      <c r="N5" s="7">
        <f>SUMIFS(day!J40:J46,day!D40:D46,"&gt;=" &amp; week!B5,day!D40:D46,"&lt;=" &amp; week!C5)</f>
        <v>0</v>
      </c>
      <c r="O5" s="7">
        <f>SUMIFS(day!K40:K46,day!D40:D46,"&gt;=" &amp; week!B5,day!D40:D46,"&lt;=" &amp; week!C5)</f>
        <v>0</v>
      </c>
      <c r="P5" s="7">
        <f>SUMIFS(day!L40:L46,day!D40:D46,"&gt;=" &amp; week!B5,day!D40:D46,"&lt;=" &amp; week!C5)</f>
        <v>0</v>
      </c>
      <c r="Q5" s="7">
        <f>SUMIFS(day!M40:M46,day!D40:D46,"&gt;=" &amp; week!B5,day!D40:D46,"&lt;=" &amp; week!C5)</f>
        <v>0</v>
      </c>
      <c r="R5" s="7">
        <f>SUMIFS(day!N40:N46,day!D40:D46,"&gt;=" &amp; week!B5,day!D40:D46,"&lt;=" &amp; week!C5)</f>
        <v>0</v>
      </c>
      <c r="S5" s="7">
        <f>SUMIFS(day!O40:O46,day!D40:D46,"&gt;=" &amp; week!B5,day!D40:D46,"&lt;=" &amp; week!C5)</f>
        <v>0</v>
      </c>
      <c r="T5" s="7">
        <f>SUMIFS(day!P40:P46,day!D40:D46,"&gt;=" &amp; week!B5,day!D40:D46,"&lt;=" &amp; week!C5)</f>
        <v>0</v>
      </c>
      <c r="U5" s="7">
        <f>SUMIFS(day!Q40:Q46,day!D40:D46,"&gt;=" &amp; week!B5,day!D40:D46,"&lt;=" &amp; week!C5)</f>
        <v>0</v>
      </c>
      <c r="V5" s="7">
        <f>SUMIFS(day!R40:R46,day!D40:D46,"&gt;=" &amp; week!B5,day!D40:D46,"&lt;=" &amp; week!C5)</f>
        <v>0</v>
      </c>
      <c r="W5" s="7">
        <f>SUMIFS(day!S40:S46,day!D40:D46,"&gt;=" &amp; week!B5,day!D40:D46,"&lt;=" &amp; week!C5)</f>
        <v>0</v>
      </c>
      <c r="X5" s="7">
        <f>SUMIFS(day!T40:T46,day!D40:D46,"&gt;=" &amp; week!B5,day!D40:D46,"&lt;=" &amp; week!C5)</f>
        <v>0</v>
      </c>
      <c r="Y5" s="7">
        <f>SUMIFS(day!U40:U46,day!D40:D46,"&gt;=" &amp; week!B5,day!D40:D46,"&lt;=" &amp; week!C5)</f>
        <v>0</v>
      </c>
      <c r="Z5" s="7">
        <f>SUMIFS(day!V40:V46,day!D40:D46,"&gt;=" &amp; week!B5,day!D40:D46,"&lt;=" &amp; week!C5)</f>
        <v>0</v>
      </c>
      <c r="AA5" s="7">
        <f>SUMIFS(day!W40:W46,day!D40:D46,"&gt;=" &amp; week!B5,day!D40:D46,"&lt;=" &amp; week!C5)</f>
        <v>0</v>
      </c>
      <c r="AB5" s="7">
        <f>SUMIFS(day!X40:X46,day!D40:D46,"&gt;=" &amp; week!B5,day!D40:D46,"&lt;=" &amp; week!C5)</f>
        <v>0</v>
      </c>
      <c r="AC5" s="7">
        <f>SUMIFS(day!Y40:Y46,day!D40:D46,"&gt;=" &amp; week!B5,day!D40:D46,"&lt;=" &amp; week!C5)</f>
        <v>0</v>
      </c>
      <c r="AD5" s="7">
        <f>SUMIFS(day!Z40:Z46,day!D40:D46,"&gt;=" &amp; week!B5,day!D40:D46,"&lt;=" &amp; week!C5)</f>
        <v>0</v>
      </c>
      <c r="AE5" s="7">
        <f>SUMIFS(day!AA40:AA46,day!D40:D46,"&gt;=" &amp; week!B5,day!D40:D46,"&lt;=" &amp; week!C5)</f>
        <v>0</v>
      </c>
      <c r="AF5" s="7">
        <f>SUMIFS(day!AB40:AB46,day!D40:D46,"&gt;=" &amp; week!B5,day!D40:D46,"&lt;=" &amp; week!C5)</f>
        <v>0</v>
      </c>
      <c r="AG5" s="7">
        <f>SUMIFS(day!AC40:AC46,day!D40:D46,"&gt;=" &amp; week!B5,day!D40:D46,"&lt;=" &amp; week!C5)</f>
        <v>0</v>
      </c>
      <c r="AI5" s="13">
        <f t="shared" si="0"/>
        <v>10</v>
      </c>
      <c r="AJ5" s="6">
        <f t="shared" si="0"/>
        <v>43892</v>
      </c>
      <c r="AK5" s="6">
        <f t="shared" si="0"/>
        <v>43898</v>
      </c>
      <c r="AL5" s="7">
        <f>SUMIFS(day!AF40:AF46,day!D40:D46,"&gt;=" &amp; week!B5,day!D40:D46,"&lt;=" &amp; week!C5)</f>
        <v>0</v>
      </c>
      <c r="AM5" s="7">
        <f>SUMIFS(day!AG40:AG46,day!D40:D46,"&gt;=" &amp; week!B5,day!D40:D46,"&lt;=" &amp; week!C5)</f>
        <v>0</v>
      </c>
      <c r="AN5" s="7">
        <f>SUMIFS(day!AH40:AH46,day!D40:D46,"&gt;=" &amp; week!B5,day!D40:D46,"&lt;=" &amp; week!C5)</f>
        <v>0</v>
      </c>
      <c r="AO5" s="7">
        <f>SUMIFS(day!AI40:AI46,day!D40:D46,"&gt;=" &amp; week!B5,day!D40:D46,"&lt;=" &amp; week!C5)</f>
        <v>0</v>
      </c>
      <c r="AP5" s="7">
        <f>SUMIFS(day!AJ40:AJ46,day!D40:D46,"&gt;=" &amp; week!B5,day!D40:D46,"&lt;=" &amp; week!C5)</f>
        <v>0</v>
      </c>
      <c r="AQ5" s="7">
        <f>SUMIFS(day!AK40:AK46,day!D40:D46,"&gt;=" &amp; week!B5,day!D40:D46,"&lt;=" &amp; week!C5)</f>
        <v>0</v>
      </c>
    </row>
    <row r="6" spans="1:43">
      <c r="A6" s="13"/>
      <c r="B6" s="6"/>
      <c r="C6" s="6"/>
      <c r="AI6" s="6"/>
      <c r="AJ6" s="6"/>
      <c r="AK6" s="6"/>
    </row>
    <row r="7" spans="1:43">
      <c r="A7" s="13"/>
      <c r="B7" s="6"/>
      <c r="C7" s="6"/>
      <c r="AI7" s="6"/>
      <c r="AJ7" s="6"/>
      <c r="AK7" s="6"/>
    </row>
    <row r="8" spans="1:43">
      <c r="A8" s="13"/>
      <c r="B8" s="6"/>
      <c r="C8" s="6"/>
      <c r="AI8" s="6"/>
      <c r="AJ8" s="6"/>
      <c r="AK8" s="6"/>
    </row>
    <row r="9" spans="1:43">
      <c r="A9" s="13"/>
      <c r="B9" s="6"/>
      <c r="C9" s="6"/>
      <c r="AI9" s="6"/>
      <c r="AJ9" s="6"/>
      <c r="AK9" s="6"/>
    </row>
    <row r="33" spans="1:43" ht="21">
      <c r="A33" s="18" t="s">
        <v>80</v>
      </c>
      <c r="B33" s="18"/>
      <c r="C33" s="18"/>
      <c r="D33" s="18"/>
      <c r="F33" s="17" t="s">
        <v>74</v>
      </c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I33" s="16" t="s">
        <v>75</v>
      </c>
      <c r="AJ33" s="16"/>
      <c r="AK33" s="16"/>
      <c r="AL33" s="16"/>
      <c r="AM33" s="16"/>
      <c r="AN33" s="16"/>
      <c r="AO33" s="16"/>
      <c r="AP33" s="16"/>
      <c r="AQ33" s="16"/>
    </row>
    <row r="34" spans="1:43" ht="18">
      <c r="A34" s="11" t="s">
        <v>69</v>
      </c>
      <c r="B34" s="1" t="s">
        <v>71</v>
      </c>
      <c r="C34" s="11" t="s">
        <v>73</v>
      </c>
      <c r="D34" s="11" t="s">
        <v>33</v>
      </c>
      <c r="F34" s="1" t="s">
        <v>68</v>
      </c>
      <c r="G34" s="1" t="s">
        <v>70</v>
      </c>
      <c r="H34" s="1" t="s">
        <v>72</v>
      </c>
      <c r="I34" s="1" t="s">
        <v>36</v>
      </c>
      <c r="J34" s="1" t="s">
        <v>37</v>
      </c>
      <c r="K34" s="1" t="s">
        <v>38</v>
      </c>
      <c r="L34" s="1" t="s">
        <v>39</v>
      </c>
      <c r="M34" s="1" t="s">
        <v>40</v>
      </c>
      <c r="N34" s="1" t="s">
        <v>41</v>
      </c>
      <c r="O34" s="1" t="s">
        <v>35</v>
      </c>
      <c r="P34" s="1" t="s">
        <v>42</v>
      </c>
      <c r="Q34" s="1" t="s">
        <v>43</v>
      </c>
      <c r="R34" s="1" t="s">
        <v>44</v>
      </c>
      <c r="S34" s="1" t="s">
        <v>45</v>
      </c>
      <c r="T34" s="1" t="s">
        <v>46</v>
      </c>
      <c r="U34" s="1" t="s">
        <v>47</v>
      </c>
      <c r="V34" s="1" t="s">
        <v>48</v>
      </c>
      <c r="W34" s="1" t="s">
        <v>49</v>
      </c>
      <c r="X34" s="1" t="s">
        <v>50</v>
      </c>
      <c r="Y34" s="1" t="s">
        <v>51</v>
      </c>
      <c r="Z34" s="1" t="s">
        <v>52</v>
      </c>
      <c r="AA34" s="1" t="s">
        <v>53</v>
      </c>
      <c r="AB34" s="1" t="s">
        <v>54</v>
      </c>
      <c r="AC34" s="1" t="s">
        <v>55</v>
      </c>
      <c r="AD34" s="1" t="s">
        <v>56</v>
      </c>
      <c r="AE34" s="1" t="s">
        <v>57</v>
      </c>
      <c r="AF34" s="1" t="s">
        <v>58</v>
      </c>
      <c r="AG34" s="1" t="s">
        <v>60</v>
      </c>
      <c r="AI34" s="1" t="s">
        <v>68</v>
      </c>
      <c r="AJ34" s="1" t="s">
        <v>70</v>
      </c>
      <c r="AK34" s="1" t="s">
        <v>72</v>
      </c>
      <c r="AL34" s="11" t="s">
        <v>6</v>
      </c>
      <c r="AM34" s="11" t="s">
        <v>8</v>
      </c>
      <c r="AN34" s="11" t="s">
        <v>9</v>
      </c>
      <c r="AO34" s="11" t="s">
        <v>10</v>
      </c>
      <c r="AP34" s="11" t="s">
        <v>11</v>
      </c>
      <c r="AQ34" s="11" t="s">
        <v>59</v>
      </c>
    </row>
    <row r="35" spans="1:43">
      <c r="A35" s="13">
        <v>8</v>
      </c>
      <c r="B35" s="6">
        <v>43878</v>
      </c>
      <c r="C35" s="6">
        <v>43884</v>
      </c>
      <c r="D35">
        <v>-2.0000000000000032E-2</v>
      </c>
      <c r="F35" s="13">
        <f>A35</f>
        <v>8</v>
      </c>
      <c r="G35" s="6">
        <f>表6_3[[#This Row],[开始日期]]</f>
        <v>43878</v>
      </c>
      <c r="H35" s="6">
        <f>表6_3[[#This Row],[结束日期]]</f>
        <v>43884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-0.2</v>
      </c>
      <c r="P35">
        <v>-0.1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0.1</v>
      </c>
      <c r="AE35">
        <v>0.18</v>
      </c>
      <c r="AF35">
        <v>0</v>
      </c>
      <c r="AG35">
        <v>0</v>
      </c>
      <c r="AI35" s="13">
        <v>8</v>
      </c>
      <c r="AJ35" s="6">
        <v>43878</v>
      </c>
      <c r="AK35" s="6">
        <v>43884</v>
      </c>
      <c r="AL35">
        <v>-0.1</v>
      </c>
      <c r="AM35">
        <v>-0.1</v>
      </c>
      <c r="AN35">
        <v>-0.1</v>
      </c>
      <c r="AO35">
        <v>0.1</v>
      </c>
      <c r="AP35">
        <v>0.1</v>
      </c>
      <c r="AQ35">
        <v>0</v>
      </c>
    </row>
    <row r="36" spans="1:43">
      <c r="A36" s="13">
        <v>9</v>
      </c>
      <c r="B36" s="6">
        <v>43885</v>
      </c>
      <c r="C36" s="6">
        <v>43891</v>
      </c>
      <c r="D36">
        <v>4.2799999999999994</v>
      </c>
      <c r="F36" s="13">
        <f>表6_3[[#This Row],[周次]]</f>
        <v>9</v>
      </c>
      <c r="G36" s="6">
        <f>表6_3[[#This Row],[开始日期]]</f>
        <v>43885</v>
      </c>
      <c r="H36" s="6">
        <f>表6_3[[#This Row],[结束日期]]</f>
        <v>43891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-0.4</v>
      </c>
      <c r="P36">
        <v>-0.2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0.1</v>
      </c>
      <c r="AE36">
        <v>0.2</v>
      </c>
      <c r="AF36">
        <v>0</v>
      </c>
      <c r="AG36">
        <v>0.18</v>
      </c>
      <c r="AI36" s="13">
        <v>9</v>
      </c>
      <c r="AJ36" s="6">
        <v>43885</v>
      </c>
      <c r="AK36" s="6">
        <v>43891</v>
      </c>
      <c r="AL36">
        <v>0</v>
      </c>
      <c r="AM36">
        <v>0</v>
      </c>
      <c r="AN36">
        <v>-0.2</v>
      </c>
      <c r="AO36">
        <v>0.5</v>
      </c>
      <c r="AP36">
        <v>0.1</v>
      </c>
      <c r="AQ36">
        <v>0</v>
      </c>
    </row>
    <row r="37" spans="1:43">
      <c r="A37" s="13">
        <v>10</v>
      </c>
      <c r="B37" s="6">
        <v>43892</v>
      </c>
      <c r="C37" s="6">
        <v>43898</v>
      </c>
      <c r="D37">
        <v>0</v>
      </c>
      <c r="F37" s="13">
        <v>10</v>
      </c>
      <c r="G37" s="6">
        <v>43892</v>
      </c>
      <c r="H37" s="6">
        <v>43898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I37" s="13">
        <v>10</v>
      </c>
      <c r="AJ37" s="6">
        <v>43892</v>
      </c>
      <c r="AK37" s="6">
        <v>43898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</row>
    <row r="38" spans="1:43">
      <c r="A38" s="6"/>
      <c r="B38" s="6"/>
      <c r="C38" s="6"/>
      <c r="F38" s="6"/>
      <c r="G38" s="6"/>
      <c r="H38" s="6"/>
      <c r="AI38" s="6"/>
      <c r="AJ38" s="6"/>
      <c r="AK38" s="6"/>
    </row>
    <row r="39" spans="1:43">
      <c r="A39" s="6"/>
      <c r="B39" s="6"/>
      <c r="C39" s="6"/>
      <c r="F39" s="6"/>
      <c r="G39" s="6"/>
      <c r="H39" s="6"/>
      <c r="AI39" s="6"/>
      <c r="AJ39" s="6"/>
      <c r="AK39" s="6"/>
    </row>
    <row r="40" spans="1:43">
      <c r="A40" s="6"/>
      <c r="B40" s="6"/>
      <c r="C40" s="6"/>
      <c r="F40" s="6"/>
      <c r="G40" s="6"/>
      <c r="H40" s="6"/>
      <c r="AI40" s="6"/>
      <c r="AJ40" s="6"/>
      <c r="AK40" s="6"/>
    </row>
    <row r="41" spans="1:43">
      <c r="A41" s="6"/>
      <c r="B41" s="6"/>
      <c r="C41" s="6"/>
      <c r="F41" s="6"/>
      <c r="G41" s="6"/>
      <c r="H41" s="6"/>
      <c r="AI41" s="6"/>
      <c r="AJ41" s="6"/>
      <c r="AK41" s="6"/>
    </row>
  </sheetData>
  <mergeCells count="6">
    <mergeCell ref="A1:D1"/>
    <mergeCell ref="F1:AG1"/>
    <mergeCell ref="AI1:AQ1"/>
    <mergeCell ref="AI33:AQ33"/>
    <mergeCell ref="A33:D33"/>
    <mergeCell ref="F33:AG33"/>
  </mergeCells>
  <phoneticPr fontId="1" type="noConversion"/>
  <pageMargins left="0.7" right="0.7" top="0.75" bottom="0.75" header="0.3" footer="0.3"/>
  <ignoredErrors>
    <ignoredError sqref="F36" formula="1"/>
  </ignoredErrors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AD24B-EE61-F14D-A30D-923071428016}">
  <dimension ref="A1:AQ41"/>
  <sheetViews>
    <sheetView topLeftCell="AA18" workbookViewId="0">
      <selection activeCell="AI33" sqref="AI33:AQ33"/>
    </sheetView>
  </sheetViews>
  <sheetFormatPr baseColWidth="10" defaultRowHeight="16"/>
  <cols>
    <col min="1" max="1" width="9.1640625" bestFit="1" customWidth="1"/>
    <col min="2" max="3" width="13.83203125" bestFit="1" customWidth="1"/>
    <col min="4" max="4" width="9.1640625" bestFit="1" customWidth="1"/>
    <col min="6" max="6" width="9.1640625" bestFit="1" customWidth="1"/>
    <col min="7" max="8" width="13.83203125" bestFit="1" customWidth="1"/>
    <col min="9" max="18" width="9" bestFit="1" customWidth="1"/>
    <col min="19" max="33" width="10.33203125" bestFit="1" customWidth="1"/>
    <col min="35" max="35" width="9.1640625" bestFit="1" customWidth="1"/>
    <col min="36" max="37" width="13.83203125" bestFit="1" customWidth="1"/>
    <col min="38" max="42" width="9.1640625" bestFit="1" customWidth="1"/>
    <col min="43" max="43" width="18.83203125" bestFit="1" customWidth="1"/>
  </cols>
  <sheetData>
    <row r="1" spans="1:43" ht="21">
      <c r="A1" s="18" t="s">
        <v>82</v>
      </c>
      <c r="B1" s="18"/>
      <c r="C1" s="18"/>
      <c r="D1" s="18"/>
      <c r="F1" s="17" t="s">
        <v>85</v>
      </c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I1" s="16" t="s">
        <v>86</v>
      </c>
      <c r="AJ1" s="16"/>
      <c r="AK1" s="16"/>
      <c r="AL1" s="16"/>
      <c r="AM1" s="16"/>
      <c r="AN1" s="16"/>
      <c r="AO1" s="16"/>
      <c r="AP1" s="16"/>
      <c r="AQ1" s="16"/>
    </row>
    <row r="2" spans="1:43" ht="18">
      <c r="A2" s="11" t="s">
        <v>84</v>
      </c>
      <c r="B2" s="1" t="s">
        <v>71</v>
      </c>
      <c r="C2" s="11" t="s">
        <v>73</v>
      </c>
      <c r="D2" s="11" t="s">
        <v>34</v>
      </c>
      <c r="F2" s="1" t="s">
        <v>84</v>
      </c>
      <c r="G2" s="1" t="s">
        <v>70</v>
      </c>
      <c r="H2" s="1" t="s">
        <v>72</v>
      </c>
      <c r="I2" s="1" t="s">
        <v>36</v>
      </c>
      <c r="J2" s="1" t="s">
        <v>37</v>
      </c>
      <c r="K2" s="1" t="s">
        <v>38</v>
      </c>
      <c r="L2" s="1" t="s">
        <v>39</v>
      </c>
      <c r="M2" s="1" t="s">
        <v>40</v>
      </c>
      <c r="N2" s="1" t="s">
        <v>41</v>
      </c>
      <c r="O2" s="1" t="s">
        <v>35</v>
      </c>
      <c r="P2" s="1" t="s">
        <v>42</v>
      </c>
      <c r="Q2" s="1" t="s">
        <v>43</v>
      </c>
      <c r="R2" s="1" t="s">
        <v>44</v>
      </c>
      <c r="S2" s="1" t="s">
        <v>45</v>
      </c>
      <c r="T2" s="1" t="s">
        <v>46</v>
      </c>
      <c r="U2" s="1" t="s">
        <v>47</v>
      </c>
      <c r="V2" s="1" t="s">
        <v>48</v>
      </c>
      <c r="W2" s="1" t="s">
        <v>49</v>
      </c>
      <c r="X2" s="1" t="s">
        <v>50</v>
      </c>
      <c r="Y2" s="1" t="s">
        <v>51</v>
      </c>
      <c r="Z2" s="1" t="s">
        <v>52</v>
      </c>
      <c r="AA2" s="1" t="s">
        <v>53</v>
      </c>
      <c r="AB2" s="1" t="s">
        <v>54</v>
      </c>
      <c r="AC2" s="1" t="s">
        <v>55</v>
      </c>
      <c r="AD2" s="1" t="s">
        <v>56</v>
      </c>
      <c r="AE2" s="1" t="s">
        <v>57</v>
      </c>
      <c r="AF2" s="1" t="s">
        <v>58</v>
      </c>
      <c r="AG2" s="1" t="s">
        <v>60</v>
      </c>
      <c r="AI2" s="1" t="s">
        <v>84</v>
      </c>
      <c r="AJ2" s="11" t="s">
        <v>70</v>
      </c>
      <c r="AK2" s="11" t="s">
        <v>72</v>
      </c>
      <c r="AL2" s="11" t="s">
        <v>6</v>
      </c>
      <c r="AM2" s="11" t="s">
        <v>8</v>
      </c>
      <c r="AN2" s="11" t="s">
        <v>9</v>
      </c>
      <c r="AO2" s="11" t="s">
        <v>10</v>
      </c>
      <c r="AP2" s="11" t="s">
        <v>11</v>
      </c>
      <c r="AQ2" s="11" t="s">
        <v>59</v>
      </c>
    </row>
    <row r="3" spans="1:43">
      <c r="A3" s="13">
        <v>2</v>
      </c>
      <c r="B3" s="6">
        <v>43862</v>
      </c>
      <c r="C3" s="6">
        <f>EOMONTH(表6_1117206[[#This Row],[开始日期]],0)</f>
        <v>43890</v>
      </c>
      <c r="D3" s="7">
        <f>SUMIFS(day!B40:B46,day!A40:A46,"&gt;="&amp;month!B3,day!A40:A46,"&lt;="&amp;month!C3)</f>
        <v>4.26</v>
      </c>
      <c r="F3" s="13">
        <f>A3</f>
        <v>2</v>
      </c>
      <c r="G3" s="6">
        <f>B3</f>
        <v>43862</v>
      </c>
      <c r="H3" s="6">
        <f>C3</f>
        <v>43890</v>
      </c>
      <c r="I3" s="7">
        <f>SUMIFS(day!E40:E46,day!D40:D46,"&gt;=" &amp; month!B3,day!D40:D46,"&lt;=" &amp; month!C3)</f>
        <v>0</v>
      </c>
      <c r="J3" s="7">
        <f>SUMIFS(day!F40:F46,day!D40:D46,"&gt;=" &amp; month!B3,day!D40:D46,"&lt;=" &amp; month!C3)</f>
        <v>0</v>
      </c>
      <c r="K3" s="7">
        <f>SUMIFS(day!G40:G46,day!D40:D46,"&gt;=" &amp; month!B3,day!D40:D46,"&lt;=" &amp; month!C3)</f>
        <v>0</v>
      </c>
      <c r="L3" s="7">
        <f>SUMIFS(day!H40:H46,day!D40:D46,"&gt;=" &amp; month!B3,day!D40:D46,"&lt;=" &amp; month!C3)</f>
        <v>0</v>
      </c>
      <c r="M3" s="7">
        <f>SUMIFS(day!I40:I46,day!D40:D46,"&gt;=" &amp; month!B3,day!D40:D46,"&lt;=" &amp; month!C3)</f>
        <v>0</v>
      </c>
      <c r="N3" s="7">
        <f>SUMIFS(day!J40:J46,day!D40:D46,"&gt;=" &amp; month!B3,day!D40:D46,"&lt;=" &amp; month!C3)</f>
        <v>0</v>
      </c>
      <c r="O3" s="7">
        <f>SUMIFS(day!K40:K46,day!D40:D46,"&gt;=" &amp; month!B3,day!D40:D46,"&lt;=" &amp; month!C3)</f>
        <v>-0.20000000000000007</v>
      </c>
      <c r="P3" s="7">
        <f>SUMIFS(day!L40:L46,day!D40:D46,"&gt;=" &amp; month!B3,day!D40:D46,"&lt;=" &amp; month!C3)</f>
        <v>-0.10000000000000003</v>
      </c>
      <c r="Q3" s="7">
        <f>SUMIFS(day!M40:M46,day!D40:D46,"&gt;=" &amp; month!B3,day!D40:D46,"&lt;=" &amp; month!C3)</f>
        <v>0.9</v>
      </c>
      <c r="R3" s="7">
        <f>SUMIFS(day!N40:N46,day!D40:D46,"&gt;=" &amp; month!B3,day!D40:D46,"&lt;=" &amp; month!C3)</f>
        <v>0.2</v>
      </c>
      <c r="S3" s="7">
        <f>SUMIFS(day!O40:O46,day!D40:D46,"&gt;=" &amp; month!B3,day!D40:D46,"&lt;=" &amp; month!C3)</f>
        <v>0.1</v>
      </c>
      <c r="T3" s="7">
        <f>SUMIFS(day!P40:P46,day!D40:D46,"&gt;=" &amp; month!B3,day!D40:D46,"&lt;=" &amp; month!C3)</f>
        <v>0</v>
      </c>
      <c r="U3" s="7">
        <f>SUMIFS(day!Q40:Q46,day!D40:D46,"&gt;=" &amp; month!B3,day!D40:D46,"&lt;=" &amp; month!C3)</f>
        <v>0</v>
      </c>
      <c r="V3" s="7">
        <f>SUMIFS(day!R40:R46,day!D40:D46,"&gt;=" &amp; month!B3,day!D40:D46,"&lt;=" &amp; month!C3)</f>
        <v>0</v>
      </c>
      <c r="W3" s="7">
        <f>SUMIFS(day!S40:S46,day!D40:D46,"&gt;=" &amp; month!B3,day!D40:D46,"&lt;=" &amp; month!C3)</f>
        <v>0</v>
      </c>
      <c r="X3" s="7">
        <f>SUMIFS(day!T40:T46,day!D40:D46,"&gt;=" &amp; month!B3,day!D40:D46,"&lt;=" &amp; month!C3)</f>
        <v>0</v>
      </c>
      <c r="Y3" s="7">
        <f>SUMIFS(day!U40:U46,day!D40:D46,"&gt;=" &amp; month!B3,day!D40:D46,"&lt;=" &amp; month!C3)</f>
        <v>0</v>
      </c>
      <c r="Z3" s="7">
        <f>SUMIFS(day!V40:V46,day!D40:D46,"&gt;=" &amp; month!B3,day!D40:D46,"&lt;=" &amp; month!C3)</f>
        <v>0</v>
      </c>
      <c r="AA3" s="7">
        <f>SUMIFS(day!W40:W46,day!D40:D46,"&gt;=" &amp; month!B3,day!D40:D46,"&lt;=" &amp; month!C3)</f>
        <v>0.1</v>
      </c>
      <c r="AB3" s="7">
        <f>SUMIFS(day!X40:X46,day!D40:D46,"&gt;=" &amp; month!B3,day!D40:D46,"&lt;=" &amp; month!C3)</f>
        <v>0</v>
      </c>
      <c r="AC3" s="7">
        <f>SUMIFS(day!Y40:Y46,day!D40:D46,"&gt;=" &amp; month!B3,day!D40:D46,"&lt;=" &amp; month!C3)</f>
        <v>0</v>
      </c>
      <c r="AD3" s="7">
        <f>SUMIFS(day!Z40:Z46,day!D40:D46,"&gt;=" &amp; month!B3,day!D40:D46,"&lt;=" &amp; month!C3)</f>
        <v>0.60000000000000009</v>
      </c>
      <c r="AE3" s="7">
        <f>SUMIFS(day!AA40:AA46,day!D40:D46,"&gt;=" &amp; month!B3,day!D40:D46,"&lt;=" &amp; month!C3)</f>
        <v>1.58</v>
      </c>
      <c r="AF3" s="7">
        <f>SUMIFS(day!AB40:AB46,day!D40:D46,"&gt;=" &amp; month!B3,day!D40:D46,"&lt;=" &amp; month!C3)</f>
        <v>0</v>
      </c>
      <c r="AG3" s="7">
        <f>SUMIFS(day!AC40:AC46,day!D40:D46,"&gt;=" &amp; month!B3,day!D40:D46,"&lt;=" &amp; month!C3)</f>
        <v>1.08</v>
      </c>
      <c r="AI3" s="13">
        <f t="shared" ref="AI3:AK5" si="0">A3</f>
        <v>2</v>
      </c>
      <c r="AJ3" s="6">
        <f t="shared" si="0"/>
        <v>43862</v>
      </c>
      <c r="AK3" s="6">
        <f t="shared" si="0"/>
        <v>43890</v>
      </c>
      <c r="AL3" s="7">
        <f>SUMIFS(day!AF40:AF46,day!D40:D46,"&gt;=" &amp; month!B3,day!D40:D46,"&lt;=" &amp; month!C3)</f>
        <v>-0.10000000000000003</v>
      </c>
      <c r="AM3" s="7">
        <f>SUMIFS(day!AG40:AG46,day!D40:D46,"&gt;=" &amp; month!B3,day!D40:D46,"&lt;=" &amp; month!C3)</f>
        <v>-0.10000000000000003</v>
      </c>
      <c r="AN3" s="7">
        <f>SUMIFS(day!AH40:AH46,day!D40:D46,"&gt;=" &amp; month!B3,day!D40:D46,"&lt;=" &amp; month!C3)</f>
        <v>-0.30000000000000004</v>
      </c>
      <c r="AO3" s="7">
        <f>SUMIFS(day!AI40:AI46,day!D40:D46,"&gt;=" &amp; month!B3,day!D40:D46,"&lt;=" &amp; month!C3)</f>
        <v>0.60000000000000009</v>
      </c>
      <c r="AP3" s="7">
        <f>SUMIFS(day!AJ40:AJ46,day!D40:D46,"&gt;=" &amp; month!B3,day!D40:D46,"&lt;=" &amp; month!C3)</f>
        <v>0.2</v>
      </c>
      <c r="AQ3" s="7">
        <f>SUMIFS(day!AK40:AK46,day!D40:D46,"&gt;=" &amp; month!B3,day!D40:D46,"&lt;=" &amp; month!C3)</f>
        <v>0</v>
      </c>
    </row>
    <row r="4" spans="1:43">
      <c r="A4" s="13">
        <v>3</v>
      </c>
      <c r="B4" s="6">
        <v>43891</v>
      </c>
      <c r="C4" s="6">
        <f>EOMONTH(表6_1117206[[#This Row],[开始日期]],0)</f>
        <v>43921</v>
      </c>
      <c r="D4" s="7">
        <f>SUMIFS(day!B40:B46,day!A40:A46,"&gt;="&amp;month!B4,day!A40:A46,"&lt;="&amp;month!C4)</f>
        <v>0</v>
      </c>
      <c r="F4" s="13">
        <f t="shared" ref="F4:H5" si="1">A4</f>
        <v>3</v>
      </c>
      <c r="G4" s="6">
        <f t="shared" si="1"/>
        <v>43891</v>
      </c>
      <c r="H4" s="6">
        <f t="shared" si="1"/>
        <v>43921</v>
      </c>
      <c r="I4" s="7">
        <f>SUMIFS(day!E40:E46,day!D40:D46,"&gt;=" &amp; month!B4,day!D40:D46,"&lt;=" &amp; month!C4)</f>
        <v>0</v>
      </c>
      <c r="J4" s="7">
        <f>SUMIFS(day!F40:F46,day!D40:D46,"&gt;=" &amp; month!B4,day!D40:D46,"&lt;=" &amp; month!C4)</f>
        <v>0</v>
      </c>
      <c r="K4" s="7">
        <f>SUMIFS(day!G40:G46,day!D40:D46,"&gt;=" &amp; month!B4,day!D40:D46,"&lt;=" &amp; month!C4)</f>
        <v>0</v>
      </c>
      <c r="L4" s="7">
        <f>SUMIFS(day!H40:H46,day!D40:D46,"&gt;=" &amp; month!B4,day!D40:D46,"&lt;=" &amp; month!C4)</f>
        <v>0</v>
      </c>
      <c r="M4" s="7">
        <f>SUMIFS(day!I40:I46,day!D40:D46,"&gt;=" &amp; month!B4,day!D40:D46,"&lt;=" &amp; month!C4)</f>
        <v>0</v>
      </c>
      <c r="N4" s="7">
        <f>SUMIFS(day!J40:J46,day!D40:D46,"&gt;=" &amp; month!B4,day!D40:D46,"&lt;=" &amp; month!C4)</f>
        <v>0</v>
      </c>
      <c r="O4" s="7">
        <f>SUMIFS(day!K40:K46,day!D40:D46,"&gt;=" &amp; month!B4,day!D40:D46,"&lt;=" &amp; month!C4)</f>
        <v>0</v>
      </c>
      <c r="P4" s="7">
        <f>SUMIFS(day!L40:L46,day!D40:D46,"&gt;=" &amp; month!B4,day!D40:D46,"&lt;=" &amp; month!C4)</f>
        <v>0</v>
      </c>
      <c r="Q4" s="7">
        <f>SUMIFS(day!M40:M46,day!D40:D46,"&gt;=" &amp; month!B4,day!D40:D46,"&lt;=" &amp; month!C4)</f>
        <v>0</v>
      </c>
      <c r="R4" s="7">
        <f>SUMIFS(day!N40:N46,day!D40:D46,"&gt;=" &amp; month!B4,day!D40:D46,"&lt;=" &amp; month!C4)</f>
        <v>0</v>
      </c>
      <c r="S4" s="7">
        <f>SUMIFS(day!O40:O46,day!D40:D46,"&gt;=" &amp; month!B4,day!D40:D46,"&lt;=" &amp; month!C4)</f>
        <v>0</v>
      </c>
      <c r="T4" s="7">
        <f>SUMIFS(day!P40:P46,day!D40:D46,"&gt;=" &amp; month!B4,day!D40:D46,"&lt;=" &amp; month!C4)</f>
        <v>0</v>
      </c>
      <c r="U4" s="7">
        <f>SUMIFS(day!Q40:Q46,day!D40:D46,"&gt;=" &amp; month!B4,day!D40:D46,"&lt;=" &amp; month!C4)</f>
        <v>0</v>
      </c>
      <c r="V4" s="7">
        <f>SUMIFS(day!R40:R46,day!D40:D46,"&gt;=" &amp; month!B4,day!D40:D46,"&lt;=" &amp; month!C4)</f>
        <v>0</v>
      </c>
      <c r="W4" s="7">
        <f>SUMIFS(day!S40:S46,day!D40:D46,"&gt;=" &amp; month!B4,day!D40:D46,"&lt;=" &amp; month!C4)</f>
        <v>0</v>
      </c>
      <c r="X4" s="7">
        <f>SUMIFS(day!T40:T46,day!D40:D46,"&gt;=" &amp; month!B4,day!D40:D46,"&lt;=" &amp; month!C4)</f>
        <v>0</v>
      </c>
      <c r="Y4" s="7">
        <f>SUMIFS(day!U40:U46,day!D40:D46,"&gt;=" &amp; month!B4,day!D40:D46,"&lt;=" &amp; month!C4)</f>
        <v>0</v>
      </c>
      <c r="Z4" s="7">
        <f>SUMIFS(day!V40:V46,day!D40:D46,"&gt;=" &amp; month!B4,day!D40:D46,"&lt;=" &amp; month!C4)</f>
        <v>0</v>
      </c>
      <c r="AA4" s="7">
        <f>SUMIFS(day!W40:W46,day!D40:D46,"&gt;=" &amp; month!B4,day!D40:D46,"&lt;=" &amp; month!C4)</f>
        <v>0</v>
      </c>
      <c r="AB4" s="7">
        <f>SUMIFS(day!X40:X46,day!D40:D46,"&gt;=" &amp; month!B4,day!D40:D46,"&lt;=" &amp; month!C4)</f>
        <v>0</v>
      </c>
      <c r="AC4" s="7">
        <f>SUMIFS(day!Y40:Y46,day!D40:D46,"&gt;=" &amp; month!B4,day!D40:D46,"&lt;=" &amp; month!C4)</f>
        <v>0</v>
      </c>
      <c r="AD4" s="7">
        <f>SUMIFS(day!Z40:Z46,day!D40:D46,"&gt;=" &amp; month!B4,day!D40:D46,"&lt;=" &amp; month!C4)</f>
        <v>0</v>
      </c>
      <c r="AE4" s="7">
        <f>SUMIFS(day!AA40:AA46,day!D40:D46,"&gt;=" &amp; month!B4,day!D40:D46,"&lt;=" &amp; month!C4)</f>
        <v>0</v>
      </c>
      <c r="AF4" s="7">
        <f>SUMIFS(day!AB40:AB46,day!D40:D46,"&gt;=" &amp; month!B4,day!D40:D46,"&lt;=" &amp; month!C4)</f>
        <v>0</v>
      </c>
      <c r="AG4" s="7">
        <f>SUMIFS(day!AC40:AC46,day!D40:D46,"&gt;=" &amp; month!B4,day!D40:D46,"&lt;=" &amp; month!C4)</f>
        <v>0</v>
      </c>
      <c r="AI4" s="13">
        <f t="shared" si="0"/>
        <v>3</v>
      </c>
      <c r="AJ4" s="6">
        <f t="shared" si="0"/>
        <v>43891</v>
      </c>
      <c r="AK4" s="6">
        <f t="shared" si="0"/>
        <v>43921</v>
      </c>
      <c r="AL4" s="7">
        <f>SUMIFS(day!AF40:AF46,day!D40:D46,"&gt;=" &amp; month!B4,day!D40:D46,"&lt;=" &amp; month!C4)</f>
        <v>0</v>
      </c>
      <c r="AM4" s="7">
        <f>SUMIFS(day!AG40:AG46,day!D40:D46,"&gt;=" &amp; month!B4,day!D40:D46,"&lt;=" &amp; month!C4)</f>
        <v>0</v>
      </c>
      <c r="AN4" s="7">
        <f>SUMIFS(day!AH40:AH46,day!D40:D46,"&gt;=" &amp; month!B4,day!D40:D46,"&lt;=" &amp; month!C4)</f>
        <v>0</v>
      </c>
      <c r="AO4" s="7">
        <f>SUMIFS(day!AI40:AI46,day!D40:D46,"&gt;=" &amp; month!B4,day!D40:D46,"&lt;=" &amp; month!C4)</f>
        <v>0</v>
      </c>
      <c r="AP4" s="7">
        <f>SUMIFS(day!AJ40:AJ46,day!D40:D46,"&gt;=" &amp; month!B4,day!D40:D46,"&lt;=" &amp; month!C4)</f>
        <v>0</v>
      </c>
      <c r="AQ4" s="7">
        <f>SUMIFS(day!AK40:AK46,day!D40:D46,"&gt;=" &amp; month!B4,day!D40:D46,"&lt;=" &amp; month!C4)</f>
        <v>0</v>
      </c>
    </row>
    <row r="5" spans="1:43">
      <c r="A5" s="13">
        <v>4</v>
      </c>
      <c r="B5" s="6">
        <v>43922</v>
      </c>
      <c r="C5" s="6">
        <f>EOMONTH(表6_1117206[[#This Row],[开始日期]],0)</f>
        <v>43951</v>
      </c>
      <c r="D5" s="7">
        <f>SUMIFS(day!B40:B46,day!A40:A46,"&gt;="&amp;month!B5,day!A40:A46,"&lt;="&amp;month!C5)</f>
        <v>0</v>
      </c>
      <c r="F5" s="13">
        <f t="shared" si="1"/>
        <v>4</v>
      </c>
      <c r="G5" s="6">
        <f t="shared" si="1"/>
        <v>43922</v>
      </c>
      <c r="H5" s="6">
        <f t="shared" si="1"/>
        <v>43951</v>
      </c>
      <c r="I5" s="7">
        <f>SUMIFS(day!E40:E46,day!D40:D46,"&gt;=" &amp; month!B5,day!D40:D46,"&lt;=" &amp; month!C5)</f>
        <v>0</v>
      </c>
      <c r="J5" s="7">
        <f>SUMIFS(day!F40:F46,day!D40:D46,"&gt;=" &amp; month!B5,day!D40:D46,"&lt;=" &amp; month!C5)</f>
        <v>0</v>
      </c>
      <c r="K5" s="7">
        <f>SUMIFS(day!G40:G46,day!D40:D46,"&gt;=" &amp; month!B5,day!D40:D46,"&lt;=" &amp; month!C5)</f>
        <v>0</v>
      </c>
      <c r="L5" s="7">
        <f>SUMIFS(day!H40:H46,day!D40:D46,"&gt;=" &amp; month!B5,day!D40:D46,"&lt;=" &amp; month!C5)</f>
        <v>0</v>
      </c>
      <c r="M5" s="7">
        <f>SUMIFS(day!I40:I46,day!D40:D46,"&gt;=" &amp; month!B5,day!D40:D46,"&lt;=" &amp; month!C5)</f>
        <v>0</v>
      </c>
      <c r="N5" s="7">
        <f>SUMIFS(day!J40:J46,day!D40:D46,"&gt;=" &amp; month!B5,day!D40:D46,"&lt;=" &amp; month!C5)</f>
        <v>0</v>
      </c>
      <c r="O5" s="7">
        <f>SUMIFS(day!K40:K46,day!D40:D46,"&gt;=" &amp; month!B5,day!D40:D46,"&lt;=" &amp; month!C5)</f>
        <v>0</v>
      </c>
      <c r="P5" s="7">
        <f>SUMIFS(day!L40:L46,day!D40:D46,"&gt;=" &amp; month!B5,day!D40:D46,"&lt;=" &amp; month!C5)</f>
        <v>0</v>
      </c>
      <c r="Q5" s="7">
        <f>SUMIFS(day!M40:M46,day!D40:D46,"&gt;=" &amp; month!B5,day!D40:D46,"&lt;=" &amp; month!C5)</f>
        <v>0</v>
      </c>
      <c r="R5" s="7">
        <f>SUMIFS(day!N40:N46,day!D40:D46,"&gt;=" &amp; month!B5,day!D40:D46,"&lt;=" &amp; month!C5)</f>
        <v>0</v>
      </c>
      <c r="S5" s="7">
        <f>SUMIFS(day!O40:O46,day!D40:D46,"&gt;=" &amp; month!B5,day!D40:D46,"&lt;=" &amp; month!C5)</f>
        <v>0</v>
      </c>
      <c r="T5" s="7">
        <f>SUMIFS(day!P40:P46,day!D40:D46,"&gt;=" &amp; month!B5,day!D40:D46,"&lt;=" &amp; month!C5)</f>
        <v>0</v>
      </c>
      <c r="U5" s="7">
        <f>SUMIFS(day!Q40:Q46,day!D40:D46,"&gt;=" &amp; month!B5,day!D40:D46,"&lt;=" &amp; month!C5)</f>
        <v>0</v>
      </c>
      <c r="V5" s="7">
        <f>SUMIFS(day!R40:R46,day!D40:D46,"&gt;=" &amp; month!B5,day!D40:D46,"&lt;=" &amp; month!C5)</f>
        <v>0</v>
      </c>
      <c r="W5" s="7">
        <f>SUMIFS(day!S40:S46,day!D40:D46,"&gt;=" &amp; month!B5,day!D40:D46,"&lt;=" &amp; month!C5)</f>
        <v>0</v>
      </c>
      <c r="X5" s="7">
        <f>SUMIFS(day!T40:T46,day!D40:D46,"&gt;=" &amp; month!B5,day!D40:D46,"&lt;=" &amp; month!C5)</f>
        <v>0</v>
      </c>
      <c r="Y5" s="7">
        <f>SUMIFS(day!U40:U46,day!D40:D46,"&gt;=" &amp; month!B5,day!D40:D46,"&lt;=" &amp; month!C5)</f>
        <v>0</v>
      </c>
      <c r="Z5" s="7">
        <f>SUMIFS(day!V40:V46,day!D40:D46,"&gt;=" &amp; month!B5,day!D40:D46,"&lt;=" &amp; month!C5)</f>
        <v>0</v>
      </c>
      <c r="AA5" s="7">
        <f>SUMIFS(day!W40:W46,day!D40:D46,"&gt;=" &amp; month!B5,day!D40:D46,"&lt;=" &amp; month!C5)</f>
        <v>0</v>
      </c>
      <c r="AB5" s="7">
        <f>SUMIFS(day!X40:X46,day!D40:D46,"&gt;=" &amp; month!B5,day!D40:D46,"&lt;=" &amp; month!C5)</f>
        <v>0</v>
      </c>
      <c r="AC5" s="7">
        <f>SUMIFS(day!Y40:Y46,day!D40:D46,"&gt;=" &amp; month!B5,day!D40:D46,"&lt;=" &amp; month!C5)</f>
        <v>0</v>
      </c>
      <c r="AD5" s="7">
        <f>SUMIFS(day!Z40:Z46,day!D40:D46,"&gt;=" &amp; month!B5,day!D40:D46,"&lt;=" &amp; month!C5)</f>
        <v>0</v>
      </c>
      <c r="AE5" s="7">
        <f>SUMIFS(day!AA40:AA46,day!D40:D46,"&gt;=" &amp; month!B5,day!D40:D46,"&lt;=" &amp; month!C5)</f>
        <v>0</v>
      </c>
      <c r="AF5" s="7">
        <f>SUMIFS(day!AB40:AB46,day!D40:D46,"&gt;=" &amp; month!B5,day!D40:D46,"&lt;=" &amp; month!C5)</f>
        <v>0</v>
      </c>
      <c r="AG5" s="7">
        <f>SUMIFS(day!AC40:AC46,day!D40:D46,"&gt;=" &amp; month!B5,day!D40:D46,"&lt;=" &amp; month!C5)</f>
        <v>0</v>
      </c>
      <c r="AI5" s="13">
        <f t="shared" si="0"/>
        <v>4</v>
      </c>
      <c r="AJ5" s="6">
        <f t="shared" si="0"/>
        <v>43922</v>
      </c>
      <c r="AK5" s="6">
        <f t="shared" si="0"/>
        <v>43951</v>
      </c>
      <c r="AL5" s="7">
        <f>SUMIFS(day!AF40:AF46,day!D40:D46,"&gt;=" &amp; month!B5,day!D40:D46,"&lt;=" &amp; month!C5)</f>
        <v>0</v>
      </c>
      <c r="AM5" s="7">
        <f>SUMIFS(day!AG40:AG46,day!D40:D46,"&gt;=" &amp; month!B5,day!D40:D46,"&lt;=" &amp; month!C5)</f>
        <v>0</v>
      </c>
      <c r="AN5" s="7">
        <f>SUMIFS(day!AH40:AH46,day!D40:D46,"&gt;=" &amp; month!B5,day!D40:D46,"&lt;=" &amp; month!C5)</f>
        <v>0</v>
      </c>
      <c r="AO5" s="7">
        <f>SUMIFS(day!AI40:AI46,day!D40:D46,"&gt;=" &amp; month!B5,day!D40:D46,"&lt;=" &amp; month!C5)</f>
        <v>0</v>
      </c>
      <c r="AP5" s="7">
        <f>SUMIFS(day!AJ40:AJ46,day!D40:D46,"&gt;=" &amp; month!B5,day!D40:D46,"&lt;=" &amp; month!C5)</f>
        <v>0</v>
      </c>
      <c r="AQ5" s="7">
        <f>SUMIFS(day!AK40:AK46,day!D40:D46,"&gt;=" &amp; month!B5,day!D40:D46,"&lt;=" &amp; month!C5)</f>
        <v>0</v>
      </c>
    </row>
    <row r="33" spans="1:43" ht="21">
      <c r="A33" s="18" t="s">
        <v>87</v>
      </c>
      <c r="B33" s="18"/>
      <c r="C33" s="18"/>
      <c r="D33" s="18"/>
      <c r="F33" s="17" t="s">
        <v>85</v>
      </c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I33" s="16" t="s">
        <v>86</v>
      </c>
      <c r="AJ33" s="16"/>
      <c r="AK33" s="16"/>
      <c r="AL33" s="16"/>
      <c r="AM33" s="16"/>
      <c r="AN33" s="16"/>
      <c r="AO33" s="16"/>
      <c r="AP33" s="16"/>
      <c r="AQ33" s="16"/>
    </row>
    <row r="34" spans="1:43" ht="18">
      <c r="A34" s="11" t="s">
        <v>83</v>
      </c>
      <c r="B34" s="1" t="s">
        <v>70</v>
      </c>
      <c r="C34" s="11" t="s">
        <v>72</v>
      </c>
      <c r="D34" s="11" t="s">
        <v>33</v>
      </c>
      <c r="F34" s="1" t="s">
        <v>83</v>
      </c>
      <c r="G34" s="1" t="s">
        <v>70</v>
      </c>
      <c r="H34" s="1" t="s">
        <v>72</v>
      </c>
      <c r="I34" s="1" t="s">
        <v>36</v>
      </c>
      <c r="J34" s="1" t="s">
        <v>37</v>
      </c>
      <c r="K34" s="1" t="s">
        <v>38</v>
      </c>
      <c r="L34" s="1" t="s">
        <v>39</v>
      </c>
      <c r="M34" s="1" t="s">
        <v>40</v>
      </c>
      <c r="N34" s="1" t="s">
        <v>41</v>
      </c>
      <c r="O34" s="1" t="s">
        <v>35</v>
      </c>
      <c r="P34" s="1" t="s">
        <v>42</v>
      </c>
      <c r="Q34" s="1" t="s">
        <v>43</v>
      </c>
      <c r="R34" s="1" t="s">
        <v>44</v>
      </c>
      <c r="S34" s="1" t="s">
        <v>45</v>
      </c>
      <c r="T34" s="1" t="s">
        <v>46</v>
      </c>
      <c r="U34" s="1" t="s">
        <v>47</v>
      </c>
      <c r="V34" s="1" t="s">
        <v>48</v>
      </c>
      <c r="W34" s="1" t="s">
        <v>49</v>
      </c>
      <c r="X34" s="1" t="s">
        <v>50</v>
      </c>
      <c r="Y34" s="1" t="s">
        <v>51</v>
      </c>
      <c r="Z34" s="1" t="s">
        <v>52</v>
      </c>
      <c r="AA34" s="1" t="s">
        <v>53</v>
      </c>
      <c r="AB34" s="1" t="s">
        <v>54</v>
      </c>
      <c r="AC34" s="1" t="s">
        <v>55</v>
      </c>
      <c r="AD34" s="1" t="s">
        <v>56</v>
      </c>
      <c r="AE34" s="1" t="s">
        <v>57</v>
      </c>
      <c r="AF34" s="1" t="s">
        <v>58</v>
      </c>
      <c r="AG34" s="1" t="s">
        <v>60</v>
      </c>
      <c r="AI34" s="1" t="s">
        <v>83</v>
      </c>
      <c r="AJ34" s="1" t="s">
        <v>70</v>
      </c>
      <c r="AK34" s="1" t="s">
        <v>72</v>
      </c>
      <c r="AL34" s="11" t="s">
        <v>6</v>
      </c>
      <c r="AM34" s="11" t="s">
        <v>8</v>
      </c>
      <c r="AN34" s="11" t="s">
        <v>9</v>
      </c>
      <c r="AO34" s="11" t="s">
        <v>10</v>
      </c>
      <c r="AP34" s="11" t="s">
        <v>11</v>
      </c>
      <c r="AQ34" s="11" t="s">
        <v>59</v>
      </c>
    </row>
    <row r="35" spans="1:43">
      <c r="A35" s="13">
        <v>2</v>
      </c>
      <c r="B35" s="6">
        <v>43862</v>
      </c>
      <c r="C35" s="6">
        <v>43890</v>
      </c>
      <c r="D35">
        <v>4.26</v>
      </c>
      <c r="F35" s="13">
        <v>2</v>
      </c>
      <c r="G35" s="6">
        <v>43862</v>
      </c>
      <c r="H35" s="6">
        <v>43890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-0.20000000000000007</v>
      </c>
      <c r="P35">
        <v>-0.10000000000000003</v>
      </c>
      <c r="Q35">
        <v>0.9</v>
      </c>
      <c r="R35">
        <v>0.2</v>
      </c>
      <c r="S35">
        <v>0.1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0.1</v>
      </c>
      <c r="AB35">
        <v>0</v>
      </c>
      <c r="AC35">
        <v>0</v>
      </c>
      <c r="AD35">
        <v>0.60000000000000009</v>
      </c>
      <c r="AE35">
        <v>1.58</v>
      </c>
      <c r="AF35">
        <v>0</v>
      </c>
      <c r="AG35">
        <v>1.08</v>
      </c>
      <c r="AI35" s="13">
        <v>2</v>
      </c>
      <c r="AJ35" s="6">
        <v>43862</v>
      </c>
      <c r="AK35" s="6">
        <v>43890</v>
      </c>
      <c r="AL35">
        <v>-0.10000000000000003</v>
      </c>
      <c r="AM35">
        <v>-0.10000000000000003</v>
      </c>
      <c r="AN35">
        <v>-0.30000000000000004</v>
      </c>
      <c r="AO35">
        <v>0.60000000000000009</v>
      </c>
      <c r="AP35">
        <v>0.2</v>
      </c>
      <c r="AQ35">
        <v>0</v>
      </c>
    </row>
    <row r="36" spans="1:43">
      <c r="A36" s="13">
        <v>3</v>
      </c>
      <c r="B36" s="6">
        <v>43891</v>
      </c>
      <c r="C36" s="6">
        <v>43921</v>
      </c>
      <c r="D36">
        <v>0</v>
      </c>
      <c r="F36" s="13">
        <v>3</v>
      </c>
      <c r="G36" s="6">
        <v>43891</v>
      </c>
      <c r="H36" s="6">
        <v>43921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I36" s="13">
        <v>3</v>
      </c>
      <c r="AJ36" s="6">
        <v>43891</v>
      </c>
      <c r="AK36" s="6">
        <v>43921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</row>
    <row r="37" spans="1:43">
      <c r="A37" s="13">
        <v>4</v>
      </c>
      <c r="B37" s="6">
        <v>43922</v>
      </c>
      <c r="C37" s="6">
        <v>43951</v>
      </c>
      <c r="D37">
        <v>0</v>
      </c>
      <c r="F37" s="13">
        <v>4</v>
      </c>
      <c r="G37" s="6">
        <v>43922</v>
      </c>
      <c r="H37" s="6">
        <v>43951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I37" s="13">
        <v>4</v>
      </c>
      <c r="AJ37" s="6">
        <v>43922</v>
      </c>
      <c r="AK37" s="6">
        <v>43951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</row>
    <row r="38" spans="1:43">
      <c r="A38" s="6"/>
      <c r="B38" s="6"/>
      <c r="C38" s="6"/>
      <c r="F38" s="6"/>
      <c r="G38" s="6"/>
      <c r="H38" s="6"/>
      <c r="AI38" s="6"/>
      <c r="AJ38" s="6"/>
      <c r="AK38" s="6"/>
    </row>
    <row r="39" spans="1:43">
      <c r="A39" s="6"/>
      <c r="B39" s="6"/>
      <c r="C39" s="6"/>
      <c r="F39" s="6"/>
      <c r="G39" s="6"/>
      <c r="H39" s="6"/>
      <c r="AI39" s="6"/>
      <c r="AJ39" s="6"/>
      <c r="AK39" s="6"/>
    </row>
    <row r="40" spans="1:43">
      <c r="A40" s="6"/>
      <c r="B40" s="6"/>
      <c r="C40" s="6"/>
      <c r="F40" s="6"/>
      <c r="G40" s="6"/>
      <c r="H40" s="6"/>
      <c r="AI40" s="6"/>
      <c r="AJ40" s="6"/>
      <c r="AK40" s="6"/>
    </row>
    <row r="41" spans="1:43">
      <c r="A41" s="6"/>
      <c r="B41" s="6"/>
      <c r="C41" s="6"/>
      <c r="F41" s="6"/>
      <c r="G41" s="6"/>
      <c r="H41" s="6"/>
      <c r="AI41" s="6"/>
      <c r="AJ41" s="6"/>
      <c r="AK41" s="6"/>
    </row>
  </sheetData>
  <mergeCells count="6">
    <mergeCell ref="A1:D1"/>
    <mergeCell ref="F1:AG1"/>
    <mergeCell ref="AI1:AQ1"/>
    <mergeCell ref="A33:D33"/>
    <mergeCell ref="F33:AG33"/>
    <mergeCell ref="AI33:AQ33"/>
  </mergeCells>
  <phoneticPr fontId="1" type="noConversion"/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80CB1-4613-F44A-BE80-A669FEE06CA8}">
  <dimension ref="A1:AQ33"/>
  <sheetViews>
    <sheetView topLeftCell="A8" workbookViewId="0">
      <selection activeCell="A32" sqref="A32:D33"/>
    </sheetView>
  </sheetViews>
  <sheetFormatPr baseColWidth="10" defaultRowHeight="16"/>
  <cols>
    <col min="2" max="3" width="12.83203125" customWidth="1"/>
    <col min="7" max="8" width="12.83203125" customWidth="1"/>
    <col min="36" max="37" width="12.83203125" customWidth="1"/>
    <col min="43" max="43" width="17.5" customWidth="1"/>
  </cols>
  <sheetData>
    <row r="1" spans="1:43" ht="21">
      <c r="A1" s="18" t="s">
        <v>81</v>
      </c>
      <c r="B1" s="18"/>
      <c r="C1" s="18"/>
      <c r="D1" s="18"/>
      <c r="F1" s="17" t="s">
        <v>90</v>
      </c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I1" s="16" t="s">
        <v>91</v>
      </c>
      <c r="AJ1" s="16"/>
      <c r="AK1" s="16"/>
      <c r="AL1" s="16"/>
      <c r="AM1" s="16"/>
      <c r="AN1" s="16"/>
      <c r="AO1" s="16"/>
      <c r="AP1" s="16"/>
      <c r="AQ1" s="16"/>
    </row>
    <row r="2" spans="1:43" ht="18">
      <c r="A2" s="11" t="s">
        <v>89</v>
      </c>
      <c r="B2" s="1" t="s">
        <v>71</v>
      </c>
      <c r="C2" s="11" t="s">
        <v>73</v>
      </c>
      <c r="D2" s="11" t="s">
        <v>34</v>
      </c>
      <c r="F2" s="1" t="s">
        <v>84</v>
      </c>
      <c r="G2" s="1" t="s">
        <v>70</v>
      </c>
      <c r="H2" s="1" t="s">
        <v>72</v>
      </c>
      <c r="I2" s="1" t="s">
        <v>36</v>
      </c>
      <c r="J2" s="1" t="s">
        <v>37</v>
      </c>
      <c r="K2" s="1" t="s">
        <v>38</v>
      </c>
      <c r="L2" s="1" t="s">
        <v>39</v>
      </c>
      <c r="M2" s="1" t="s">
        <v>40</v>
      </c>
      <c r="N2" s="1" t="s">
        <v>41</v>
      </c>
      <c r="O2" s="1" t="s">
        <v>35</v>
      </c>
      <c r="P2" s="1" t="s">
        <v>42</v>
      </c>
      <c r="Q2" s="1" t="s">
        <v>43</v>
      </c>
      <c r="R2" s="1" t="s">
        <v>44</v>
      </c>
      <c r="S2" s="1" t="s">
        <v>45</v>
      </c>
      <c r="T2" s="1" t="s">
        <v>46</v>
      </c>
      <c r="U2" s="1" t="s">
        <v>47</v>
      </c>
      <c r="V2" s="1" t="s">
        <v>48</v>
      </c>
      <c r="W2" s="1" t="s">
        <v>49</v>
      </c>
      <c r="X2" s="1" t="s">
        <v>50</v>
      </c>
      <c r="Y2" s="1" t="s">
        <v>51</v>
      </c>
      <c r="Z2" s="1" t="s">
        <v>52</v>
      </c>
      <c r="AA2" s="1" t="s">
        <v>53</v>
      </c>
      <c r="AB2" s="1" t="s">
        <v>54</v>
      </c>
      <c r="AC2" s="1" t="s">
        <v>55</v>
      </c>
      <c r="AD2" s="1" t="s">
        <v>56</v>
      </c>
      <c r="AE2" s="1" t="s">
        <v>57</v>
      </c>
      <c r="AF2" s="1" t="s">
        <v>58</v>
      </c>
      <c r="AG2" s="1" t="s">
        <v>60</v>
      </c>
      <c r="AI2" s="1" t="s">
        <v>89</v>
      </c>
      <c r="AJ2" s="11" t="s">
        <v>70</v>
      </c>
      <c r="AK2" s="11" t="s">
        <v>72</v>
      </c>
      <c r="AL2" s="11" t="s">
        <v>6</v>
      </c>
      <c r="AM2" s="11" t="s">
        <v>8</v>
      </c>
      <c r="AN2" s="11" t="s">
        <v>9</v>
      </c>
      <c r="AO2" s="11" t="s">
        <v>10</v>
      </c>
      <c r="AP2" s="11" t="s">
        <v>11</v>
      </c>
      <c r="AQ2" s="11" t="s">
        <v>59</v>
      </c>
    </row>
    <row r="3" spans="1:43">
      <c r="A3" s="13">
        <v>2020</v>
      </c>
      <c r="B3" s="6">
        <v>43831</v>
      </c>
      <c r="C3" s="6">
        <v>44196</v>
      </c>
      <c r="D3" s="7">
        <f>SUMIFS(day!B40:B46,day!A40:A46,"&gt;="&amp;year!B3,day!A40:A46,"&lt;="&amp;year!C3)</f>
        <v>4.26</v>
      </c>
      <c r="F3" s="13">
        <f>A3</f>
        <v>2020</v>
      </c>
      <c r="G3" s="6">
        <f>B3</f>
        <v>43831</v>
      </c>
      <c r="H3" s="6">
        <f>C3</f>
        <v>44196</v>
      </c>
      <c r="I3" s="7">
        <f>SUMIFS(day!E40:E46,day!D40:D46,"&gt;=" &amp; month!B3,day!D40:D46,"&lt;=" &amp; month!C3)</f>
        <v>0</v>
      </c>
      <c r="J3" s="7">
        <f>SUMIFS(day!F40:F46,day!D40:D46,"&gt;=" &amp; month!B3,day!D40:D46,"&lt;=" &amp; month!C3)</f>
        <v>0</v>
      </c>
      <c r="K3" s="7">
        <f>SUMIFS(day!G40:G46,day!D40:D46,"&gt;=" &amp; month!B3,day!D40:D46,"&lt;=" &amp; month!C3)</f>
        <v>0</v>
      </c>
      <c r="L3" s="7">
        <f>SUMIFS(day!H40:H46,day!D40:D46,"&gt;=" &amp; month!B3,day!D40:D46,"&lt;=" &amp; month!C3)</f>
        <v>0</v>
      </c>
      <c r="M3" s="7">
        <f>SUMIFS(day!I40:I46,day!D40:D46,"&gt;=" &amp; month!B3,day!D40:D46,"&lt;=" &amp; month!C3)</f>
        <v>0</v>
      </c>
      <c r="N3" s="7">
        <f>SUMIFS(day!J40:J46,day!D40:D46,"&gt;=" &amp; month!B3,day!D40:D46,"&lt;=" &amp; month!C3)</f>
        <v>0</v>
      </c>
      <c r="O3" s="7">
        <f>SUMIFS(day!K40:K46,day!D40:D46,"&gt;=" &amp; month!B3,day!D40:D46,"&lt;=" &amp; month!C3)</f>
        <v>-0.20000000000000007</v>
      </c>
      <c r="P3" s="7">
        <f>SUMIFS(day!L40:L46,day!D40:D46,"&gt;=" &amp; month!B3,day!D40:D46,"&lt;=" &amp; month!C3)</f>
        <v>-0.10000000000000003</v>
      </c>
      <c r="Q3" s="7">
        <f>SUMIFS(day!M40:M46,day!D40:D46,"&gt;=" &amp; month!B3,day!D40:D46,"&lt;=" &amp; month!C3)</f>
        <v>0.9</v>
      </c>
      <c r="R3" s="7">
        <f>SUMIFS(day!N40:N46,day!D40:D46,"&gt;=" &amp; month!B3,day!D40:D46,"&lt;=" &amp; month!C3)</f>
        <v>0.2</v>
      </c>
      <c r="S3" s="7">
        <f>SUMIFS(day!O40:O46,day!D40:D46,"&gt;=" &amp; month!B3,day!D40:D46,"&lt;=" &amp; month!C3)</f>
        <v>0.1</v>
      </c>
      <c r="T3" s="7">
        <f>SUMIFS(day!P40:P46,day!D40:D46,"&gt;=" &amp; month!B3,day!D40:D46,"&lt;=" &amp; month!C3)</f>
        <v>0</v>
      </c>
      <c r="U3" s="7">
        <f>SUMIFS(day!Q40:Q46,day!D40:D46,"&gt;=" &amp; month!B3,day!D40:D46,"&lt;=" &amp; month!C3)</f>
        <v>0</v>
      </c>
      <c r="V3" s="7">
        <f>SUMIFS(day!R40:R46,day!D40:D46,"&gt;=" &amp; month!B3,day!D40:D46,"&lt;=" &amp; month!C3)</f>
        <v>0</v>
      </c>
      <c r="W3" s="7">
        <f>SUMIFS(day!S40:S46,day!D40:D46,"&gt;=" &amp; month!B3,day!D40:D46,"&lt;=" &amp; month!C3)</f>
        <v>0</v>
      </c>
      <c r="X3" s="7">
        <f>SUMIFS(day!T40:T46,day!D40:D46,"&gt;=" &amp; month!B3,day!D40:D46,"&lt;=" &amp; month!C3)</f>
        <v>0</v>
      </c>
      <c r="Y3" s="7">
        <f>SUMIFS(day!U40:U46,day!D40:D46,"&gt;=" &amp; month!B3,day!D40:D46,"&lt;=" &amp; month!C3)</f>
        <v>0</v>
      </c>
      <c r="Z3" s="7">
        <f>SUMIFS(day!V40:V46,day!D40:D46,"&gt;=" &amp; month!B3,day!D40:D46,"&lt;=" &amp; month!C3)</f>
        <v>0</v>
      </c>
      <c r="AA3" s="7">
        <f>SUMIFS(day!W40:W46,day!D40:D46,"&gt;=" &amp; month!B3,day!D40:D46,"&lt;=" &amp; month!C3)</f>
        <v>0.1</v>
      </c>
      <c r="AB3" s="7">
        <f>SUMIFS(day!X40:X46,day!D40:D46,"&gt;=" &amp; month!B3,day!D40:D46,"&lt;=" &amp; month!C3)</f>
        <v>0</v>
      </c>
      <c r="AC3" s="7">
        <f>SUMIFS(day!Y40:Y46,day!D40:D46,"&gt;=" &amp; month!B3,day!D40:D46,"&lt;=" &amp; month!C3)</f>
        <v>0</v>
      </c>
      <c r="AD3" s="7">
        <f>SUMIFS(day!Z40:Z46,day!D40:D46,"&gt;=" &amp; month!B3,day!D40:D46,"&lt;=" &amp; month!C3)</f>
        <v>0.60000000000000009</v>
      </c>
      <c r="AE3" s="7">
        <f>SUMIFS(day!AA40:AA46,day!D40:D46,"&gt;=" &amp; week!B3,day!D40:D46,"&lt;=" &amp; week!C3)</f>
        <v>0.18</v>
      </c>
      <c r="AF3" s="7">
        <f>SUMIFS(day!AB40:AB46,day!D40:D46,"&gt;=" &amp; week!B3,day!D40:D46,"&lt;=" &amp; week!C3)</f>
        <v>0</v>
      </c>
      <c r="AG3" s="7">
        <f>SUMIFS(day!AC40:AC46,day!D40:D46,"&gt;=" &amp; week!B3,day!D40:D46,"&lt;=" &amp; week!C3)</f>
        <v>0</v>
      </c>
      <c r="AI3" s="13">
        <f t="shared" ref="AI3:AK5" si="0">A3</f>
        <v>2020</v>
      </c>
      <c r="AJ3" s="6">
        <f t="shared" si="0"/>
        <v>43831</v>
      </c>
      <c r="AK3" s="6">
        <f t="shared" si="0"/>
        <v>44196</v>
      </c>
      <c r="AL3" s="7">
        <f>SUMIFS(day!AF40:AF46,day!D40:D46,"&gt;=" &amp; year!B3,day!D40:D46,"&lt;=" &amp; year!C3)</f>
        <v>-0.10000000000000003</v>
      </c>
      <c r="AM3" s="7">
        <f>SUMIFS(day!AG40:AG46,day!D40:D46,"&gt;=" &amp; year!B3,day!D40:D46,"&lt;=" &amp; year!C3)</f>
        <v>-0.10000000000000003</v>
      </c>
      <c r="AN3" s="7">
        <f>SUMIFS(day!AH40:AH46,day!D40:D46,"&gt;=" &amp; year!B3,day!D40:D46,"&lt;=" &amp; year!C3)</f>
        <v>-0.30000000000000004</v>
      </c>
      <c r="AO3" s="7">
        <f>SUMIFS(day!AI40:AI46,day!D40:D46,"&gt;=" &amp; year!B3,day!D40:D46,"&lt;=" &amp; year!C3)</f>
        <v>0.60000000000000009</v>
      </c>
      <c r="AP3" s="7">
        <f>SUMIFS(day!AJ40:AJ46,day!D40:D46,"&gt;=" &amp; year!B3,day!D40:D46,"&lt;=" &amp; year!C3)</f>
        <v>0.2</v>
      </c>
      <c r="AQ3" s="7">
        <f>SUMIFS(day!AK40:AK46,day!D40:D46,"&gt;=" &amp; year!B3,day!D40:D46,"&lt;=" &amp; year!C3)</f>
        <v>0</v>
      </c>
    </row>
    <row r="4" spans="1:43">
      <c r="A4" s="13"/>
      <c r="B4" s="6"/>
      <c r="C4" s="6"/>
      <c r="D4" s="7"/>
      <c r="F4" s="13"/>
      <c r="G4" s="6"/>
      <c r="H4" s="6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I4" s="13"/>
      <c r="AJ4" s="6"/>
      <c r="AK4" s="6"/>
      <c r="AL4" s="7"/>
      <c r="AM4" s="7"/>
      <c r="AN4" s="7"/>
      <c r="AO4" s="7"/>
      <c r="AP4" s="7"/>
      <c r="AQ4" s="7"/>
    </row>
    <row r="5" spans="1:43">
      <c r="A5" s="13"/>
      <c r="B5" s="6"/>
      <c r="C5" s="6"/>
      <c r="D5" s="7"/>
      <c r="F5" s="13"/>
      <c r="G5" s="6"/>
      <c r="H5" s="6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I5" s="13"/>
      <c r="AJ5" s="6"/>
      <c r="AK5" s="6"/>
      <c r="AL5" s="7"/>
      <c r="AM5" s="7"/>
      <c r="AN5" s="7"/>
      <c r="AO5" s="7"/>
      <c r="AP5" s="7"/>
      <c r="AQ5" s="7"/>
    </row>
    <row r="31" spans="1:43" ht="21">
      <c r="A31" s="18" t="s">
        <v>92</v>
      </c>
      <c r="B31" s="18"/>
      <c r="C31" s="18"/>
      <c r="D31" s="18"/>
      <c r="F31" s="17" t="s">
        <v>90</v>
      </c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I31" s="16" t="s">
        <v>91</v>
      </c>
      <c r="AJ31" s="16"/>
      <c r="AK31" s="16"/>
      <c r="AL31" s="16"/>
      <c r="AM31" s="16"/>
      <c r="AN31" s="16"/>
      <c r="AO31" s="16"/>
      <c r="AP31" s="16"/>
      <c r="AQ31" s="16"/>
    </row>
    <row r="32" spans="1:43" ht="18">
      <c r="A32" s="11" t="s">
        <v>88</v>
      </c>
      <c r="B32" s="1" t="s">
        <v>70</v>
      </c>
      <c r="C32" s="11" t="s">
        <v>72</v>
      </c>
      <c r="D32" s="11" t="s">
        <v>33</v>
      </c>
      <c r="F32" s="1" t="s">
        <v>83</v>
      </c>
      <c r="G32" s="1" t="s">
        <v>70</v>
      </c>
      <c r="H32" s="1" t="s">
        <v>72</v>
      </c>
      <c r="I32" s="1" t="s">
        <v>36</v>
      </c>
      <c r="J32" s="1" t="s">
        <v>37</v>
      </c>
      <c r="K32" s="1" t="s">
        <v>38</v>
      </c>
      <c r="L32" s="1" t="s">
        <v>39</v>
      </c>
      <c r="M32" s="1" t="s">
        <v>40</v>
      </c>
      <c r="N32" s="1" t="s">
        <v>41</v>
      </c>
      <c r="O32" s="1" t="s">
        <v>35</v>
      </c>
      <c r="P32" s="1" t="s">
        <v>42</v>
      </c>
      <c r="Q32" s="1" t="s">
        <v>43</v>
      </c>
      <c r="R32" s="1" t="s">
        <v>44</v>
      </c>
      <c r="S32" s="1" t="s">
        <v>45</v>
      </c>
      <c r="T32" s="1" t="s">
        <v>46</v>
      </c>
      <c r="U32" s="1" t="s">
        <v>47</v>
      </c>
      <c r="V32" s="1" t="s">
        <v>48</v>
      </c>
      <c r="W32" s="1" t="s">
        <v>49</v>
      </c>
      <c r="X32" s="1" t="s">
        <v>50</v>
      </c>
      <c r="Y32" s="1" t="s">
        <v>51</v>
      </c>
      <c r="Z32" s="1" t="s">
        <v>52</v>
      </c>
      <c r="AA32" s="1" t="s">
        <v>53</v>
      </c>
      <c r="AB32" s="1" t="s">
        <v>54</v>
      </c>
      <c r="AC32" s="1" t="s">
        <v>55</v>
      </c>
      <c r="AD32" s="1" t="s">
        <v>56</v>
      </c>
      <c r="AE32" s="1" t="s">
        <v>57</v>
      </c>
      <c r="AF32" s="1" t="s">
        <v>58</v>
      </c>
      <c r="AG32" s="1" t="s">
        <v>60</v>
      </c>
      <c r="AI32" s="1" t="s">
        <v>88</v>
      </c>
      <c r="AJ32" s="1" t="s">
        <v>70</v>
      </c>
      <c r="AK32" s="1" t="s">
        <v>72</v>
      </c>
      <c r="AL32" s="11" t="s">
        <v>6</v>
      </c>
      <c r="AM32" s="11" t="s">
        <v>8</v>
      </c>
      <c r="AN32" s="11" t="s">
        <v>9</v>
      </c>
      <c r="AO32" s="11" t="s">
        <v>10</v>
      </c>
      <c r="AP32" s="11" t="s">
        <v>11</v>
      </c>
      <c r="AQ32" s="11" t="s">
        <v>59</v>
      </c>
    </row>
    <row r="33" spans="1:43">
      <c r="A33" s="13">
        <v>2020</v>
      </c>
      <c r="B33" s="6">
        <v>43831</v>
      </c>
      <c r="C33" s="6">
        <v>44196</v>
      </c>
      <c r="D33">
        <v>4.26</v>
      </c>
      <c r="F33" s="13">
        <v>2020</v>
      </c>
      <c r="G33" s="6">
        <v>43831</v>
      </c>
      <c r="H33" s="6">
        <v>44196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-0.20000000000000007</v>
      </c>
      <c r="P33">
        <v>-0.10000000000000003</v>
      </c>
      <c r="Q33">
        <v>0.9</v>
      </c>
      <c r="R33">
        <v>0.2</v>
      </c>
      <c r="S33">
        <v>0.1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0.1</v>
      </c>
      <c r="AB33">
        <v>0</v>
      </c>
      <c r="AC33">
        <v>0</v>
      </c>
      <c r="AD33">
        <v>0.60000000000000009</v>
      </c>
      <c r="AE33">
        <v>0.18</v>
      </c>
      <c r="AF33">
        <v>0</v>
      </c>
      <c r="AG33">
        <v>0</v>
      </c>
      <c r="AI33" s="13">
        <v>2020</v>
      </c>
      <c r="AJ33" s="6">
        <v>43831</v>
      </c>
      <c r="AK33" s="6">
        <v>44196</v>
      </c>
      <c r="AL33">
        <v>-0.10000000000000003</v>
      </c>
      <c r="AM33">
        <v>-0.10000000000000003</v>
      </c>
      <c r="AN33">
        <v>-0.30000000000000004</v>
      </c>
      <c r="AO33">
        <v>0.60000000000000009</v>
      </c>
      <c r="AP33">
        <v>0.2</v>
      </c>
      <c r="AQ33">
        <v>0</v>
      </c>
    </row>
  </sheetData>
  <mergeCells count="6">
    <mergeCell ref="A1:D1"/>
    <mergeCell ref="F1:AG1"/>
    <mergeCell ref="AI1:AQ1"/>
    <mergeCell ref="A31:D31"/>
    <mergeCell ref="F31:AG31"/>
    <mergeCell ref="AI31:AQ31"/>
  </mergeCells>
  <phoneticPr fontId="1" type="noConversion"/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76D19-4FA8-1343-B88F-2FA78394EF7D}">
  <dimension ref="A1:D29"/>
  <sheetViews>
    <sheetView workbookViewId="0">
      <selection activeCell="A17" sqref="A17"/>
    </sheetView>
  </sheetViews>
  <sheetFormatPr baseColWidth="10" defaultRowHeight="16"/>
  <cols>
    <col min="1" max="1" width="16" bestFit="1" customWidth="1"/>
    <col min="2" max="2" width="12.1640625" bestFit="1" customWidth="1"/>
    <col min="3" max="3" width="11.5" customWidth="1"/>
  </cols>
  <sheetData>
    <row r="1" spans="1:4" ht="21">
      <c r="A1" s="22" t="s">
        <v>96</v>
      </c>
      <c r="B1" s="22"/>
    </row>
    <row r="2" spans="1:4" ht="18">
      <c r="A2" s="20" t="s">
        <v>0</v>
      </c>
      <c r="B2" s="21" t="s">
        <v>95</v>
      </c>
    </row>
    <row r="3" spans="1:4">
      <c r="A3" s="6">
        <v>43888</v>
      </c>
      <c r="B3">
        <f>SUMIFS(records[得分],records[日期],search!A3)</f>
        <v>0</v>
      </c>
    </row>
    <row r="5" spans="1:4" ht="21">
      <c r="A5" s="23" t="s">
        <v>97</v>
      </c>
      <c r="B5" s="23"/>
      <c r="C5" s="23"/>
    </row>
    <row r="6" spans="1:4" ht="18">
      <c r="A6" s="1" t="s">
        <v>71</v>
      </c>
      <c r="B6" s="11" t="s">
        <v>73</v>
      </c>
      <c r="C6" s="11" t="s">
        <v>95</v>
      </c>
    </row>
    <row r="7" spans="1:4">
      <c r="A7" s="6">
        <v>43888</v>
      </c>
      <c r="B7" s="6">
        <v>43888</v>
      </c>
      <c r="C7">
        <f>SUMIFS(records[得分],records[日期],"&gt;="&amp;search!A7,records[日期],"&lt;="&amp;search!B7)</f>
        <v>0</v>
      </c>
    </row>
    <row r="9" spans="1:4" ht="21">
      <c r="A9" s="24" t="s">
        <v>98</v>
      </c>
      <c r="B9" s="24"/>
      <c r="C9" s="24"/>
    </row>
    <row r="10" spans="1:4" ht="18">
      <c r="A10" s="1" t="s">
        <v>93</v>
      </c>
      <c r="B10" s="11" t="s">
        <v>94</v>
      </c>
      <c r="C10" s="11" t="s">
        <v>95</v>
      </c>
    </row>
    <row r="11" spans="1:4">
      <c r="A11" s="19">
        <v>0.60833333333333328</v>
      </c>
      <c r="B11" s="19">
        <v>0.61041666666666672</v>
      </c>
      <c r="C11">
        <f>SUMIFS(records[得分],records[时间],"&gt;="&amp;search!A11,records[时间],"&lt;="&amp;search!B11)</f>
        <v>0</v>
      </c>
    </row>
    <row r="13" spans="1:4" ht="21">
      <c r="A13" s="25" t="s">
        <v>99</v>
      </c>
      <c r="B13" s="25"/>
      <c r="C13" s="25"/>
      <c r="D13" s="25"/>
    </row>
    <row r="14" spans="1:4" ht="18">
      <c r="A14" s="1" t="s">
        <v>0</v>
      </c>
      <c r="B14" s="11" t="s">
        <v>93</v>
      </c>
      <c r="C14" s="11" t="s">
        <v>94</v>
      </c>
      <c r="D14" s="11" t="s">
        <v>95</v>
      </c>
    </row>
    <row r="15" spans="1:4">
      <c r="A15" s="6">
        <v>43888</v>
      </c>
      <c r="B15" s="19">
        <v>0.61527777777777781</v>
      </c>
      <c r="C15" s="19">
        <v>0.61527777777777781</v>
      </c>
      <c r="D15">
        <f>SUMIFS(records[得分],records[日期],search!A15,records[时间],"&gt;="&amp;search!B15,records[时间],"&lt;="&amp;search!C15)</f>
        <v>0</v>
      </c>
    </row>
    <row r="29" spans="1:2">
      <c r="A29" s="6"/>
      <c r="B29" s="19"/>
    </row>
  </sheetData>
  <mergeCells count="4">
    <mergeCell ref="A1:B1"/>
    <mergeCell ref="A5:C5"/>
    <mergeCell ref="A9:C9"/>
    <mergeCell ref="A13:D13"/>
  </mergeCells>
  <phoneticPr fontId="1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A63B3-5D85-B64C-9771-DA6D5B9D7ACB}">
  <dimension ref="A1"/>
  <sheetViews>
    <sheetView topLeftCell="A31" zoomScaleNormal="100" workbookViewId="0">
      <selection activeCell="I82" sqref="I82"/>
    </sheetView>
  </sheetViews>
  <sheetFormatPr baseColWidth="10" defaultRowHeight="16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records</vt:lpstr>
      <vt:lpstr>day</vt:lpstr>
      <vt:lpstr>week</vt:lpstr>
      <vt:lpstr>month</vt:lpstr>
      <vt:lpstr>year</vt:lpstr>
      <vt:lpstr>search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gzhennaxia@163.com</dc:creator>
  <cp:lastModifiedBy>gzhennaxia@163.com</cp:lastModifiedBy>
  <dcterms:created xsi:type="dcterms:W3CDTF">2020-02-24T09:12:41Z</dcterms:created>
  <dcterms:modified xsi:type="dcterms:W3CDTF">2020-02-27T07:50:57Z</dcterms:modified>
</cp:coreProperties>
</file>