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us\AXForAutoPets\"/>
    </mc:Choice>
  </mc:AlternateContent>
  <xr:revisionPtr revIDLastSave="0" documentId="13_ncr:1_{18DBA3EB-F0DA-4406-8AC4-A4A6A3CE6FBC}" xr6:coauthVersionLast="47" xr6:coauthVersionMax="47" xr10:uidLastSave="{00000000-0000-0000-0000-000000000000}"/>
  <bookViews>
    <workbookView xWindow="-110" yWindow="-110" windowWidth="25820" windowHeight="13900" activeTab="1" xr2:uid="{BDAB9093-038C-475C-B0C6-709F9936B761}"/>
  </bookViews>
  <sheets>
    <sheet name="Master" sheetId="9" r:id="rId1"/>
    <sheet name="MenuAuth" sheetId="3" r:id="rId2"/>
    <sheet name="MenuMain" sheetId="5" r:id="rId3"/>
    <sheet name="Battle" sheetId="2" r:id="rId4"/>
    <sheet name="Shop" sheetId="6" r:id="rId5"/>
    <sheet name="OOP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J14" i="3"/>
  <c r="J15" i="3"/>
  <c r="J16" i="3"/>
  <c r="J17" i="3"/>
  <c r="J18" i="3"/>
  <c r="J19" i="3"/>
  <c r="J20" i="3"/>
  <c r="G19" i="9" s="1"/>
  <c r="J21" i="3"/>
  <c r="J22" i="3"/>
  <c r="J23" i="3"/>
  <c r="G22" i="9" s="1"/>
  <c r="J24" i="3"/>
  <c r="G23" i="9" s="1"/>
  <c r="J25" i="3"/>
  <c r="G24" i="9" s="1"/>
  <c r="J26" i="3"/>
  <c r="G25" i="9" s="1"/>
  <c r="J27" i="3"/>
  <c r="G26" i="9" s="1"/>
  <c r="J28" i="3"/>
  <c r="G27" i="9" s="1"/>
  <c r="J29" i="3"/>
  <c r="J30" i="3"/>
  <c r="J31" i="3"/>
  <c r="J32" i="3"/>
  <c r="J33" i="3"/>
  <c r="J34" i="3"/>
  <c r="G33" i="9" s="1"/>
  <c r="J35" i="3"/>
  <c r="J36" i="3"/>
  <c r="G35" i="9" s="1"/>
  <c r="J37" i="3"/>
  <c r="J38" i="3"/>
  <c r="J39" i="3"/>
  <c r="G38" i="9" s="1"/>
  <c r="J40" i="3"/>
  <c r="G39" i="9" s="1"/>
  <c r="E39" i="9" s="1"/>
  <c r="F39" i="9" s="1"/>
  <c r="J12" i="5"/>
  <c r="J13" i="5"/>
  <c r="J14" i="5"/>
  <c r="J15" i="5"/>
  <c r="J16" i="5"/>
  <c r="J17" i="5"/>
  <c r="H17" i="9" s="1"/>
  <c r="J18" i="5"/>
  <c r="J19" i="5"/>
  <c r="J20" i="5"/>
  <c r="J21" i="5"/>
  <c r="H21" i="9" s="1"/>
  <c r="J22" i="5"/>
  <c r="H22" i="9" s="1"/>
  <c r="J23" i="5"/>
  <c r="H23" i="9" s="1"/>
  <c r="J24" i="5"/>
  <c r="H24" i="9" s="1"/>
  <c r="J25" i="5"/>
  <c r="H25" i="9" s="1"/>
  <c r="J26" i="5"/>
  <c r="H26" i="9" s="1"/>
  <c r="J27" i="5"/>
  <c r="H27" i="9" s="1"/>
  <c r="J28" i="5"/>
  <c r="J29" i="5"/>
  <c r="J30" i="5"/>
  <c r="J31" i="5"/>
  <c r="J32" i="5"/>
  <c r="J33" i="5"/>
  <c r="J34" i="5"/>
  <c r="H34" i="9" s="1"/>
  <c r="M12" i="2"/>
  <c r="M13" i="2"/>
  <c r="M14" i="2"/>
  <c r="M15" i="2"/>
  <c r="M16" i="2"/>
  <c r="M17" i="2"/>
  <c r="M18" i="2"/>
  <c r="I18" i="9" s="1"/>
  <c r="M19" i="2"/>
  <c r="I19" i="9" s="1"/>
  <c r="M20" i="2"/>
  <c r="M21" i="2"/>
  <c r="M22" i="2"/>
  <c r="I22" i="9" s="1"/>
  <c r="M23" i="2"/>
  <c r="I23" i="9" s="1"/>
  <c r="M24" i="2"/>
  <c r="I24" i="9" s="1"/>
  <c r="M25" i="2"/>
  <c r="I25" i="9" s="1"/>
  <c r="M26" i="2"/>
  <c r="M27" i="2"/>
  <c r="I27" i="9" s="1"/>
  <c r="M28" i="2"/>
  <c r="M29" i="2"/>
  <c r="M30" i="2"/>
  <c r="M31" i="2"/>
  <c r="M32" i="2"/>
  <c r="M33" i="2"/>
  <c r="M34" i="2"/>
  <c r="I34" i="9" s="1"/>
  <c r="AA12" i="6"/>
  <c r="AA13" i="6"/>
  <c r="AA14" i="6"/>
  <c r="AA15" i="6"/>
  <c r="AA16" i="6"/>
  <c r="AA17" i="6"/>
  <c r="AA18" i="6"/>
  <c r="AA19" i="6"/>
  <c r="J19" i="9" s="1"/>
  <c r="AA20" i="6"/>
  <c r="J20" i="9" s="1"/>
  <c r="AA21" i="6"/>
  <c r="AA22" i="6"/>
  <c r="AA23" i="6"/>
  <c r="J23" i="9" s="1"/>
  <c r="AA24" i="6"/>
  <c r="J24" i="9" s="1"/>
  <c r="AA25" i="6"/>
  <c r="J25" i="9" s="1"/>
  <c r="AA26" i="6"/>
  <c r="J26" i="9" s="1"/>
  <c r="AA27" i="6"/>
  <c r="J27" i="9" s="1"/>
  <c r="AA28" i="6"/>
  <c r="AA29" i="6"/>
  <c r="AA30" i="6"/>
  <c r="AA31" i="6"/>
  <c r="AA32" i="6"/>
  <c r="AA33" i="6"/>
  <c r="AA34" i="6"/>
  <c r="J34" i="9" s="1"/>
  <c r="AA35" i="6"/>
  <c r="AA36" i="6"/>
  <c r="AA37" i="6"/>
  <c r="J37" i="9" s="1"/>
  <c r="AA38" i="6"/>
  <c r="J38" i="9" s="1"/>
  <c r="K12" i="8"/>
  <c r="K13" i="8"/>
  <c r="K14" i="8"/>
  <c r="K15" i="8"/>
  <c r="K16" i="8"/>
  <c r="K17" i="8"/>
  <c r="K18" i="8"/>
  <c r="K19" i="8"/>
  <c r="K20" i="8"/>
  <c r="K20" i="9" s="1"/>
  <c r="K21" i="8"/>
  <c r="K21" i="9" s="1"/>
  <c r="K22" i="8"/>
  <c r="K23" i="8"/>
  <c r="K23" i="9" s="1"/>
  <c r="K24" i="8"/>
  <c r="K24" i="9" s="1"/>
  <c r="K25" i="8"/>
  <c r="K25" i="9" s="1"/>
  <c r="K26" i="8"/>
  <c r="K26" i="9" s="1"/>
  <c r="K27" i="8"/>
  <c r="K27" i="9" s="1"/>
  <c r="K28" i="8"/>
  <c r="K29" i="8"/>
  <c r="K30" i="8"/>
  <c r="K31" i="8"/>
  <c r="K32" i="8"/>
  <c r="K33" i="8"/>
  <c r="K33" i="9" s="1"/>
  <c r="K34" i="8"/>
  <c r="K35" i="8"/>
  <c r="K36" i="8"/>
  <c r="K36" i="9" s="1"/>
  <c r="K11" i="8"/>
  <c r="J11" i="8"/>
  <c r="I11" i="8"/>
  <c r="E11" i="8"/>
  <c r="F11" i="8"/>
  <c r="G12" i="9"/>
  <c r="H12" i="9"/>
  <c r="I12" i="9"/>
  <c r="J12" i="9"/>
  <c r="K12" i="9"/>
  <c r="E12" i="9" s="1"/>
  <c r="F12" i="9" s="1"/>
  <c r="G13" i="9"/>
  <c r="H13" i="9"/>
  <c r="I13" i="9"/>
  <c r="J13" i="9"/>
  <c r="K13" i="9"/>
  <c r="G14" i="9"/>
  <c r="H14" i="9"/>
  <c r="I14" i="9"/>
  <c r="J14" i="9"/>
  <c r="K14" i="9"/>
  <c r="G15" i="9"/>
  <c r="H15" i="9"/>
  <c r="I15" i="9"/>
  <c r="J15" i="9"/>
  <c r="K15" i="9"/>
  <c r="E15" i="9" s="1"/>
  <c r="F15" i="9" s="1"/>
  <c r="G16" i="9"/>
  <c r="H16" i="9"/>
  <c r="I16" i="9"/>
  <c r="J16" i="9"/>
  <c r="K16" i="9"/>
  <c r="G17" i="9"/>
  <c r="I17" i="9"/>
  <c r="J17" i="9"/>
  <c r="K17" i="9"/>
  <c r="G18" i="9"/>
  <c r="H18" i="9"/>
  <c r="J18" i="9"/>
  <c r="K18" i="9"/>
  <c r="H19" i="9"/>
  <c r="K19" i="9"/>
  <c r="G20" i="9"/>
  <c r="H20" i="9"/>
  <c r="I20" i="9"/>
  <c r="G21" i="9"/>
  <c r="I21" i="9"/>
  <c r="J21" i="9"/>
  <c r="J22" i="9"/>
  <c r="K22" i="9"/>
  <c r="I26" i="9"/>
  <c r="G28" i="9"/>
  <c r="H28" i="9"/>
  <c r="I28" i="9"/>
  <c r="J28" i="9"/>
  <c r="K28" i="9"/>
  <c r="E28" i="9" s="1"/>
  <c r="F28" i="9" s="1"/>
  <c r="G29" i="9"/>
  <c r="H29" i="9"/>
  <c r="I29" i="9"/>
  <c r="J29" i="9"/>
  <c r="K29" i="9"/>
  <c r="G30" i="9"/>
  <c r="H30" i="9"/>
  <c r="I30" i="9"/>
  <c r="J30" i="9"/>
  <c r="K30" i="9"/>
  <c r="G31" i="9"/>
  <c r="H31" i="9"/>
  <c r="I31" i="9"/>
  <c r="J31" i="9"/>
  <c r="K31" i="9"/>
  <c r="E31" i="9" s="1"/>
  <c r="F31" i="9" s="1"/>
  <c r="G32" i="9"/>
  <c r="H32" i="9"/>
  <c r="I32" i="9"/>
  <c r="J32" i="9"/>
  <c r="K32" i="9"/>
  <c r="H33" i="9"/>
  <c r="I33" i="9"/>
  <c r="J33" i="9"/>
  <c r="G34" i="9"/>
  <c r="K34" i="9"/>
  <c r="H35" i="9"/>
  <c r="I35" i="9"/>
  <c r="J35" i="9"/>
  <c r="K35" i="9"/>
  <c r="G36" i="9"/>
  <c r="H36" i="9"/>
  <c r="I36" i="9"/>
  <c r="J36" i="9"/>
  <c r="G37" i="9"/>
  <c r="H37" i="9"/>
  <c r="I37" i="9"/>
  <c r="K37" i="9"/>
  <c r="H38" i="9"/>
  <c r="I38" i="9"/>
  <c r="K38" i="9"/>
  <c r="H39" i="9"/>
  <c r="I39" i="9"/>
  <c r="J39" i="9"/>
  <c r="K39" i="9"/>
  <c r="J11" i="9"/>
  <c r="I11" i="9"/>
  <c r="H11" i="9"/>
  <c r="G11" i="9"/>
  <c r="K10" i="8"/>
  <c r="AA11" i="6"/>
  <c r="AA10" i="6"/>
  <c r="M11" i="2"/>
  <c r="M10" i="2"/>
  <c r="J11" i="5"/>
  <c r="J10" i="5"/>
  <c r="J12" i="3"/>
  <c r="J11" i="3"/>
  <c r="K10" i="9"/>
  <c r="J10" i="9"/>
  <c r="I10" i="9"/>
  <c r="H10" i="9"/>
  <c r="G10" i="9"/>
  <c r="E35" i="9" l="1"/>
  <c r="F35" i="9" s="1"/>
  <c r="E38" i="9"/>
  <c r="F38" i="9" s="1"/>
  <c r="E14" i="9"/>
  <c r="F14" i="9" s="1"/>
  <c r="E29" i="9"/>
  <c r="F29" i="9" s="1"/>
  <c r="E17" i="9"/>
  <c r="F17" i="9" s="1"/>
  <c r="E16" i="9"/>
  <c r="F16" i="9" s="1"/>
  <c r="E18" i="9"/>
  <c r="F18" i="9" s="1"/>
  <c r="E30" i="9"/>
  <c r="F30" i="9" s="1"/>
  <c r="E22" i="9"/>
  <c r="F22" i="9" s="1"/>
  <c r="E24" i="9"/>
  <c r="F24" i="9" s="1"/>
  <c r="E32" i="9"/>
  <c r="F32" i="9" s="1"/>
  <c r="E34" i="9"/>
  <c r="F34" i="9" s="1"/>
  <c r="E23" i="9"/>
  <c r="F23" i="9" s="1"/>
  <c r="E13" i="9"/>
  <c r="F13" i="9" s="1"/>
  <c r="E21" i="9"/>
  <c r="F21" i="9" s="1"/>
  <c r="E36" i="9"/>
  <c r="F36" i="9" s="1"/>
  <c r="E20" i="9"/>
  <c r="F20" i="9" s="1"/>
  <c r="E25" i="9"/>
  <c r="F25" i="9" s="1"/>
  <c r="E37" i="9"/>
  <c r="F37" i="9" s="1"/>
  <c r="E19" i="9"/>
  <c r="F19" i="9" s="1"/>
  <c r="E27" i="9"/>
  <c r="F27" i="9" s="1"/>
  <c r="E26" i="9"/>
  <c r="F26" i="9" s="1"/>
  <c r="E33" i="9"/>
  <c r="F33" i="9" s="1"/>
  <c r="K11" i="9"/>
  <c r="E11" i="9" s="1"/>
  <c r="F11" i="9" s="1"/>
  <c r="O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tc={19D0EC0D-0121-457D-83D1-40550A4F0B2A}</author>
    <author>tc={9777BC40-1346-4802-A2B7-7479E879BAD4}</author>
    <author>tc={FB9A296B-B3BE-469B-A230-C30BF332C0E1}</author>
    <author>tc={B969F3B9-2E04-4D89-926E-0EE161BC8007}</author>
    <author>tc={8C7D4387-FAC9-402E-A882-68ACAD897BEB}</author>
    <author>tc={73A28664-FCB0-4B30-B2A1-9F3E0359C90C}</author>
    <author>tc={FB7ABCA3-9932-4440-AB52-F7515BE0BFE8}</author>
  </authors>
  <commentList>
    <comment ref="C10" authorId="0" shapeId="0" xr:uid="{19D0EC0D-0121-457D-83D1-40550A4F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D10" authorId="1" shapeId="0" xr:uid="{9777BC40-1346-4802-A2B7-7479E879BAD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username + password to a user from database.</t>
      </text>
    </comment>
    <comment ref="E10" authorId="2" shapeId="0" xr:uid="{FB9A296B-B3BE-469B-A230-C30BF332C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 the currently logged in user in the application so that it can be used to get other table later on.</t>
      </text>
    </comment>
    <comment ref="F10" authorId="3" shapeId="0" xr:uid="{B969F3B9-2E04-4D89-926E-0EE161BC800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G10" authorId="4" shapeId="0" xr:uid="{8C7D4387-FAC9-402E-A882-68ACAD897BE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that the inputted username is unique (username unique in db).</t>
      </text>
    </comment>
    <comment ref="H10" authorId="5" shapeId="0" xr:uid="{73A28664-FCB0-4B30-B2A1-9F3E0359C90C}">
      <text>
        <t>[Threaded comment]
Your version of Excel allows you to read this threaded comment; however, any edits to it will get removed if the file is opened in a newer version of Excel. Learn more: https://go.microsoft.com/fwlink/?linkid=870924
Comment:
    Successfully insert new user to database.</t>
      </text>
    </comment>
    <comment ref="I10" authorId="6" shapeId="0" xr:uid="{FB7ABCA3-9932-4440-AB52-F7515BE0BF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currently logged in user from the application.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tc={ED44B6E5-6AD7-4E47-819C-FDFB08B7E338}</author>
    <author>tc={37CD2B27-4C66-4A61-B9C9-ED6722911992}</author>
    <author>tc={C24DC6D2-A49D-4D1F-A4B0-96DFEE4A6CDD}</author>
    <author>tc={EB5EE511-3EA2-4EAB-8573-D4B26BC57D4E}</author>
    <author>tc={422622E8-A810-4233-B21C-7922BD697975}</author>
    <author>tc={CE524EDE-EF5C-4D6D-A48A-08B8AAD712EB}</author>
    <author>tc={DD7F2454-0B2E-4891-8D4F-8247990F4C94}</author>
  </authors>
  <commentList>
    <comment ref="C9" authorId="0" shapeId="0" xr:uid="{ED44B6E5-6AD7-4E47-819C-FDFB08B7E33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Query wins for each player by summing up the wins from each match by said player.</t>
      </text>
    </comment>
    <comment ref="D9" authorId="1" shapeId="0" xr:uid="{37CD2B27-4C66-4A61-B9C9-ED67229119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top 10 player with most wins sorted from highest to lowest.</t>
      </text>
    </comment>
    <comment ref="E9" authorId="2" shapeId="0" xr:uid="{C24DC6D2-A49D-4D1F-A4B0-96DFEE4A6CD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able to go back using -1 and able to advance by inputting the number. Atleast 1 for full score</t>
      </text>
    </comment>
    <comment ref="F9" authorId="3" shapeId="0" xr:uid="{EB5EE511-3EA2-4EAB-8573-D4B26BC57D4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all of the player's match alongside the match's win.</t>
      </text>
    </comment>
    <comment ref="G9" authorId="4" shapeId="0" xr:uid="{422622E8-A810-4233-B21C-7922BD697975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and display every round of the selected match.</t>
      </text>
    </comment>
    <comment ref="H9" authorId="5" shapeId="0" xr:uid="{CE524EDE-EF5C-4D6D-A48A-08B8AAD712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must display the player's team and the enemy's team.</t>
      </text>
    </comment>
    <comment ref="I9" authorId="6" shapeId="0" xr:uid="{DD7F2454-0B2E-4891-8D4F-8247990F4C94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simulate the battle correctly, also check that the battle conclusion is correct.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tc={E1321297-18B0-4D88-A1A2-3884BC29D7A6}</author>
    <author>tc={F49093C3-F851-4788-9775-3EFAB45A3924}</author>
    <author>tc={2E7A9924-7216-44AC-9D1A-9AC360E0E37B}</author>
    <author>tc={5EF956E4-CC64-4CC0-9145-2C17D060CE11}</author>
    <author>tc={7C78DD1B-209F-4E19-802C-3CFB9041B056}</author>
    <author>tc={1E2AF77B-D006-410E-A036-729D568A4AC2}</author>
    <author>tc={B9EDF7EF-6ADB-4B27-AC82-0C9999F29178}</author>
    <author>tc={798B47E8-C193-4D3A-B3DB-2FA6743CA8C8}</author>
    <author>tc={A5C0A030-9A79-4A31-A09A-453989F1D2EB}</author>
    <author>tc={78AD1BDB-D918-4A80-9F83-18535FABC755}</author>
  </authors>
  <commentList>
    <comment ref="C9" authorId="0" shapeId="0" xr:uid="{E1321297-18B0-4D88-A1A2-3884BC29D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new match and save it to database.</t>
      </text>
    </comment>
    <comment ref="D9" authorId="1" shapeId="0" xr:uid="{F49093C3-F851-4788-9775-3EFAB45A3924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initial values for arena attributes:
Life: 5
Round: 1
Wins: 0</t>
      </text>
    </comment>
    <comment ref="E9" authorId="2" shapeId="0" xr:uid="{2E7A9924-7216-44AC-9D1A-9AC360E0E37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Correctly implements the game loop. Every round is made up of shop phase and battle phase.</t>
      </text>
    </comment>
    <comment ref="F9" authorId="3" shapeId="0" xr:uid="{5EF956E4-CC64-4CC0-9145-2C17D060CE1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the wins for the match after exiting arena.</t>
      </text>
    </comment>
    <comment ref="G9" authorId="4" shapeId="0" xr:uid="{7C78DD1B-209F-4E19-802C-3CFB9041B056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enemy team based on random round from database, the round must be the round the player is in right now (round 1 must also get round 1 from db).</t>
      </text>
    </comment>
    <comment ref="H9" authorId="5" shapeId="0" xr:uid="{1E2AF77B-D006-410E-A036-729D568A4AC2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battling arrange all pet to fill the front slots and leave empty slots at the back.</t>
      </text>
    </comment>
    <comment ref="I9" authorId="6" shapeId="0" xr:uid="{B9EDF7EF-6ADB-4B27-AC82-0C9999F2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Implement battle correctly.</t>
      </text>
    </comment>
    <comment ref="J9" authorId="7" shapeId="0" xr:uid="{798B47E8-C193-4D3A-B3DB-2FA6743CA8C8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 the correct conclusion to the battle</t>
      </text>
    </comment>
    <comment ref="K9" authorId="8" shapeId="0" xr:uid="{A5C0A030-9A79-4A31-A09A-453989F1D2EB}">
      <text>
        <t>[Threaded comment]
Your version of Excel allows you to read this threaded comment; however, any edits to it will get removed if the file is opened in a newer version of Excel. Learn more: https://go.microsoft.com/fwlink/?linkid=870924
Comment:
    Reset pets on every battle (if dead in the previous round, then reset it to alive again).</t>
      </text>
    </comment>
    <comment ref="L9" authorId="9" shapeId="0" xr:uid="{78AD1BDB-D918-4A80-9F83-18535FABC7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the battle correctly.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tc={7DE0339A-07A5-4ED3-9207-4CFA8A672CB4}</author>
    <author>tc={B356F78F-7443-4237-B5C0-A4E48807A183}</author>
    <author>tc={B24EA149-157B-4183-8FAC-D47C0D09E675}</author>
    <author>tc={135D58B8-BE17-4C38-A5EF-77DE07A7B626}</author>
    <author>tc={0FED4F0F-BAD6-44E9-901A-DFDC65C80B18}</author>
    <author>tc={D4E5B915-AD1E-4C1A-ACD4-FDAE857277A8}</author>
    <author>tc={92202E39-3481-4499-BEEC-31EEAF2FEA1E}</author>
    <author>tc={7552E43A-9B40-41FE-B5FB-8706E6B0967B}</author>
    <author>tc={F6923232-1634-4AB8-88F0-3E79A4D05E6F}</author>
    <author>tc={DC56C11E-DF25-48C9-887B-A64B44563EBA}</author>
    <author>tc={68012C95-4ADA-477F-BD57-2481BF59F299}</author>
    <author>tc={BFA5DB67-C2BA-419D-AB87-0ACFF4F1FF49}</author>
    <author>tc={20F8D973-9900-4867-A4A7-62A85907CC3C}</author>
    <author>tc={AB2463F9-6D6A-49A3-B32A-26730EE13A28}</author>
    <author>tc={26EBB18A-77A3-484D-AAFB-07094383BB8C}</author>
    <author>tc={5C132209-8ECA-4392-9B76-8B1C767CD670}</author>
    <author>tc={A5752AEC-CBF8-4553-90AF-F9ADDDC8A9E4}</author>
    <author>tc={9C7E5A47-4092-4F3A-8416-97B0CA479849}</author>
    <author>tc={07D26B2C-2042-46AD-B5C0-FA017ACAEC83}</author>
    <author>tc={0C6C8AB6-3926-4C4D-82E1-03E7BD36D071}</author>
    <author>tc={B969543E-EE8E-4C99-A3B3-8DDB25C47AE6}</author>
    <author>tc={D5543488-9617-48D0-9CCA-F210B825ED48}</author>
    <author>tc={C554296B-773A-47A9-87D4-65772B296E16}</author>
    <author>tc={F60793E7-BC52-4047-A27A-56F89D363EB6}</author>
  </authors>
  <commentList>
    <comment ref="C9" authorId="0" shapeId="0" xr:uid="{7DE0339A-07A5-4ED3-9207-4CFA8A672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default attributes:
Coins: 10</t>
      </text>
    </comment>
    <comment ref="D9" authorId="1" shapeId="0" xr:uid="{B356F78F-7443-4237-B5C0-A4E48807A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pet slots and food slots based on the shop tier.</t>
      </text>
    </comment>
    <comment ref="E9" authorId="2" shapeId="0" xr:uid="{B24EA149-157B-4183-8FAC-D47C0D09E6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the pets and foods to be the same tier as the shop. Example tier 3 shop can generate up to tier 3 pets and foods.</t>
      </text>
    </comment>
    <comment ref="F9" authorId="3" shapeId="0" xr:uid="{135D58B8-BE17-4C38-A5EF-77DE07A7B6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Progress the shop tier based on the round progression.</t>
      </text>
    </comment>
    <comment ref="G9" authorId="4" shapeId="0" xr:uid="{0FED4F0F-BAD6-44E9-901A-DFDC65C80B1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the shop correctly, must display the shop items, player's team, money, and the player stats.</t>
      </text>
    </comment>
    <comment ref="H9" authorId="5" shapeId="0" xr:uid="{D4E5B915-AD1E-4C1A-ACD4-FDAE857277A8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generate the shop and fill every shop slots.</t>
      </text>
    </comment>
    <comment ref="I9" authorId="6" shapeId="0" xr:uid="{92202E39-3481-4499-BEEC-31EEAF2FEA1E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validation case sensitive for Pet | Food</t>
      </text>
    </comment>
    <comment ref="J9" authorId="7" shapeId="0" xr:uid="{7552E43A-9B40-41FE-B5FB-8706E6B0967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and decrease money for purchase or reroll. Atleast 1 of them correct to get full score.</t>
      </text>
    </comment>
    <comment ref="K9" authorId="8" shapeId="0" xr:uid="{F6923232-1634-4AB8-88F0-3E79A4D05E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Able to buy pet or food from shop correctly. </t>
      </text>
    </comment>
    <comment ref="L9" authorId="9" shapeId="0" xr:uid="{DC56C11E-DF25-48C9-887B-A64B44563EB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select slot can correctly place the pet in the selected slot. If slot is occupied then can correctly merge the selected pet.</t>
      </text>
    </comment>
    <comment ref="M9" authorId="10" shapeId="0" xr:uid="{68012C95-4ADA-477F-BD57-2481BF59F299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Validation for if slot is empty, and validate if pet is able to be merge.</t>
      </text>
    </comment>
    <comment ref="N9" authorId="11" shapeId="0" xr:uid="{BFA5DB67-C2BA-419D-AB87-0ACFF4F1FF49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Freeze normal slot, if the slot is frozen then unfreeze the slot.</t>
      </text>
    </comment>
    <comment ref="O9" authorId="12" shapeId="0" xr:uid="{20F8D973-9900-4867-A4A7-62A85907CC3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shop is rerolled or generated then the frozen slot won't be rerolled.</t>
      </text>
    </comment>
    <comment ref="P9" authorId="13" shapeId="0" xr:uid="{AB2463F9-6D6A-49A3-B32A-26730EE13A2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the display of frozen and normal slots.</t>
      </text>
    </comment>
    <comment ref="Q9" authorId="14" shapeId="0" xr:uid="{26EBB18A-77A3-484D-AAFB-07094383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Re-generate the shop based on the shop tier.</t>
      </text>
    </comment>
    <comment ref="R9" authorId="15" shapeId="0" xr:uid="{5C132209-8ECA-4392-9B76-8B1C767CD67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player can only input in range 1-5</t>
      </text>
    </comment>
    <comment ref="S9" authorId="16" shapeId="0" xr:uid="{A5752AEC-CBF8-4553-90AF-F9ADDDC8A9E4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swap the 2 selected slots.</t>
      </text>
    </comment>
    <comment ref="T9" authorId="17" shapeId="0" xr:uid="{9C7E5A47-4092-4F3A-8416-97B0CA47984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able to merge pet using this menu. If pet is able to merge then merge pet. Else show message can't merge.</t>
      </text>
    </comment>
    <comment ref="U9" authorId="18" shapeId="0" xr:uid="{07D26B2C-2042-46AD-B5C0-FA017ACAEC8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that slot is not empty and there is pet to be sold.</t>
      </text>
    </comment>
    <comment ref="V9" authorId="19" shapeId="0" xr:uid="{0C6C8AB6-3926-4C4D-82E1-03E7BD36D07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pet is sold then add coin to the player based on the pet level.</t>
      </text>
    </comment>
    <comment ref="W9" authorId="20" shapeId="0" xr:uid="{B969543E-EE8E-4C99-A3B3-8DDB25C47AE6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exit shop and proceed to the battle phase.</t>
      </text>
    </comment>
    <comment ref="X9" authorId="21" shapeId="0" xr:uid="{D5543488-9617-48D0-9CCA-F210B825ED48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proceeding to battle phase, save the current player's round to the database.</t>
      </text>
    </comment>
    <comment ref="Y9" authorId="22" shapeId="0" xr:uid="{C554296B-773A-47A9-87D4-65772B296E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Insert all the team's pet for the current round to the database.</t>
      </text>
    </comment>
    <comment ref="Z9" authorId="23" shapeId="0" xr:uid="{F60793E7-BC52-4047-A27A-56F89D36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 arena back to main menu.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tc={E96AB634-03B0-41C2-88ED-3567B9B08739}</author>
    <author>tc={A969FC5C-39A6-40C2-8D73-ADECF253AC12}</author>
    <author>tc={09E7BC95-A902-4422-A3FA-9BF7DCA177A4}</author>
    <author>tc={8453A234-B357-4251-B7C4-3F298EB6403B}</author>
    <author>tc={E27AF201-D4AD-4E64-BEC3-5500026B1210}</author>
    <author>tc={E9667B88-0CFC-4FAE-919D-817696D8C497}</author>
  </authors>
  <commentList>
    <comment ref="C9" authorId="0" shapeId="0" xr:uid="{E96AB634-03B0-41C2-88ED-3567B9B0873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strategy design pattern for the pets system, either for the ability or the attack.</t>
      </text>
    </comment>
    <comment ref="D9" authorId="1" shapeId="0" xr:uid="{A969FC5C-39A6-40C2-8D73-ADECF253AC1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singleton design pattern for the database connection.</t>
      </text>
    </comment>
    <comment ref="E9" authorId="2" shapeId="0" xr:uid="{09E7BC95-A902-4422-A3FA-9BF7DCA177A4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correct pet will score 2 and 1 for incorrect. How to calculate it just use:
= (x * 2) + (y * 1) 
Where x is the number of correct pets and y is the number of incorrect pets</t>
      </text>
    </comment>
    <comment ref="F9" authorId="3" shapeId="0" xr:uid="{8453A234-B357-4251-B7C4-3F298EB640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Every correct food will score 2 and 1 for incorrect. How to calculate it just use:
= (x * 2) + (y * 1) 
Where x is the number of correct foods and y is the number of incorrect foods
</t>
      </text>
    </comment>
    <comment ref="G9" authorId="4" shapeId="0" xr:uid="{E27AF201-D4AD-4E64-BEC3-5500026B121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polymorphism to make many form of pets or foods.</t>
      </text>
    </comment>
    <comment ref="H9" authorId="5" shapeId="0" xr:uid="{E9667B88-0CFC-4FAE-919D-817696D8C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interface to implement for pet or food.</t>
      </text>
    </comment>
  </commentList>
</comments>
</file>

<file path=xl/sharedStrings.xml><?xml version="1.0" encoding="utf-8"?>
<sst xmlns="http://schemas.openxmlformats.org/spreadsheetml/2006/main" count="94" uniqueCount="70">
  <si>
    <t>No.</t>
  </si>
  <si>
    <t>Trainee Code</t>
  </si>
  <si>
    <t>Name</t>
  </si>
  <si>
    <t>Score</t>
  </si>
  <si>
    <t>Grade</t>
  </si>
  <si>
    <t>Menu Auth</t>
  </si>
  <si>
    <t>Menu Main</t>
  </si>
  <si>
    <t>Battle</t>
  </si>
  <si>
    <t>Shop</t>
  </si>
  <si>
    <t>OOP</t>
  </si>
  <si>
    <t>Status</t>
  </si>
  <si>
    <t>#EXAMPLE#</t>
  </si>
  <si>
    <t>Total</t>
  </si>
  <si>
    <t>Login</t>
  </si>
  <si>
    <t>Register</t>
  </si>
  <si>
    <t>Exit</t>
  </si>
  <si>
    <t>Validation</t>
  </si>
  <si>
    <t>Read</t>
  </si>
  <si>
    <t>Session</t>
  </si>
  <si>
    <t>Constraint</t>
  </si>
  <si>
    <t>Insert</t>
  </si>
  <si>
    <t>Leaderboard</t>
  </si>
  <si>
    <t>Match History</t>
  </si>
  <si>
    <t>Display</t>
  </si>
  <si>
    <t>Match</t>
  </si>
  <si>
    <t>Match Detail</t>
  </si>
  <si>
    <t>Round Detail</t>
  </si>
  <si>
    <t>Replay</t>
  </si>
  <si>
    <t>Create Match</t>
  </si>
  <si>
    <t>Setup</t>
  </si>
  <si>
    <t>Game Loop</t>
  </si>
  <si>
    <t>Update Match</t>
  </si>
  <si>
    <t>Set Enemy</t>
  </si>
  <si>
    <t>Arrange Team</t>
  </si>
  <si>
    <t>Conclusion</t>
  </si>
  <si>
    <t>Reset</t>
  </si>
  <si>
    <t>Menu Buy</t>
  </si>
  <si>
    <t>Menu Freeze</t>
  </si>
  <si>
    <t>Menu Roll</t>
  </si>
  <si>
    <t>Menu Arrange</t>
  </si>
  <si>
    <t>Menu Sell</t>
  </si>
  <si>
    <t>Menu Battle</t>
  </si>
  <si>
    <t>Menu Exit</t>
  </si>
  <si>
    <t>Shop Stat</t>
  </si>
  <si>
    <t>Shop Tier</t>
  </si>
  <si>
    <t>Progression</t>
  </si>
  <si>
    <t>Generate</t>
  </si>
  <si>
    <t>Money</t>
  </si>
  <si>
    <t>Buy</t>
  </si>
  <si>
    <t>Placement</t>
  </si>
  <si>
    <t>Freeze</t>
  </si>
  <si>
    <t>Logic</t>
  </si>
  <si>
    <t>Reroll</t>
  </si>
  <si>
    <t>Swap</t>
  </si>
  <si>
    <t>Merge</t>
  </si>
  <si>
    <t>Sell</t>
  </si>
  <si>
    <t>Create Round</t>
  </si>
  <si>
    <t>Create Pet</t>
  </si>
  <si>
    <t>Design Pattern</t>
  </si>
  <si>
    <t>Entities</t>
  </si>
  <si>
    <t>Strategy</t>
  </si>
  <si>
    <t>Singleton</t>
  </si>
  <si>
    <t>Pet</t>
  </si>
  <si>
    <t>Food</t>
  </si>
  <si>
    <t>Polymorphism</t>
  </si>
  <si>
    <t>Interface</t>
  </si>
  <si>
    <t>Pet Total</t>
  </si>
  <si>
    <t>Food Total</t>
  </si>
  <si>
    <t>Number of Pets</t>
  </si>
  <si>
    <t>Number of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</si>
</sst>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ya" id="{72C7B3A6-3BEC-45B8-970E-EB40E2544AEC}" userId="S::arya@binus.edu::76b8855e-2a9e-4f73-b369-fbd71cc5da1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4-07-09T02:16:36.24" personId="{72C7B3A6-3BEC-45B8-970E-EB40E2544AEC}" id="{19D0EC0D-0121-457D-83D1-40550A4F0B2A}">
    <text>Validate input username and password in range 5-20.</text>
  </threadedComment>
  <threadedComment ref="D10" dT="2024-07-09T02:17:30.23" personId="{72C7B3A6-3BEC-45B8-970E-EB40E2544AEC}" id="{9777BC40-1346-4802-A2B7-7479E879BAD4}">
    <text>Match username + password to a user from database.</text>
  </threadedComment>
  <threadedComment ref="E10" dT="2024-07-09T02:21:57.51" personId="{72C7B3A6-3BEC-45B8-970E-EB40E2544AEC}" id="{FB9A296B-B3BE-469B-A230-C30BF332C0E1}">
    <text>Save the currently logged in user in the application so that it can be used to get other table later on.</text>
  </threadedComment>
  <threadedComment ref="F10" dT="2024-07-09T02:25:37.74" personId="{72C7B3A6-3BEC-45B8-970E-EB40E2544AEC}" id="{B969F3B9-2E04-4D89-926E-0EE161BC8007}">
    <text>Validate input username and password in range 5-20.</text>
  </threadedComment>
  <threadedComment ref="G10" dT="2024-07-09T02:26:39.46" personId="{72C7B3A6-3BEC-45B8-970E-EB40E2544AEC}" id="{8C7D4387-FAC9-402E-A882-68ACAD897BEB}">
    <text>Validate that the inputted username is unique (username unique in db).</text>
  </threadedComment>
  <threadedComment ref="H10" dT="2024-07-09T02:29:53.39" personId="{72C7B3A6-3BEC-45B8-970E-EB40E2544AEC}" id="{73A28664-FCB0-4B30-B2A1-9F3E0359C90C}">
    <text>Successfully insert new user to database.</text>
  </threadedComment>
  <threadedComment ref="I10" dT="2024-07-09T02:30:24.13" personId="{72C7B3A6-3BEC-45B8-970E-EB40E2544AEC}" id="{FB7ABCA3-9932-4440-AB52-F7515BE0BFE8}">
    <text>Remove currently logged in user from the application.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4-07-09T03:06:45.98" personId="{72C7B3A6-3BEC-45B8-970E-EB40E2544AEC}" id="{ED44B6E5-6AD7-4E47-819C-FDFB08B7E338}">
    <text>Query wins for each player by summing up the wins from each match by said player.</text>
  </threadedComment>
  <threadedComment ref="D9" dT="2024-07-09T03:07:35.18" personId="{72C7B3A6-3BEC-45B8-970E-EB40E2544AEC}" id="{37CD2B27-4C66-4A61-B9C9-ED6722911992}">
    <text>Display top 10 player with most wins sorted from highest to lowest.</text>
  </threadedComment>
  <threadedComment ref="E9" dT="2024-07-09T03:20:54.20" personId="{72C7B3A6-3BEC-45B8-970E-EB40E2544AEC}" id="{C24DC6D2-A49D-4D1F-A4B0-96DFEE4A6CDD}">
    <text>Validate able to go back using -1 and able to advance by inputting the number. Atleast 1 for full score</text>
  </threadedComment>
  <threadedComment ref="F9" dT="2024-07-09T03:15:49.90" personId="{72C7B3A6-3BEC-45B8-970E-EB40E2544AEC}" id="{EB5EE511-3EA2-4EAB-8573-D4B26BC57D4E}">
    <text>Display all of the player's match alongside the match's win.</text>
  </threadedComment>
  <threadedComment ref="G9" dT="2024-07-09T03:25:03.10" personId="{72C7B3A6-3BEC-45B8-970E-EB40E2544AEC}" id="{422622E8-A810-4233-B21C-7922BD697975}">
    <text>Get and display every round of the selected match.</text>
  </threadedComment>
  <threadedComment ref="H9" dT="2024-07-09T03:24:02.81" personId="{72C7B3A6-3BEC-45B8-970E-EB40E2544AEC}" id="{CE524EDE-EF5C-4D6D-A48A-08B8AAD712EB}">
    <text>Round must display the player's team and the enemy's team.</text>
  </threadedComment>
  <threadedComment ref="I9" dT="2024-07-09T03:24:56.59" personId="{72C7B3A6-3BEC-45B8-970E-EB40E2544AEC}" id="{DD7F2454-0B2E-4891-8D4F-8247990F4C94}">
    <text>Able to simulate the battle correctly, also check that the battle conclusion is correct.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4-07-09T05:45:44.10" personId="{72C7B3A6-3BEC-45B8-970E-EB40E2544AEC}" id="{E1321297-18B0-4D88-A1A2-3884BC29D7A6}">
    <text>Create new match and save it to database.</text>
  </threadedComment>
  <threadedComment ref="D9" dT="2024-07-09T05:48:46.58" personId="{72C7B3A6-3BEC-45B8-970E-EB40E2544AEC}" id="{F49093C3-F851-4788-9775-3EFAB45A3924}">
    <text>Set the initial values for arena attributes:
Life: 5
Round: 1
Wins: 0</text>
  </threadedComment>
  <threadedComment ref="E9" dT="2024-07-09T05:50:57.04" personId="{72C7B3A6-3BEC-45B8-970E-EB40E2544AEC}" id="{2E7A9924-7216-44AC-9D1A-9AC360E0E37B}">
    <text>Correctly implements the game loop. Every round is made up of shop phase and battle phase.</text>
  </threadedComment>
  <threadedComment ref="F9" dT="2024-07-09T05:55:10.51" personId="{72C7B3A6-3BEC-45B8-970E-EB40E2544AEC}" id="{5EF956E4-CC64-4CC0-9145-2C17D060CE11}">
    <text>Update the wins for the match after exiting arena.</text>
  </threadedComment>
  <threadedComment ref="G9" dT="2024-07-09T06:01:47.44" personId="{72C7B3A6-3BEC-45B8-970E-EB40E2544AEC}" id="{7C78DD1B-209F-4E19-802C-3CFB9041B056}">
    <text>Set the enemy team based on random round from database, the round must be the round the player is in right now (round 1 must also get round 1 from db).</text>
  </threadedComment>
  <threadedComment ref="H9" dT="2024-07-09T06:12:57.09" personId="{72C7B3A6-3BEC-45B8-970E-EB40E2544AEC}" id="{1E2AF77B-D006-410E-A036-729D568A4AC2}">
    <text>When battling arrange all pet to fill the front slots and leave empty slots at the back.</text>
  </threadedComment>
  <threadedComment ref="I9" dT="2024-07-09T06:23:42.19" personId="{72C7B3A6-3BEC-45B8-970E-EB40E2544AEC}" id="{B9EDF7EF-6ADB-4B27-AC82-0C9999F29178}">
    <text>Implement battle correctly.</text>
  </threadedComment>
  <threadedComment ref="J9" dT="2024-07-09T06:23:59.76" personId="{72C7B3A6-3BEC-45B8-970E-EB40E2544AEC}" id="{798B47E8-C193-4D3A-B3DB-2FA6743CA8C8}">
    <text>Give the correct conclusion to the battle</text>
  </threadedComment>
  <threadedComment ref="K9" dT="2024-07-09T06:24:57.14" personId="{72C7B3A6-3BEC-45B8-970E-EB40E2544AEC}" id="{A5C0A030-9A79-4A31-A09A-453989F1D2EB}">
    <text>Reset pets on every battle (if dead in the previous round, then reset it to alive again).</text>
  </threadedComment>
  <threadedComment ref="L9" dT="2024-07-09T06:31:22.58" personId="{72C7B3A6-3BEC-45B8-970E-EB40E2544AEC}" id="{78AD1BDB-D918-4A80-9F83-18535FABC755}">
    <text>Display the battle correctly.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9" dT="2024-07-09T06:44:55.53" personId="{72C7B3A6-3BEC-45B8-970E-EB40E2544AEC}" id="{7DE0339A-07A5-4ED3-9207-4CFA8A672CB4}">
    <text>Set default attributes:
Coins: 10</text>
  </threadedComment>
  <threadedComment ref="D9" dT="2024-07-09T06:45:44.42" personId="{72C7B3A6-3BEC-45B8-970E-EB40E2544AEC}" id="{B356F78F-7443-4237-B5C0-A4E48807A183}">
    <text>Set the pet slots and food slots based on the shop tier.</text>
  </threadedComment>
  <threadedComment ref="E9" dT="2024-07-09T06:48:08.78" personId="{72C7B3A6-3BEC-45B8-970E-EB40E2544AEC}" id="{B24EA149-157B-4183-8FAC-D47C0D09E675}">
    <text>Set the pets and foods to be the same tier as the shop. Example tier 3 shop can generate up to tier 3 pets and foods.</text>
  </threadedComment>
  <threadedComment ref="F9" dT="2024-07-09T06:49:31.08" personId="{72C7B3A6-3BEC-45B8-970E-EB40E2544AEC}" id="{135D58B8-BE17-4C38-A5EF-77DE07A7B626}">
    <text>Progress the shop tier based on the round progression.</text>
  </threadedComment>
  <threadedComment ref="G9" dT="2024-07-09T06:53:10.03" personId="{72C7B3A6-3BEC-45B8-970E-EB40E2544AEC}" id="{0FED4F0F-BAD6-44E9-901A-DFDC65C80B18}">
    <text>Display the shop correctly, must display the shop items, player's team, money, and the player stats.</text>
  </threadedComment>
  <threadedComment ref="H9" dT="2024-07-09T06:58:44.15" personId="{72C7B3A6-3BEC-45B8-970E-EB40E2544AEC}" id="{D4E5B915-AD1E-4C1A-ACD4-FDAE857277A8}">
    <text>Able to generate the shop and fill every shop slots.</text>
  </threadedComment>
  <threadedComment ref="I9" dT="2024-07-09T07:39:09.20" personId="{72C7B3A6-3BEC-45B8-970E-EB40E2544AEC}" id="{92202E39-3481-4499-BEEC-31EEAF2FEA1E}">
    <text>Input validation case sensitive for Pet | Food</text>
  </threadedComment>
  <threadedComment ref="J9" dT="2024-07-09T07:40:53.85" personId="{72C7B3A6-3BEC-45B8-970E-EB40E2544AEC}" id="{7552E43A-9B40-41FE-B5FB-8706E6B0967B}">
    <text>Validate and decrease money for purchase or reroll. Atleast 1 of them correct to get full score.</text>
  </threadedComment>
  <threadedComment ref="K9" dT="2024-07-09T07:42:01.42" personId="{72C7B3A6-3BEC-45B8-970E-EB40E2544AEC}" id="{F6923232-1634-4AB8-88F0-3E79A4D05E6F}">
    <text xml:space="preserve">Able to buy pet or food from shop correctly. </text>
  </threadedComment>
  <threadedComment ref="L9" dT="2024-07-09T07:45:49.54" personId="{72C7B3A6-3BEC-45B8-970E-EB40E2544AEC}" id="{DC56C11E-DF25-48C9-887B-A64B44563EBA}">
    <text>When select slot can correctly place the pet in the selected slot. If slot is occupied then can correctly merge the selected pet.</text>
  </threadedComment>
  <threadedComment ref="M9" dT="2024-07-09T07:46:12.82" personId="{72C7B3A6-3BEC-45B8-970E-EB40E2544AEC}" id="{68012C95-4ADA-477F-BD57-2481BF59F299}">
    <text>Validation for if slot is empty, and validate if pet is able to be merge.</text>
  </threadedComment>
  <threadedComment ref="N9" dT="2024-07-09T07:47:13.45" personId="{72C7B3A6-3BEC-45B8-970E-EB40E2544AEC}" id="{BFA5DB67-C2BA-419D-AB87-0ACFF4F1FF49}">
    <text>Can Freeze normal slot, if the slot is frozen then unfreeze the slot.</text>
  </threadedComment>
  <threadedComment ref="O9" dT="2024-07-09T07:47:32.67" personId="{72C7B3A6-3BEC-45B8-970E-EB40E2544AEC}" id="{20F8D973-9900-4867-A4A7-62A85907CC3C}">
    <text>When the shop is rerolled or generated then the frozen slot won't be rerolled.</text>
  </threadedComment>
  <threadedComment ref="P9" dT="2024-07-09T07:47:44.37" personId="{72C7B3A6-3BEC-45B8-970E-EB40E2544AEC}" id="{AB2463F9-6D6A-49A3-B32A-26730EE13A28}">
    <text>Change the display of frozen and normal slots.</text>
  </threadedComment>
  <threadedComment ref="Q9" dT="2024-07-09T07:48:52.36" personId="{72C7B3A6-3BEC-45B8-970E-EB40E2544AEC}" id="{26EBB18A-77A3-484D-AAFB-07094383BB8C}">
    <text>Re-generate the shop based on the shop tier.</text>
  </threadedComment>
  <threadedComment ref="R9" dT="2024-07-09T07:59:16.46" personId="{72C7B3A6-3BEC-45B8-970E-EB40E2544AEC}" id="{5C132209-8ECA-4392-9B76-8B1C767CD670}">
    <text>Validate player can only input in range 1-5</text>
  </threadedComment>
  <threadedComment ref="S9" dT="2024-07-09T08:00:21.21" personId="{72C7B3A6-3BEC-45B8-970E-EB40E2544AEC}" id="{A5752AEC-CBF8-4553-90AF-F9ADDDC8A9E4}">
    <text>Able to swap the 2 selected slots.</text>
  </threadedComment>
  <threadedComment ref="T9" dT="2024-07-09T08:01:51.07" personId="{72C7B3A6-3BEC-45B8-970E-EB40E2544AEC}" id="{9C7E5A47-4092-4F3A-8416-97B0CA479849}">
    <text>Should be able to merge pet using this menu. If pet is able to merge then merge pet. Else show message can't merge.</text>
  </threadedComment>
  <threadedComment ref="U9" dT="2024-07-09T08:04:12.92" personId="{72C7B3A6-3BEC-45B8-970E-EB40E2544AEC}" id="{07D26B2C-2042-46AD-B5C0-FA017ACAEC83}">
    <text>Validate that slot is not empty and there is pet to be sold.</text>
  </threadedComment>
  <threadedComment ref="V9" dT="2024-07-09T08:04:33.05" personId="{72C7B3A6-3BEC-45B8-970E-EB40E2544AEC}" id="{0C6C8AB6-3926-4C4D-82E1-03E7BD36D071}">
    <text>When pet is sold then add coin to the player based on the pet level.</text>
  </threadedComment>
  <threadedComment ref="W9" dT="2024-07-09T08:11:46.85" personId="{72C7B3A6-3BEC-45B8-970E-EB40E2544AEC}" id="{B969543E-EE8E-4C99-A3B3-8DDB25C47AE6}">
    <text>Able to exit shop and proceed to the battle phase.</text>
  </threadedComment>
  <threadedComment ref="X9" dT="2024-07-09T06:32:55.29" personId="{72C7B3A6-3BEC-45B8-970E-EB40E2544AEC}" id="{D5543488-9617-48D0-9CCA-F210B825ED48}">
    <text>Before proceeding to battle phase, save the current player's round to the database.</text>
  </threadedComment>
  <threadedComment ref="Y9" dT="2024-07-09T06:33:41.15" personId="{72C7B3A6-3BEC-45B8-970E-EB40E2544AEC}" id="{C554296B-773A-47A9-87D4-65772B296E16}">
    <text>Insert all the team's pet for the current round to the database.</text>
  </threadedComment>
  <threadedComment ref="Z9" dT="2024-07-09T08:12:06.49" personId="{72C7B3A6-3BEC-45B8-970E-EB40E2544AEC}" id="{F60793E7-BC52-4047-A27A-56F89D363EB6}">
    <text>Exit arena back to main menu.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9" dT="2024-07-10T06:04:39.05" personId="{72C7B3A6-3BEC-45B8-970E-EB40E2544AEC}" id="{E96AB634-03B0-41C2-88ED-3567B9B08739}">
    <text>Use strategy design pattern for the pets system, either for the ability or the attack.</text>
  </threadedComment>
  <threadedComment ref="D9" dT="2024-07-10T06:05:01.07" personId="{72C7B3A6-3BEC-45B8-970E-EB40E2544AEC}" id="{A969FC5C-39A6-40C2-8D73-ADECF253AC12}">
    <text>Use singleton design pattern for the database connection.</text>
  </threadedComment>
  <threadedComment ref="E9" dT="2024-07-10T06:58:43.48" personId="{72C7B3A6-3BEC-45B8-970E-EB40E2544AEC}" id="{09E7BC95-A902-4422-A3FA-9BF7DCA177A4}">
    <text>Every correct pet will score 2 and 1 for incorrect. How to calculate it just use:
= (x * 2) + (y * 1) 
Where x is the number of correct pets and y is the number of incorrect pets</text>
  </threadedComment>
  <threadedComment ref="F9" dT="2024-07-10T06:59:03.75" personId="{72C7B3A6-3BEC-45B8-970E-EB40E2544AEC}" id="{8453A234-B357-4251-B7C4-3F298EB6403B}">
    <text xml:space="preserve">Every correct food will score 2 and 1 for incorrect. How to calculate it just use:
= (x * 2) + (y * 1) 
Where x is the number of correct foods and y is the number of incorrect foods
</text>
  </threadedComment>
  <threadedComment ref="G9" dT="2024-07-10T07:13:57.80" personId="{72C7B3A6-3BEC-45B8-970E-EB40E2544AEC}" id="{E27AF201-D4AD-4E64-BEC3-5500026B1210}">
    <text>Use polymorphism to make many form of pets or foods.</text>
  </threadedComment>
  <threadedComment ref="H9" dT="2024-07-10T07:14:23.63" personId="{72C7B3A6-3BEC-45B8-970E-EB40E2544AEC}" id="{E9667B88-0CFC-4FAE-919D-817696D8C497}">
    <text>Create interface to implement for pet or food.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05E-661D-4B8C-B6EC-B41ECC868B7A}">
  <dimension ref="A8:O39"/>
  <sheetViews>
    <sheetView topLeftCell="A15" workbookViewId="0">
      <selection activeCell="G19" sqref="G19"/>
    </sheetView>
  </sheetViews>
  <sheetFormatPr defaultColWidth="8.7265625" defaultRowHeight="14.5" x14ac:dyDescent="0.35"/>
  <cols>
    <col min="1" max="1" width="8.7265625" style="1"/>
    <col min="2" max="2" width="7.81640625" style="1" customWidth="1"/>
    <col min="3" max="3" width="16.453125" style="1" customWidth="1"/>
    <col min="4" max="4" width="17.81640625" style="1" customWidth="1"/>
    <col min="5" max="5" width="10.1796875" style="1" customWidth="1"/>
    <col min="6" max="7" width="17" style="1" customWidth="1"/>
    <col min="8" max="8" width="20" style="1" customWidth="1"/>
    <col min="9" max="9" width="18.54296875" style="1" customWidth="1"/>
    <col min="10" max="10" width="19.7265625" style="1" customWidth="1"/>
    <col min="11" max="11" width="20.54296875" style="1" customWidth="1"/>
    <col min="12" max="12" width="20.26953125" style="1" customWidth="1"/>
    <col min="13" max="16384" width="8.7265625" style="1"/>
  </cols>
  <sheetData>
    <row r="8" spans="1:15" ht="15" thickBot="1" x14ac:dyDescent="0.4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5" ht="15.5" thickTop="1" thickBot="1" x14ac:dyDescent="0.4">
      <c r="A9" s="2"/>
      <c r="B9" s="32" t="s">
        <v>0</v>
      </c>
      <c r="C9" s="34" t="s">
        <v>1</v>
      </c>
      <c r="D9" s="34" t="s">
        <v>2</v>
      </c>
      <c r="E9" s="34" t="s">
        <v>3</v>
      </c>
      <c r="F9" s="34" t="s">
        <v>4</v>
      </c>
      <c r="G9" s="14" t="s">
        <v>5</v>
      </c>
      <c r="H9" s="17" t="s">
        <v>6</v>
      </c>
      <c r="I9" s="20" t="s">
        <v>7</v>
      </c>
      <c r="J9" s="23" t="s">
        <v>8</v>
      </c>
      <c r="K9" s="14" t="s">
        <v>9</v>
      </c>
      <c r="L9" s="30" t="s">
        <v>10</v>
      </c>
      <c r="M9" s="3"/>
      <c r="O9" s="1">
        <f>SUM(G10:K10)</f>
        <v>100</v>
      </c>
    </row>
    <row r="10" spans="1:15" ht="15" thickBot="1" x14ac:dyDescent="0.4">
      <c r="A10" s="2"/>
      <c r="B10" s="33"/>
      <c r="C10" s="35"/>
      <c r="D10" s="35"/>
      <c r="E10" s="35"/>
      <c r="F10" s="35"/>
      <c r="G10" s="15">
        <f>SUM(MenuAuth!C11:I11)</f>
        <v>4</v>
      </c>
      <c r="H10" s="18">
        <f>SUM(MenuMain!C10:I10)</f>
        <v>7.5</v>
      </c>
      <c r="I10" s="21">
        <f>SUM(Battle!C10:L10)</f>
        <v>11.5</v>
      </c>
      <c r="J10" s="24">
        <f>SUM(Shop!C10:Z10)</f>
        <v>26.5</v>
      </c>
      <c r="K10" s="15">
        <f>SUM(OOP!C10:H10)</f>
        <v>50.5</v>
      </c>
      <c r="L10" s="31"/>
      <c r="M10" s="3"/>
    </row>
    <row r="11" spans="1:15" ht="15" thickBot="1" x14ac:dyDescent="0.4">
      <c r="A11" s="2"/>
      <c r="B11" s="11">
        <v>0</v>
      </c>
      <c r="C11" s="12" t="s">
        <v>11</v>
      </c>
      <c r="D11" s="12" t="s">
        <v>11</v>
      </c>
      <c r="E11" s="12">
        <f>IF(L11="", SUM(G11:K11), 0)</f>
        <v>100</v>
      </c>
      <c r="F11" s="12" t="str">
        <f>IF(E11&gt;=90,"A",IF(E11&gt;=85,"A-",IF(E11&gt;=80,"B+",IF(E11&gt;=75,"B",IF(E11&gt;=70,"B-",IF(E11&gt;=65,"C",IF(E11&gt;=50,"D","E")))))))</f>
        <v>A</v>
      </c>
      <c r="G11" s="16">
        <f>MenuAuth!J12</f>
        <v>4</v>
      </c>
      <c r="H11" s="19">
        <f>MenuMain!J11</f>
        <v>7.5</v>
      </c>
      <c r="I11" s="22">
        <f>Battle!M11</f>
        <v>11.5</v>
      </c>
      <c r="J11" s="25">
        <f>Shop!AA11</f>
        <v>26.5</v>
      </c>
      <c r="K11" s="16">
        <f>OOP!K11</f>
        <v>50.5</v>
      </c>
      <c r="L11" s="26"/>
      <c r="M11" s="3"/>
    </row>
    <row r="12" spans="1:15" ht="15" thickBot="1" x14ac:dyDescent="0.4">
      <c r="A12" s="2"/>
      <c r="B12" s="11">
        <v>1</v>
      </c>
      <c r="C12" s="12"/>
      <c r="D12" s="12"/>
      <c r="E12" s="12">
        <f t="shared" ref="E12:E39" si="0">IF(L12="", SUM(G12:K12), 0)</f>
        <v>0</v>
      </c>
      <c r="F12" s="12" t="str">
        <f t="shared" ref="F12:F39" si="1">IF(E12&gt;=90,"A",IF(E12&gt;=85,"A-",IF(E12&gt;=80,"B+",IF(E12&gt;=75,"B",IF(E12&gt;=70,"B-",IF(E12&gt;=65,"C",IF(E12&gt;=50,"D","E")))))))</f>
        <v>E</v>
      </c>
      <c r="G12" s="16">
        <f>MenuAuth!J13</f>
        <v>0</v>
      </c>
      <c r="H12" s="19">
        <f>MenuMain!J12</f>
        <v>0</v>
      </c>
      <c r="I12" s="22">
        <f>Battle!M12</f>
        <v>0</v>
      </c>
      <c r="J12" s="25">
        <f>Shop!AA12</f>
        <v>0</v>
      </c>
      <c r="K12" s="16">
        <f>OOP!K12</f>
        <v>0</v>
      </c>
      <c r="L12" s="26"/>
      <c r="M12" s="3"/>
    </row>
    <row r="13" spans="1:15" ht="15" thickBot="1" x14ac:dyDescent="0.4">
      <c r="A13" s="2"/>
      <c r="B13" s="11">
        <v>2</v>
      </c>
      <c r="C13" s="12"/>
      <c r="D13" s="12"/>
      <c r="E13" s="12">
        <f t="shared" si="0"/>
        <v>0</v>
      </c>
      <c r="F13" s="12" t="str">
        <f t="shared" si="1"/>
        <v>E</v>
      </c>
      <c r="G13" s="16">
        <f>MenuAuth!J14</f>
        <v>0</v>
      </c>
      <c r="H13" s="19">
        <f>MenuMain!J13</f>
        <v>0</v>
      </c>
      <c r="I13" s="22">
        <f>Battle!M13</f>
        <v>0</v>
      </c>
      <c r="J13" s="25">
        <f>Shop!AA13</f>
        <v>0</v>
      </c>
      <c r="K13" s="16">
        <f>OOP!K13</f>
        <v>0</v>
      </c>
      <c r="L13" s="26"/>
      <c r="M13" s="3"/>
    </row>
    <row r="14" spans="1:15" ht="15" thickBot="1" x14ac:dyDescent="0.4">
      <c r="A14" s="2"/>
      <c r="B14" s="11">
        <v>3</v>
      </c>
      <c r="C14" s="12"/>
      <c r="D14" s="12"/>
      <c r="E14" s="12">
        <f t="shared" si="0"/>
        <v>0</v>
      </c>
      <c r="F14" s="12" t="str">
        <f t="shared" si="1"/>
        <v>E</v>
      </c>
      <c r="G14" s="16">
        <f>MenuAuth!J15</f>
        <v>0</v>
      </c>
      <c r="H14" s="19">
        <f>MenuMain!J14</f>
        <v>0</v>
      </c>
      <c r="I14" s="22">
        <f>Battle!M14</f>
        <v>0</v>
      </c>
      <c r="J14" s="25">
        <f>Shop!AA14</f>
        <v>0</v>
      </c>
      <c r="K14" s="16">
        <f>OOP!K14</f>
        <v>0</v>
      </c>
      <c r="L14" s="26"/>
      <c r="M14" s="3"/>
    </row>
    <row r="15" spans="1:15" ht="15" thickBot="1" x14ac:dyDescent="0.4">
      <c r="A15" s="2"/>
      <c r="B15" s="11">
        <v>4</v>
      </c>
      <c r="C15" s="12"/>
      <c r="D15" s="12"/>
      <c r="E15" s="12">
        <f t="shared" si="0"/>
        <v>0</v>
      </c>
      <c r="F15" s="12" t="str">
        <f t="shared" si="1"/>
        <v>E</v>
      </c>
      <c r="G15" s="16">
        <f>MenuAuth!J16</f>
        <v>0</v>
      </c>
      <c r="H15" s="19">
        <f>MenuMain!J15</f>
        <v>0</v>
      </c>
      <c r="I15" s="22">
        <f>Battle!M15</f>
        <v>0</v>
      </c>
      <c r="J15" s="25">
        <f>Shop!AA15</f>
        <v>0</v>
      </c>
      <c r="K15" s="16">
        <f>OOP!K15</f>
        <v>0</v>
      </c>
      <c r="L15" s="26"/>
      <c r="M15" s="3"/>
    </row>
    <row r="16" spans="1:15" ht="15" thickBot="1" x14ac:dyDescent="0.4">
      <c r="A16" s="2"/>
      <c r="B16" s="11">
        <v>5</v>
      </c>
      <c r="C16" s="12"/>
      <c r="D16" s="12"/>
      <c r="E16" s="12">
        <f t="shared" si="0"/>
        <v>0</v>
      </c>
      <c r="F16" s="12" t="str">
        <f t="shared" si="1"/>
        <v>E</v>
      </c>
      <c r="G16" s="16">
        <f>MenuAuth!J17</f>
        <v>0</v>
      </c>
      <c r="H16" s="19">
        <f>MenuMain!J16</f>
        <v>0</v>
      </c>
      <c r="I16" s="22">
        <f>Battle!M16</f>
        <v>0</v>
      </c>
      <c r="J16" s="25">
        <f>Shop!AA16</f>
        <v>0</v>
      </c>
      <c r="K16" s="16">
        <f>OOP!K16</f>
        <v>0</v>
      </c>
      <c r="L16" s="26"/>
      <c r="M16" s="3"/>
    </row>
    <row r="17" spans="1:13" ht="15" thickBot="1" x14ac:dyDescent="0.4">
      <c r="A17" s="2"/>
      <c r="B17" s="11">
        <v>6</v>
      </c>
      <c r="C17" s="12"/>
      <c r="D17" s="12"/>
      <c r="E17" s="12">
        <f t="shared" si="0"/>
        <v>0</v>
      </c>
      <c r="F17" s="12" t="str">
        <f t="shared" si="1"/>
        <v>E</v>
      </c>
      <c r="G17" s="16">
        <f>MenuAuth!J18</f>
        <v>0</v>
      </c>
      <c r="H17" s="19">
        <f>MenuMain!J17</f>
        <v>0</v>
      </c>
      <c r="I17" s="22">
        <f>Battle!M17</f>
        <v>0</v>
      </c>
      <c r="J17" s="25">
        <f>Shop!AA17</f>
        <v>0</v>
      </c>
      <c r="K17" s="16">
        <f>OOP!K17</f>
        <v>0</v>
      </c>
      <c r="L17" s="26"/>
      <c r="M17" s="3"/>
    </row>
    <row r="18" spans="1:13" ht="15" thickBot="1" x14ac:dyDescent="0.4">
      <c r="A18" s="2"/>
      <c r="B18" s="11">
        <v>7</v>
      </c>
      <c r="C18" s="12"/>
      <c r="D18" s="12"/>
      <c r="E18" s="12">
        <f t="shared" si="0"/>
        <v>0</v>
      </c>
      <c r="F18" s="12" t="str">
        <f t="shared" si="1"/>
        <v>E</v>
      </c>
      <c r="G18" s="16">
        <f>MenuAuth!J19</f>
        <v>0</v>
      </c>
      <c r="H18" s="19">
        <f>MenuMain!J18</f>
        <v>0</v>
      </c>
      <c r="I18" s="22">
        <f>Battle!M18</f>
        <v>0</v>
      </c>
      <c r="J18" s="25">
        <f>Shop!AA18</f>
        <v>0</v>
      </c>
      <c r="K18" s="16">
        <f>OOP!K18</f>
        <v>0</v>
      </c>
      <c r="L18" s="26"/>
      <c r="M18" s="3"/>
    </row>
    <row r="19" spans="1:13" ht="15" thickBot="1" x14ac:dyDescent="0.4">
      <c r="A19" s="2"/>
      <c r="B19" s="11">
        <v>8</v>
      </c>
      <c r="C19" s="12"/>
      <c r="D19" s="12"/>
      <c r="E19" s="12">
        <f t="shared" si="0"/>
        <v>0</v>
      </c>
      <c r="F19" s="12" t="str">
        <f t="shared" si="1"/>
        <v>E</v>
      </c>
      <c r="G19" s="16">
        <f>MenuAuth!J20</f>
        <v>0</v>
      </c>
      <c r="H19" s="19">
        <f>MenuMain!J19</f>
        <v>0</v>
      </c>
      <c r="I19" s="22">
        <f>Battle!M19</f>
        <v>0</v>
      </c>
      <c r="J19" s="25">
        <f>Shop!AA19</f>
        <v>0</v>
      </c>
      <c r="K19" s="16">
        <f>OOP!K19</f>
        <v>0</v>
      </c>
      <c r="L19" s="26"/>
      <c r="M19" s="3"/>
    </row>
    <row r="20" spans="1:13" ht="15" thickBot="1" x14ac:dyDescent="0.4">
      <c r="A20" s="2"/>
      <c r="B20" s="11">
        <v>9</v>
      </c>
      <c r="C20" s="12"/>
      <c r="D20" s="12"/>
      <c r="E20" s="12">
        <f t="shared" si="0"/>
        <v>0</v>
      </c>
      <c r="F20" s="12" t="str">
        <f t="shared" si="1"/>
        <v>E</v>
      </c>
      <c r="G20" s="16">
        <f>MenuAuth!J21</f>
        <v>0</v>
      </c>
      <c r="H20" s="19">
        <f>MenuMain!J20</f>
        <v>0</v>
      </c>
      <c r="I20" s="22">
        <f>Battle!M20</f>
        <v>0</v>
      </c>
      <c r="J20" s="25">
        <f>Shop!AA20</f>
        <v>0</v>
      </c>
      <c r="K20" s="16">
        <f>OOP!K20</f>
        <v>0</v>
      </c>
      <c r="L20" s="26"/>
      <c r="M20" s="3"/>
    </row>
    <row r="21" spans="1:13" ht="15" thickBot="1" x14ac:dyDescent="0.4">
      <c r="A21" s="2"/>
      <c r="B21" s="11">
        <v>10</v>
      </c>
      <c r="C21" s="12"/>
      <c r="D21" s="12"/>
      <c r="E21" s="12">
        <f t="shared" si="0"/>
        <v>0</v>
      </c>
      <c r="F21" s="12" t="str">
        <f t="shared" si="1"/>
        <v>E</v>
      </c>
      <c r="G21" s="16">
        <f>MenuAuth!J22</f>
        <v>0</v>
      </c>
      <c r="H21" s="19">
        <f>MenuMain!J21</f>
        <v>0</v>
      </c>
      <c r="I21" s="22">
        <f>Battle!M21</f>
        <v>0</v>
      </c>
      <c r="J21" s="25">
        <f>Shop!AA21</f>
        <v>0</v>
      </c>
      <c r="K21" s="16">
        <f>OOP!K21</f>
        <v>0</v>
      </c>
      <c r="L21" s="26"/>
      <c r="M21" s="3"/>
    </row>
    <row r="22" spans="1:13" ht="15" thickBot="1" x14ac:dyDescent="0.4">
      <c r="A22" s="2"/>
      <c r="B22" s="11">
        <v>11</v>
      </c>
      <c r="C22" s="12"/>
      <c r="D22" s="12"/>
      <c r="E22" s="12">
        <f t="shared" si="0"/>
        <v>0</v>
      </c>
      <c r="F22" s="12" t="str">
        <f t="shared" si="1"/>
        <v>E</v>
      </c>
      <c r="G22" s="16">
        <f>MenuAuth!J23</f>
        <v>0</v>
      </c>
      <c r="H22" s="19">
        <f>MenuMain!J22</f>
        <v>0</v>
      </c>
      <c r="I22" s="22">
        <f>Battle!M22</f>
        <v>0</v>
      </c>
      <c r="J22" s="25">
        <f>Shop!AA22</f>
        <v>0</v>
      </c>
      <c r="K22" s="16">
        <f>OOP!K22</f>
        <v>0</v>
      </c>
      <c r="L22" s="26"/>
      <c r="M22" s="3"/>
    </row>
    <row r="23" spans="1:13" ht="15" thickBot="1" x14ac:dyDescent="0.4">
      <c r="A23" s="2"/>
      <c r="B23" s="11">
        <v>12</v>
      </c>
      <c r="C23" s="12"/>
      <c r="D23" s="12"/>
      <c r="E23" s="12">
        <f t="shared" si="0"/>
        <v>0</v>
      </c>
      <c r="F23" s="12" t="str">
        <f t="shared" si="1"/>
        <v>E</v>
      </c>
      <c r="G23" s="16">
        <f>MenuAuth!J24</f>
        <v>0</v>
      </c>
      <c r="H23" s="19">
        <f>MenuMain!J23</f>
        <v>0</v>
      </c>
      <c r="I23" s="22">
        <f>Battle!M23</f>
        <v>0</v>
      </c>
      <c r="J23" s="25">
        <f>Shop!AA23</f>
        <v>0</v>
      </c>
      <c r="K23" s="16">
        <f>OOP!K23</f>
        <v>0</v>
      </c>
      <c r="L23" s="26"/>
      <c r="M23" s="3"/>
    </row>
    <row r="24" spans="1:13" ht="15" thickBot="1" x14ac:dyDescent="0.4">
      <c r="A24" s="2"/>
      <c r="B24" s="11">
        <v>13</v>
      </c>
      <c r="C24" s="12"/>
      <c r="D24" s="12"/>
      <c r="E24" s="12">
        <f t="shared" si="0"/>
        <v>0</v>
      </c>
      <c r="F24" s="12" t="str">
        <f t="shared" si="1"/>
        <v>E</v>
      </c>
      <c r="G24" s="16">
        <f>MenuAuth!J25</f>
        <v>0</v>
      </c>
      <c r="H24" s="19">
        <f>MenuMain!J24</f>
        <v>0</v>
      </c>
      <c r="I24" s="22">
        <f>Battle!M24</f>
        <v>0</v>
      </c>
      <c r="J24" s="25">
        <f>Shop!AA24</f>
        <v>0</v>
      </c>
      <c r="K24" s="16">
        <f>OOP!K24</f>
        <v>0</v>
      </c>
      <c r="L24" s="26"/>
      <c r="M24" s="3"/>
    </row>
    <row r="25" spans="1:13" ht="15" thickBot="1" x14ac:dyDescent="0.4">
      <c r="A25" s="2"/>
      <c r="B25" s="11">
        <v>14</v>
      </c>
      <c r="C25" s="12"/>
      <c r="D25" s="12"/>
      <c r="E25" s="12">
        <f t="shared" si="0"/>
        <v>0</v>
      </c>
      <c r="F25" s="12" t="str">
        <f t="shared" si="1"/>
        <v>E</v>
      </c>
      <c r="G25" s="16">
        <f>MenuAuth!J26</f>
        <v>0</v>
      </c>
      <c r="H25" s="19">
        <f>MenuMain!J25</f>
        <v>0</v>
      </c>
      <c r="I25" s="22">
        <f>Battle!M25</f>
        <v>0</v>
      </c>
      <c r="J25" s="25">
        <f>Shop!AA25</f>
        <v>0</v>
      </c>
      <c r="K25" s="16">
        <f>OOP!K25</f>
        <v>0</v>
      </c>
      <c r="L25" s="26"/>
      <c r="M25" s="3"/>
    </row>
    <row r="26" spans="1:13" ht="15" thickBot="1" x14ac:dyDescent="0.4">
      <c r="A26" s="2"/>
      <c r="B26" s="11">
        <v>15</v>
      </c>
      <c r="C26" s="12"/>
      <c r="D26" s="12"/>
      <c r="E26" s="12">
        <f t="shared" si="0"/>
        <v>0</v>
      </c>
      <c r="F26" s="12" t="str">
        <f t="shared" si="1"/>
        <v>E</v>
      </c>
      <c r="G26" s="16">
        <f>MenuAuth!J27</f>
        <v>0</v>
      </c>
      <c r="H26" s="19">
        <f>MenuMain!J26</f>
        <v>0</v>
      </c>
      <c r="I26" s="22">
        <f>Battle!M26</f>
        <v>0</v>
      </c>
      <c r="J26" s="25">
        <f>Shop!AA26</f>
        <v>0</v>
      </c>
      <c r="K26" s="16">
        <f>OOP!K26</f>
        <v>0</v>
      </c>
      <c r="L26" s="26"/>
      <c r="M26" s="3"/>
    </row>
    <row r="27" spans="1:13" ht="15" thickBot="1" x14ac:dyDescent="0.4">
      <c r="A27" s="2"/>
      <c r="B27" s="11">
        <v>16</v>
      </c>
      <c r="C27" s="12"/>
      <c r="D27" s="12"/>
      <c r="E27" s="12">
        <f t="shared" si="0"/>
        <v>0</v>
      </c>
      <c r="F27" s="12" t="str">
        <f t="shared" si="1"/>
        <v>E</v>
      </c>
      <c r="G27" s="16">
        <f>MenuAuth!J28</f>
        <v>0</v>
      </c>
      <c r="H27" s="19">
        <f>MenuMain!J27</f>
        <v>0</v>
      </c>
      <c r="I27" s="22">
        <f>Battle!M27</f>
        <v>0</v>
      </c>
      <c r="J27" s="25">
        <f>Shop!AA27</f>
        <v>0</v>
      </c>
      <c r="K27" s="16">
        <f>OOP!K27</f>
        <v>0</v>
      </c>
      <c r="L27" s="26"/>
      <c r="M27" s="3"/>
    </row>
    <row r="28" spans="1:13" ht="15" thickBot="1" x14ac:dyDescent="0.4">
      <c r="A28" s="2"/>
      <c r="B28" s="11">
        <v>17</v>
      </c>
      <c r="C28" s="12"/>
      <c r="D28" s="12"/>
      <c r="E28" s="12">
        <f t="shared" si="0"/>
        <v>0</v>
      </c>
      <c r="F28" s="12" t="str">
        <f t="shared" si="1"/>
        <v>E</v>
      </c>
      <c r="G28" s="16">
        <f>MenuAuth!J29</f>
        <v>0</v>
      </c>
      <c r="H28" s="19">
        <f>MenuMain!J28</f>
        <v>0</v>
      </c>
      <c r="I28" s="22">
        <f>Battle!M28</f>
        <v>0</v>
      </c>
      <c r="J28" s="25">
        <f>Shop!AA28</f>
        <v>0</v>
      </c>
      <c r="K28" s="16">
        <f>OOP!K28</f>
        <v>0</v>
      </c>
      <c r="L28" s="26"/>
      <c r="M28" s="3"/>
    </row>
    <row r="29" spans="1:13" ht="15" thickBot="1" x14ac:dyDescent="0.4">
      <c r="A29" s="2"/>
      <c r="B29" s="11">
        <v>18</v>
      </c>
      <c r="C29" s="12"/>
      <c r="D29" s="12"/>
      <c r="E29" s="12">
        <f t="shared" si="0"/>
        <v>0</v>
      </c>
      <c r="F29" s="12" t="str">
        <f t="shared" si="1"/>
        <v>E</v>
      </c>
      <c r="G29" s="16">
        <f>MenuAuth!J30</f>
        <v>0</v>
      </c>
      <c r="H29" s="19">
        <f>MenuMain!J29</f>
        <v>0</v>
      </c>
      <c r="I29" s="22">
        <f>Battle!M29</f>
        <v>0</v>
      </c>
      <c r="J29" s="25">
        <f>Shop!AA29</f>
        <v>0</v>
      </c>
      <c r="K29" s="16">
        <f>OOP!K29</f>
        <v>0</v>
      </c>
      <c r="L29" s="26"/>
      <c r="M29" s="3"/>
    </row>
    <row r="30" spans="1:13" ht="15" thickBot="1" x14ac:dyDescent="0.4">
      <c r="A30" s="2"/>
      <c r="B30" s="11">
        <v>19</v>
      </c>
      <c r="C30" s="12"/>
      <c r="D30" s="12"/>
      <c r="E30" s="12">
        <f t="shared" si="0"/>
        <v>0</v>
      </c>
      <c r="F30" s="12" t="str">
        <f t="shared" si="1"/>
        <v>E</v>
      </c>
      <c r="G30" s="16">
        <f>MenuAuth!J31</f>
        <v>0</v>
      </c>
      <c r="H30" s="19">
        <f>MenuMain!J30</f>
        <v>0</v>
      </c>
      <c r="I30" s="22">
        <f>Battle!M30</f>
        <v>0</v>
      </c>
      <c r="J30" s="25">
        <f>Shop!AA30</f>
        <v>0</v>
      </c>
      <c r="K30" s="16">
        <f>OOP!K30</f>
        <v>0</v>
      </c>
      <c r="L30" s="26"/>
      <c r="M30" s="3"/>
    </row>
    <row r="31" spans="1:13" ht="15" thickBot="1" x14ac:dyDescent="0.4">
      <c r="A31" s="2"/>
      <c r="B31" s="11">
        <v>20</v>
      </c>
      <c r="C31" s="12"/>
      <c r="D31" s="12"/>
      <c r="E31" s="12">
        <f t="shared" si="0"/>
        <v>0</v>
      </c>
      <c r="F31" s="12" t="str">
        <f t="shared" si="1"/>
        <v>E</v>
      </c>
      <c r="G31" s="16">
        <f>MenuAuth!J32</f>
        <v>0</v>
      </c>
      <c r="H31" s="19">
        <f>MenuMain!J31</f>
        <v>0</v>
      </c>
      <c r="I31" s="22">
        <f>Battle!M31</f>
        <v>0</v>
      </c>
      <c r="J31" s="25">
        <f>Shop!AA31</f>
        <v>0</v>
      </c>
      <c r="K31" s="16">
        <f>OOP!K31</f>
        <v>0</v>
      </c>
      <c r="L31" s="26"/>
      <c r="M31" s="3"/>
    </row>
    <row r="32" spans="1:13" ht="15" thickBot="1" x14ac:dyDescent="0.4">
      <c r="A32" s="2"/>
      <c r="B32" s="11">
        <v>21</v>
      </c>
      <c r="C32" s="12"/>
      <c r="D32" s="12"/>
      <c r="E32" s="12">
        <f t="shared" si="0"/>
        <v>0</v>
      </c>
      <c r="F32" s="12" t="str">
        <f t="shared" si="1"/>
        <v>E</v>
      </c>
      <c r="G32" s="16">
        <f>MenuAuth!J33</f>
        <v>0</v>
      </c>
      <c r="H32" s="19">
        <f>MenuMain!J32</f>
        <v>0</v>
      </c>
      <c r="I32" s="22">
        <f>Battle!M32</f>
        <v>0</v>
      </c>
      <c r="J32" s="25">
        <f>Shop!AA32</f>
        <v>0</v>
      </c>
      <c r="K32" s="16">
        <f>OOP!K32</f>
        <v>0</v>
      </c>
      <c r="L32" s="26"/>
      <c r="M32" s="3"/>
    </row>
    <row r="33" spans="1:13" ht="15" thickBot="1" x14ac:dyDescent="0.4">
      <c r="A33" s="2"/>
      <c r="B33" s="11">
        <v>22</v>
      </c>
      <c r="C33" s="12"/>
      <c r="D33" s="12"/>
      <c r="E33" s="12">
        <f t="shared" si="0"/>
        <v>0</v>
      </c>
      <c r="F33" s="12" t="str">
        <f t="shared" si="1"/>
        <v>E</v>
      </c>
      <c r="G33" s="16">
        <f>MenuAuth!J34</f>
        <v>0</v>
      </c>
      <c r="H33" s="19">
        <f>MenuMain!J33</f>
        <v>0</v>
      </c>
      <c r="I33" s="22">
        <f>Battle!M33</f>
        <v>0</v>
      </c>
      <c r="J33" s="25">
        <f>Shop!AA33</f>
        <v>0</v>
      </c>
      <c r="K33" s="16">
        <f>OOP!K33</f>
        <v>0</v>
      </c>
      <c r="L33" s="26"/>
      <c r="M33" s="3"/>
    </row>
    <row r="34" spans="1:13" ht="15" thickBot="1" x14ac:dyDescent="0.4">
      <c r="A34" s="2"/>
      <c r="B34" s="11">
        <v>23</v>
      </c>
      <c r="C34" s="12"/>
      <c r="D34" s="12"/>
      <c r="E34" s="12">
        <f t="shared" si="0"/>
        <v>0</v>
      </c>
      <c r="F34" s="12" t="str">
        <f t="shared" si="1"/>
        <v>E</v>
      </c>
      <c r="G34" s="16">
        <f>MenuAuth!J35</f>
        <v>0</v>
      </c>
      <c r="H34" s="19">
        <f>MenuMain!J34</f>
        <v>0</v>
      </c>
      <c r="I34" s="22">
        <f>Battle!M34</f>
        <v>0</v>
      </c>
      <c r="J34" s="25">
        <f>Shop!AA34</f>
        <v>0</v>
      </c>
      <c r="K34" s="16">
        <f>OOP!K34</f>
        <v>0</v>
      </c>
      <c r="L34" s="26"/>
      <c r="M34" s="3"/>
    </row>
    <row r="35" spans="1:13" ht="15" thickBot="1" x14ac:dyDescent="0.4">
      <c r="A35" s="2"/>
      <c r="B35" s="11">
        <v>24</v>
      </c>
      <c r="C35" s="12"/>
      <c r="D35" s="12"/>
      <c r="E35" s="12">
        <f t="shared" si="0"/>
        <v>0</v>
      </c>
      <c r="F35" s="12" t="str">
        <f t="shared" si="1"/>
        <v>E</v>
      </c>
      <c r="G35" s="16">
        <f>MenuAuth!J36</f>
        <v>0</v>
      </c>
      <c r="H35" s="19">
        <f>MenuMain!J35</f>
        <v>0</v>
      </c>
      <c r="I35" s="22">
        <f>Battle!M35</f>
        <v>0</v>
      </c>
      <c r="J35" s="25">
        <f>Shop!AA35</f>
        <v>0</v>
      </c>
      <c r="K35" s="16">
        <f>OOP!K35</f>
        <v>0</v>
      </c>
      <c r="L35" s="26"/>
      <c r="M35" s="3"/>
    </row>
    <row r="36" spans="1:13" ht="15" thickBot="1" x14ac:dyDescent="0.4">
      <c r="A36" s="2"/>
      <c r="B36" s="11">
        <v>25</v>
      </c>
      <c r="C36" s="12"/>
      <c r="D36" s="12"/>
      <c r="E36" s="12">
        <f t="shared" si="0"/>
        <v>0</v>
      </c>
      <c r="F36" s="12" t="str">
        <f t="shared" si="1"/>
        <v>E</v>
      </c>
      <c r="G36" s="16">
        <f>MenuAuth!J37</f>
        <v>0</v>
      </c>
      <c r="H36" s="19">
        <f>MenuMain!J36</f>
        <v>0</v>
      </c>
      <c r="I36" s="22">
        <f>Battle!M36</f>
        <v>0</v>
      </c>
      <c r="J36" s="25">
        <f>Shop!AA36</f>
        <v>0</v>
      </c>
      <c r="K36" s="16">
        <f>OOP!K36</f>
        <v>0</v>
      </c>
      <c r="L36" s="26"/>
      <c r="M36" s="3"/>
    </row>
    <row r="37" spans="1:13" ht="15" thickBot="1" x14ac:dyDescent="0.4">
      <c r="A37" s="2"/>
      <c r="B37" s="11">
        <v>26</v>
      </c>
      <c r="C37" s="12"/>
      <c r="D37" s="12"/>
      <c r="E37" s="12">
        <f t="shared" si="0"/>
        <v>0</v>
      </c>
      <c r="F37" s="12" t="str">
        <f t="shared" si="1"/>
        <v>E</v>
      </c>
      <c r="G37" s="16">
        <f>MenuAuth!J38</f>
        <v>0</v>
      </c>
      <c r="H37" s="19">
        <f>MenuMain!J37</f>
        <v>0</v>
      </c>
      <c r="I37" s="22">
        <f>Battle!M37</f>
        <v>0</v>
      </c>
      <c r="J37" s="25">
        <f>Shop!AA37</f>
        <v>0</v>
      </c>
      <c r="K37" s="16">
        <f>OOP!I37</f>
        <v>0</v>
      </c>
      <c r="L37" s="26"/>
      <c r="M37" s="3"/>
    </row>
    <row r="38" spans="1:13" ht="15" thickBot="1" x14ac:dyDescent="0.4">
      <c r="A38" s="2"/>
      <c r="B38" s="11">
        <v>27</v>
      </c>
      <c r="C38" s="12"/>
      <c r="D38" s="12"/>
      <c r="E38" s="12">
        <f t="shared" si="0"/>
        <v>0</v>
      </c>
      <c r="F38" s="12" t="str">
        <f t="shared" si="1"/>
        <v>E</v>
      </c>
      <c r="G38" s="16">
        <f>MenuAuth!J39</f>
        <v>0</v>
      </c>
      <c r="H38" s="19">
        <f>MenuMain!J38</f>
        <v>0</v>
      </c>
      <c r="I38" s="22">
        <f>Battle!M38</f>
        <v>0</v>
      </c>
      <c r="J38" s="25">
        <f>Shop!AA38</f>
        <v>0</v>
      </c>
      <c r="K38" s="16">
        <f>OOP!I38</f>
        <v>0</v>
      </c>
      <c r="L38" s="26"/>
      <c r="M38" s="3"/>
    </row>
    <row r="39" spans="1:13" ht="15" thickBot="1" x14ac:dyDescent="0.4">
      <c r="A39" s="2"/>
      <c r="B39" s="11">
        <v>28</v>
      </c>
      <c r="C39" s="13"/>
      <c r="D39" s="13"/>
      <c r="E39" s="12">
        <f t="shared" si="0"/>
        <v>0</v>
      </c>
      <c r="F39" s="12" t="str">
        <f t="shared" si="1"/>
        <v>E</v>
      </c>
      <c r="G39" s="16">
        <f>MenuAuth!J40</f>
        <v>0</v>
      </c>
      <c r="H39" s="19">
        <f>MenuMain!J39</f>
        <v>0</v>
      </c>
      <c r="I39" s="22">
        <f>Battle!M39</f>
        <v>0</v>
      </c>
      <c r="J39" s="25">
        <f>Shop!AA39</f>
        <v>0</v>
      </c>
      <c r="K39" s="16">
        <f>OOP!I39</f>
        <v>0</v>
      </c>
      <c r="L39" s="27"/>
      <c r="M39" s="3"/>
    </row>
  </sheetData>
  <mergeCells count="6">
    <mergeCell ref="L9:L10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C412-87A2-46B7-AFFB-DD876566A089}">
  <dimension ref="B7:K41"/>
  <sheetViews>
    <sheetView tabSelected="1" topLeftCell="A13" workbookViewId="0">
      <selection activeCell="J12" sqref="J12:J40"/>
    </sheetView>
  </sheetViews>
  <sheetFormatPr defaultColWidth="8.7265625" defaultRowHeight="14.5" x14ac:dyDescent="0.35"/>
  <cols>
    <col min="1" max="1" width="8.7265625" style="1"/>
    <col min="2" max="2" width="8.7265625" style="1" customWidth="1"/>
    <col min="3" max="3" width="9.1796875" style="1" bestFit="1" customWidth="1"/>
    <col min="4" max="5" width="8.7265625" style="1"/>
    <col min="6" max="6" width="9.1796875" style="1" bestFit="1" customWidth="1"/>
    <col min="7" max="7" width="9.453125" style="1" bestFit="1" customWidth="1"/>
    <col min="8" max="16384" width="8.7265625" style="1"/>
  </cols>
  <sheetData>
    <row r="7" spans="2:11" ht="15" thickBot="1" x14ac:dyDescent="0.4">
      <c r="C7" s="4"/>
      <c r="D7" s="4"/>
      <c r="E7" s="4"/>
      <c r="F7" s="4"/>
      <c r="G7" s="4"/>
      <c r="H7" s="4"/>
      <c r="I7" s="4"/>
      <c r="J7" s="4"/>
    </row>
    <row r="8" spans="2:11" ht="15.5" thickTop="1" thickBot="1" x14ac:dyDescent="0.4">
      <c r="B8" s="2"/>
      <c r="C8" s="40" t="s">
        <v>5</v>
      </c>
      <c r="D8" s="41"/>
      <c r="E8" s="41"/>
      <c r="F8" s="41"/>
      <c r="G8" s="41"/>
      <c r="H8" s="41"/>
      <c r="I8" s="41"/>
      <c r="J8" s="36" t="s">
        <v>12</v>
      </c>
      <c r="K8" s="3"/>
    </row>
    <row r="9" spans="2:11" ht="15" thickBot="1" x14ac:dyDescent="0.4">
      <c r="B9" s="2"/>
      <c r="C9" s="38" t="s">
        <v>13</v>
      </c>
      <c r="D9" s="39"/>
      <c r="E9" s="39"/>
      <c r="F9" s="39" t="s">
        <v>14</v>
      </c>
      <c r="G9" s="39"/>
      <c r="H9" s="39"/>
      <c r="I9" s="5" t="s">
        <v>15</v>
      </c>
      <c r="J9" s="37"/>
      <c r="K9" s="3"/>
    </row>
    <row r="10" spans="2:11" ht="15" thickBot="1" x14ac:dyDescent="0.4">
      <c r="B10" s="2"/>
      <c r="C10" s="7" t="s">
        <v>16</v>
      </c>
      <c r="D10" s="5" t="s">
        <v>17</v>
      </c>
      <c r="E10" s="5" t="s">
        <v>18</v>
      </c>
      <c r="F10" s="5" t="s">
        <v>16</v>
      </c>
      <c r="G10" s="5" t="s">
        <v>19</v>
      </c>
      <c r="H10" s="5" t="s">
        <v>20</v>
      </c>
      <c r="I10" s="5" t="s">
        <v>18</v>
      </c>
      <c r="J10" s="37"/>
      <c r="K10" s="3"/>
    </row>
    <row r="11" spans="2:11" ht="15" thickBot="1" x14ac:dyDescent="0.4">
      <c r="B11" s="2"/>
      <c r="C11" s="7">
        <v>0.5</v>
      </c>
      <c r="D11" s="5">
        <v>0.5</v>
      </c>
      <c r="E11" s="5">
        <v>0.5</v>
      </c>
      <c r="F11" s="5">
        <v>0.5</v>
      </c>
      <c r="G11" s="5">
        <v>1</v>
      </c>
      <c r="H11" s="5">
        <v>0.5</v>
      </c>
      <c r="I11" s="5">
        <v>0.5</v>
      </c>
      <c r="J11" s="8">
        <f>SUM(C11:I11)</f>
        <v>4</v>
      </c>
      <c r="K11" s="3"/>
    </row>
    <row r="12" spans="2:11" ht="15" thickBot="1" x14ac:dyDescent="0.4">
      <c r="B12" s="2"/>
      <c r="C12" s="7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5">
        <v>2</v>
      </c>
      <c r="J12" s="8">
        <f>SUMPRODUCT(C12:I12,C11:I11) / 2</f>
        <v>4</v>
      </c>
      <c r="K12" s="3"/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8">
        <f t="shared" ref="J13:J40" si="0">SUMPRODUCT(C13:I13,C12:I12) / 2</f>
        <v>0</v>
      </c>
      <c r="K13" s="3"/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8">
        <f t="shared" si="0"/>
        <v>0</v>
      </c>
      <c r="K14" s="3"/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8">
        <f t="shared" si="0"/>
        <v>0</v>
      </c>
      <c r="K15" s="3"/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8">
        <f t="shared" si="0"/>
        <v>0</v>
      </c>
      <c r="K16" s="3"/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8">
        <f t="shared" si="0"/>
        <v>0</v>
      </c>
      <c r="K17" s="3"/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8">
        <f t="shared" si="0"/>
        <v>0</v>
      </c>
      <c r="K18" s="3"/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8">
        <f t="shared" si="0"/>
        <v>0</v>
      </c>
      <c r="K19" s="3"/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8">
        <f t="shared" si="0"/>
        <v>0</v>
      </c>
      <c r="K20" s="3"/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8">
        <f t="shared" si="0"/>
        <v>0</v>
      </c>
      <c r="K21" s="3"/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8">
        <f t="shared" si="0"/>
        <v>0</v>
      </c>
      <c r="K22" s="3"/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8">
        <f t="shared" si="0"/>
        <v>0</v>
      </c>
      <c r="K23" s="3"/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8">
        <f t="shared" si="0"/>
        <v>0</v>
      </c>
      <c r="K24" s="3"/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8">
        <f t="shared" si="0"/>
        <v>0</v>
      </c>
      <c r="K25" s="3"/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8">
        <f t="shared" si="0"/>
        <v>0</v>
      </c>
      <c r="K26" s="3"/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8">
        <f t="shared" si="0"/>
        <v>0</v>
      </c>
      <c r="K27" s="3"/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8">
        <f t="shared" si="0"/>
        <v>0</v>
      </c>
      <c r="K28" s="3"/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8">
        <f t="shared" si="0"/>
        <v>0</v>
      </c>
      <c r="K29" s="3"/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8">
        <f t="shared" si="0"/>
        <v>0</v>
      </c>
      <c r="K30" s="3"/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8">
        <f t="shared" si="0"/>
        <v>0</v>
      </c>
      <c r="K31" s="3"/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8">
        <f t="shared" si="0"/>
        <v>0</v>
      </c>
      <c r="K32" s="3"/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8">
        <f t="shared" si="0"/>
        <v>0</v>
      </c>
      <c r="K33" s="3"/>
    </row>
    <row r="34" spans="2:11" ht="15" thickBot="1" x14ac:dyDescent="0.4">
      <c r="B34" s="2"/>
      <c r="C34" s="7"/>
      <c r="D34" s="5"/>
      <c r="E34" s="5"/>
      <c r="F34" s="5"/>
      <c r="G34" s="5"/>
      <c r="H34" s="5"/>
      <c r="I34" s="5"/>
      <c r="J34" s="8">
        <f t="shared" si="0"/>
        <v>0</v>
      </c>
      <c r="K34" s="3"/>
    </row>
    <row r="35" spans="2:11" ht="15" thickBot="1" x14ac:dyDescent="0.4">
      <c r="B35" s="2"/>
      <c r="C35" s="7"/>
      <c r="D35" s="5"/>
      <c r="E35" s="5"/>
      <c r="F35" s="5"/>
      <c r="G35" s="5"/>
      <c r="H35" s="5"/>
      <c r="I35" s="5"/>
      <c r="J35" s="8">
        <f t="shared" si="0"/>
        <v>0</v>
      </c>
      <c r="K35" s="3"/>
    </row>
    <row r="36" spans="2:11" ht="15" thickBot="1" x14ac:dyDescent="0.4">
      <c r="B36" s="2"/>
      <c r="C36" s="7"/>
      <c r="D36" s="5"/>
      <c r="E36" s="5"/>
      <c r="F36" s="5"/>
      <c r="G36" s="5"/>
      <c r="H36" s="5"/>
      <c r="I36" s="5"/>
      <c r="J36" s="8">
        <f t="shared" si="0"/>
        <v>0</v>
      </c>
      <c r="K36" s="3"/>
    </row>
    <row r="37" spans="2:11" ht="15" thickBot="1" x14ac:dyDescent="0.4">
      <c r="B37" s="2"/>
      <c r="C37" s="7"/>
      <c r="D37" s="5"/>
      <c r="E37" s="5"/>
      <c r="F37" s="5"/>
      <c r="G37" s="5"/>
      <c r="H37" s="5"/>
      <c r="I37" s="5"/>
      <c r="J37" s="8">
        <f t="shared" si="0"/>
        <v>0</v>
      </c>
      <c r="K37" s="3"/>
    </row>
    <row r="38" spans="2:11" ht="15" thickBot="1" x14ac:dyDescent="0.4">
      <c r="B38" s="2"/>
      <c r="C38" s="7"/>
      <c r="D38" s="5"/>
      <c r="E38" s="5"/>
      <c r="F38" s="5"/>
      <c r="G38" s="5"/>
      <c r="H38" s="5"/>
      <c r="I38" s="5"/>
      <c r="J38" s="8">
        <f t="shared" si="0"/>
        <v>0</v>
      </c>
      <c r="K38" s="3"/>
    </row>
    <row r="39" spans="2:11" ht="15" thickBot="1" x14ac:dyDescent="0.4">
      <c r="B39" s="2"/>
      <c r="C39" s="7"/>
      <c r="D39" s="5"/>
      <c r="E39" s="5"/>
      <c r="F39" s="5"/>
      <c r="G39" s="5"/>
      <c r="H39" s="5"/>
      <c r="I39" s="5"/>
      <c r="J39" s="8">
        <f t="shared" si="0"/>
        <v>0</v>
      </c>
      <c r="K39" s="3"/>
    </row>
    <row r="40" spans="2:11" ht="15" thickBot="1" x14ac:dyDescent="0.4">
      <c r="B40" s="2"/>
      <c r="C40" s="9"/>
      <c r="D40" s="10"/>
      <c r="E40" s="10"/>
      <c r="F40" s="10"/>
      <c r="G40" s="10"/>
      <c r="H40" s="10"/>
      <c r="I40" s="10"/>
      <c r="J40" s="8">
        <f t="shared" si="0"/>
        <v>0</v>
      </c>
      <c r="K40" s="3"/>
    </row>
    <row r="41" spans="2:11" ht="15" thickTop="1" x14ac:dyDescent="0.35">
      <c r="C41" s="29"/>
      <c r="D41" s="29"/>
      <c r="E41" s="29"/>
      <c r="F41" s="29"/>
      <c r="G41" s="29"/>
      <c r="H41" s="29"/>
      <c r="I41" s="29"/>
      <c r="J41" s="29"/>
    </row>
  </sheetData>
  <mergeCells count="4">
    <mergeCell ref="J8:J10"/>
    <mergeCell ref="C9:E9"/>
    <mergeCell ref="F9:H9"/>
    <mergeCell ref="C8:I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A9-D844-4A90-BAC4-4CB4FAE533CB}">
  <dimension ref="B7:K35"/>
  <sheetViews>
    <sheetView topLeftCell="A8" workbookViewId="0">
      <selection activeCell="J11" sqref="J11:J34"/>
    </sheetView>
  </sheetViews>
  <sheetFormatPr defaultColWidth="8.7265625" defaultRowHeight="14.5" x14ac:dyDescent="0.35"/>
  <cols>
    <col min="1" max="4" width="8.7265625" style="1"/>
    <col min="5" max="5" width="9.1796875" style="1" bestFit="1" customWidth="1"/>
    <col min="6" max="6" width="11.453125" style="1" bestFit="1" customWidth="1"/>
    <col min="7" max="8" width="11.54296875" style="1" bestFit="1" customWidth="1"/>
    <col min="9" max="16384" width="8.7265625" style="1"/>
  </cols>
  <sheetData>
    <row r="7" spans="2:11" ht="15" thickBot="1" x14ac:dyDescent="0.4">
      <c r="C7" s="4"/>
      <c r="D7" s="4"/>
      <c r="E7" s="4"/>
      <c r="F7" s="4"/>
      <c r="G7" s="4"/>
      <c r="H7" s="4"/>
      <c r="I7" s="4"/>
      <c r="J7" s="4"/>
    </row>
    <row r="8" spans="2:11" ht="15.5" thickTop="1" thickBot="1" x14ac:dyDescent="0.4">
      <c r="B8" s="2"/>
      <c r="C8" s="40" t="s">
        <v>21</v>
      </c>
      <c r="D8" s="41"/>
      <c r="E8" s="41" t="s">
        <v>22</v>
      </c>
      <c r="F8" s="41"/>
      <c r="G8" s="41"/>
      <c r="H8" s="41"/>
      <c r="I8" s="41"/>
      <c r="J8" s="36" t="s">
        <v>12</v>
      </c>
      <c r="K8" s="3"/>
    </row>
    <row r="9" spans="2:11" ht="15" thickBot="1" x14ac:dyDescent="0.4">
      <c r="B9" s="2"/>
      <c r="C9" s="7" t="s">
        <v>17</v>
      </c>
      <c r="D9" s="5" t="s">
        <v>23</v>
      </c>
      <c r="E9" s="5" t="s">
        <v>16</v>
      </c>
      <c r="F9" s="5" t="s">
        <v>24</v>
      </c>
      <c r="G9" s="5" t="s">
        <v>25</v>
      </c>
      <c r="H9" s="5" t="s">
        <v>26</v>
      </c>
      <c r="I9" s="5" t="s">
        <v>27</v>
      </c>
      <c r="J9" s="37"/>
      <c r="K9" s="3"/>
    </row>
    <row r="10" spans="2:11" ht="15" thickBot="1" x14ac:dyDescent="0.4">
      <c r="B10" s="2"/>
      <c r="C10" s="7">
        <v>1</v>
      </c>
      <c r="D10" s="5">
        <v>0.5</v>
      </c>
      <c r="E10" s="5">
        <v>0.5</v>
      </c>
      <c r="F10" s="5">
        <v>1</v>
      </c>
      <c r="G10" s="5">
        <v>1</v>
      </c>
      <c r="H10" s="5">
        <v>1.5</v>
      </c>
      <c r="I10" s="5">
        <v>2</v>
      </c>
      <c r="J10" s="8">
        <f>SUM(C10:I10)</f>
        <v>7.5</v>
      </c>
      <c r="K10" s="3"/>
    </row>
    <row r="11" spans="2:11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8">
        <f>SUMPRODUCT(C11:I11,C10:I10)/2</f>
        <v>7.5</v>
      </c>
      <c r="K11" s="3"/>
    </row>
    <row r="12" spans="2:11" ht="15" thickBot="1" x14ac:dyDescent="0.4">
      <c r="B12" s="2"/>
      <c r="C12" s="7"/>
      <c r="D12" s="5"/>
      <c r="E12" s="5"/>
      <c r="F12" s="5"/>
      <c r="G12" s="5"/>
      <c r="H12" s="5"/>
      <c r="I12" s="5"/>
      <c r="J12" s="8">
        <f t="shared" ref="J12:J34" si="0">SUMPRODUCT(C12:I12,C11:I11)/2</f>
        <v>0</v>
      </c>
      <c r="K12" s="3"/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8">
        <f t="shared" si="0"/>
        <v>0</v>
      </c>
      <c r="K13" s="3"/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8">
        <f t="shared" si="0"/>
        <v>0</v>
      </c>
      <c r="K14" s="3"/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8">
        <f t="shared" si="0"/>
        <v>0</v>
      </c>
      <c r="K15" s="3"/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8">
        <f t="shared" si="0"/>
        <v>0</v>
      </c>
      <c r="K16" s="3"/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8">
        <f t="shared" si="0"/>
        <v>0</v>
      </c>
      <c r="K17" s="3"/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8">
        <f t="shared" si="0"/>
        <v>0</v>
      </c>
      <c r="K18" s="3"/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8">
        <f t="shared" si="0"/>
        <v>0</v>
      </c>
      <c r="K19" s="3"/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8">
        <f t="shared" si="0"/>
        <v>0</v>
      </c>
      <c r="K20" s="3"/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8">
        <f t="shared" si="0"/>
        <v>0</v>
      </c>
      <c r="K21" s="3"/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8">
        <f t="shared" si="0"/>
        <v>0</v>
      </c>
      <c r="K22" s="3"/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8">
        <f t="shared" si="0"/>
        <v>0</v>
      </c>
      <c r="K23" s="3"/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8">
        <f t="shared" si="0"/>
        <v>0</v>
      </c>
      <c r="K24" s="3"/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8">
        <f t="shared" si="0"/>
        <v>0</v>
      </c>
      <c r="K25" s="3"/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8">
        <f t="shared" si="0"/>
        <v>0</v>
      </c>
      <c r="K26" s="3"/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8">
        <f t="shared" si="0"/>
        <v>0</v>
      </c>
      <c r="K27" s="3"/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8">
        <f t="shared" si="0"/>
        <v>0</v>
      </c>
      <c r="K28" s="3"/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8">
        <f t="shared" si="0"/>
        <v>0</v>
      </c>
      <c r="K29" s="3"/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8">
        <f t="shared" si="0"/>
        <v>0</v>
      </c>
      <c r="K30" s="3"/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8">
        <f t="shared" si="0"/>
        <v>0</v>
      </c>
      <c r="K31" s="3"/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8">
        <f t="shared" si="0"/>
        <v>0</v>
      </c>
      <c r="K32" s="3"/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8">
        <f t="shared" si="0"/>
        <v>0</v>
      </c>
      <c r="K33" s="3"/>
    </row>
    <row r="34" spans="2:11" ht="15" thickBot="1" x14ac:dyDescent="0.4">
      <c r="B34" s="2"/>
      <c r="C34" s="9"/>
      <c r="D34" s="10"/>
      <c r="E34" s="10"/>
      <c r="F34" s="10"/>
      <c r="G34" s="10"/>
      <c r="H34" s="10"/>
      <c r="I34" s="10"/>
      <c r="J34" s="8">
        <f t="shared" si="0"/>
        <v>0</v>
      </c>
      <c r="K34" s="3"/>
    </row>
    <row r="35" spans="2:11" ht="15" thickTop="1" x14ac:dyDescent="0.35">
      <c r="C35" s="29"/>
      <c r="D35" s="29"/>
      <c r="E35" s="29"/>
      <c r="F35" s="29"/>
      <c r="G35" s="29"/>
      <c r="H35" s="29"/>
      <c r="I35" s="29"/>
      <c r="J35" s="29"/>
    </row>
  </sheetData>
  <mergeCells count="3">
    <mergeCell ref="C8:D8"/>
    <mergeCell ref="E8:I8"/>
    <mergeCell ref="J8:J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51A6-667A-4B63-9DD5-710DBC408537}">
  <dimension ref="B7:N35"/>
  <sheetViews>
    <sheetView topLeftCell="A8" workbookViewId="0">
      <selection activeCell="M11" sqref="M11:M34"/>
    </sheetView>
  </sheetViews>
  <sheetFormatPr defaultColWidth="8.7265625" defaultRowHeight="14.5" x14ac:dyDescent="0.35"/>
  <cols>
    <col min="1" max="2" width="8.7265625" style="1"/>
    <col min="3" max="3" width="12" style="1" bestFit="1" customWidth="1"/>
    <col min="4" max="4" width="8.7265625" style="1"/>
    <col min="5" max="5" width="10.26953125" style="1" bestFit="1" customWidth="1"/>
    <col min="6" max="6" width="12.54296875" style="1" bestFit="1" customWidth="1"/>
    <col min="7" max="7" width="9.453125" style="1" bestFit="1" customWidth="1"/>
    <col min="8" max="8" width="12.54296875" style="1" bestFit="1" customWidth="1"/>
    <col min="9" max="9" width="8.7265625" style="1"/>
    <col min="10" max="10" width="9.81640625" style="1" bestFit="1" customWidth="1"/>
    <col min="11" max="12" width="8.7265625" style="1"/>
    <col min="13" max="13" width="12.1796875" style="1" bestFit="1" customWidth="1"/>
    <col min="14" max="14" width="9.453125" style="1" bestFit="1" customWidth="1"/>
    <col min="15" max="16384" width="8.7265625" style="1"/>
  </cols>
  <sheetData>
    <row r="7" spans="2:14" ht="15" thickBot="1" x14ac:dyDescent="0.4"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4" ht="15.5" thickTop="1" thickBot="1" x14ac:dyDescent="0.4">
      <c r="B8" s="2"/>
      <c r="C8" s="40" t="s">
        <v>7</v>
      </c>
      <c r="D8" s="41"/>
      <c r="E8" s="41"/>
      <c r="F8" s="41"/>
      <c r="G8" s="41"/>
      <c r="H8" s="41"/>
      <c r="I8" s="41"/>
      <c r="J8" s="41"/>
      <c r="K8" s="41"/>
      <c r="L8" s="41"/>
      <c r="M8" s="36" t="s">
        <v>12</v>
      </c>
      <c r="N8" s="28"/>
    </row>
    <row r="9" spans="2:14" ht="15" thickBot="1" x14ac:dyDescent="0.4">
      <c r="B9" s="2"/>
      <c r="C9" s="7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7</v>
      </c>
      <c r="J9" s="5" t="s">
        <v>34</v>
      </c>
      <c r="K9" s="5" t="s">
        <v>35</v>
      </c>
      <c r="L9" s="5" t="s">
        <v>23</v>
      </c>
      <c r="M9" s="37"/>
      <c r="N9" s="3"/>
    </row>
    <row r="10" spans="2:14" ht="15" thickBot="1" x14ac:dyDescent="0.4">
      <c r="B10" s="2"/>
      <c r="C10" s="7">
        <v>0.5</v>
      </c>
      <c r="D10" s="5">
        <v>0.5</v>
      </c>
      <c r="E10" s="5">
        <v>1</v>
      </c>
      <c r="F10" s="5">
        <v>0.5</v>
      </c>
      <c r="G10" s="5">
        <v>1.5</v>
      </c>
      <c r="H10" s="5">
        <v>1</v>
      </c>
      <c r="I10" s="5">
        <v>3</v>
      </c>
      <c r="J10" s="5">
        <v>0.5</v>
      </c>
      <c r="K10" s="5">
        <v>1</v>
      </c>
      <c r="L10" s="5">
        <v>2</v>
      </c>
      <c r="M10" s="8">
        <f>SUM(C10:L10)</f>
        <v>11.5</v>
      </c>
      <c r="N10" s="3"/>
    </row>
    <row r="11" spans="2:14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8">
        <f>SUMPRODUCT(C11:L11,C10:L10)/2</f>
        <v>11.5</v>
      </c>
      <c r="N11" s="3"/>
    </row>
    <row r="12" spans="2:14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5"/>
      <c r="L12" s="5"/>
      <c r="M12" s="8">
        <f t="shared" ref="M12:M34" si="0">SUMPRODUCT(C12:L12,C11:L11)/2</f>
        <v>0</v>
      </c>
      <c r="N12" s="3"/>
    </row>
    <row r="13" spans="2:14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5"/>
      <c r="L13" s="5"/>
      <c r="M13" s="8">
        <f t="shared" si="0"/>
        <v>0</v>
      </c>
      <c r="N13" s="3"/>
    </row>
    <row r="14" spans="2:14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5"/>
      <c r="L14" s="5"/>
      <c r="M14" s="8">
        <f t="shared" si="0"/>
        <v>0</v>
      </c>
      <c r="N14" s="3"/>
    </row>
    <row r="15" spans="2:14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5"/>
      <c r="L15" s="5"/>
      <c r="M15" s="8">
        <f t="shared" si="0"/>
        <v>0</v>
      </c>
      <c r="N15" s="3"/>
    </row>
    <row r="16" spans="2:14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5"/>
      <c r="L16" s="5"/>
      <c r="M16" s="8">
        <f t="shared" si="0"/>
        <v>0</v>
      </c>
      <c r="N16" s="3"/>
    </row>
    <row r="17" spans="2:14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5"/>
      <c r="L17" s="5"/>
      <c r="M17" s="8">
        <f t="shared" si="0"/>
        <v>0</v>
      </c>
      <c r="N17" s="3"/>
    </row>
    <row r="18" spans="2:14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5"/>
      <c r="L18" s="5"/>
      <c r="M18" s="8">
        <f t="shared" si="0"/>
        <v>0</v>
      </c>
      <c r="N18" s="3"/>
    </row>
    <row r="19" spans="2:14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5"/>
      <c r="L19" s="5"/>
      <c r="M19" s="8">
        <f t="shared" si="0"/>
        <v>0</v>
      </c>
      <c r="N19" s="3"/>
    </row>
    <row r="20" spans="2:14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5"/>
      <c r="L20" s="5"/>
      <c r="M20" s="8">
        <f t="shared" si="0"/>
        <v>0</v>
      </c>
      <c r="N20" s="3"/>
    </row>
    <row r="21" spans="2:14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5"/>
      <c r="L21" s="5"/>
      <c r="M21" s="8">
        <f t="shared" si="0"/>
        <v>0</v>
      </c>
      <c r="N21" s="3"/>
    </row>
    <row r="22" spans="2:14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5"/>
      <c r="L22" s="5"/>
      <c r="M22" s="8">
        <f t="shared" si="0"/>
        <v>0</v>
      </c>
      <c r="N22" s="3"/>
    </row>
    <row r="23" spans="2:14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5"/>
      <c r="L23" s="5"/>
      <c r="M23" s="8">
        <f t="shared" si="0"/>
        <v>0</v>
      </c>
      <c r="N23" s="3"/>
    </row>
    <row r="24" spans="2:14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5"/>
      <c r="L24" s="5"/>
      <c r="M24" s="8">
        <f t="shared" si="0"/>
        <v>0</v>
      </c>
      <c r="N24" s="3"/>
    </row>
    <row r="25" spans="2:14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5"/>
      <c r="L25" s="5"/>
      <c r="M25" s="8">
        <f t="shared" si="0"/>
        <v>0</v>
      </c>
      <c r="N25" s="3"/>
    </row>
    <row r="26" spans="2:14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5"/>
      <c r="L26" s="5"/>
      <c r="M26" s="8">
        <f t="shared" si="0"/>
        <v>0</v>
      </c>
      <c r="N26" s="3"/>
    </row>
    <row r="27" spans="2:14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5"/>
      <c r="L27" s="5"/>
      <c r="M27" s="8">
        <f t="shared" si="0"/>
        <v>0</v>
      </c>
      <c r="N27" s="3"/>
    </row>
    <row r="28" spans="2:14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5"/>
      <c r="L28" s="5"/>
      <c r="M28" s="8">
        <f t="shared" si="0"/>
        <v>0</v>
      </c>
      <c r="N28" s="3"/>
    </row>
    <row r="29" spans="2:14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5"/>
      <c r="L29" s="5"/>
      <c r="M29" s="8">
        <f t="shared" si="0"/>
        <v>0</v>
      </c>
      <c r="N29" s="3"/>
    </row>
    <row r="30" spans="2:14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5"/>
      <c r="L30" s="5"/>
      <c r="M30" s="8">
        <f t="shared" si="0"/>
        <v>0</v>
      </c>
      <c r="N30" s="3"/>
    </row>
    <row r="31" spans="2:14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5"/>
      <c r="L31" s="5"/>
      <c r="M31" s="8">
        <f t="shared" si="0"/>
        <v>0</v>
      </c>
      <c r="N31" s="3"/>
    </row>
    <row r="32" spans="2:14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5"/>
      <c r="L32" s="5"/>
      <c r="M32" s="8">
        <f t="shared" si="0"/>
        <v>0</v>
      </c>
      <c r="N32" s="3"/>
    </row>
    <row r="33" spans="2:14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5"/>
      <c r="L33" s="5"/>
      <c r="M33" s="8">
        <f t="shared" si="0"/>
        <v>0</v>
      </c>
      <c r="N33" s="3"/>
    </row>
    <row r="34" spans="2:14" ht="15" thickBot="1" x14ac:dyDescent="0.4">
      <c r="B34" s="2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8">
        <f t="shared" si="0"/>
        <v>0</v>
      </c>
      <c r="N34" s="3"/>
    </row>
    <row r="35" spans="2:14" ht="15" thickTop="1" x14ac:dyDescent="0.35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</sheetData>
  <mergeCells count="2">
    <mergeCell ref="C8:L8"/>
    <mergeCell ref="M8:M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603B-4818-4372-986C-0FA085E089CE}">
  <dimension ref="B7:AB39"/>
  <sheetViews>
    <sheetView topLeftCell="C8" zoomScale="85" zoomScaleNormal="85" workbookViewId="0">
      <selection activeCell="AA11" sqref="AA11:AA38"/>
    </sheetView>
  </sheetViews>
  <sheetFormatPr defaultColWidth="8.7265625" defaultRowHeight="14.5" x14ac:dyDescent="0.35"/>
  <cols>
    <col min="1" max="3" width="8.7265625" style="1"/>
    <col min="4" max="4" width="10.1796875" style="1" customWidth="1"/>
    <col min="5" max="5" width="10.453125" style="1" customWidth="1"/>
    <col min="6" max="6" width="12.453125" style="1" customWidth="1"/>
    <col min="7" max="8" width="8.7265625" style="1"/>
    <col min="9" max="9" width="11.26953125" style="1" customWidth="1"/>
    <col min="10" max="11" width="8.7265625" style="1"/>
    <col min="12" max="12" width="10.26953125" style="1" customWidth="1"/>
    <col min="13" max="13" width="10.453125" style="1" customWidth="1"/>
    <col min="14" max="16" width="8.7265625" style="1"/>
    <col min="17" max="17" width="10.453125" style="1" customWidth="1"/>
    <col min="18" max="18" width="11.81640625" style="1" customWidth="1"/>
    <col min="19" max="20" width="8.7265625" style="1"/>
    <col min="21" max="21" width="10.453125" style="1" customWidth="1"/>
    <col min="22" max="22" width="8.7265625" style="1"/>
    <col min="23" max="23" width="13.1796875" style="1" customWidth="1"/>
    <col min="24" max="24" width="15.1796875" style="1" customWidth="1"/>
    <col min="25" max="25" width="10.26953125" style="1" customWidth="1"/>
    <col min="26" max="26" width="14.453125" style="1" customWidth="1"/>
    <col min="27" max="16384" width="8.7265625" style="1"/>
  </cols>
  <sheetData>
    <row r="7" spans="2:28" ht="15" thickBot="1" x14ac:dyDescent="0.4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8" ht="15.5" thickTop="1" thickBot="1" x14ac:dyDescent="0.4">
      <c r="B8" s="2"/>
      <c r="C8" s="40" t="s">
        <v>8</v>
      </c>
      <c r="D8" s="41"/>
      <c r="E8" s="41"/>
      <c r="F8" s="41"/>
      <c r="G8" s="41"/>
      <c r="H8" s="41"/>
      <c r="I8" s="41"/>
      <c r="J8" s="41"/>
      <c r="K8" s="41" t="s">
        <v>36</v>
      </c>
      <c r="L8" s="41"/>
      <c r="M8" s="41"/>
      <c r="N8" s="41" t="s">
        <v>37</v>
      </c>
      <c r="O8" s="41"/>
      <c r="P8" s="41"/>
      <c r="Q8" s="6" t="s">
        <v>38</v>
      </c>
      <c r="R8" s="41" t="s">
        <v>39</v>
      </c>
      <c r="S8" s="41"/>
      <c r="T8" s="41"/>
      <c r="U8" s="41" t="s">
        <v>40</v>
      </c>
      <c r="V8" s="41"/>
      <c r="W8" s="41" t="s">
        <v>41</v>
      </c>
      <c r="X8" s="41"/>
      <c r="Y8" s="41"/>
      <c r="Z8" s="6" t="s">
        <v>42</v>
      </c>
      <c r="AA8" s="36" t="s">
        <v>12</v>
      </c>
      <c r="AB8" s="3"/>
    </row>
    <row r="9" spans="2:28" ht="15" thickBot="1" x14ac:dyDescent="0.4">
      <c r="B9" s="2"/>
      <c r="C9" s="7" t="s">
        <v>29</v>
      </c>
      <c r="D9" s="5" t="s">
        <v>43</v>
      </c>
      <c r="E9" s="5" t="s">
        <v>44</v>
      </c>
      <c r="F9" s="5" t="s">
        <v>45</v>
      </c>
      <c r="G9" s="5" t="s">
        <v>23</v>
      </c>
      <c r="H9" s="5" t="s">
        <v>46</v>
      </c>
      <c r="I9" s="5" t="s">
        <v>16</v>
      </c>
      <c r="J9" s="5" t="s">
        <v>47</v>
      </c>
      <c r="K9" s="5" t="s">
        <v>48</v>
      </c>
      <c r="L9" s="5" t="s">
        <v>49</v>
      </c>
      <c r="M9" s="5" t="s">
        <v>16</v>
      </c>
      <c r="N9" s="5" t="s">
        <v>50</v>
      </c>
      <c r="O9" s="5" t="s">
        <v>51</v>
      </c>
      <c r="P9" s="5" t="s">
        <v>23</v>
      </c>
      <c r="Q9" s="5" t="s">
        <v>52</v>
      </c>
      <c r="R9" s="5" t="s">
        <v>16</v>
      </c>
      <c r="S9" s="5" t="s">
        <v>53</v>
      </c>
      <c r="T9" s="5" t="s">
        <v>54</v>
      </c>
      <c r="U9" s="5" t="s">
        <v>16</v>
      </c>
      <c r="V9" s="5" t="s">
        <v>55</v>
      </c>
      <c r="W9" s="5" t="s">
        <v>7</v>
      </c>
      <c r="X9" s="5" t="s">
        <v>56</v>
      </c>
      <c r="Y9" s="5" t="s">
        <v>57</v>
      </c>
      <c r="Z9" s="5" t="s">
        <v>15</v>
      </c>
      <c r="AA9" s="37"/>
      <c r="AB9" s="3"/>
    </row>
    <row r="10" spans="2:28" ht="15" thickBot="1" x14ac:dyDescent="0.4">
      <c r="B10" s="2"/>
      <c r="C10" s="7">
        <v>0.5</v>
      </c>
      <c r="D10" s="5">
        <v>1</v>
      </c>
      <c r="E10" s="5">
        <v>1</v>
      </c>
      <c r="F10" s="5">
        <v>1</v>
      </c>
      <c r="G10" s="5">
        <v>1</v>
      </c>
      <c r="H10" s="5">
        <v>1.5</v>
      </c>
      <c r="I10" s="5">
        <v>0.5</v>
      </c>
      <c r="J10" s="5">
        <v>1</v>
      </c>
      <c r="K10" s="5">
        <v>1.5</v>
      </c>
      <c r="L10" s="5">
        <v>2</v>
      </c>
      <c r="M10" s="5">
        <v>1</v>
      </c>
      <c r="N10" s="5">
        <v>1</v>
      </c>
      <c r="O10" s="5">
        <v>1.5</v>
      </c>
      <c r="P10" s="5">
        <v>1</v>
      </c>
      <c r="Q10" s="5">
        <v>1.5</v>
      </c>
      <c r="R10" s="5">
        <v>0.5</v>
      </c>
      <c r="S10" s="5">
        <v>1.5</v>
      </c>
      <c r="T10" s="5">
        <v>2</v>
      </c>
      <c r="U10" s="5">
        <v>1</v>
      </c>
      <c r="V10" s="5">
        <v>0.5</v>
      </c>
      <c r="W10" s="5">
        <v>1</v>
      </c>
      <c r="X10" s="5">
        <v>1</v>
      </c>
      <c r="Y10" s="5">
        <v>1.5</v>
      </c>
      <c r="Z10" s="5">
        <v>0.5</v>
      </c>
      <c r="AA10" s="8">
        <f>SUM(C10:Z10)</f>
        <v>26.5</v>
      </c>
      <c r="AB10" s="3"/>
    </row>
    <row r="11" spans="2:28" ht="15" thickBot="1" x14ac:dyDescent="0.4">
      <c r="B11" s="2"/>
      <c r="C11" s="7">
        <v>2</v>
      </c>
      <c r="D11" s="5">
        <v>2</v>
      </c>
      <c r="E11" s="5">
        <v>2</v>
      </c>
      <c r="F11" s="5">
        <v>2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5">
        <v>2</v>
      </c>
      <c r="Y11" s="5">
        <v>2</v>
      </c>
      <c r="Z11" s="5">
        <v>2</v>
      </c>
      <c r="AA11" s="8">
        <f>SUMPRODUCT(C11:Z11,C10:Z10)/2</f>
        <v>26.5</v>
      </c>
      <c r="AB11" s="3"/>
    </row>
    <row r="12" spans="2:28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">
        <f t="shared" ref="AA12:AA38" si="0">SUMPRODUCT(C12:Z12,C11:Z11)/2</f>
        <v>0</v>
      </c>
      <c r="AB12" s="3"/>
    </row>
    <row r="13" spans="2:28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f t="shared" si="0"/>
        <v>0</v>
      </c>
      <c r="AB13" s="3"/>
    </row>
    <row r="14" spans="2:28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8">
        <f t="shared" si="0"/>
        <v>0</v>
      </c>
      <c r="AB14" s="3"/>
    </row>
    <row r="15" spans="2:28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f t="shared" si="0"/>
        <v>0</v>
      </c>
      <c r="AB15" s="3"/>
    </row>
    <row r="16" spans="2:28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8">
        <f t="shared" si="0"/>
        <v>0</v>
      </c>
      <c r="AB16" s="3"/>
    </row>
    <row r="17" spans="2:28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8">
        <f t="shared" si="0"/>
        <v>0</v>
      </c>
      <c r="AB17" s="3"/>
    </row>
    <row r="18" spans="2:28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8">
        <f t="shared" si="0"/>
        <v>0</v>
      </c>
      <c r="AB18" s="3"/>
    </row>
    <row r="19" spans="2:28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8">
        <f t="shared" si="0"/>
        <v>0</v>
      </c>
      <c r="AB19" s="3"/>
    </row>
    <row r="20" spans="2:28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f t="shared" si="0"/>
        <v>0</v>
      </c>
      <c r="AB20" s="3"/>
    </row>
    <row r="21" spans="2:28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8">
        <f t="shared" si="0"/>
        <v>0</v>
      </c>
      <c r="AB21" s="3"/>
    </row>
    <row r="22" spans="2:28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8">
        <f t="shared" si="0"/>
        <v>0</v>
      </c>
      <c r="AB22" s="3"/>
    </row>
    <row r="23" spans="2:28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8">
        <f t="shared" si="0"/>
        <v>0</v>
      </c>
      <c r="AB23" s="3"/>
    </row>
    <row r="24" spans="2:28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f t="shared" si="0"/>
        <v>0</v>
      </c>
      <c r="AB24" s="3"/>
    </row>
    <row r="25" spans="2:28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8">
        <f t="shared" si="0"/>
        <v>0</v>
      </c>
      <c r="AB25" s="3"/>
    </row>
    <row r="26" spans="2:28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8">
        <f t="shared" si="0"/>
        <v>0</v>
      </c>
      <c r="AB26" s="3"/>
    </row>
    <row r="27" spans="2:28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8">
        <f t="shared" si="0"/>
        <v>0</v>
      </c>
      <c r="AB27" s="3"/>
    </row>
    <row r="28" spans="2:28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8">
        <f t="shared" si="0"/>
        <v>0</v>
      </c>
      <c r="AB28" s="3"/>
    </row>
    <row r="29" spans="2:28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8">
        <f t="shared" si="0"/>
        <v>0</v>
      </c>
      <c r="AB29" s="3"/>
    </row>
    <row r="30" spans="2:28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8">
        <f t="shared" si="0"/>
        <v>0</v>
      </c>
      <c r="AB30" s="3"/>
    </row>
    <row r="31" spans="2:28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8">
        <f t="shared" si="0"/>
        <v>0</v>
      </c>
      <c r="AB31" s="3"/>
    </row>
    <row r="32" spans="2:28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8">
        <f t="shared" si="0"/>
        <v>0</v>
      </c>
      <c r="AB32" s="3"/>
    </row>
    <row r="33" spans="2:28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8">
        <f t="shared" si="0"/>
        <v>0</v>
      </c>
      <c r="AB33" s="3"/>
    </row>
    <row r="34" spans="2:28" ht="15" thickBot="1" x14ac:dyDescent="0.4">
      <c r="B34" s="2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8">
        <f t="shared" si="0"/>
        <v>0</v>
      </c>
      <c r="AB34" s="3"/>
    </row>
    <row r="35" spans="2:28" ht="15" thickBot="1" x14ac:dyDescent="0.4">
      <c r="B35" s="2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8">
        <f t="shared" si="0"/>
        <v>0</v>
      </c>
      <c r="AB35" s="3"/>
    </row>
    <row r="36" spans="2:28" ht="15" thickBot="1" x14ac:dyDescent="0.4">
      <c r="B36" s="2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8">
        <f t="shared" si="0"/>
        <v>0</v>
      </c>
      <c r="AB36" s="3"/>
    </row>
    <row r="37" spans="2:28" ht="15" thickBot="1" x14ac:dyDescent="0.4">
      <c r="B37" s="2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8">
        <f t="shared" si="0"/>
        <v>0</v>
      </c>
      <c r="AB37" s="3"/>
    </row>
    <row r="38" spans="2:28" ht="15" thickBot="1" x14ac:dyDescent="0.4">
      <c r="B38" s="2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8">
        <f t="shared" si="0"/>
        <v>0</v>
      </c>
      <c r="AB38" s="3"/>
    </row>
    <row r="39" spans="2:28" ht="15" thickTop="1" x14ac:dyDescent="0.35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</sheetData>
  <mergeCells count="7">
    <mergeCell ref="AA8:AA9"/>
    <mergeCell ref="W8:Y8"/>
    <mergeCell ref="K8:M8"/>
    <mergeCell ref="N8:P8"/>
    <mergeCell ref="C8:J8"/>
    <mergeCell ref="R8:T8"/>
    <mergeCell ref="U8:V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F37-2ED9-4757-9C7E-D02F1067FACA}">
  <dimension ref="B4:K37"/>
  <sheetViews>
    <sheetView topLeftCell="A10" workbookViewId="0">
      <selection activeCell="L23" sqref="L23"/>
    </sheetView>
  </sheetViews>
  <sheetFormatPr defaultColWidth="8.7265625" defaultRowHeight="14.5" x14ac:dyDescent="0.35"/>
  <cols>
    <col min="1" max="2" width="8.7265625" style="1"/>
    <col min="3" max="3" width="11.1796875" style="1" customWidth="1"/>
    <col min="4" max="4" width="12.54296875" style="1" customWidth="1"/>
    <col min="5" max="5" width="16.6328125" style="1" customWidth="1"/>
    <col min="6" max="6" width="13.81640625" style="1" customWidth="1"/>
    <col min="7" max="7" width="14.54296875" style="1" customWidth="1"/>
    <col min="8" max="9" width="14.453125" style="1" customWidth="1"/>
    <col min="10" max="10" width="16.453125" style="1" customWidth="1"/>
    <col min="11" max="11" width="16.54296875" style="1" customWidth="1"/>
    <col min="12" max="16384" width="8.7265625" style="1"/>
  </cols>
  <sheetData>
    <row r="4" spans="2:11" x14ac:dyDescent="0.35">
      <c r="E4" s="1" t="s">
        <v>68</v>
      </c>
      <c r="F4" s="1">
        <v>34</v>
      </c>
    </row>
    <row r="5" spans="2:11" x14ac:dyDescent="0.35">
      <c r="E5" s="1" t="s">
        <v>69</v>
      </c>
      <c r="F5" s="1">
        <v>7</v>
      </c>
    </row>
    <row r="7" spans="2:11" ht="15" thickBot="1" x14ac:dyDescent="0.4">
      <c r="C7" s="4"/>
      <c r="D7" s="4"/>
      <c r="E7" s="4"/>
      <c r="F7" s="4"/>
      <c r="G7" s="4"/>
      <c r="H7" s="4"/>
      <c r="I7" s="4"/>
      <c r="J7" s="4"/>
      <c r="K7" s="4"/>
    </row>
    <row r="8" spans="2:11" ht="15.5" thickTop="1" thickBot="1" x14ac:dyDescent="0.4">
      <c r="B8" s="2"/>
      <c r="C8" s="40" t="s">
        <v>58</v>
      </c>
      <c r="D8" s="41"/>
      <c r="E8" s="41" t="s">
        <v>59</v>
      </c>
      <c r="F8" s="41"/>
      <c r="G8" s="41" t="s">
        <v>9</v>
      </c>
      <c r="H8" s="41"/>
      <c r="I8" s="41" t="s">
        <v>66</v>
      </c>
      <c r="J8" s="41" t="s">
        <v>67</v>
      </c>
      <c r="K8" s="36" t="s">
        <v>12</v>
      </c>
    </row>
    <row r="9" spans="2:11" ht="15" thickBot="1" x14ac:dyDescent="0.4">
      <c r="B9" s="2"/>
      <c r="C9" s="7" t="s">
        <v>60</v>
      </c>
      <c r="D9" s="5" t="s">
        <v>61</v>
      </c>
      <c r="E9" s="5" t="s">
        <v>62</v>
      </c>
      <c r="F9" s="5" t="s">
        <v>63</v>
      </c>
      <c r="G9" s="5" t="s">
        <v>64</v>
      </c>
      <c r="H9" s="5" t="s">
        <v>65</v>
      </c>
      <c r="I9" s="39"/>
      <c r="J9" s="39"/>
      <c r="K9" s="37"/>
    </row>
    <row r="10" spans="2:11" ht="15" thickBot="1" x14ac:dyDescent="0.4">
      <c r="B10" s="2"/>
      <c r="C10" s="7">
        <v>10</v>
      </c>
      <c r="D10" s="5">
        <v>3</v>
      </c>
      <c r="E10" s="5">
        <v>20</v>
      </c>
      <c r="F10" s="5">
        <v>5</v>
      </c>
      <c r="G10" s="5">
        <v>7</v>
      </c>
      <c r="H10" s="5">
        <v>5.5</v>
      </c>
      <c r="I10" s="39"/>
      <c r="J10" s="39"/>
      <c r="K10" s="8">
        <f>SUM(C10:H10)</f>
        <v>50.5</v>
      </c>
    </row>
    <row r="11" spans="2:11" ht="15" thickBot="1" x14ac:dyDescent="0.4">
      <c r="B11" s="2"/>
      <c r="C11" s="7">
        <v>2</v>
      </c>
      <c r="D11" s="5">
        <v>2</v>
      </c>
      <c r="E11" s="5">
        <f xml:space="preserve"> 2*34</f>
        <v>68</v>
      </c>
      <c r="F11" s="5">
        <f>2*7</f>
        <v>14</v>
      </c>
      <c r="G11" s="5">
        <v>2</v>
      </c>
      <c r="H11" s="5">
        <v>2</v>
      </c>
      <c r="I11" s="5">
        <f>E11/(2 * $F$4) * E10</f>
        <v>20</v>
      </c>
      <c r="J11" s="5">
        <f>F11 / (2 * $F$5) * F10</f>
        <v>5</v>
      </c>
      <c r="K11" s="8">
        <f>(SUMPRODUCT(C11:D11,C10:D10)/2)+(SUMPRODUCT(G11:H11,G10:H10)/2)+SUM(I11:J11)</f>
        <v>50.5</v>
      </c>
    </row>
    <row r="12" spans="2:11" ht="15" thickBot="1" x14ac:dyDescent="0.4">
      <c r="B12" s="2"/>
      <c r="C12" s="7"/>
      <c r="D12" s="5"/>
      <c r="E12" s="5"/>
      <c r="F12" s="5"/>
      <c r="G12" s="5"/>
      <c r="H12" s="5"/>
      <c r="I12" s="5"/>
      <c r="J12" s="5"/>
      <c r="K12" s="8">
        <f t="shared" ref="K12:K36" si="0">(SUMPRODUCT(C12:D12,C11:D11)/2)+(SUMPRODUCT(G12:H12,G11:H11)/2)+SUM(I12:J12)</f>
        <v>0</v>
      </c>
    </row>
    <row r="13" spans="2:11" ht="15" thickBot="1" x14ac:dyDescent="0.4">
      <c r="B13" s="2"/>
      <c r="C13" s="7"/>
      <c r="D13" s="5"/>
      <c r="E13" s="5"/>
      <c r="F13" s="5"/>
      <c r="G13" s="5"/>
      <c r="H13" s="5"/>
      <c r="I13" s="5"/>
      <c r="J13" s="5"/>
      <c r="K13" s="8">
        <f t="shared" si="0"/>
        <v>0</v>
      </c>
    </row>
    <row r="14" spans="2:11" ht="15" thickBot="1" x14ac:dyDescent="0.4">
      <c r="B14" s="2"/>
      <c r="C14" s="7"/>
      <c r="D14" s="5"/>
      <c r="E14" s="5"/>
      <c r="F14" s="5"/>
      <c r="G14" s="5"/>
      <c r="H14" s="5"/>
      <c r="I14" s="5"/>
      <c r="J14" s="5"/>
      <c r="K14" s="8">
        <f t="shared" si="0"/>
        <v>0</v>
      </c>
    </row>
    <row r="15" spans="2:11" ht="15" thickBot="1" x14ac:dyDescent="0.4">
      <c r="B15" s="2"/>
      <c r="C15" s="7"/>
      <c r="D15" s="5"/>
      <c r="E15" s="5"/>
      <c r="F15" s="5"/>
      <c r="G15" s="5"/>
      <c r="H15" s="5"/>
      <c r="I15" s="5"/>
      <c r="J15" s="5"/>
      <c r="K15" s="8">
        <f t="shared" si="0"/>
        <v>0</v>
      </c>
    </row>
    <row r="16" spans="2:11" ht="15" thickBot="1" x14ac:dyDescent="0.4">
      <c r="B16" s="2"/>
      <c r="C16" s="7"/>
      <c r="D16" s="5"/>
      <c r="E16" s="5"/>
      <c r="F16" s="5"/>
      <c r="G16" s="5"/>
      <c r="H16" s="5"/>
      <c r="I16" s="5"/>
      <c r="J16" s="5"/>
      <c r="K16" s="8">
        <f t="shared" si="0"/>
        <v>0</v>
      </c>
    </row>
    <row r="17" spans="2:11" ht="15" thickBot="1" x14ac:dyDescent="0.4">
      <c r="B17" s="2"/>
      <c r="C17" s="7"/>
      <c r="D17" s="5"/>
      <c r="E17" s="5"/>
      <c r="F17" s="5"/>
      <c r="G17" s="5"/>
      <c r="H17" s="5"/>
      <c r="I17" s="5"/>
      <c r="J17" s="5"/>
      <c r="K17" s="8">
        <f t="shared" si="0"/>
        <v>0</v>
      </c>
    </row>
    <row r="18" spans="2:11" ht="15" thickBot="1" x14ac:dyDescent="0.4">
      <c r="B18" s="2"/>
      <c r="C18" s="7"/>
      <c r="D18" s="5"/>
      <c r="E18" s="5"/>
      <c r="F18" s="5"/>
      <c r="G18" s="5"/>
      <c r="H18" s="5"/>
      <c r="I18" s="5"/>
      <c r="J18" s="5"/>
      <c r="K18" s="8">
        <f t="shared" si="0"/>
        <v>0</v>
      </c>
    </row>
    <row r="19" spans="2:11" ht="15" thickBot="1" x14ac:dyDescent="0.4">
      <c r="B19" s="2"/>
      <c r="C19" s="7"/>
      <c r="D19" s="5"/>
      <c r="E19" s="5"/>
      <c r="F19" s="5"/>
      <c r="G19" s="5"/>
      <c r="H19" s="5"/>
      <c r="I19" s="5"/>
      <c r="J19" s="5"/>
      <c r="K19" s="8">
        <f t="shared" si="0"/>
        <v>0</v>
      </c>
    </row>
    <row r="20" spans="2:11" ht="15" thickBot="1" x14ac:dyDescent="0.4">
      <c r="B20" s="2"/>
      <c r="C20" s="7"/>
      <c r="D20" s="5"/>
      <c r="E20" s="5"/>
      <c r="F20" s="5"/>
      <c r="G20" s="5"/>
      <c r="H20" s="5"/>
      <c r="I20" s="5"/>
      <c r="J20" s="5"/>
      <c r="K20" s="8">
        <f t="shared" si="0"/>
        <v>0</v>
      </c>
    </row>
    <row r="21" spans="2:11" ht="15" thickBot="1" x14ac:dyDescent="0.4">
      <c r="B21" s="2"/>
      <c r="C21" s="7"/>
      <c r="D21" s="5"/>
      <c r="E21" s="5"/>
      <c r="F21" s="5"/>
      <c r="G21" s="5"/>
      <c r="H21" s="5"/>
      <c r="I21" s="5"/>
      <c r="J21" s="5"/>
      <c r="K21" s="8">
        <f t="shared" si="0"/>
        <v>0</v>
      </c>
    </row>
    <row r="22" spans="2:11" ht="15" thickBot="1" x14ac:dyDescent="0.4">
      <c r="B22" s="2"/>
      <c r="C22" s="7"/>
      <c r="D22" s="5"/>
      <c r="E22" s="5"/>
      <c r="F22" s="5"/>
      <c r="G22" s="5"/>
      <c r="H22" s="5"/>
      <c r="I22" s="5"/>
      <c r="J22" s="5"/>
      <c r="K22" s="8">
        <f t="shared" si="0"/>
        <v>0</v>
      </c>
    </row>
    <row r="23" spans="2:11" ht="15" thickBot="1" x14ac:dyDescent="0.4">
      <c r="B23" s="2"/>
      <c r="C23" s="7"/>
      <c r="D23" s="5"/>
      <c r="E23" s="5"/>
      <c r="F23" s="5"/>
      <c r="G23" s="5"/>
      <c r="H23" s="5"/>
      <c r="I23" s="5"/>
      <c r="J23" s="5"/>
      <c r="K23" s="8">
        <f t="shared" si="0"/>
        <v>0</v>
      </c>
    </row>
    <row r="24" spans="2:11" ht="15" thickBot="1" x14ac:dyDescent="0.4">
      <c r="B24" s="2"/>
      <c r="C24" s="7"/>
      <c r="D24" s="5"/>
      <c r="E24" s="5"/>
      <c r="F24" s="5"/>
      <c r="G24" s="5"/>
      <c r="H24" s="5"/>
      <c r="I24" s="5"/>
      <c r="J24" s="5"/>
      <c r="K24" s="8">
        <f t="shared" si="0"/>
        <v>0</v>
      </c>
    </row>
    <row r="25" spans="2:11" ht="15" thickBot="1" x14ac:dyDescent="0.4">
      <c r="B25" s="2"/>
      <c r="C25" s="7"/>
      <c r="D25" s="5"/>
      <c r="E25" s="5"/>
      <c r="F25" s="5"/>
      <c r="G25" s="5"/>
      <c r="H25" s="5"/>
      <c r="I25" s="5"/>
      <c r="J25" s="5"/>
      <c r="K25" s="8">
        <f t="shared" si="0"/>
        <v>0</v>
      </c>
    </row>
    <row r="26" spans="2:11" ht="15" thickBot="1" x14ac:dyDescent="0.4">
      <c r="B26" s="2"/>
      <c r="C26" s="7"/>
      <c r="D26" s="5"/>
      <c r="E26" s="5"/>
      <c r="F26" s="5"/>
      <c r="G26" s="5"/>
      <c r="H26" s="5"/>
      <c r="I26" s="5"/>
      <c r="J26" s="5"/>
      <c r="K26" s="8">
        <f t="shared" si="0"/>
        <v>0</v>
      </c>
    </row>
    <row r="27" spans="2:11" ht="15" thickBot="1" x14ac:dyDescent="0.4">
      <c r="B27" s="2"/>
      <c r="C27" s="7"/>
      <c r="D27" s="5"/>
      <c r="E27" s="5"/>
      <c r="F27" s="5"/>
      <c r="G27" s="5"/>
      <c r="H27" s="5"/>
      <c r="I27" s="5"/>
      <c r="J27" s="5"/>
      <c r="K27" s="8">
        <f t="shared" si="0"/>
        <v>0</v>
      </c>
    </row>
    <row r="28" spans="2:11" ht="15" thickBot="1" x14ac:dyDescent="0.4">
      <c r="B28" s="2"/>
      <c r="C28" s="7"/>
      <c r="D28" s="5"/>
      <c r="E28" s="5"/>
      <c r="F28" s="5"/>
      <c r="G28" s="5"/>
      <c r="H28" s="5"/>
      <c r="I28" s="5"/>
      <c r="J28" s="5"/>
      <c r="K28" s="8">
        <f t="shared" si="0"/>
        <v>0</v>
      </c>
    </row>
    <row r="29" spans="2:11" ht="15" thickBot="1" x14ac:dyDescent="0.4">
      <c r="B29" s="2"/>
      <c r="C29" s="7"/>
      <c r="D29" s="5"/>
      <c r="E29" s="5"/>
      <c r="F29" s="5"/>
      <c r="G29" s="5"/>
      <c r="H29" s="5"/>
      <c r="I29" s="5"/>
      <c r="J29" s="5"/>
      <c r="K29" s="8">
        <f t="shared" si="0"/>
        <v>0</v>
      </c>
    </row>
    <row r="30" spans="2:11" ht="15" thickBot="1" x14ac:dyDescent="0.4">
      <c r="B30" s="2"/>
      <c r="C30" s="7"/>
      <c r="D30" s="5"/>
      <c r="E30" s="5"/>
      <c r="F30" s="5"/>
      <c r="G30" s="5"/>
      <c r="H30" s="5"/>
      <c r="I30" s="5"/>
      <c r="J30" s="5"/>
      <c r="K30" s="8">
        <f t="shared" si="0"/>
        <v>0</v>
      </c>
    </row>
    <row r="31" spans="2:11" ht="15" thickBot="1" x14ac:dyDescent="0.4">
      <c r="B31" s="2"/>
      <c r="C31" s="7"/>
      <c r="D31" s="5"/>
      <c r="E31" s="5"/>
      <c r="F31" s="5"/>
      <c r="G31" s="5"/>
      <c r="H31" s="5"/>
      <c r="I31" s="5"/>
      <c r="J31" s="5"/>
      <c r="K31" s="8">
        <f t="shared" si="0"/>
        <v>0</v>
      </c>
    </row>
    <row r="32" spans="2:11" ht="15" thickBot="1" x14ac:dyDescent="0.4">
      <c r="B32" s="2"/>
      <c r="C32" s="7"/>
      <c r="D32" s="5"/>
      <c r="E32" s="5"/>
      <c r="F32" s="5"/>
      <c r="G32" s="5"/>
      <c r="H32" s="5"/>
      <c r="I32" s="5"/>
      <c r="J32" s="5"/>
      <c r="K32" s="8">
        <f t="shared" si="0"/>
        <v>0</v>
      </c>
    </row>
    <row r="33" spans="2:11" ht="15" thickBot="1" x14ac:dyDescent="0.4">
      <c r="B33" s="2"/>
      <c r="C33" s="7"/>
      <c r="D33" s="5"/>
      <c r="E33" s="5"/>
      <c r="F33" s="5"/>
      <c r="G33" s="5"/>
      <c r="H33" s="5"/>
      <c r="I33" s="5"/>
      <c r="J33" s="5"/>
      <c r="K33" s="8">
        <f t="shared" si="0"/>
        <v>0</v>
      </c>
    </row>
    <row r="34" spans="2:11" ht="15" thickBot="1" x14ac:dyDescent="0.4">
      <c r="B34" s="2"/>
      <c r="C34" s="7"/>
      <c r="D34" s="5"/>
      <c r="E34" s="5"/>
      <c r="F34" s="5"/>
      <c r="G34" s="5"/>
      <c r="H34" s="5"/>
      <c r="I34" s="5"/>
      <c r="J34" s="5"/>
      <c r="K34" s="8">
        <f t="shared" si="0"/>
        <v>0</v>
      </c>
    </row>
    <row r="35" spans="2:11" ht="15" thickBot="1" x14ac:dyDescent="0.4">
      <c r="B35" s="2"/>
      <c r="C35" s="7"/>
      <c r="D35" s="5"/>
      <c r="E35" s="5"/>
      <c r="F35" s="5"/>
      <c r="G35" s="5"/>
      <c r="H35" s="5"/>
      <c r="I35" s="5"/>
      <c r="J35" s="5"/>
      <c r="K35" s="8">
        <f t="shared" si="0"/>
        <v>0</v>
      </c>
    </row>
    <row r="36" spans="2:11" ht="15" thickBot="1" x14ac:dyDescent="0.4">
      <c r="B36" s="2"/>
      <c r="C36" s="9"/>
      <c r="D36" s="10"/>
      <c r="E36" s="10"/>
      <c r="F36" s="10"/>
      <c r="G36" s="10"/>
      <c r="H36" s="10"/>
      <c r="I36" s="10"/>
      <c r="J36" s="10"/>
      <c r="K36" s="8">
        <f t="shared" si="0"/>
        <v>0</v>
      </c>
    </row>
    <row r="37" spans="2:11" ht="15" thickTop="1" x14ac:dyDescent="0.35">
      <c r="C37" s="29"/>
      <c r="D37" s="29"/>
      <c r="E37" s="29"/>
      <c r="F37" s="29"/>
      <c r="G37" s="29"/>
      <c r="H37" s="29"/>
      <c r="I37" s="29"/>
      <c r="J37" s="29"/>
      <c r="K37" s="29"/>
    </row>
  </sheetData>
  <mergeCells count="6">
    <mergeCell ref="C8:D8"/>
    <mergeCell ref="E8:F8"/>
    <mergeCell ref="G8:H8"/>
    <mergeCell ref="K8:K9"/>
    <mergeCell ref="I8:I10"/>
    <mergeCell ref="J8:J1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13294CFC052488D04991426BF3292" ma:contentTypeVersion="15" ma:contentTypeDescription="Create a new document." ma:contentTypeScope="" ma:versionID="e6604c7f2970dde85daac7adf4d62368">
  <xsd:schema xmlns:xsd="http://www.w3.org/2001/XMLSchema" xmlns:xs="http://www.w3.org/2001/XMLSchema" xmlns:p="http://schemas.microsoft.com/office/2006/metadata/properties" xmlns:ns3="aa768ef8-2eeb-4d3a-a8e5-4d975d808d7e" xmlns:ns4="f740fbd4-29ba-4a0f-802f-0fea7e53179e" targetNamespace="http://schemas.microsoft.com/office/2006/metadata/properties" ma:root="true" ma:fieldsID="1cb3ddca7185511ec3d4b99034e7aa54" ns3:_="" ns4:_="">
    <xsd:import namespace="aa768ef8-2eeb-4d3a-a8e5-4d975d808d7e"/>
    <xsd:import namespace="f740fbd4-29ba-4a0f-802f-0fea7e5317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8ef8-2eeb-4d3a-a8e5-4d975d808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0fbd4-29ba-4a0f-802f-0fea7e53179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768ef8-2eeb-4d3a-a8e5-4d975d808d7e" xsi:nil="true"/>
  </documentManagement>
</p:properties>
</file>

<file path=customXml/itemProps1.xml><?xml version="1.0" encoding="utf-8"?>
<ds:datastoreItem xmlns:ds="http://schemas.openxmlformats.org/officeDocument/2006/customXml" ds:itemID="{99B69D94-A6BE-4BB4-8D9F-0ABA35D681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288C4-765F-4A11-952F-5AEC31DF0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8ef8-2eeb-4d3a-a8e5-4d975d808d7e"/>
    <ds:schemaRef ds:uri="f740fbd4-29ba-4a0f-802f-0fea7e5317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DF26C-AB35-4EEA-AE03-6D2A0538CC8F}">
  <ds:schemaRefs>
    <ds:schemaRef ds:uri="http://schemas.microsoft.com/office/2006/metadata/properties"/>
    <ds:schemaRef ds:uri="http://schemas.microsoft.com/office/infopath/2007/PartnerControls"/>
    <ds:schemaRef ds:uri="aa768ef8-2eeb-4d3a-a8e5-4d975d808d7e"/>
  </ds:schemaRefs>
</ds:datastoreItem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MenuAuth</vt:lpstr>
      <vt:lpstr>MenuMain</vt:lpstr>
      <vt:lpstr>Battle</vt:lpstr>
      <vt:lpstr>Shop</vt:lpstr>
      <vt:lpstr>OOP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renaldy@binus.edu;jonathan.adrian@binus.edu;arinaldy@binus.edu</dc:creator>
  <cp:keywords/>
  <dc:description/>
  <cp:lastModifiedBy>Arya Jayadi</cp:lastModifiedBy>
  <cp:revision/>
  <dcterms:created xsi:type="dcterms:W3CDTF">2020-11-13T08:34:19Z</dcterms:created>
  <dcterms:modified xsi:type="dcterms:W3CDTF">2024-07-10T08:18:01Z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0x010100E9213294CFC052488D04991426BF3292</vt:lpwstr>
  </property>
</Properties>
</file>