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Harrison\Desktop\401 Excel Files\"/>
    </mc:Choice>
  </mc:AlternateContent>
  <xr:revisionPtr revIDLastSave="0" documentId="13_ncr:1_{3066C321-837E-452F-ACBF-DB8EB97023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2" i="1"/>
  <c r="F3" i="1"/>
  <c r="F11" i="1"/>
  <c r="F12" i="1"/>
  <c r="F13" i="1"/>
  <c r="F14" i="1"/>
  <c r="F15" i="1"/>
  <c r="F16" i="1"/>
  <c r="F17" i="1"/>
  <c r="F5" i="1"/>
  <c r="F18" i="1"/>
  <c r="F6" i="1"/>
  <c r="F7" i="1"/>
  <c r="F19" i="1"/>
  <c r="F20" i="1"/>
  <c r="F21" i="1"/>
  <c r="F22" i="1"/>
  <c r="F8" i="1"/>
  <c r="F23" i="1"/>
  <c r="F9" i="1"/>
  <c r="F24" i="1"/>
  <c r="F10" i="1"/>
  <c r="F25" i="1"/>
  <c r="F26" i="1"/>
  <c r="F27" i="1"/>
  <c r="F28" i="1"/>
  <c r="F29" i="1"/>
  <c r="F30" i="1"/>
  <c r="F31" i="1"/>
  <c r="F32" i="1"/>
  <c r="F33" i="1"/>
  <c r="I3" i="1"/>
  <c r="I11" i="1"/>
  <c r="I12" i="1"/>
  <c r="I13" i="1"/>
  <c r="I14" i="1"/>
  <c r="I15" i="1"/>
  <c r="I16" i="1"/>
  <c r="I4" i="1"/>
  <c r="I17" i="1"/>
  <c r="I5" i="1"/>
  <c r="I18" i="1"/>
  <c r="I6" i="1"/>
  <c r="I7" i="1"/>
  <c r="I19" i="1"/>
  <c r="I20" i="1"/>
  <c r="I21" i="1"/>
  <c r="I22" i="1"/>
  <c r="I8" i="1"/>
  <c r="I23" i="1"/>
  <c r="I9" i="1"/>
  <c r="I24" i="1"/>
  <c r="I10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<sst xmlns="http://schemas.openxmlformats.org/spreadsheetml/2006/main" count="141" uniqueCount="75">
  <si>
    <t>Team</t>
  </si>
  <si>
    <t>overall_win_pct</t>
  </si>
  <si>
    <t>home_win_pct</t>
  </si>
  <si>
    <t>home_mov</t>
  </si>
  <si>
    <t>away_mov</t>
  </si>
  <si>
    <t>home_lift</t>
  </si>
  <si>
    <t>Baltimore</t>
  </si>
  <si>
    <t>Kansas City</t>
  </si>
  <si>
    <t>San Francisco</t>
  </si>
  <si>
    <t>Detroit</t>
  </si>
  <si>
    <t>Dallas</t>
  </si>
  <si>
    <t>Buffalo</t>
  </si>
  <si>
    <t>Miami</t>
  </si>
  <si>
    <t>Philadelphia</t>
  </si>
  <si>
    <t>Cleveland</t>
  </si>
  <si>
    <t>Houston</t>
  </si>
  <si>
    <t>LA Rams</t>
  </si>
  <si>
    <t>Pittsburgh</t>
  </si>
  <si>
    <t>Jacksonville</t>
  </si>
  <si>
    <t>Seattle</t>
  </si>
  <si>
    <t>New Orleans</t>
  </si>
  <si>
    <t>Indianapolis</t>
  </si>
  <si>
    <t>Cincinnati</t>
  </si>
  <si>
    <t>Tampa Bay</t>
  </si>
  <si>
    <t>Green Bay</t>
  </si>
  <si>
    <t>Las Vegas</t>
  </si>
  <si>
    <t>Denver</t>
  </si>
  <si>
    <t>Atlanta</t>
  </si>
  <si>
    <t>NY Jets</t>
  </si>
  <si>
    <t>Chicago</t>
  </si>
  <si>
    <t>Minnesota</t>
  </si>
  <si>
    <t>NY Giants</t>
  </si>
  <si>
    <t>Tennessee</t>
  </si>
  <si>
    <t>LA Chargers</t>
  </si>
  <si>
    <t>New England</t>
  </si>
  <si>
    <t>Arizona</t>
  </si>
  <si>
    <t>Washington</t>
  </si>
  <si>
    <t>Carolina</t>
  </si>
  <si>
    <t>fwmi</t>
  </si>
  <si>
    <t>Dome</t>
  </si>
  <si>
    <t>Turf</t>
  </si>
  <si>
    <t>Grass</t>
  </si>
  <si>
    <t>turf_grass</t>
  </si>
  <si>
    <t>Home sos</t>
  </si>
  <si>
    <t>city</t>
  </si>
  <si>
    <t>state</t>
  </si>
  <si>
    <t>Glendale</t>
  </si>
  <si>
    <t>Georgia</t>
  </si>
  <si>
    <t>Maryland</t>
  </si>
  <si>
    <t>New York</t>
  </si>
  <si>
    <t>Charlotte</t>
  </si>
  <si>
    <t>North Carolina</t>
  </si>
  <si>
    <t>Illinois</t>
  </si>
  <si>
    <t>Ohio</t>
  </si>
  <si>
    <t>Texas</t>
  </si>
  <si>
    <t>Colorado</t>
  </si>
  <si>
    <t>Michigan</t>
  </si>
  <si>
    <t>Wisconsin</t>
  </si>
  <si>
    <t>Indiana</t>
  </si>
  <si>
    <t>Florida</t>
  </si>
  <si>
    <t>Missouri</t>
  </si>
  <si>
    <t>Los Angeles</t>
  </si>
  <si>
    <t>California</t>
  </si>
  <si>
    <t>Nevada</t>
  </si>
  <si>
    <t>Minneapolis</t>
  </si>
  <si>
    <t>Foxborough</t>
  </si>
  <si>
    <t>Massachusetts</t>
  </si>
  <si>
    <t>Louisiana</t>
  </si>
  <si>
    <t>New York City</t>
  </si>
  <si>
    <t>New york</t>
  </si>
  <si>
    <t>pennsylvania</t>
  </si>
  <si>
    <t>Tampa</t>
  </si>
  <si>
    <t>Nashville</t>
  </si>
  <si>
    <t>Bethesda</t>
  </si>
  <si>
    <t>mov_dif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</si>
</sst>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164" formatCode="0.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6983B-F734-485F-8E53-9FE375ABDC3A}" name="Table1" displayName="Table1" ref="A1:M33" totalsRowShown="0">
  <autoFilter ref="A1:M33" xr:uid="{CE86983B-F734-485F-8E53-9FE375ABDC3A}"/>
  <sortState xmlns:xlrd2="http://schemas.microsoft.com/office/spreadsheetml/2017/richdata2" ref="A2:M33">
    <sortCondition descending="1" ref="I1:I33"/>
  </sortState>
  <tableColumns count="13">
    <tableColumn id="1" xr3:uid="{1CAC9C7D-2536-4C69-B21C-8DEAF270FB7C}" name="Team"/>
    <tableColumn id="2" xr3:uid="{26E9670B-3324-466E-B736-CB497B5F0D0D}" name="overall_win_pct"/>
    <tableColumn id="3" xr3:uid="{CE818475-CEB9-4B5E-8116-CD1FEE6A0CF2}" name="home_win_pct"/>
    <tableColumn id="4" xr3:uid="{2A20EB6D-EC9D-4331-BA1E-6AFF309E908F}" name="home_mov"/>
    <tableColumn id="5" xr3:uid="{E12904C5-1834-45D3-8F03-759D85FC471D}" name="away_mov"/>
    <tableColumn id="14" xr3:uid="{5CCE1E9D-E0C2-43E4-B2BD-59F723270BEF}" name="mov_dif" dataDxfId="1">
      <calculatedColumnFormula>Table1[[#This Row],[home_mov]]-Table1[[#This Row],[away_mov]]</calculatedColumnFormula>
    </tableColumn>
    <tableColumn id="6" xr3:uid="{01CA9E63-BE47-47C0-8296-1ED615E661E3}" name="home_lift"/>
    <tableColumn id="7" xr3:uid="{8888B970-EDD1-40FF-9B00-1B08131DB1FD}" name="fwmi"/>
    <tableColumn id="8" xr3:uid="{E94D7D20-0C50-4CD0-B165-85D34D261B17}" name="Dome">
      <calculatedColumnFormula>IF(H2=0,TRUE,FALSE)</calculatedColumnFormula>
    </tableColumn>
    <tableColumn id="9" xr3:uid="{6AB44622-FFE5-4648-A9F0-3C9F02736334}" name="turf_grass"/>
    <tableColumn id="10" xr3:uid="{6B9E8BA5-5BF0-47C8-9F45-AF3E5B897ECC}" name="Home sos" dataDxfId="0"/>
    <tableColumn id="11" xr3:uid="{341E24C6-368C-46FE-B796-3D6498290174}" name="city"/>
    <tableColumn id="12" xr3:uid="{F3A9A236-5036-4E69-9949-2520FBD5013C}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A10" sqref="A10:XFD10"/>
    </sheetView>
  </sheetViews>
  <sheetFormatPr defaultColWidth="10.90625" defaultRowHeight="14.5" x14ac:dyDescent="0.35"/>
  <cols>
    <col min="1" max="1" width="12" bestFit="1" customWidth="1"/>
    <col min="2" max="2" width="16.08984375" customWidth="1"/>
    <col min="3" max="3" width="15.26953125" customWidth="1"/>
    <col min="4" max="4" width="12.26953125" customWidth="1"/>
    <col min="5" max="6" width="11.81640625" customWidth="1"/>
    <col min="12" max="12" width="15.90625" bestFit="1" customWidth="1"/>
    <col min="13" max="13" width="13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74</v>
      </c>
      <c r="G1" t="s">
        <v>5</v>
      </c>
      <c r="H1" t="s">
        <v>38</v>
      </c>
      <c r="I1" t="s">
        <v>39</v>
      </c>
      <c r="J1" t="s">
        <v>42</v>
      </c>
      <c r="K1" t="s">
        <v>43</v>
      </c>
      <c r="L1" t="s">
        <v>44</v>
      </c>
      <c r="M1" t="s">
        <v>45</v>
      </c>
    </row>
    <row r="2" spans="1:13" x14ac:dyDescent="0.35">
      <c r="A2" t="s">
        <v>35</v>
      </c>
      <c r="B2">
        <v>23.5</v>
      </c>
      <c r="C2">
        <v>25</v>
      </c>
      <c r="D2">
        <v>-6.3</v>
      </c>
      <c r="E2">
        <v>-8.3000000000000007</v>
      </c>
      <c r="F2">
        <f>Table1[[#This Row],[home_mov]]-Table1[[#This Row],[away_mov]]</f>
        <v>2.0000000000000009</v>
      </c>
      <c r="G2">
        <v>1.06</v>
      </c>
      <c r="H2">
        <v>0</v>
      </c>
      <c r="I2" t="b">
        <f>IF(H2=0,TRUE,FALSE)</f>
        <v>1</v>
      </c>
      <c r="J2" t="s">
        <v>41</v>
      </c>
      <c r="K2" s="1">
        <v>0.57350000000000001</v>
      </c>
      <c r="L2" t="s">
        <v>46</v>
      </c>
      <c r="M2" t="s">
        <v>35</v>
      </c>
    </row>
    <row r="3" spans="1:13" x14ac:dyDescent="0.35">
      <c r="A3" t="s">
        <v>27</v>
      </c>
      <c r="B3">
        <v>41.2</v>
      </c>
      <c r="C3">
        <v>62.5</v>
      </c>
      <c r="D3">
        <v>3.8</v>
      </c>
      <c r="E3">
        <v>-9.1</v>
      </c>
      <c r="F3">
        <f>Table1[[#This Row],[home_mov]]-Table1[[#This Row],[away_mov]]</f>
        <v>12.899999999999999</v>
      </c>
      <c r="G3">
        <v>1.52</v>
      </c>
      <c r="H3">
        <v>0</v>
      </c>
      <c r="I3" t="b">
        <f>IF(H3=0,TRUE,FALSE)</f>
        <v>1</v>
      </c>
      <c r="J3" t="s">
        <v>40</v>
      </c>
      <c r="K3" s="1">
        <v>0.43362499999999993</v>
      </c>
      <c r="L3" t="s">
        <v>27</v>
      </c>
      <c r="M3" t="s">
        <v>47</v>
      </c>
    </row>
    <row r="4" spans="1:13" x14ac:dyDescent="0.35">
      <c r="A4" t="s">
        <v>10</v>
      </c>
      <c r="B4">
        <v>66.7</v>
      </c>
      <c r="C4">
        <v>88.9</v>
      </c>
      <c r="D4">
        <v>17.3</v>
      </c>
      <c r="E4">
        <v>2.4</v>
      </c>
      <c r="F4">
        <f>Table1[[#This Row],[home_mov]]-Table1[[#This Row],[away_mov]]</f>
        <v>14.9</v>
      </c>
      <c r="G4">
        <v>1.33</v>
      </c>
      <c r="H4">
        <v>0</v>
      </c>
      <c r="I4" t="b">
        <f>IF(H4=0,TRUE,FALSE)</f>
        <v>1</v>
      </c>
      <c r="J4" t="s">
        <v>40</v>
      </c>
      <c r="K4" s="1">
        <v>0.46312499999999995</v>
      </c>
      <c r="L4" t="s">
        <v>10</v>
      </c>
      <c r="M4" t="s">
        <v>54</v>
      </c>
    </row>
    <row r="5" spans="1:13" x14ac:dyDescent="0.35">
      <c r="A5" t="s">
        <v>9</v>
      </c>
      <c r="B5">
        <v>70</v>
      </c>
      <c r="C5">
        <v>80</v>
      </c>
      <c r="D5">
        <v>8</v>
      </c>
      <c r="E5">
        <v>-0.8</v>
      </c>
      <c r="F5">
        <f>Table1[[#This Row],[home_mov]]-Table1[[#This Row],[away_mov]]</f>
        <v>8.8000000000000007</v>
      </c>
      <c r="G5">
        <v>1.1399999999999999</v>
      </c>
      <c r="H5">
        <v>0</v>
      </c>
      <c r="I5" t="b">
        <f>IF(H5=0,TRUE,FALSE)</f>
        <v>1</v>
      </c>
      <c r="J5" t="s">
        <v>40</v>
      </c>
      <c r="K5" s="1">
        <v>0.41925000000000001</v>
      </c>
      <c r="L5" t="s">
        <v>9</v>
      </c>
      <c r="M5" t="s">
        <v>56</v>
      </c>
    </row>
    <row r="6" spans="1:13" x14ac:dyDescent="0.35">
      <c r="A6" t="s">
        <v>15</v>
      </c>
      <c r="B6">
        <v>57.9</v>
      </c>
      <c r="C6">
        <v>70</v>
      </c>
      <c r="D6">
        <v>6.9</v>
      </c>
      <c r="E6">
        <v>-4.2</v>
      </c>
      <c r="F6">
        <f>Table1[[#This Row],[home_mov]]-Table1[[#This Row],[away_mov]]</f>
        <v>11.100000000000001</v>
      </c>
      <c r="G6">
        <v>1.21</v>
      </c>
      <c r="H6">
        <v>0</v>
      </c>
      <c r="I6" t="b">
        <f>IF(H6=0,TRUE,FALSE)</f>
        <v>1</v>
      </c>
      <c r="J6" t="s">
        <v>40</v>
      </c>
      <c r="K6" s="1">
        <v>0.48999999999999994</v>
      </c>
      <c r="L6" t="s">
        <v>15</v>
      </c>
      <c r="M6" t="s">
        <v>54</v>
      </c>
    </row>
    <row r="7" spans="1:13" x14ac:dyDescent="0.35">
      <c r="A7" t="s">
        <v>21</v>
      </c>
      <c r="B7">
        <v>52.9</v>
      </c>
      <c r="C7">
        <v>44.4</v>
      </c>
      <c r="D7">
        <v>0.2</v>
      </c>
      <c r="E7">
        <v>-2.6</v>
      </c>
      <c r="F7">
        <f>Table1[[#This Row],[home_mov]]-Table1[[#This Row],[away_mov]]</f>
        <v>2.8000000000000003</v>
      </c>
      <c r="G7">
        <v>0.84</v>
      </c>
      <c r="H7">
        <v>0</v>
      </c>
      <c r="I7" t="b">
        <f>IF(H7=0,TRUE,FALSE)</f>
        <v>1</v>
      </c>
      <c r="J7" t="s">
        <v>40</v>
      </c>
      <c r="K7" s="1">
        <v>0.5357777777777778</v>
      </c>
      <c r="L7" t="s">
        <v>21</v>
      </c>
      <c r="M7" t="s">
        <v>58</v>
      </c>
    </row>
    <row r="8" spans="1:13" x14ac:dyDescent="0.35">
      <c r="A8" t="s">
        <v>25</v>
      </c>
      <c r="B8">
        <v>47.1</v>
      </c>
      <c r="C8">
        <v>66.7</v>
      </c>
      <c r="D8">
        <v>7.7</v>
      </c>
      <c r="E8">
        <v>-8.5</v>
      </c>
      <c r="F8">
        <f>Table1[[#This Row],[home_mov]]-Table1[[#This Row],[away_mov]]</f>
        <v>16.2</v>
      </c>
      <c r="G8">
        <v>1.42</v>
      </c>
      <c r="H8">
        <v>0</v>
      </c>
      <c r="I8" t="b">
        <f>IF(H8=0,TRUE,FALSE)</f>
        <v>1</v>
      </c>
      <c r="J8" t="s">
        <v>41</v>
      </c>
      <c r="K8" s="1">
        <v>0.438</v>
      </c>
      <c r="L8" t="s">
        <v>25</v>
      </c>
      <c r="M8" t="s">
        <v>63</v>
      </c>
    </row>
    <row r="9" spans="1:13" x14ac:dyDescent="0.35">
      <c r="A9" t="s">
        <v>30</v>
      </c>
      <c r="B9">
        <v>41.2</v>
      </c>
      <c r="C9">
        <v>25</v>
      </c>
      <c r="D9">
        <v>-4</v>
      </c>
      <c r="E9">
        <v>1.6</v>
      </c>
      <c r="F9">
        <f>Table1[[#This Row],[home_mov]]-Table1[[#This Row],[away_mov]]</f>
        <v>-5.6</v>
      </c>
      <c r="G9">
        <v>0.61</v>
      </c>
      <c r="H9">
        <v>0</v>
      </c>
      <c r="I9" t="b">
        <f>IF(H9=0,TRUE,FALSE)</f>
        <v>1</v>
      </c>
      <c r="J9" t="s">
        <v>40</v>
      </c>
      <c r="K9" s="1">
        <v>0.54400000000000004</v>
      </c>
      <c r="L9" t="s">
        <v>64</v>
      </c>
      <c r="M9" t="s">
        <v>30</v>
      </c>
    </row>
    <row r="10" spans="1:13" x14ac:dyDescent="0.35">
      <c r="A10" t="s">
        <v>20</v>
      </c>
      <c r="B10">
        <v>52.9</v>
      </c>
      <c r="C10">
        <v>62.5</v>
      </c>
      <c r="D10">
        <v>6.3</v>
      </c>
      <c r="E10">
        <v>2.8</v>
      </c>
      <c r="F10">
        <f>Table1[[#This Row],[home_mov]]-Table1[[#This Row],[away_mov]]</f>
        <v>3.5</v>
      </c>
      <c r="G10">
        <v>1.18</v>
      </c>
      <c r="H10">
        <v>0</v>
      </c>
      <c r="I10" t="b">
        <f>IF(H10=0,TRUE,FALSE)</f>
        <v>1</v>
      </c>
      <c r="J10" t="s">
        <v>40</v>
      </c>
      <c r="K10" s="1">
        <v>0.42649999999999999</v>
      </c>
      <c r="L10" t="s">
        <v>20</v>
      </c>
      <c r="M10" t="s">
        <v>67</v>
      </c>
    </row>
    <row r="11" spans="1:13" x14ac:dyDescent="0.35">
      <c r="A11" t="s">
        <v>6</v>
      </c>
      <c r="B11">
        <v>73.7</v>
      </c>
      <c r="C11">
        <v>63.6</v>
      </c>
      <c r="D11">
        <v>13.1</v>
      </c>
      <c r="E11">
        <v>9.5</v>
      </c>
      <c r="F11">
        <f>Table1[[#This Row],[home_mov]]-Table1[[#This Row],[away_mov]]</f>
        <v>3.5999999999999996</v>
      </c>
      <c r="G11">
        <v>0.86</v>
      </c>
      <c r="H11">
        <v>37.9</v>
      </c>
      <c r="I11" t="b">
        <f>IF(H11=0,TRUE,FALSE)</f>
        <v>0</v>
      </c>
      <c r="J11" t="s">
        <v>41</v>
      </c>
      <c r="K11" s="1">
        <v>0.5945555555555555</v>
      </c>
      <c r="L11" t="s">
        <v>6</v>
      </c>
      <c r="M11" t="s">
        <v>48</v>
      </c>
    </row>
    <row r="12" spans="1:13" x14ac:dyDescent="0.35">
      <c r="A12" t="s">
        <v>11</v>
      </c>
      <c r="B12">
        <v>63.2</v>
      </c>
      <c r="C12">
        <v>80</v>
      </c>
      <c r="D12">
        <v>12.9</v>
      </c>
      <c r="E12">
        <v>2.4</v>
      </c>
      <c r="F12">
        <f>Table1[[#This Row],[home_mov]]-Table1[[#This Row],[away_mov]]</f>
        <v>10.5</v>
      </c>
      <c r="G12">
        <v>1.27</v>
      </c>
      <c r="H12">
        <v>77.400000000000006</v>
      </c>
      <c r="I12" t="b">
        <f>IF(H12=0,TRUE,FALSE)</f>
        <v>0</v>
      </c>
      <c r="J12" t="s">
        <v>40</v>
      </c>
      <c r="K12" s="1">
        <v>0.48366666666666674</v>
      </c>
      <c r="L12" t="s">
        <v>11</v>
      </c>
      <c r="M12" t="s">
        <v>49</v>
      </c>
    </row>
    <row r="13" spans="1:13" x14ac:dyDescent="0.35">
      <c r="A13" t="s">
        <v>37</v>
      </c>
      <c r="B13">
        <v>11.8</v>
      </c>
      <c r="C13">
        <v>25</v>
      </c>
      <c r="D13">
        <v>-7</v>
      </c>
      <c r="E13">
        <v>-13.8</v>
      </c>
      <c r="F13">
        <f>Table1[[#This Row],[home_mov]]-Table1[[#This Row],[away_mov]]</f>
        <v>6.8000000000000007</v>
      </c>
      <c r="G13">
        <v>2.12</v>
      </c>
      <c r="H13">
        <v>31.9</v>
      </c>
      <c r="I13" t="b">
        <f>IF(H13=0,TRUE,FALSE)</f>
        <v>0</v>
      </c>
      <c r="J13" t="s">
        <v>40</v>
      </c>
      <c r="K13" s="1">
        <v>0.52925</v>
      </c>
      <c r="L13" t="s">
        <v>50</v>
      </c>
      <c r="M13" t="s">
        <v>51</v>
      </c>
    </row>
    <row r="14" spans="1:13" x14ac:dyDescent="0.35">
      <c r="A14" t="s">
        <v>29</v>
      </c>
      <c r="B14">
        <v>41.2</v>
      </c>
      <c r="C14">
        <v>62.5</v>
      </c>
      <c r="D14">
        <v>5</v>
      </c>
      <c r="E14">
        <v>-6.6</v>
      </c>
      <c r="F14">
        <f>Table1[[#This Row],[home_mov]]-Table1[[#This Row],[away_mov]]</f>
        <v>11.6</v>
      </c>
      <c r="G14">
        <v>1.52</v>
      </c>
      <c r="H14">
        <v>57</v>
      </c>
      <c r="I14" t="b">
        <f>IF(H14=0,TRUE,FALSE)</f>
        <v>0</v>
      </c>
      <c r="J14" t="s">
        <v>41</v>
      </c>
      <c r="K14" s="1">
        <v>0.41924999999999996</v>
      </c>
      <c r="L14" t="s">
        <v>29</v>
      </c>
      <c r="M14" t="s">
        <v>52</v>
      </c>
    </row>
    <row r="15" spans="1:13" x14ac:dyDescent="0.35">
      <c r="A15" t="s">
        <v>22</v>
      </c>
      <c r="B15">
        <v>52.9</v>
      </c>
      <c r="C15">
        <v>66.7</v>
      </c>
      <c r="D15">
        <v>4.5999999999999996</v>
      </c>
      <c r="E15">
        <v>-7.4</v>
      </c>
      <c r="F15">
        <f>Table1[[#This Row],[home_mov]]-Table1[[#This Row],[away_mov]]</f>
        <v>12</v>
      </c>
      <c r="G15">
        <v>1.26</v>
      </c>
      <c r="H15">
        <v>48</v>
      </c>
      <c r="I15" t="b">
        <f>IF(H15=0,TRUE,FALSE)</f>
        <v>0</v>
      </c>
      <c r="J15" t="s">
        <v>40</v>
      </c>
      <c r="K15" s="1">
        <v>0.58811111111111114</v>
      </c>
      <c r="L15" t="s">
        <v>22</v>
      </c>
      <c r="M15" t="s">
        <v>53</v>
      </c>
    </row>
    <row r="16" spans="1:13" x14ac:dyDescent="0.35">
      <c r="A16" t="s">
        <v>14</v>
      </c>
      <c r="B16">
        <v>61.1</v>
      </c>
      <c r="C16">
        <v>88.9</v>
      </c>
      <c r="D16">
        <v>8.4</v>
      </c>
      <c r="E16">
        <v>-8.1</v>
      </c>
      <c r="F16">
        <f>Table1[[#This Row],[home_mov]]-Table1[[#This Row],[away_mov]]</f>
        <v>16.5</v>
      </c>
      <c r="G16">
        <v>1.45</v>
      </c>
      <c r="H16">
        <v>65.2</v>
      </c>
      <c r="I16" t="b">
        <f>IF(H16=0,TRUE,FALSE)</f>
        <v>0</v>
      </c>
      <c r="J16" t="s">
        <v>41</v>
      </c>
      <c r="K16" s="1">
        <v>0.50322222222222224</v>
      </c>
      <c r="L16" t="s">
        <v>14</v>
      </c>
      <c r="M16" t="s">
        <v>53</v>
      </c>
    </row>
    <row r="17" spans="1:13" x14ac:dyDescent="0.35">
      <c r="A17" t="s">
        <v>26</v>
      </c>
      <c r="B17">
        <v>47.1</v>
      </c>
      <c r="C17">
        <v>55.6</v>
      </c>
      <c r="D17">
        <v>2.9</v>
      </c>
      <c r="E17">
        <v>-10.3</v>
      </c>
      <c r="F17">
        <f>Table1[[#This Row],[home_mov]]-Table1[[#This Row],[away_mov]]</f>
        <v>13.200000000000001</v>
      </c>
      <c r="G17">
        <v>1.18</v>
      </c>
      <c r="H17">
        <v>43.2</v>
      </c>
      <c r="I17" t="b">
        <f>IF(H17=0,TRUE,FALSE)</f>
        <v>0</v>
      </c>
      <c r="J17" t="s">
        <v>41</v>
      </c>
      <c r="K17" s="1">
        <v>0.43133333333333329</v>
      </c>
      <c r="L17" t="s">
        <v>26</v>
      </c>
      <c r="M17" t="s">
        <v>55</v>
      </c>
    </row>
    <row r="18" spans="1:13" x14ac:dyDescent="0.35">
      <c r="A18" t="s">
        <v>24</v>
      </c>
      <c r="B18">
        <v>52.6</v>
      </c>
      <c r="C18">
        <v>62.5</v>
      </c>
      <c r="D18">
        <v>-0.6</v>
      </c>
      <c r="E18">
        <v>4.5999999999999996</v>
      </c>
      <c r="F18">
        <f>Table1[[#This Row],[home_mov]]-Table1[[#This Row],[away_mov]]</f>
        <v>-5.1999999999999993</v>
      </c>
      <c r="G18">
        <v>1.19</v>
      </c>
      <c r="H18">
        <v>65.599999999999994</v>
      </c>
      <c r="I18" t="b">
        <f>IF(H18=0,TRUE,FALSE)</f>
        <v>0</v>
      </c>
      <c r="J18" t="s">
        <v>41</v>
      </c>
      <c r="K18" s="1">
        <v>0.514625</v>
      </c>
      <c r="L18" t="s">
        <v>24</v>
      </c>
      <c r="M18" t="s">
        <v>57</v>
      </c>
    </row>
    <row r="19" spans="1:13" x14ac:dyDescent="0.35">
      <c r="A19" t="s">
        <v>18</v>
      </c>
      <c r="B19">
        <v>52.9</v>
      </c>
      <c r="C19">
        <v>37.5</v>
      </c>
      <c r="D19">
        <v>-1.9</v>
      </c>
      <c r="E19">
        <v>2.2999999999999998</v>
      </c>
      <c r="F19">
        <f>Table1[[#This Row],[home_mov]]-Table1[[#This Row],[away_mov]]</f>
        <v>-4.1999999999999993</v>
      </c>
      <c r="G19">
        <v>0.71</v>
      </c>
      <c r="H19">
        <v>39.799999999999997</v>
      </c>
      <c r="I19" t="b">
        <f>IF(H19=0,TRUE,FALSE)</f>
        <v>0</v>
      </c>
      <c r="J19" t="s">
        <v>41</v>
      </c>
      <c r="K19" s="1">
        <v>0.51633333333333331</v>
      </c>
      <c r="L19" t="s">
        <v>18</v>
      </c>
      <c r="M19" t="s">
        <v>59</v>
      </c>
    </row>
    <row r="20" spans="1:13" x14ac:dyDescent="0.35">
      <c r="A20" t="s">
        <v>7</v>
      </c>
      <c r="B20">
        <v>71.400000000000006</v>
      </c>
      <c r="C20">
        <v>55.6</v>
      </c>
      <c r="D20">
        <v>7.7</v>
      </c>
      <c r="E20">
        <v>3.3</v>
      </c>
      <c r="F20">
        <f>Table1[[#This Row],[home_mov]]-Table1[[#This Row],[away_mov]]</f>
        <v>4.4000000000000004</v>
      </c>
      <c r="G20">
        <v>0.78</v>
      </c>
      <c r="H20">
        <v>50.2</v>
      </c>
      <c r="I20" t="b">
        <f>IF(H20=0,TRUE,FALSE)</f>
        <v>0</v>
      </c>
      <c r="J20" t="s">
        <v>41</v>
      </c>
      <c r="K20" s="1">
        <v>0.53600000000000003</v>
      </c>
      <c r="L20" t="s">
        <v>7</v>
      </c>
      <c r="M20" t="s">
        <v>60</v>
      </c>
    </row>
    <row r="21" spans="1:13" x14ac:dyDescent="0.35">
      <c r="A21" t="s">
        <v>33</v>
      </c>
      <c r="B21">
        <v>29.4</v>
      </c>
      <c r="C21">
        <v>22.2</v>
      </c>
      <c r="D21">
        <v>-1.6</v>
      </c>
      <c r="E21">
        <v>-4.8</v>
      </c>
      <c r="F21">
        <f>Table1[[#This Row],[home_mov]]-Table1[[#This Row],[away_mov]]</f>
        <v>3.1999999999999997</v>
      </c>
      <c r="G21">
        <v>0.76</v>
      </c>
      <c r="H21">
        <v>17</v>
      </c>
      <c r="I21" t="b">
        <f>IF(H21=0,TRUE,FALSE)</f>
        <v>0</v>
      </c>
      <c r="J21" t="s">
        <v>40</v>
      </c>
      <c r="K21" s="1">
        <v>0.60799999999999998</v>
      </c>
      <c r="L21" t="s">
        <v>61</v>
      </c>
      <c r="M21" t="s">
        <v>62</v>
      </c>
    </row>
    <row r="22" spans="1:13" x14ac:dyDescent="0.35">
      <c r="A22" t="s">
        <v>16</v>
      </c>
      <c r="B22">
        <v>55.6</v>
      </c>
      <c r="C22">
        <v>62.5</v>
      </c>
      <c r="D22">
        <v>3.5</v>
      </c>
      <c r="E22">
        <v>-0.2</v>
      </c>
      <c r="F22">
        <f>Table1[[#This Row],[home_mov]]-Table1[[#This Row],[away_mov]]</f>
        <v>3.7</v>
      </c>
      <c r="G22">
        <v>1.1200000000000001</v>
      </c>
      <c r="H22">
        <v>17</v>
      </c>
      <c r="I22" t="b">
        <f>IF(H22=0,TRUE,FALSE)</f>
        <v>0</v>
      </c>
      <c r="J22" t="s">
        <v>40</v>
      </c>
      <c r="K22" s="1">
        <v>0.51450000000000007</v>
      </c>
      <c r="L22" t="s">
        <v>61</v>
      </c>
      <c r="M22" t="s">
        <v>62</v>
      </c>
    </row>
    <row r="23" spans="1:13" x14ac:dyDescent="0.35">
      <c r="A23" t="s">
        <v>12</v>
      </c>
      <c r="B23">
        <v>61.1</v>
      </c>
      <c r="C23">
        <v>77.8</v>
      </c>
      <c r="D23">
        <v>14.6</v>
      </c>
      <c r="E23">
        <v>-5</v>
      </c>
      <c r="F23">
        <f>Table1[[#This Row],[home_mov]]-Table1[[#This Row],[away_mov]]</f>
        <v>19.600000000000001</v>
      </c>
      <c r="G23">
        <v>1.27</v>
      </c>
      <c r="H23">
        <v>56</v>
      </c>
      <c r="I23" t="b">
        <f>IF(H23=0,TRUE,FALSE)</f>
        <v>0</v>
      </c>
      <c r="J23" t="s">
        <v>41</v>
      </c>
      <c r="K23" s="1">
        <v>0.41844444444444445</v>
      </c>
      <c r="L23" t="s">
        <v>12</v>
      </c>
      <c r="M23" t="s">
        <v>59</v>
      </c>
    </row>
    <row r="24" spans="1:13" x14ac:dyDescent="0.35">
      <c r="A24" t="s">
        <v>34</v>
      </c>
      <c r="B24">
        <v>23.5</v>
      </c>
      <c r="C24">
        <v>12.5</v>
      </c>
      <c r="D24">
        <v>-9.4</v>
      </c>
      <c r="E24">
        <v>-6.1</v>
      </c>
      <c r="F24">
        <f>Table1[[#This Row],[home_mov]]-Table1[[#This Row],[away_mov]]</f>
        <v>-3.3000000000000007</v>
      </c>
      <c r="G24">
        <v>0.53</v>
      </c>
      <c r="H24">
        <v>51.6</v>
      </c>
      <c r="I24" t="b">
        <f>IF(H24=0,TRUE,FALSE)</f>
        <v>0</v>
      </c>
      <c r="J24" t="s">
        <v>40</v>
      </c>
      <c r="K24" s="1">
        <v>0.5096666666666666</v>
      </c>
      <c r="L24" t="s">
        <v>65</v>
      </c>
      <c r="M24" t="s">
        <v>66</v>
      </c>
    </row>
    <row r="25" spans="1:13" x14ac:dyDescent="0.35">
      <c r="A25" t="s">
        <v>31</v>
      </c>
      <c r="B25">
        <v>35.299999999999997</v>
      </c>
      <c r="C25">
        <v>50</v>
      </c>
      <c r="D25">
        <v>-4.5</v>
      </c>
      <c r="E25">
        <v>-11.7</v>
      </c>
      <c r="F25">
        <f>Table1[[#This Row],[home_mov]]-Table1[[#This Row],[away_mov]]</f>
        <v>7.1999999999999993</v>
      </c>
      <c r="G25">
        <v>1.42</v>
      </c>
      <c r="H25">
        <v>41.8</v>
      </c>
      <c r="I25" t="b">
        <f>IF(H25=0,TRUE,FALSE)</f>
        <v>0</v>
      </c>
      <c r="J25" t="s">
        <v>40</v>
      </c>
      <c r="K25" s="1">
        <v>0.48512499999999992</v>
      </c>
      <c r="L25" t="s">
        <v>68</v>
      </c>
      <c r="M25" t="s">
        <v>49</v>
      </c>
    </row>
    <row r="26" spans="1:13" x14ac:dyDescent="0.35">
      <c r="A26" t="s">
        <v>28</v>
      </c>
      <c r="B26">
        <v>41.2</v>
      </c>
      <c r="C26">
        <v>44.4</v>
      </c>
      <c r="D26">
        <v>-1.9</v>
      </c>
      <c r="E26">
        <v>-8.8000000000000007</v>
      </c>
      <c r="F26">
        <f>Table1[[#This Row],[home_mov]]-Table1[[#This Row],[away_mov]]</f>
        <v>6.9</v>
      </c>
      <c r="G26">
        <v>1.08</v>
      </c>
      <c r="H26">
        <v>41.8</v>
      </c>
      <c r="I26" t="b">
        <f>IF(H26=0,TRUE,FALSE)</f>
        <v>0</v>
      </c>
      <c r="J26" t="s">
        <v>40</v>
      </c>
      <c r="K26" s="1">
        <v>0.48355555555555557</v>
      </c>
      <c r="L26" t="s">
        <v>68</v>
      </c>
      <c r="M26" t="s">
        <v>69</v>
      </c>
    </row>
    <row r="27" spans="1:13" x14ac:dyDescent="0.35">
      <c r="A27" t="s">
        <v>13</v>
      </c>
      <c r="B27">
        <v>61.1</v>
      </c>
      <c r="C27">
        <v>75</v>
      </c>
      <c r="D27">
        <v>1.5</v>
      </c>
      <c r="E27">
        <v>-3</v>
      </c>
      <c r="F27">
        <f>Table1[[#This Row],[home_mov]]-Table1[[#This Row],[away_mov]]</f>
        <v>4.5</v>
      </c>
      <c r="G27">
        <v>1.23</v>
      </c>
      <c r="H27">
        <v>39.200000000000003</v>
      </c>
      <c r="I27" t="b">
        <f>IF(H27=0,TRUE,FALSE)</f>
        <v>0</v>
      </c>
      <c r="J27" t="s">
        <v>41</v>
      </c>
      <c r="K27" s="1">
        <v>0.49262500000000004</v>
      </c>
      <c r="L27" t="s">
        <v>13</v>
      </c>
      <c r="M27" t="s">
        <v>70</v>
      </c>
    </row>
    <row r="28" spans="1:13" x14ac:dyDescent="0.35">
      <c r="A28" t="s">
        <v>17</v>
      </c>
      <c r="B28">
        <v>55.6</v>
      </c>
      <c r="C28">
        <v>55.6</v>
      </c>
      <c r="D28">
        <v>-0.9</v>
      </c>
      <c r="E28">
        <v>-2.9</v>
      </c>
      <c r="F28">
        <f>Table1[[#This Row],[home_mov]]-Table1[[#This Row],[away_mov]]</f>
        <v>2</v>
      </c>
      <c r="G28">
        <v>1</v>
      </c>
      <c r="H28">
        <v>57.3</v>
      </c>
      <c r="I28" t="b">
        <f>IF(H28=0,TRUE,FALSE)</f>
        <v>0</v>
      </c>
      <c r="J28" t="s">
        <v>41</v>
      </c>
      <c r="K28" s="1">
        <v>0.50311111111111106</v>
      </c>
      <c r="L28" t="s">
        <v>17</v>
      </c>
      <c r="M28" t="s">
        <v>70</v>
      </c>
    </row>
    <row r="29" spans="1:13" x14ac:dyDescent="0.35">
      <c r="A29" t="s">
        <v>8</v>
      </c>
      <c r="B29">
        <v>70</v>
      </c>
      <c r="C29">
        <v>70</v>
      </c>
      <c r="D29">
        <v>7.1</v>
      </c>
      <c r="E29">
        <v>12.5</v>
      </c>
      <c r="F29">
        <f>Table1[[#This Row],[home_mov]]-Table1[[#This Row],[away_mov]]</f>
        <v>-5.4</v>
      </c>
      <c r="G29">
        <v>1</v>
      </c>
      <c r="H29">
        <v>22.4</v>
      </c>
      <c r="I29" t="b">
        <f>IF(H29=0,TRUE,FALSE)</f>
        <v>0</v>
      </c>
      <c r="J29" t="s">
        <v>41</v>
      </c>
      <c r="K29" s="1">
        <v>0.52925</v>
      </c>
      <c r="L29" t="s">
        <v>8</v>
      </c>
      <c r="M29" t="s">
        <v>62</v>
      </c>
    </row>
    <row r="30" spans="1:13" x14ac:dyDescent="0.35">
      <c r="A30" t="s">
        <v>19</v>
      </c>
      <c r="B30">
        <v>52.9</v>
      </c>
      <c r="C30">
        <v>62.5</v>
      </c>
      <c r="D30">
        <v>-1.5</v>
      </c>
      <c r="E30">
        <v>-2.9</v>
      </c>
      <c r="F30">
        <f>Table1[[#This Row],[home_mov]]-Table1[[#This Row],[away_mov]]</f>
        <v>1.4</v>
      </c>
      <c r="G30">
        <v>1.18</v>
      </c>
      <c r="H30">
        <v>49.1</v>
      </c>
      <c r="I30" t="b">
        <f>IF(H30=0,TRUE,FALSE)</f>
        <v>0</v>
      </c>
      <c r="J30" t="s">
        <v>40</v>
      </c>
      <c r="K30" s="1">
        <v>0.47050000000000003</v>
      </c>
      <c r="L30" t="s">
        <v>19</v>
      </c>
      <c r="M30" t="s">
        <v>36</v>
      </c>
    </row>
    <row r="31" spans="1:13" x14ac:dyDescent="0.35">
      <c r="A31" t="s">
        <v>23</v>
      </c>
      <c r="B31">
        <v>52.6</v>
      </c>
      <c r="C31">
        <v>55.6</v>
      </c>
      <c r="D31">
        <v>3</v>
      </c>
      <c r="E31">
        <v>1.1000000000000001</v>
      </c>
      <c r="F31">
        <f>Table1[[#This Row],[home_mov]]-Table1[[#This Row],[away_mov]]</f>
        <v>1.9</v>
      </c>
      <c r="G31">
        <v>1.06</v>
      </c>
      <c r="H31">
        <v>46.4</v>
      </c>
      <c r="I31" t="b">
        <f>IF(H31=0,TRUE,FALSE)</f>
        <v>0</v>
      </c>
      <c r="J31" t="s">
        <v>41</v>
      </c>
      <c r="K31" s="1">
        <v>0.46325</v>
      </c>
      <c r="L31" t="s">
        <v>71</v>
      </c>
      <c r="M31" t="s">
        <v>59</v>
      </c>
    </row>
    <row r="32" spans="1:13" x14ac:dyDescent="0.35">
      <c r="A32" t="s">
        <v>32</v>
      </c>
      <c r="B32">
        <v>35.299999999999997</v>
      </c>
      <c r="C32">
        <v>62.5</v>
      </c>
      <c r="D32">
        <v>4.8</v>
      </c>
      <c r="E32">
        <v>-11.1</v>
      </c>
      <c r="F32">
        <f>Table1[[#This Row],[home_mov]]-Table1[[#This Row],[away_mov]]</f>
        <v>15.899999999999999</v>
      </c>
      <c r="G32">
        <v>1.77</v>
      </c>
      <c r="H32">
        <v>39.700000000000003</v>
      </c>
      <c r="I32" t="b">
        <f>IF(H32=0,TRUE,FALSE)</f>
        <v>0</v>
      </c>
      <c r="J32" t="s">
        <v>40</v>
      </c>
      <c r="K32" s="1">
        <v>0.47700000000000004</v>
      </c>
      <c r="L32" t="s">
        <v>72</v>
      </c>
      <c r="M32" t="s">
        <v>32</v>
      </c>
    </row>
    <row r="33" spans="1:13" x14ac:dyDescent="0.35">
      <c r="A33" t="s">
        <v>36</v>
      </c>
      <c r="B33">
        <v>23.5</v>
      </c>
      <c r="C33">
        <v>12.5</v>
      </c>
      <c r="D33">
        <v>-18</v>
      </c>
      <c r="E33">
        <v>-5</v>
      </c>
      <c r="F33">
        <f>Table1[[#This Row],[home_mov]]-Table1[[#This Row],[away_mov]]</f>
        <v>-13</v>
      </c>
      <c r="G33">
        <v>0.53</v>
      </c>
      <c r="H33">
        <v>38.6</v>
      </c>
      <c r="I33" t="b">
        <f>IF(H33=0,TRUE,FALSE)</f>
        <v>0</v>
      </c>
      <c r="J33" t="s">
        <v>41</v>
      </c>
      <c r="K33" s="1">
        <v>0.54412499999999997</v>
      </c>
      <c r="L33" t="s">
        <v>73</v>
      </c>
      <c r="M33" t="s">
        <v>48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</dc:creator>
  <cp:lastModifiedBy>Moses, Harrison James</cp:lastModifiedBy>
  <dcterms:created xsi:type="dcterms:W3CDTF">2024-05-13T17:45:02Z</dcterms:created>
  <dcterms:modified xsi:type="dcterms:W3CDTF">2024-05-13T23:12:46Z</dcterms:modified>
</cp:coreProperties>
</file>