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Since the two peaks could not be distinguished from eachother in the measurement, the two peaks are approximated as one with the peak value as the average of both peaks ( 129,267265)</t>
      </text>
    </comment>
  </commentList>
</comments>
</file>

<file path=xl/sharedStrings.xml><?xml version="1.0" encoding="utf-8"?>
<sst xmlns="http://schemas.openxmlformats.org/spreadsheetml/2006/main" count="34" uniqueCount="34">
  <si>
    <t>Bron (Geel gemeten op 11-02, Rood gemeten op 14-02)</t>
  </si>
  <si>
    <t xml:space="preserve">piek Channel number </t>
  </si>
  <si>
    <t>Counts</t>
  </si>
  <si>
    <t>Energy (keV)</t>
  </si>
  <si>
    <t>Area</t>
  </si>
  <si>
    <t>C0Links</t>
  </si>
  <si>
    <t>C0rechts</t>
  </si>
  <si>
    <t>C0</t>
  </si>
  <si>
    <t>Ct</t>
  </si>
  <si>
    <t>Ch</t>
  </si>
  <si>
    <t>A</t>
  </si>
  <si>
    <t>Ca</t>
  </si>
  <si>
    <t>Cb</t>
  </si>
  <si>
    <t>C</t>
  </si>
  <si>
    <t>Cc</t>
  </si>
  <si>
    <t>Cd</t>
  </si>
  <si>
    <t>R</t>
  </si>
  <si>
    <t>FWHM</t>
  </si>
  <si>
    <t>HL</t>
  </si>
  <si>
    <t>HJ</t>
  </si>
  <si>
    <t>Sc-46</t>
  </si>
  <si>
    <t xml:space="preserve">Sc-46 </t>
  </si>
  <si>
    <t>Sc-46 TCS</t>
  </si>
  <si>
    <t>Cr-51</t>
  </si>
  <si>
    <t xml:space="preserve">Co -57 </t>
  </si>
  <si>
    <t>Cs-137</t>
  </si>
  <si>
    <t>Tm-170</t>
  </si>
  <si>
    <t>Am-241</t>
  </si>
  <si>
    <t>Na-22 Annihilatie van e+ en e-</t>
  </si>
  <si>
    <t xml:space="preserve">Na-22 </t>
  </si>
  <si>
    <t>Na-22 TCS</t>
  </si>
  <si>
    <t>Achtergrond</t>
  </si>
  <si>
    <t>see screenshot</t>
  </si>
  <si>
    <t>Measured background peaks: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</si>
</sst>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0" xfId="0" applyFont="1"/>
    <xf borderId="0" fillId="0" fontId="1" numFmtId="0" xfId="0" applyAlignment="1" applyFont="1">
      <alignment horizontal="right" vertical="bottom"/>
    </xf>
    <xf borderId="0" fillId="4" fontId="0" numFmtId="0" xfId="0" applyAlignment="1" applyFill="1" applyFont="1">
      <alignment horizontal="left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2" t="s">
        <v>18</v>
      </c>
      <c r="U1" s="2" t="s">
        <v>19</v>
      </c>
    </row>
    <row r="2">
      <c r="A2" s="3" t="s">
        <v>20</v>
      </c>
      <c r="B2" s="1">
        <v>293.0</v>
      </c>
      <c r="C2" s="1">
        <v>24509.0</v>
      </c>
      <c r="D2" s="1">
        <v>889.28</v>
      </c>
      <c r="E2" s="1">
        <v>214401.0</v>
      </c>
      <c r="F2" s="1">
        <v>2378.0</v>
      </c>
      <c r="G2" s="1">
        <v>1085.0</v>
      </c>
      <c r="H2" s="4">
        <f t="shared" ref="H2:H3" si="1">(F2+G2)/2</f>
        <v>1731.5</v>
      </c>
      <c r="I2" s="5">
        <f t="shared" ref="I2:I3" si="2">C2</f>
        <v>24509</v>
      </c>
      <c r="J2" s="5">
        <f t="shared" ref="J2:J3" si="3">(I2-H2)/2+H2</f>
        <v>13120.25</v>
      </c>
      <c r="K2" s="1">
        <v>288.0</v>
      </c>
      <c r="L2" s="1">
        <v>11646.0</v>
      </c>
      <c r="M2" s="1">
        <v>15355.0</v>
      </c>
      <c r="N2" s="1">
        <v>297.0</v>
      </c>
      <c r="O2" s="1">
        <v>13487.0</v>
      </c>
      <c r="P2" s="1">
        <v>9985.0</v>
      </c>
      <c r="R2" s="5">
        <f t="shared" ref="R2:R3" si="4">E2/900</f>
        <v>238.2233333</v>
      </c>
      <c r="S2" s="6">
        <f t="shared" ref="S2:S3" si="5">U2-T2</f>
        <v>8.707246766</v>
      </c>
      <c r="T2" s="6">
        <f t="shared" ref="T2:T3" si="6">K2+(J2-L2)/(M2-L2)</f>
        <v>288.3974791</v>
      </c>
      <c r="U2" s="7">
        <f t="shared" ref="U2:U3" si="7">N2+(O2-J2)/(O2-P2)</f>
        <v>297.1047259</v>
      </c>
    </row>
    <row r="3">
      <c r="A3" s="3" t="s">
        <v>21</v>
      </c>
      <c r="B3" s="1">
        <v>367.0</v>
      </c>
      <c r="C3" s="1">
        <v>16688.0</v>
      </c>
      <c r="D3" s="1">
        <f>2009.832-889.28</f>
        <v>1120.552</v>
      </c>
      <c r="E3" s="1">
        <v>152443.0</v>
      </c>
      <c r="F3" s="1">
        <v>435.0</v>
      </c>
      <c r="G3" s="1">
        <v>322.0</v>
      </c>
      <c r="H3" s="4">
        <f t="shared" si="1"/>
        <v>378.5</v>
      </c>
      <c r="I3" s="5">
        <f t="shared" si="2"/>
        <v>16688</v>
      </c>
      <c r="J3" s="5">
        <f t="shared" si="3"/>
        <v>8533.25</v>
      </c>
      <c r="K3" s="1">
        <v>361.0</v>
      </c>
      <c r="L3" s="1">
        <v>6589.0</v>
      </c>
      <c r="M3" s="1">
        <v>8628.0</v>
      </c>
      <c r="N3" s="1">
        <v>371.0</v>
      </c>
      <c r="O3" s="1">
        <v>8698.0</v>
      </c>
      <c r="P3" s="1">
        <v>6641.0</v>
      </c>
      <c r="R3" s="5">
        <f t="shared" si="4"/>
        <v>169.3811111</v>
      </c>
      <c r="S3" s="6">
        <f t="shared" si="5"/>
        <v>9.126561225</v>
      </c>
      <c r="T3" s="6">
        <f t="shared" si="6"/>
        <v>361.9535311</v>
      </c>
      <c r="U3" s="7">
        <f t="shared" si="7"/>
        <v>371.0800924</v>
      </c>
    </row>
    <row r="4">
      <c r="A4" s="8" t="s">
        <v>22</v>
      </c>
      <c r="B4" s="8">
        <v>652.0</v>
      </c>
      <c r="C4" s="8">
        <v>565.0</v>
      </c>
      <c r="D4" s="8">
        <v>2009.832</v>
      </c>
      <c r="H4" s="4"/>
      <c r="S4" s="6"/>
      <c r="T4" s="6"/>
      <c r="U4" s="7"/>
    </row>
    <row r="5">
      <c r="H5" s="4"/>
      <c r="S5" s="6"/>
      <c r="T5" s="6"/>
      <c r="U5" s="7"/>
    </row>
    <row r="6">
      <c r="A6" s="3" t="s">
        <v>23</v>
      </c>
      <c r="B6" s="1">
        <v>111.0</v>
      </c>
      <c r="C6" s="1">
        <v>36570.0</v>
      </c>
      <c r="D6" s="1">
        <v>320.0835</v>
      </c>
      <c r="E6" s="1">
        <v>179256.0</v>
      </c>
      <c r="F6" s="1">
        <v>590.0</v>
      </c>
      <c r="G6" s="1">
        <v>105.0</v>
      </c>
      <c r="H6" s="4">
        <f>(F6+G6)/2</f>
        <v>347.5</v>
      </c>
      <c r="I6" s="5">
        <f>C6</f>
        <v>36570</v>
      </c>
      <c r="J6" s="5">
        <f>(I6-H6)/2+H6</f>
        <v>18458.75</v>
      </c>
      <c r="K6" s="1">
        <v>108.0</v>
      </c>
      <c r="L6" s="1">
        <v>12590.0</v>
      </c>
      <c r="M6" s="1">
        <v>22528.0</v>
      </c>
      <c r="N6" s="1">
        <v>113.0</v>
      </c>
      <c r="O6" s="1">
        <v>21266.0</v>
      </c>
      <c r="P6" s="1">
        <v>10883.0</v>
      </c>
      <c r="R6" s="5">
        <f>E6/900</f>
        <v>199.1733333</v>
      </c>
      <c r="S6" s="6">
        <f>U6-T6</f>
        <v>4.67983351</v>
      </c>
      <c r="T6" s="6">
        <f>K6+(J6-L6)/(M6-L6)</f>
        <v>108.5905363</v>
      </c>
      <c r="U6" s="7">
        <f>N6+(O6-J6)/(O6-P6)</f>
        <v>113.2703698</v>
      </c>
    </row>
    <row r="7">
      <c r="H7" s="4"/>
      <c r="S7" s="6"/>
      <c r="T7" s="6"/>
      <c r="U7" s="7"/>
    </row>
    <row r="8">
      <c r="A8" s="3" t="s">
        <v>24</v>
      </c>
      <c r="B8" s="1">
        <v>49.0</v>
      </c>
      <c r="C8" s="1">
        <v>2708038.0</v>
      </c>
      <c r="D8" s="5">
        <f>(136.47374 + 122.06079)/2</f>
        <v>129.267265</v>
      </c>
      <c r="E8" s="1">
        <v>9230226.0</v>
      </c>
      <c r="F8" s="1">
        <v>135031.0</v>
      </c>
      <c r="G8" s="1">
        <v>1372.0</v>
      </c>
      <c r="H8" s="4">
        <f>(F8+G8)/2</f>
        <v>68201.5</v>
      </c>
      <c r="I8" s="5">
        <f>C8</f>
        <v>2708038</v>
      </c>
      <c r="J8" s="5">
        <f>(I8-H8)/2+H8</f>
        <v>1388119.75</v>
      </c>
      <c r="K8" s="1">
        <v>47.0</v>
      </c>
      <c r="L8" s="1">
        <v>1069483.0</v>
      </c>
      <c r="M8" s="1">
        <v>2124924.0</v>
      </c>
      <c r="N8" s="1">
        <v>50.0</v>
      </c>
      <c r="O8" s="1">
        <v>2040088.0</v>
      </c>
      <c r="P8" s="1">
        <v>824099.0</v>
      </c>
      <c r="R8" s="5">
        <f>E8/900</f>
        <v>10255.80667</v>
      </c>
      <c r="S8" s="6">
        <f>U8-T8</f>
        <v>3.234263792</v>
      </c>
      <c r="T8" s="6">
        <f>K8+(J8-L8)/(M8-L8)</f>
        <v>47.30189916</v>
      </c>
      <c r="U8" s="7">
        <f>N8+(O8-J8)/(O8-P8)</f>
        <v>50.53616295</v>
      </c>
    </row>
    <row r="9">
      <c r="H9" s="4"/>
      <c r="S9" s="6"/>
      <c r="T9" s="6"/>
      <c r="U9" s="7"/>
    </row>
    <row r="10">
      <c r="A10" s="3" t="s">
        <v>25</v>
      </c>
      <c r="B10" s="1">
        <v>216.0</v>
      </c>
      <c r="C10" s="1">
        <v>52532.0</v>
      </c>
      <c r="D10" s="1">
        <v>661.659</v>
      </c>
      <c r="E10" s="1">
        <v>391219.0</v>
      </c>
      <c r="F10" s="1">
        <v>675.0</v>
      </c>
      <c r="G10" s="1">
        <v>267.0</v>
      </c>
      <c r="H10" s="4">
        <f>(F10+G10)/2</f>
        <v>471</v>
      </c>
      <c r="I10" s="5">
        <f>C10</f>
        <v>52532</v>
      </c>
      <c r="J10" s="5">
        <f>(I10-H10)/2+H10</f>
        <v>26501.5</v>
      </c>
      <c r="K10" s="1">
        <v>212.0</v>
      </c>
      <c r="L10" s="1">
        <v>18219.0</v>
      </c>
      <c r="M10" s="1">
        <v>28191.0</v>
      </c>
      <c r="N10" s="1">
        <v>219.0</v>
      </c>
      <c r="O10" s="1">
        <v>35628.0</v>
      </c>
      <c r="P10" s="1">
        <v>25041.0</v>
      </c>
      <c r="R10" s="5">
        <f>E10/900</f>
        <v>434.6877778</v>
      </c>
      <c r="S10" s="6">
        <f>U10-T10</f>
        <v>7.031472183</v>
      </c>
      <c r="T10" s="6">
        <f>K10+(J10-L10)/(M10-L10)</f>
        <v>212.8305756</v>
      </c>
      <c r="U10" s="7">
        <f>N10+(O10-J10)/(O10-P10)</f>
        <v>219.8620478</v>
      </c>
    </row>
    <row r="11">
      <c r="H11" s="4"/>
      <c r="S11" s="6"/>
      <c r="T11" s="6"/>
      <c r="U11" s="7"/>
    </row>
    <row r="12">
      <c r="A12" s="3" t="s">
        <v>26</v>
      </c>
      <c r="B12" s="1">
        <v>37.0</v>
      </c>
      <c r="C12" s="1">
        <v>710853.0</v>
      </c>
      <c r="D12" s="1">
        <v>84.25477</v>
      </c>
      <c r="E12" s="1">
        <v>1262351.0</v>
      </c>
      <c r="F12" s="1">
        <v>81458.0</v>
      </c>
      <c r="G12" s="1">
        <v>20711.0</v>
      </c>
      <c r="H12" s="4">
        <f>(F12+G12)/2</f>
        <v>51084.5</v>
      </c>
      <c r="I12" s="5">
        <f>C12</f>
        <v>710853</v>
      </c>
      <c r="J12" s="5">
        <f>(I12-H12)/2+H12</f>
        <v>380968.75</v>
      </c>
      <c r="K12" s="1">
        <v>35.0</v>
      </c>
      <c r="L12" s="1">
        <v>266365.0</v>
      </c>
      <c r="M12" s="1">
        <v>545056.0</v>
      </c>
      <c r="N12" s="1">
        <v>38.0</v>
      </c>
      <c r="O12" s="1">
        <v>537625.0</v>
      </c>
      <c r="P12" s="1">
        <v>217909.0</v>
      </c>
      <c r="R12" s="5">
        <f>E12/900</f>
        <v>1402.612222</v>
      </c>
      <c r="S12" s="6">
        <f>U12-T12</f>
        <v>3.078764076</v>
      </c>
      <c r="T12" s="6">
        <f>K12+(J12-L12)/(M12-L12)</f>
        <v>35.41122157</v>
      </c>
      <c r="U12" s="7">
        <f>N12+(O12-J12)/(O12-P12)</f>
        <v>38.48998564</v>
      </c>
    </row>
    <row r="13">
      <c r="H13" s="4"/>
      <c r="S13" s="6"/>
      <c r="T13" s="6"/>
      <c r="U13" s="7"/>
    </row>
    <row r="14">
      <c r="A14" s="9" t="s">
        <v>27</v>
      </c>
      <c r="B14" s="1">
        <v>29.0</v>
      </c>
      <c r="C14" s="1">
        <v>706296.0</v>
      </c>
      <c r="D14" s="1">
        <v>59.54092</v>
      </c>
      <c r="E14" s="1">
        <v>2031744.0</v>
      </c>
      <c r="F14" s="1">
        <v>23844.0</v>
      </c>
      <c r="G14" s="1">
        <v>1746.0</v>
      </c>
      <c r="H14" s="4">
        <f>(F14+G14)/2</f>
        <v>12795</v>
      </c>
      <c r="I14" s="5">
        <f>C14</f>
        <v>706296</v>
      </c>
      <c r="J14" s="5">
        <f>(I14-H14)/2+H14</f>
        <v>359545.5</v>
      </c>
      <c r="K14" s="1">
        <v>27.0</v>
      </c>
      <c r="L14" s="1">
        <v>235326.0</v>
      </c>
      <c r="M14" s="1">
        <v>549921.0</v>
      </c>
      <c r="N14" s="1">
        <v>30.0</v>
      </c>
      <c r="O14" s="1">
        <v>481055.0</v>
      </c>
      <c r="P14" s="1">
        <v>150543.0</v>
      </c>
      <c r="R14" s="5">
        <f>E14/900</f>
        <v>2257.493333</v>
      </c>
      <c r="S14" s="6">
        <f>U14-T14</f>
        <v>2.972784917</v>
      </c>
      <c r="T14" s="6">
        <f>K14+(J14-L14)/(M14-L14)</f>
        <v>27.39485529</v>
      </c>
      <c r="U14" s="7">
        <f>N14+(O14-J14)/(O14-P14)</f>
        <v>30.36764021</v>
      </c>
    </row>
    <row r="15">
      <c r="H15" s="4"/>
      <c r="S15" s="6"/>
      <c r="T15" s="6"/>
      <c r="U15" s="7"/>
    </row>
    <row r="16">
      <c r="A16" s="9" t="s">
        <v>28</v>
      </c>
      <c r="B16" s="1">
        <v>166.0</v>
      </c>
      <c r="C16" s="1">
        <v>281455.0</v>
      </c>
      <c r="D16" s="1">
        <v>511.0</v>
      </c>
      <c r="E16" s="1">
        <v>1750031.0</v>
      </c>
      <c r="F16" s="1">
        <v>7808.0</v>
      </c>
      <c r="G16" s="1">
        <v>4339.0</v>
      </c>
      <c r="H16" s="4">
        <f t="shared" ref="H16:H17" si="8">(F16+G16)/2</f>
        <v>6073.5</v>
      </c>
      <c r="I16" s="5">
        <f t="shared" ref="I16:I17" si="9">C16</f>
        <v>281455</v>
      </c>
      <c r="J16" s="5">
        <f t="shared" ref="J16:J17" si="10">(I16-H16)/2+H16</f>
        <v>143764.25</v>
      </c>
      <c r="K16" s="1">
        <v>163.0</v>
      </c>
      <c r="L16" s="1">
        <v>135750.0</v>
      </c>
      <c r="M16" s="1">
        <v>201883.0</v>
      </c>
      <c r="N16" s="1">
        <v>169.0</v>
      </c>
      <c r="O16" s="1">
        <v>146198.0</v>
      </c>
      <c r="P16" s="1">
        <v>87302.0</v>
      </c>
      <c r="R16" s="5">
        <f t="shared" ref="R16:R17" si="11">E16/900</f>
        <v>1944.478889</v>
      </c>
      <c r="S16" s="6">
        <f t="shared" ref="S16:S17" si="12">U16-T16</f>
        <v>5.920139014</v>
      </c>
      <c r="T16" s="6">
        <f t="shared" ref="T16:T17" si="13">K16+(J16-L16)/(M16-L16)</f>
        <v>163.1211838</v>
      </c>
      <c r="U16" s="7">
        <f t="shared" ref="U16:U17" si="14">N16+(O16-J16)/(O16-P16)</f>
        <v>169.0413228</v>
      </c>
    </row>
    <row r="17">
      <c r="A17" s="9" t="s">
        <v>29</v>
      </c>
      <c r="B17" s="1">
        <v>399.0</v>
      </c>
      <c r="C17" s="1">
        <v>27517.0</v>
      </c>
      <c r="D17" s="1">
        <v>1274.577</v>
      </c>
      <c r="E17" s="1">
        <v>282230.0</v>
      </c>
      <c r="F17" s="1">
        <v>1861.0</v>
      </c>
      <c r="G17" s="1">
        <v>1752.0</v>
      </c>
      <c r="H17" s="4">
        <f t="shared" si="8"/>
        <v>1806.5</v>
      </c>
      <c r="I17" s="5">
        <f t="shared" si="9"/>
        <v>27517</v>
      </c>
      <c r="J17" s="5">
        <f t="shared" si="10"/>
        <v>14661.75</v>
      </c>
      <c r="K17" s="1">
        <v>394.0</v>
      </c>
      <c r="L17" s="1">
        <v>13439.0</v>
      </c>
      <c r="M17" s="1">
        <v>17188.0</v>
      </c>
      <c r="N17" s="1">
        <v>404.0</v>
      </c>
      <c r="O17" s="1">
        <v>16704.0</v>
      </c>
      <c r="P17" s="1">
        <v>13121.0</v>
      </c>
      <c r="R17" s="5">
        <f t="shared" si="11"/>
        <v>313.5888889</v>
      </c>
      <c r="S17" s="6">
        <f t="shared" si="12"/>
        <v>10.24382961</v>
      </c>
      <c r="T17" s="6">
        <f t="shared" si="13"/>
        <v>394.3261536</v>
      </c>
      <c r="U17" s="7">
        <f t="shared" si="14"/>
        <v>404.5699833</v>
      </c>
    </row>
    <row r="18">
      <c r="A18" s="10" t="s">
        <v>30</v>
      </c>
      <c r="B18" s="10">
        <v>557.0</v>
      </c>
      <c r="C18" s="10">
        <v>4119.0</v>
      </c>
      <c r="D18" s="11">
        <f>D17+D16</f>
        <v>1785.577</v>
      </c>
      <c r="H18" s="4"/>
      <c r="S18" s="6"/>
      <c r="T18" s="6"/>
      <c r="U18" s="7"/>
    </row>
    <row r="20">
      <c r="A20" s="9" t="s">
        <v>31</v>
      </c>
      <c r="B20" s="1" t="s">
        <v>32</v>
      </c>
    </row>
    <row r="21">
      <c r="S21" s="6"/>
      <c r="T21" s="6"/>
      <c r="U21" s="7"/>
    </row>
    <row r="22">
      <c r="B22" s="12" t="s">
        <v>33</v>
      </c>
    </row>
    <row r="23">
      <c r="B23" s="1">
        <v>456.0</v>
      </c>
      <c r="C23" s="1">
        <v>152.0</v>
      </c>
      <c r="S23" s="6"/>
      <c r="T23" s="6"/>
      <c r="U23" s="7"/>
    </row>
    <row r="24">
      <c r="B24" s="1">
        <v>24.0</v>
      </c>
      <c r="C24" s="1">
        <v>6001.0</v>
      </c>
    </row>
    <row r="25">
      <c r="S25" s="6"/>
      <c r="T25" s="6"/>
      <c r="U25" s="7"/>
    </row>
  </sheetData>
  <drawing r:id="rId2"/>
  <legacyDrawing r:id="rId3"/>
</worksheet>
</file>