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ua835\Downloads\ec209-project-2023_team-22\Basic\Tony_Huang\"/>
    </mc:Choice>
  </mc:AlternateContent>
  <xr:revisionPtr revIDLastSave="0" documentId="13_ncr:1_{4FAF6097-439D-468F-88F8-4A8D0725DB0F}" xr6:coauthVersionLast="47" xr6:coauthVersionMax="47" xr10:uidLastSave="{00000000-0000-0000-0000-000000000000}"/>
  <bookViews>
    <workbookView xWindow="-120" yWindow="-120" windowWidth="29040" windowHeight="15840" xr2:uid="{B7E05461-0193-4B7E-975C-B664CF06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" i="1" l="1"/>
  <c r="E116" i="1"/>
  <c r="B1" i="1"/>
  <c r="J1" i="1"/>
  <c r="R2" i="1"/>
  <c r="S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AA2" i="1"/>
  <c r="AF3" i="1" s="1" a="1"/>
  <c r="AF3" i="1" s="1"/>
  <c r="AF5" i="1" a="1"/>
  <c r="AF5" i="1" s="1"/>
  <c r="AA3" i="1"/>
  <c r="AA4" i="1"/>
  <c r="AF7" i="1" s="1" a="1"/>
  <c r="AF7" i="1" s="1"/>
  <c r="AA5" i="1"/>
  <c r="AF9" i="1" s="1" a="1"/>
  <c r="AF9" i="1" s="1"/>
  <c r="AA6" i="1"/>
  <c r="AF11" i="1" s="1" a="1"/>
  <c r="AF11" i="1" s="1"/>
  <c r="AA7" i="1"/>
  <c r="AF13" i="1" s="1" a="1"/>
  <c r="AF13" i="1" s="1"/>
  <c r="AA8" i="1"/>
  <c r="AF15" i="1" s="1" a="1"/>
  <c r="AF15" i="1" s="1"/>
  <c r="AA9" i="1"/>
  <c r="AF17" i="1" s="1" a="1"/>
  <c r="AF17" i="1" s="1"/>
  <c r="AA10" i="1"/>
  <c r="AF19" i="1" s="1" a="1"/>
  <c r="AF19" i="1" s="1"/>
  <c r="AA11" i="1"/>
  <c r="AF21" i="1" s="1" a="1"/>
  <c r="AF21" i="1" s="1"/>
  <c r="AA12" i="1"/>
  <c r="AF23" i="1" s="1" a="1"/>
  <c r="AF23" i="1" s="1"/>
  <c r="AA13" i="1"/>
  <c r="AF25" i="1" s="1" a="1"/>
  <c r="AF25" i="1" s="1"/>
  <c r="AA14" i="1"/>
  <c r="AF27" i="1" s="1" a="1"/>
  <c r="AF27" i="1" s="1"/>
  <c r="AA15" i="1"/>
  <c r="AF29" i="1" s="1" a="1"/>
  <c r="AF29" i="1" s="1"/>
  <c r="AA16" i="1"/>
  <c r="AF31" i="1" s="1" a="1"/>
  <c r="AF31" i="1" s="1"/>
  <c r="AA17" i="1"/>
  <c r="AF33" i="1" s="1" a="1"/>
  <c r="AF33" i="1" s="1"/>
  <c r="AA18" i="1"/>
  <c r="AF35" i="1" s="1" a="1"/>
  <c r="AF35" i="1" s="1"/>
  <c r="AA19" i="1"/>
  <c r="AF37" i="1" s="1" a="1"/>
  <c r="AF37" i="1" s="1"/>
  <c r="AA20" i="1"/>
  <c r="AF39" i="1" s="1" a="1"/>
  <c r="AF39" i="1" s="1"/>
  <c r="AA21" i="1"/>
  <c r="AF41" i="1" s="1" a="1"/>
  <c r="AF41" i="1" s="1"/>
  <c r="AA22" i="1"/>
  <c r="AF43" i="1" s="1" a="1"/>
  <c r="AF43" i="1" s="1"/>
  <c r="AA23" i="1"/>
  <c r="AF45" i="1" s="1" a="1"/>
  <c r="AF45" i="1" s="1"/>
  <c r="AA24" i="1"/>
  <c r="AF47" i="1" s="1" a="1"/>
  <c r="AF47" i="1" s="1"/>
  <c r="AA25" i="1"/>
  <c r="AF49" i="1" s="1" a="1"/>
  <c r="AF49" i="1" s="1"/>
  <c r="AA26" i="1"/>
  <c r="AF51" i="1" s="1" a="1"/>
  <c r="AF51" i="1" s="1"/>
  <c r="AA27" i="1"/>
  <c r="AF53" i="1" s="1" a="1"/>
  <c r="AF53" i="1" s="1"/>
  <c r="AA28" i="1"/>
  <c r="AF55" i="1" s="1" a="1"/>
  <c r="AF55" i="1" s="1"/>
  <c r="AA29" i="1"/>
  <c r="AF57" i="1" s="1" a="1"/>
  <c r="AF57" i="1" s="1"/>
  <c r="AA30" i="1"/>
  <c r="AF59" i="1" s="1" a="1"/>
  <c r="AF59" i="1" s="1"/>
  <c r="AA31" i="1"/>
  <c r="AF61" i="1" s="1" a="1"/>
  <c r="AF61" i="1" s="1"/>
  <c r="AA32" i="1"/>
  <c r="AF63" i="1" s="1" a="1"/>
  <c r="AF63" i="1" s="1"/>
  <c r="AA33" i="1"/>
  <c r="AF65" i="1" s="1" a="1"/>
  <c r="AF65" i="1" s="1"/>
  <c r="AA34" i="1"/>
  <c r="AF67" i="1" s="1" a="1"/>
  <c r="AF67" i="1" s="1"/>
  <c r="AA35" i="1"/>
  <c r="AF69" i="1" s="1" a="1"/>
  <c r="AF69" i="1" s="1"/>
  <c r="AA36" i="1"/>
  <c r="AF71" i="1" s="1" a="1"/>
  <c r="AF71" i="1" s="1"/>
  <c r="AA37" i="1"/>
  <c r="AF73" i="1" s="1" a="1"/>
  <c r="AF73" i="1" s="1"/>
  <c r="AA38" i="1"/>
  <c r="AF75" i="1" s="1" a="1"/>
  <c r="AF75" i="1" s="1"/>
  <c r="AA39" i="1"/>
  <c r="AF77" i="1" s="1" a="1"/>
  <c r="AF77" i="1" s="1"/>
  <c r="AA40" i="1"/>
  <c r="AF79" i="1" s="1" a="1"/>
  <c r="AF79" i="1" s="1"/>
  <c r="AA41" i="1"/>
  <c r="AF81" i="1" s="1" a="1"/>
  <c r="AF81" i="1" s="1"/>
  <c r="W3" i="1"/>
  <c r="AE4" i="1" s="1" a="1"/>
  <c r="AE4" i="1" s="1"/>
  <c r="W4" i="1"/>
  <c r="AE6" i="1" s="1" a="1"/>
  <c r="AE6" i="1" s="1"/>
  <c r="W5" i="1"/>
  <c r="AE8" i="1" s="1" a="1"/>
  <c r="AE8" i="1" s="1"/>
  <c r="W6" i="1"/>
  <c r="W7" i="1"/>
  <c r="AE12" i="1" s="1" a="1"/>
  <c r="AE12" i="1" s="1"/>
  <c r="W8" i="1"/>
  <c r="AE14" i="1" s="1" a="1"/>
  <c r="AE14" i="1" s="1"/>
  <c r="W9" i="1"/>
  <c r="AE16" i="1" s="1" a="1"/>
  <c r="AE16" i="1" s="1"/>
  <c r="W10" i="1"/>
  <c r="AE18" i="1" s="1" a="1"/>
  <c r="AE18" i="1" s="1"/>
  <c r="W11" i="1"/>
  <c r="AE20" i="1" s="1" a="1"/>
  <c r="AE20" i="1" s="1"/>
  <c r="W12" i="1"/>
  <c r="AE22" i="1" s="1" a="1"/>
  <c r="AE22" i="1" s="1"/>
  <c r="W13" i="1"/>
  <c r="W14" i="1"/>
  <c r="AE26" i="1" s="1" a="1"/>
  <c r="AE26" i="1" s="1"/>
  <c r="W15" i="1"/>
  <c r="AE28" i="1" s="1" a="1"/>
  <c r="AE28" i="1" s="1"/>
  <c r="W16" i="1"/>
  <c r="AE30" i="1" s="1" a="1"/>
  <c r="AE30" i="1" s="1"/>
  <c r="W17" i="1"/>
  <c r="AE32" i="1" s="1" a="1"/>
  <c r="AE32" i="1" s="1"/>
  <c r="W18" i="1"/>
  <c r="W19" i="1"/>
  <c r="AE36" i="1" s="1" a="1"/>
  <c r="AE36" i="1" s="1"/>
  <c r="W20" i="1"/>
  <c r="AE38" i="1" s="1" a="1"/>
  <c r="AE38" i="1" s="1"/>
  <c r="W21" i="1"/>
  <c r="AE40" i="1" s="1" a="1"/>
  <c r="AE40" i="1" s="1"/>
  <c r="W22" i="1"/>
  <c r="AE42" i="1" s="1" a="1"/>
  <c r="AE42" i="1" s="1"/>
  <c r="W23" i="1"/>
  <c r="W24" i="1"/>
  <c r="AE46" i="1" s="1" a="1"/>
  <c r="AE46" i="1" s="1"/>
  <c r="W25" i="1"/>
  <c r="AE48" i="1" s="1" a="1"/>
  <c r="AE48" i="1" s="1"/>
  <c r="W26" i="1"/>
  <c r="AE50" i="1" s="1" a="1"/>
  <c r="AE50" i="1" s="1"/>
  <c r="W27" i="1"/>
  <c r="AE52" i="1" s="1" a="1"/>
  <c r="AE52" i="1" s="1"/>
  <c r="W28" i="1"/>
  <c r="AE54" i="1" s="1" a="1"/>
  <c r="AE54" i="1" s="1"/>
  <c r="W29" i="1"/>
  <c r="AE56" i="1" s="1" a="1"/>
  <c r="AE56" i="1" s="1"/>
  <c r="W30" i="1"/>
  <c r="AE58" i="1" s="1" a="1"/>
  <c r="AE58" i="1" s="1"/>
  <c r="W31" i="1"/>
  <c r="AE60" i="1" s="1" a="1"/>
  <c r="AE60" i="1" s="1"/>
  <c r="W32" i="1"/>
  <c r="AE62" i="1" s="1" a="1"/>
  <c r="AE62" i="1" s="1"/>
  <c r="W33" i="1"/>
  <c r="AE64" i="1" s="1" a="1"/>
  <c r="AE64" i="1" s="1"/>
  <c r="W34" i="1"/>
  <c r="AE66" i="1" s="1" a="1"/>
  <c r="AE66" i="1" s="1"/>
  <c r="W35" i="1"/>
  <c r="W36" i="1"/>
  <c r="AE70" i="1" s="1" a="1"/>
  <c r="AE70" i="1" s="1"/>
  <c r="W37" i="1"/>
  <c r="W38" i="1"/>
  <c r="AE74" i="1" s="1" a="1"/>
  <c r="AE74" i="1" s="1"/>
  <c r="W39" i="1"/>
  <c r="AE76" i="1" s="1" a="1"/>
  <c r="AE76" i="1" s="1"/>
  <c r="W40" i="1"/>
  <c r="AE78" i="1" s="1" a="1"/>
  <c r="AE78" i="1" s="1"/>
  <c r="W41" i="1"/>
  <c r="AE80" i="1" s="1" a="1"/>
  <c r="AE80" i="1" s="1"/>
  <c r="W2" i="1"/>
  <c r="AE2" i="1" s="1" a="1"/>
  <c r="AE2" i="1" s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50" i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15" i="1"/>
  <c r="D115" i="1" s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15" i="1"/>
  <c r="AP45" i="1"/>
  <c r="AO45" i="1" s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O68" i="1" s="1"/>
  <c r="AP69" i="1"/>
  <c r="AO69" i="1" s="1"/>
  <c r="AP70" i="1"/>
  <c r="AO70" i="1" s="1"/>
  <c r="AP71" i="1"/>
  <c r="AO71" i="1" s="1"/>
  <c r="AP72" i="1"/>
  <c r="AO72" i="1" s="1"/>
  <c r="AP73" i="1"/>
  <c r="AO73" i="1" s="1"/>
  <c r="AP74" i="1"/>
  <c r="AO74" i="1" s="1"/>
  <c r="AP75" i="1"/>
  <c r="AO75" i="1" s="1"/>
  <c r="AP76" i="1"/>
  <c r="AO76" i="1" s="1"/>
  <c r="AP77" i="1"/>
  <c r="AO77" i="1" s="1"/>
  <c r="AP78" i="1"/>
  <c r="AO78" i="1" s="1"/>
  <c r="AP79" i="1"/>
  <c r="AO79" i="1" s="1"/>
  <c r="AP80" i="1"/>
  <c r="AO80" i="1" s="1"/>
  <c r="AP81" i="1"/>
  <c r="AO81" i="1" s="1"/>
  <c r="AP82" i="1"/>
  <c r="AO82" i="1" s="1"/>
  <c r="AP83" i="1"/>
  <c r="AO83" i="1" s="1"/>
  <c r="AP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44" i="1"/>
  <c r="AZ2" i="1"/>
  <c r="BC2" i="1"/>
  <c r="AZ3" i="1"/>
  <c r="BC3" i="1"/>
  <c r="AZ4" i="1"/>
  <c r="BC4" i="1"/>
  <c r="AZ5" i="1"/>
  <c r="BC5" i="1"/>
  <c r="AZ6" i="1"/>
  <c r="BC6" i="1"/>
  <c r="AZ7" i="1"/>
  <c r="BC7" i="1"/>
  <c r="AZ8" i="1"/>
  <c r="BC8" i="1"/>
  <c r="AZ9" i="1"/>
  <c r="BC9" i="1"/>
  <c r="AZ10" i="1"/>
  <c r="BC10" i="1"/>
  <c r="AZ11" i="1"/>
  <c r="BC11" i="1"/>
  <c r="AZ12" i="1"/>
  <c r="BC12" i="1"/>
  <c r="AZ13" i="1"/>
  <c r="BC13" i="1"/>
  <c r="AZ14" i="1"/>
  <c r="BC14" i="1"/>
  <c r="AZ15" i="1"/>
  <c r="BC15" i="1"/>
  <c r="AZ16" i="1"/>
  <c r="BC16" i="1"/>
  <c r="AZ17" i="1"/>
  <c r="BC17" i="1"/>
  <c r="AZ18" i="1"/>
  <c r="BC18" i="1"/>
  <c r="AZ19" i="1"/>
  <c r="BC19" i="1"/>
  <c r="AZ20" i="1"/>
  <c r="BC20" i="1"/>
  <c r="AZ21" i="1"/>
  <c r="BC21" i="1"/>
  <c r="AZ22" i="1"/>
  <c r="BC22" i="1"/>
  <c r="AZ23" i="1"/>
  <c r="BC23" i="1"/>
  <c r="AZ24" i="1"/>
  <c r="BC24" i="1"/>
  <c r="AZ25" i="1"/>
  <c r="BC25" i="1"/>
  <c r="AZ26" i="1"/>
  <c r="BC26" i="1"/>
  <c r="AZ27" i="1"/>
  <c r="BC27" i="1"/>
  <c r="AZ28" i="1"/>
  <c r="BC28" i="1"/>
  <c r="AZ29" i="1"/>
  <c r="BC29" i="1"/>
  <c r="AZ30" i="1"/>
  <c r="BC30" i="1"/>
  <c r="AZ31" i="1"/>
  <c r="BC31" i="1"/>
  <c r="AZ32" i="1"/>
  <c r="BC32" i="1"/>
  <c r="AZ33" i="1"/>
  <c r="BC33" i="1"/>
  <c r="AZ34" i="1"/>
  <c r="BC34" i="1"/>
  <c r="AZ35" i="1"/>
  <c r="BC35" i="1"/>
  <c r="AZ36" i="1"/>
  <c r="BC36" i="1"/>
  <c r="AZ37" i="1"/>
  <c r="BC37" i="1"/>
  <c r="AZ38" i="1"/>
  <c r="BC38" i="1"/>
  <c r="AZ39" i="1"/>
  <c r="BC39" i="1"/>
  <c r="AZ40" i="1"/>
  <c r="BC40" i="1"/>
  <c r="AZ41" i="1"/>
  <c r="BC41" i="1"/>
  <c r="AS2" i="1"/>
  <c r="BL41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2" i="1"/>
  <c r="R213" i="1"/>
  <c r="R214" i="1"/>
  <c r="R215" i="1"/>
  <c r="V216" i="1" s="1"/>
  <c r="R216" i="1"/>
  <c r="V217" i="1" s="1"/>
  <c r="R217" i="1"/>
  <c r="R218" i="1"/>
  <c r="V219" i="1" s="1"/>
  <c r="R219" i="1"/>
  <c r="R220" i="1"/>
  <c r="V221" i="1" s="1"/>
  <c r="R221" i="1"/>
  <c r="R222" i="1"/>
  <c r="R223" i="1"/>
  <c r="V224" i="1" s="1"/>
  <c r="R224" i="1"/>
  <c r="V225" i="1" s="1"/>
  <c r="R225" i="1"/>
  <c r="R226" i="1"/>
  <c r="V227" i="1" s="1"/>
  <c r="R227" i="1"/>
  <c r="R228" i="1"/>
  <c r="V229" i="1" s="1"/>
  <c r="R229" i="1"/>
  <c r="R230" i="1"/>
  <c r="R231" i="1"/>
  <c r="V232" i="1" s="1"/>
  <c r="R232" i="1"/>
  <c r="V233" i="1" s="1"/>
  <c r="R233" i="1"/>
  <c r="R234" i="1"/>
  <c r="V235" i="1" s="1"/>
  <c r="R235" i="1"/>
  <c r="R236" i="1"/>
  <c r="V237" i="1" s="1"/>
  <c r="R237" i="1"/>
  <c r="R238" i="1"/>
  <c r="R239" i="1"/>
  <c r="V240" i="1" s="1"/>
  <c r="R240" i="1"/>
  <c r="V241" i="1" s="1"/>
  <c r="R241" i="1"/>
  <c r="R242" i="1"/>
  <c r="V243" i="1" s="1"/>
  <c r="R243" i="1"/>
  <c r="R244" i="1"/>
  <c r="V245" i="1" s="1"/>
  <c r="R245" i="1"/>
  <c r="R246" i="1"/>
  <c r="R247" i="1"/>
  <c r="V248" i="1" s="1"/>
  <c r="R248" i="1"/>
  <c r="V249" i="1" s="1"/>
  <c r="R249" i="1"/>
  <c r="R250" i="1"/>
  <c r="V251" i="1" s="1"/>
  <c r="R251" i="1"/>
  <c r="R212" i="1"/>
  <c r="V213" i="1" s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12" i="1"/>
  <c r="AM41" i="1"/>
  <c r="AL41" i="1"/>
  <c r="AM40" i="1"/>
  <c r="AL40" i="1"/>
  <c r="AM39" i="1"/>
  <c r="AL39" i="1"/>
  <c r="AM38" i="1"/>
  <c r="AL38" i="1"/>
  <c r="AM37" i="1"/>
  <c r="AL37" i="1"/>
  <c r="AM36" i="1"/>
  <c r="AL36" i="1"/>
  <c r="AM35" i="1"/>
  <c r="AL35" i="1"/>
  <c r="AM34" i="1"/>
  <c r="AL34" i="1"/>
  <c r="AM33" i="1"/>
  <c r="AL33" i="1"/>
  <c r="AM32" i="1"/>
  <c r="AL32" i="1"/>
  <c r="AM31" i="1"/>
  <c r="AL31" i="1"/>
  <c r="AM30" i="1"/>
  <c r="AL30" i="1"/>
  <c r="AM29" i="1"/>
  <c r="AL29" i="1"/>
  <c r="AM28" i="1"/>
  <c r="AL28" i="1"/>
  <c r="AM27" i="1"/>
  <c r="AL27" i="1"/>
  <c r="AM26" i="1"/>
  <c r="AL26" i="1"/>
  <c r="AM25" i="1"/>
  <c r="AL25" i="1"/>
  <c r="AM24" i="1"/>
  <c r="AL24" i="1"/>
  <c r="AM23" i="1"/>
  <c r="AL23" i="1"/>
  <c r="AM22" i="1"/>
  <c r="AL22" i="1"/>
  <c r="AM21" i="1"/>
  <c r="AL21" i="1"/>
  <c r="AM20" i="1"/>
  <c r="AL20" i="1"/>
  <c r="AM19" i="1"/>
  <c r="AL19" i="1"/>
  <c r="AM18" i="1"/>
  <c r="AL18" i="1"/>
  <c r="AM17" i="1"/>
  <c r="AL17" i="1"/>
  <c r="AM16" i="1"/>
  <c r="AL16" i="1"/>
  <c r="AM15" i="1"/>
  <c r="AL15" i="1"/>
  <c r="AM14" i="1"/>
  <c r="AL1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M3" i="1"/>
  <c r="AL3" i="1"/>
  <c r="AM2" i="1"/>
  <c r="AL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Q41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2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59" i="1"/>
  <c r="C259" i="1"/>
  <c r="C298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13" i="1"/>
  <c r="G211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13" i="1"/>
  <c r="S1" i="1" l="1"/>
  <c r="R1" i="1"/>
  <c r="Z2" i="1"/>
  <c r="X35" i="1"/>
  <c r="AE69" i="1" s="1" a="1"/>
  <c r="AE69" i="1" s="1"/>
  <c r="AG69" i="1" s="1"/>
  <c r="X23" i="1"/>
  <c r="AE45" i="1" s="1" a="1"/>
  <c r="AE45" i="1" s="1"/>
  <c r="AG45" i="1" s="1"/>
  <c r="X18" i="1"/>
  <c r="AE35" i="1" s="1" a="1"/>
  <c r="AE35" i="1" s="1"/>
  <c r="AG35" i="1" s="1"/>
  <c r="X6" i="1"/>
  <c r="AE11" i="1" s="1" a="1"/>
  <c r="AE11" i="1" s="1"/>
  <c r="AG11" i="1" s="1"/>
  <c r="BB14" i="1"/>
  <c r="X37" i="1"/>
  <c r="AE73" i="1" s="1" a="1"/>
  <c r="AE73" i="1" s="1"/>
  <c r="AG73" i="1" s="1"/>
  <c r="X13" i="1"/>
  <c r="AE25" i="1" s="1" a="1"/>
  <c r="AE25" i="1" s="1"/>
  <c r="AG25" i="1" s="1"/>
  <c r="AE10" i="1" a="1"/>
  <c r="AE10" i="1" s="1"/>
  <c r="AE72" i="1" a="1"/>
  <c r="AE72" i="1" s="1"/>
  <c r="AE34" i="1" a="1"/>
  <c r="AE34" i="1" s="1"/>
  <c r="AE24" i="1" a="1"/>
  <c r="AE24" i="1" s="1"/>
  <c r="AE44" i="1" a="1"/>
  <c r="AE44" i="1" s="1"/>
  <c r="AO47" i="1" s="1"/>
  <c r="AE68" i="1" a="1"/>
  <c r="AE68" i="1" s="1"/>
  <c r="AO67" i="1"/>
  <c r="AO63" i="1"/>
  <c r="AO61" i="1"/>
  <c r="AO49" i="1"/>
  <c r="AO65" i="1"/>
  <c r="AO53" i="1"/>
  <c r="AO51" i="1"/>
  <c r="BA13" i="1"/>
  <c r="Z41" i="1"/>
  <c r="AF80" i="1" s="1" a="1"/>
  <c r="AF80" i="1" s="1"/>
  <c r="AG80" i="1" s="1"/>
  <c r="Z29" i="1"/>
  <c r="AF56" i="1" s="1" a="1"/>
  <c r="AF56" i="1" s="1"/>
  <c r="AG56" i="1" s="1"/>
  <c r="Z17" i="1"/>
  <c r="AF32" i="1" s="1" a="1"/>
  <c r="AF32" i="1" s="1"/>
  <c r="AG32" i="1" s="1"/>
  <c r="Z5" i="1"/>
  <c r="BB6" i="1"/>
  <c r="AN81" i="1"/>
  <c r="AQ81" i="1" s="1"/>
  <c r="X32" i="1"/>
  <c r="AE63" i="1" s="1" a="1"/>
  <c r="AE63" i="1" s="1"/>
  <c r="X20" i="1"/>
  <c r="AE39" i="1" s="1" a="1"/>
  <c r="AE39" i="1" s="1"/>
  <c r="AG39" i="1" s="1"/>
  <c r="Z37" i="1"/>
  <c r="AF72" i="1" s="1" a="1"/>
  <c r="AF72" i="1" s="1"/>
  <c r="Z25" i="1"/>
  <c r="AF48" i="1" s="1" a="1"/>
  <c r="AF48" i="1" s="1"/>
  <c r="AG48" i="1" s="1"/>
  <c r="Z13" i="1"/>
  <c r="AF24" i="1" s="1" a="1"/>
  <c r="AF24" i="1" s="1"/>
  <c r="X31" i="1"/>
  <c r="AE61" i="1" s="1" a="1"/>
  <c r="AE61" i="1" s="1"/>
  <c r="Z36" i="1"/>
  <c r="AF70" i="1" s="1" a="1"/>
  <c r="AF70" i="1" s="1"/>
  <c r="AG70" i="1" s="1"/>
  <c r="Z24" i="1"/>
  <c r="AF46" i="1" s="1" a="1"/>
  <c r="AF46" i="1" s="1"/>
  <c r="AG46" i="1" s="1"/>
  <c r="Z12" i="1"/>
  <c r="AF22" i="1" s="1" a="1"/>
  <c r="AF22" i="1" s="1"/>
  <c r="AG22" i="1" s="1"/>
  <c r="Z35" i="1"/>
  <c r="AF68" i="1" s="1" a="1"/>
  <c r="AF68" i="1" s="1"/>
  <c r="X17" i="1"/>
  <c r="AE33" i="1" s="1" a="1"/>
  <c r="AE33" i="1" s="1"/>
  <c r="AG33" i="1" s="1"/>
  <c r="X5" i="1"/>
  <c r="AE9" i="1" s="1" a="1"/>
  <c r="AE9" i="1" s="1"/>
  <c r="AG9" i="1" s="1"/>
  <c r="Z33" i="1"/>
  <c r="AF64" i="1" s="1" a="1"/>
  <c r="AF64" i="1" s="1"/>
  <c r="AG64" i="1" s="1"/>
  <c r="Z21" i="1"/>
  <c r="AF40" i="1" s="1" a="1"/>
  <c r="AF40" i="1" s="1"/>
  <c r="AG40" i="1" s="1"/>
  <c r="Z9" i="1"/>
  <c r="AF16" i="1" s="1" a="1"/>
  <c r="AF16" i="1" s="1"/>
  <c r="AG16" i="1" s="1"/>
  <c r="X39" i="1"/>
  <c r="AE77" i="1" s="1" a="1"/>
  <c r="AE77" i="1" s="1"/>
  <c r="AG77" i="1" s="1"/>
  <c r="X27" i="1"/>
  <c r="AE53" i="1" s="1" a="1"/>
  <c r="AE53" i="1" s="1"/>
  <c r="X15" i="1"/>
  <c r="AE29" i="1" s="1" a="1"/>
  <c r="AE29" i="1" s="1"/>
  <c r="AG29" i="1" s="1"/>
  <c r="Z30" i="1"/>
  <c r="AF58" i="1" s="1" a="1"/>
  <c r="AF58" i="1" s="1"/>
  <c r="AG58" i="1" s="1"/>
  <c r="Z18" i="1"/>
  <c r="AF34" i="1" s="1" a="1"/>
  <c r="AF34" i="1" s="1"/>
  <c r="Z6" i="1"/>
  <c r="AF10" i="1" s="1" a="1"/>
  <c r="AF10" i="1" s="1"/>
  <c r="AN57" i="1"/>
  <c r="X11" i="1"/>
  <c r="AE21" i="1" s="1" a="1"/>
  <c r="AE21" i="1" s="1"/>
  <c r="AG21" i="1" s="1"/>
  <c r="Z39" i="1"/>
  <c r="AF76" i="1" s="1" a="1"/>
  <c r="AF76" i="1" s="1"/>
  <c r="AG76" i="1" s="1"/>
  <c r="Z27" i="1"/>
  <c r="AF52" i="1" s="1" a="1"/>
  <c r="AF52" i="1" s="1"/>
  <c r="AG52" i="1" s="1"/>
  <c r="X40" i="1"/>
  <c r="AE79" i="1" s="1" a="1"/>
  <c r="AE79" i="1" s="1"/>
  <c r="AG79" i="1" s="1"/>
  <c r="X28" i="1"/>
  <c r="AE55" i="1" s="1" a="1"/>
  <c r="AE55" i="1" s="1"/>
  <c r="X16" i="1"/>
  <c r="AE31" i="1" s="1" a="1"/>
  <c r="AE31" i="1" s="1"/>
  <c r="AG31" i="1" s="1"/>
  <c r="X4" i="1"/>
  <c r="AE7" i="1" s="1" a="1"/>
  <c r="AE7" i="1" s="1"/>
  <c r="AG7" i="1" s="1"/>
  <c r="Z32" i="1"/>
  <c r="Z20" i="1"/>
  <c r="Z8" i="1"/>
  <c r="BA17" i="1"/>
  <c r="Z40" i="1"/>
  <c r="AF78" i="1" s="1" a="1"/>
  <c r="AF78" i="1" s="1"/>
  <c r="AG78" i="1" s="1"/>
  <c r="Z28" i="1"/>
  <c r="AF54" i="1" s="1" a="1"/>
  <c r="AF54" i="1" s="1"/>
  <c r="AG54" i="1" s="1"/>
  <c r="Z16" i="1"/>
  <c r="AF30" i="1" s="1" a="1"/>
  <c r="AF30" i="1" s="1"/>
  <c r="AG30" i="1" s="1"/>
  <c r="Z4" i="1"/>
  <c r="AF6" i="1" s="1" a="1"/>
  <c r="AF6" i="1" s="1"/>
  <c r="AG6" i="1" s="1"/>
  <c r="Z15" i="1"/>
  <c r="AF28" i="1" s="1" a="1"/>
  <c r="AF28" i="1" s="1"/>
  <c r="AG28" i="1" s="1"/>
  <c r="X19" i="1"/>
  <c r="AE37" i="1" s="1" a="1"/>
  <c r="AE37" i="1" s="1"/>
  <c r="AG37" i="1" s="1"/>
  <c r="X7" i="1"/>
  <c r="AE13" i="1" s="1" a="1"/>
  <c r="AE13" i="1" s="1"/>
  <c r="AG13" i="1" s="1"/>
  <c r="Z11" i="1"/>
  <c r="AF20" i="1" s="1" a="1"/>
  <c r="AF20" i="1" s="1"/>
  <c r="AG20" i="1" s="1"/>
  <c r="BA27" i="1"/>
  <c r="BA20" i="1"/>
  <c r="BA3" i="1"/>
  <c r="X2" i="1"/>
  <c r="AE3" i="1" s="1" a="1"/>
  <c r="AE3" i="1" s="1"/>
  <c r="AG3" i="1" s="1"/>
  <c r="X29" i="1"/>
  <c r="AE57" i="1" s="1" a="1"/>
  <c r="AE57" i="1" s="1"/>
  <c r="Z34" i="1"/>
  <c r="AF66" i="1" s="1" a="1"/>
  <c r="AF66" i="1" s="1"/>
  <c r="AG66" i="1" s="1"/>
  <c r="Z22" i="1"/>
  <c r="AF42" i="1" s="1" a="1"/>
  <c r="AF42" i="1" s="1"/>
  <c r="AG42" i="1" s="1"/>
  <c r="Z10" i="1"/>
  <c r="AF18" i="1" s="1" a="1"/>
  <c r="AF18" i="1" s="1"/>
  <c r="AG18" i="1" s="1"/>
  <c r="AN73" i="1"/>
  <c r="AN49" i="1"/>
  <c r="X30" i="1"/>
  <c r="AE59" i="1" s="1" a="1"/>
  <c r="AE59" i="1" s="1"/>
  <c r="X41" i="1"/>
  <c r="AE81" i="1" s="1" a="1"/>
  <c r="AE81" i="1" s="1"/>
  <c r="AG81" i="1" s="1"/>
  <c r="Z23" i="1"/>
  <c r="AF44" i="1" s="1" a="1"/>
  <c r="AF44" i="1" s="1"/>
  <c r="X3" i="1"/>
  <c r="AE5" i="1" s="1" a="1"/>
  <c r="AE5" i="1" s="1"/>
  <c r="AG5" i="1" s="1"/>
  <c r="BA30" i="1"/>
  <c r="X38" i="1"/>
  <c r="AE75" i="1" s="1" a="1"/>
  <c r="AE75" i="1" s="1"/>
  <c r="AG75" i="1" s="1"/>
  <c r="X26" i="1"/>
  <c r="AE51" i="1" s="1" a="1"/>
  <c r="AE51" i="1" s="1"/>
  <c r="X14" i="1"/>
  <c r="AE27" i="1" s="1" a="1"/>
  <c r="AE27" i="1" s="1"/>
  <c r="AG27" i="1" s="1"/>
  <c r="X25" i="1"/>
  <c r="AE49" i="1" s="1" a="1"/>
  <c r="AE49" i="1" s="1"/>
  <c r="X36" i="1"/>
  <c r="AE71" i="1" s="1" a="1"/>
  <c r="AE71" i="1" s="1"/>
  <c r="AG71" i="1" s="1"/>
  <c r="X24" i="1"/>
  <c r="AE47" i="1" s="1" a="1"/>
  <c r="AE47" i="1" s="1"/>
  <c r="AG47" i="1" s="1"/>
  <c r="X12" i="1"/>
  <c r="AE23" i="1" s="1" a="1"/>
  <c r="AE23" i="1" s="1"/>
  <c r="AG23" i="1" s="1"/>
  <c r="Z3" i="1"/>
  <c r="AF4" i="1" s="1" a="1"/>
  <c r="AF4" i="1" s="1"/>
  <c r="AG4" i="1" s="1"/>
  <c r="X34" i="1"/>
  <c r="AE67" i="1" s="1" a="1"/>
  <c r="AE67" i="1" s="1"/>
  <c r="AG67" i="1" s="1"/>
  <c r="X22" i="1"/>
  <c r="AE43" i="1" s="1" a="1"/>
  <c r="AE43" i="1" s="1"/>
  <c r="X10" i="1"/>
  <c r="AE19" i="1" s="1" a="1"/>
  <c r="AE19" i="1" s="1"/>
  <c r="AG19" i="1" s="1"/>
  <c r="Z38" i="1"/>
  <c r="AF74" i="1" s="1" a="1"/>
  <c r="AF74" i="1" s="1"/>
  <c r="AG74" i="1" s="1"/>
  <c r="Z26" i="1"/>
  <c r="AF50" i="1" s="1" a="1"/>
  <c r="AF50" i="1" s="1"/>
  <c r="AG50" i="1" s="1"/>
  <c r="Z14" i="1"/>
  <c r="AF26" i="1" s="1" a="1"/>
  <c r="AF26" i="1" s="1"/>
  <c r="AG26" i="1" s="1"/>
  <c r="BA38" i="1"/>
  <c r="Z31" i="1"/>
  <c r="AF60" i="1" s="1" a="1"/>
  <c r="AF60" i="1" s="1"/>
  <c r="AG60" i="1" s="1"/>
  <c r="Z19" i="1"/>
  <c r="AF36" i="1" s="1" a="1"/>
  <c r="AF36" i="1" s="1"/>
  <c r="AG36" i="1" s="1"/>
  <c r="Z7" i="1"/>
  <c r="AF12" i="1" s="1" a="1"/>
  <c r="AF12" i="1" s="1"/>
  <c r="AG12" i="1" s="1"/>
  <c r="BJ68" i="1"/>
  <c r="BK85" i="1"/>
  <c r="BA4" i="1"/>
  <c r="BB10" i="1"/>
  <c r="AN65" i="1"/>
  <c r="X33" i="1"/>
  <c r="AE65" i="1" s="1" a="1"/>
  <c r="AE65" i="1" s="1"/>
  <c r="AG65" i="1" s="1"/>
  <c r="X21" i="1"/>
  <c r="X9" i="1"/>
  <c r="AE17" i="1" s="1" a="1"/>
  <c r="AE17" i="1" s="1"/>
  <c r="AG17" i="1" s="1"/>
  <c r="BA39" i="1"/>
  <c r="X8" i="1"/>
  <c r="AE15" i="1" s="1" a="1"/>
  <c r="AE15" i="1" s="1"/>
  <c r="AG15" i="1" s="1"/>
  <c r="AO57" i="1"/>
  <c r="BK50" i="1"/>
  <c r="AO59" i="1"/>
  <c r="AO55" i="1"/>
  <c r="BK77" i="1"/>
  <c r="BJ78" i="1"/>
  <c r="BK69" i="1"/>
  <c r="BB29" i="1"/>
  <c r="BB17" i="1"/>
  <c r="BA41" i="1"/>
  <c r="BA37" i="1"/>
  <c r="BA33" i="1"/>
  <c r="BA25" i="1"/>
  <c r="BA31" i="1"/>
  <c r="BA10" i="1"/>
  <c r="BJ69" i="1"/>
  <c r="BK51" i="1"/>
  <c r="BJ51" i="1"/>
  <c r="BK54" i="1"/>
  <c r="BK61" i="1"/>
  <c r="BK82" i="1"/>
  <c r="BK66" i="1"/>
  <c r="BK74" i="1"/>
  <c r="BK58" i="1"/>
  <c r="BK53" i="1"/>
  <c r="BJ76" i="1"/>
  <c r="BJ53" i="1"/>
  <c r="BJ77" i="1"/>
  <c r="BJ87" i="1"/>
  <c r="BJ79" i="1"/>
  <c r="BJ71" i="1"/>
  <c r="BJ63" i="1"/>
  <c r="BJ55" i="1"/>
  <c r="BJ67" i="1"/>
  <c r="BK73" i="1"/>
  <c r="BK80" i="1"/>
  <c r="BK56" i="1"/>
  <c r="BJ86" i="1"/>
  <c r="BJ70" i="1"/>
  <c r="BJ54" i="1"/>
  <c r="BK87" i="1"/>
  <c r="BK79" i="1"/>
  <c r="BK71" i="1"/>
  <c r="BK63" i="1"/>
  <c r="BK55" i="1"/>
  <c r="BK57" i="1"/>
  <c r="BK88" i="1"/>
  <c r="BK72" i="1"/>
  <c r="BK64" i="1"/>
  <c r="BJ62" i="1"/>
  <c r="BJ61" i="1"/>
  <c r="BK86" i="1"/>
  <c r="BK78" i="1"/>
  <c r="BK70" i="1"/>
  <c r="BK62" i="1"/>
  <c r="BK81" i="1"/>
  <c r="BK65" i="1"/>
  <c r="BJ52" i="1"/>
  <c r="BK84" i="1"/>
  <c r="BK76" i="1"/>
  <c r="BK68" i="1"/>
  <c r="BK60" i="1"/>
  <c r="BK52" i="1"/>
  <c r="BK89" i="1"/>
  <c r="BJ83" i="1"/>
  <c r="BK83" i="1"/>
  <c r="BK75" i="1"/>
  <c r="BK67" i="1"/>
  <c r="BK59" i="1"/>
  <c r="BJ65" i="1"/>
  <c r="BJ85" i="1"/>
  <c r="BJ81" i="1"/>
  <c r="BJ84" i="1"/>
  <c r="BJ60" i="1"/>
  <c r="BJ73" i="1"/>
  <c r="BJ57" i="1"/>
  <c r="BJ89" i="1"/>
  <c r="BJ75" i="1"/>
  <c r="BJ59" i="1"/>
  <c r="BJ50" i="1"/>
  <c r="BL50" i="1" s="1"/>
  <c r="BJ82" i="1"/>
  <c r="BL82" i="1" s="1"/>
  <c r="BJ74" i="1"/>
  <c r="BJ66" i="1"/>
  <c r="BJ58" i="1"/>
  <c r="BJ88" i="1"/>
  <c r="BJ80" i="1"/>
  <c r="BJ72" i="1"/>
  <c r="BJ64" i="1"/>
  <c r="BJ56" i="1"/>
  <c r="BA29" i="1"/>
  <c r="BB40" i="1"/>
  <c r="BA32" i="1"/>
  <c r="BB13" i="1"/>
  <c r="BB36" i="1"/>
  <c r="BA9" i="1"/>
  <c r="BA35" i="1"/>
  <c r="BB2" i="1"/>
  <c r="AT32" i="1"/>
  <c r="AT24" i="1"/>
  <c r="AT16" i="1"/>
  <c r="AT8" i="1"/>
  <c r="BB23" i="1"/>
  <c r="BB19" i="1"/>
  <c r="BB7" i="1"/>
  <c r="BB3" i="1"/>
  <c r="BB32" i="1"/>
  <c r="BB38" i="1"/>
  <c r="BA28" i="1"/>
  <c r="BB20" i="1"/>
  <c r="BA16" i="1"/>
  <c r="BA12" i="1"/>
  <c r="BB9" i="1"/>
  <c r="BA40" i="1"/>
  <c r="BB33" i="1"/>
  <c r="BA23" i="1"/>
  <c r="BB12" i="1"/>
  <c r="AO44" i="1"/>
  <c r="BA18" i="1"/>
  <c r="BB4" i="1"/>
  <c r="BA36" i="1"/>
  <c r="BB22" i="1"/>
  <c r="BA15" i="1"/>
  <c r="BA11" i="1"/>
  <c r="BA7" i="1"/>
  <c r="G115" i="1"/>
  <c r="G116" i="1" s="1"/>
  <c r="AN45" i="1"/>
  <c r="AQ45" i="1" s="1"/>
  <c r="AN44" i="1"/>
  <c r="AN76" i="1"/>
  <c r="AQ76" i="1" s="1"/>
  <c r="AN68" i="1"/>
  <c r="AQ68" i="1" s="1"/>
  <c r="AN52" i="1"/>
  <c r="AN77" i="1"/>
  <c r="AQ77" i="1" s="1"/>
  <c r="AN60" i="1"/>
  <c r="AN83" i="1"/>
  <c r="AQ83" i="1" s="1"/>
  <c r="AN74" i="1"/>
  <c r="AQ74" i="1" s="1"/>
  <c r="AN66" i="1"/>
  <c r="AN58" i="1"/>
  <c r="AN50" i="1"/>
  <c r="AN61" i="1"/>
  <c r="AN69" i="1"/>
  <c r="AQ69" i="1" s="1"/>
  <c r="AN53" i="1"/>
  <c r="AN80" i="1"/>
  <c r="AQ80" i="1" s="1"/>
  <c r="AN72" i="1"/>
  <c r="AQ72" i="1" s="1"/>
  <c r="AN64" i="1"/>
  <c r="AN56" i="1"/>
  <c r="AN48" i="1"/>
  <c r="AN78" i="1"/>
  <c r="AQ78" i="1" s="1"/>
  <c r="AN70" i="1"/>
  <c r="AQ70" i="1" s="1"/>
  <c r="AN62" i="1"/>
  <c r="AN54" i="1"/>
  <c r="AN46" i="1"/>
  <c r="AQ73" i="1"/>
  <c r="BA34" i="1"/>
  <c r="BA26" i="1"/>
  <c r="BA22" i="1"/>
  <c r="BB16" i="1"/>
  <c r="BA6" i="1"/>
  <c r="AN59" i="1"/>
  <c r="AN82" i="1"/>
  <c r="AQ82" i="1" s="1"/>
  <c r="BB26" i="1"/>
  <c r="BA19" i="1"/>
  <c r="AN79" i="1"/>
  <c r="AQ79" i="1" s="1"/>
  <c r="AN71" i="1"/>
  <c r="AQ71" i="1" s="1"/>
  <c r="AN63" i="1"/>
  <c r="AN55" i="1"/>
  <c r="AN47" i="1"/>
  <c r="AN67" i="1"/>
  <c r="BB15" i="1"/>
  <c r="AN51" i="1"/>
  <c r="BB28" i="1"/>
  <c r="BA24" i="1"/>
  <c r="BB21" i="1"/>
  <c r="BB18" i="1"/>
  <c r="BA8" i="1"/>
  <c r="BB5" i="1"/>
  <c r="AN75" i="1"/>
  <c r="AQ75" i="1" s="1"/>
  <c r="BB24" i="1"/>
  <c r="BA21" i="1"/>
  <c r="BA14" i="1"/>
  <c r="BB11" i="1"/>
  <c r="BB8" i="1"/>
  <c r="BA5" i="1"/>
  <c r="BA2" i="1"/>
  <c r="BB39" i="1"/>
  <c r="BB27" i="1"/>
  <c r="BB35" i="1"/>
  <c r="BB41" i="1"/>
  <c r="BB31" i="1"/>
  <c r="BB37" i="1"/>
  <c r="BB25" i="1"/>
  <c r="BB34" i="1"/>
  <c r="BB30" i="1"/>
  <c r="P244" i="1"/>
  <c r="P236" i="1"/>
  <c r="P228" i="1"/>
  <c r="S245" i="1"/>
  <c r="S237" i="1"/>
  <c r="S229" i="1"/>
  <c r="S221" i="1"/>
  <c r="AT40" i="1"/>
  <c r="S249" i="1"/>
  <c r="S241" i="1"/>
  <c r="S233" i="1"/>
  <c r="S225" i="1"/>
  <c r="S217" i="1"/>
  <c r="AR37" i="1"/>
  <c r="AR13" i="1"/>
  <c r="AR21" i="1"/>
  <c r="AR34" i="1"/>
  <c r="AR26" i="1"/>
  <c r="AR18" i="1"/>
  <c r="AR10" i="1"/>
  <c r="AT36" i="1"/>
  <c r="AT28" i="1"/>
  <c r="AT12" i="1"/>
  <c r="AT4" i="1"/>
  <c r="P220" i="1"/>
  <c r="AR29" i="1"/>
  <c r="AR2" i="1"/>
  <c r="AR5" i="1"/>
  <c r="AT33" i="1"/>
  <c r="AT25" i="1"/>
  <c r="AT17" i="1"/>
  <c r="AT9" i="1"/>
  <c r="V242" i="1"/>
  <c r="S212" i="1"/>
  <c r="P250" i="1"/>
  <c r="P242" i="1"/>
  <c r="P234" i="1"/>
  <c r="P226" i="1"/>
  <c r="P218" i="1"/>
  <c r="S220" i="1"/>
  <c r="P235" i="1"/>
  <c r="S236" i="1"/>
  <c r="V226" i="1"/>
  <c r="P219" i="1"/>
  <c r="S244" i="1"/>
  <c r="P212" i="1"/>
  <c r="P251" i="1"/>
  <c r="P227" i="1"/>
  <c r="S228" i="1"/>
  <c r="S246" i="1"/>
  <c r="S238" i="1"/>
  <c r="S230" i="1"/>
  <c r="S222" i="1"/>
  <c r="S214" i="1"/>
  <c r="AR25" i="1"/>
  <c r="AT27" i="1"/>
  <c r="P222" i="1"/>
  <c r="S213" i="1"/>
  <c r="AR9" i="1"/>
  <c r="V259" i="1"/>
  <c r="W259" i="1" s="1"/>
  <c r="AR17" i="1"/>
  <c r="AT11" i="1"/>
  <c r="P230" i="1"/>
  <c r="V250" i="1"/>
  <c r="V234" i="1"/>
  <c r="V218" i="1"/>
  <c r="AT35" i="1"/>
  <c r="AT3" i="1"/>
  <c r="AB259" i="1"/>
  <c r="AC259" i="1" s="1"/>
  <c r="AR33" i="1"/>
  <c r="AT19" i="1"/>
  <c r="P231" i="1"/>
  <c r="S248" i="1"/>
  <c r="S240" i="1"/>
  <c r="S232" i="1"/>
  <c r="S224" i="1"/>
  <c r="S216" i="1"/>
  <c r="V252" i="1"/>
  <c r="P233" i="1"/>
  <c r="S243" i="1"/>
  <c r="S219" i="1"/>
  <c r="P248" i="1"/>
  <c r="P240" i="1"/>
  <c r="P232" i="1"/>
  <c r="P224" i="1"/>
  <c r="P216" i="1"/>
  <c r="S250" i="1"/>
  <c r="S242" i="1"/>
  <c r="S234" i="1"/>
  <c r="S226" i="1"/>
  <c r="S218" i="1"/>
  <c r="P247" i="1"/>
  <c r="P239" i="1"/>
  <c r="P223" i="1"/>
  <c r="P215" i="1"/>
  <c r="P246" i="1"/>
  <c r="P238" i="1"/>
  <c r="P214" i="1"/>
  <c r="V247" i="1"/>
  <c r="V239" i="1"/>
  <c r="V231" i="1"/>
  <c r="V223" i="1"/>
  <c r="V215" i="1"/>
  <c r="P225" i="1"/>
  <c r="P245" i="1"/>
  <c r="P237" i="1"/>
  <c r="P229" i="1"/>
  <c r="P221" i="1"/>
  <c r="P213" i="1"/>
  <c r="S247" i="1"/>
  <c r="S239" i="1"/>
  <c r="S231" i="1"/>
  <c r="S223" i="1"/>
  <c r="S215" i="1"/>
  <c r="V246" i="1"/>
  <c r="V238" i="1"/>
  <c r="V230" i="1"/>
  <c r="V222" i="1"/>
  <c r="V214" i="1"/>
  <c r="P241" i="1"/>
  <c r="P217" i="1"/>
  <c r="S227" i="1"/>
  <c r="P243" i="1"/>
  <c r="V244" i="1"/>
  <c r="V236" i="1"/>
  <c r="V228" i="1"/>
  <c r="V220" i="1"/>
  <c r="P249" i="1"/>
  <c r="S251" i="1"/>
  <c r="S235" i="1"/>
  <c r="AR40" i="1"/>
  <c r="AR35" i="1"/>
  <c r="AR27" i="1"/>
  <c r="AR19" i="1"/>
  <c r="AT5" i="1"/>
  <c r="AR8" i="1"/>
  <c r="AR39" i="1"/>
  <c r="AR31" i="1"/>
  <c r="AR23" i="1"/>
  <c r="AR15" i="1"/>
  <c r="AR7" i="1"/>
  <c r="AT2" i="1"/>
  <c r="AR38" i="1"/>
  <c r="AR22" i="1"/>
  <c r="AR6" i="1"/>
  <c r="AT39" i="1"/>
  <c r="AT31" i="1"/>
  <c r="AT23" i="1"/>
  <c r="AT15" i="1"/>
  <c r="AT7" i="1"/>
  <c r="AR24" i="1"/>
  <c r="AR16" i="1"/>
  <c r="AR36" i="1"/>
  <c r="AR28" i="1"/>
  <c r="AR20" i="1"/>
  <c r="AR12" i="1"/>
  <c r="AR4" i="1"/>
  <c r="AT38" i="1"/>
  <c r="AT30" i="1"/>
  <c r="AT22" i="1"/>
  <c r="AT14" i="1"/>
  <c r="AT6" i="1"/>
  <c r="AR32" i="1"/>
  <c r="AR11" i="1"/>
  <c r="AR3" i="1"/>
  <c r="AT37" i="1"/>
  <c r="AT29" i="1"/>
  <c r="AT21" i="1"/>
  <c r="AT13" i="1"/>
  <c r="AR41" i="1"/>
  <c r="AT20" i="1"/>
  <c r="AT18" i="1"/>
  <c r="AR14" i="1"/>
  <c r="AT10" i="1"/>
  <c r="AT34" i="1"/>
  <c r="AR30" i="1"/>
  <c r="AT41" i="1"/>
  <c r="AT26" i="1"/>
  <c r="B212" i="1"/>
  <c r="C212" i="1" s="1"/>
  <c r="P259" i="1"/>
  <c r="Q259" i="1" s="1"/>
  <c r="D259" i="1"/>
  <c r="E259" i="1" s="1"/>
  <c r="J259" i="1"/>
  <c r="K259" i="1" s="1"/>
  <c r="G212" i="1"/>
  <c r="H212" i="1" s="1"/>
  <c r="BL58" i="1" l="1"/>
  <c r="AQ49" i="1"/>
  <c r="AF2" i="1" a="1"/>
  <c r="AF2" i="1" s="1"/>
  <c r="AG2" i="1" s="1"/>
  <c r="AQ67" i="1"/>
  <c r="AB2" i="1"/>
  <c r="AO48" i="1"/>
  <c r="AB26" i="1"/>
  <c r="AB15" i="1"/>
  <c r="AB33" i="1"/>
  <c r="AB24" i="1"/>
  <c r="AF14" i="1" a="1"/>
  <c r="AF14" i="1" s="1"/>
  <c r="AG14" i="1" s="1"/>
  <c r="AB8" i="1"/>
  <c r="AB14" i="1"/>
  <c r="AB29" i="1"/>
  <c r="AB34" i="1"/>
  <c r="AF38" i="1" a="1"/>
  <c r="AF38" i="1" s="1"/>
  <c r="AG38" i="1" s="1"/>
  <c r="AB20" i="1"/>
  <c r="AG24" i="1"/>
  <c r="AB41" i="1"/>
  <c r="AB11" i="1"/>
  <c r="AF62" i="1" a="1"/>
  <c r="AF62" i="1" s="1"/>
  <c r="AG62" i="1" s="1"/>
  <c r="AB32" i="1"/>
  <c r="AB38" i="1"/>
  <c r="AB30" i="1"/>
  <c r="AB12" i="1"/>
  <c r="AB27" i="1"/>
  <c r="AB19" i="1"/>
  <c r="AB25" i="1"/>
  <c r="AQ51" i="1"/>
  <c r="AB39" i="1"/>
  <c r="AB31" i="1"/>
  <c r="AB6" i="1"/>
  <c r="AB36" i="1"/>
  <c r="AB4" i="1"/>
  <c r="AB9" i="1"/>
  <c r="AB23" i="1"/>
  <c r="AB7" i="1"/>
  <c r="AB16" i="1"/>
  <c r="AB21" i="1"/>
  <c r="AB35" i="1"/>
  <c r="AB28" i="1"/>
  <c r="AB13" i="1"/>
  <c r="AF8" i="1" a="1"/>
  <c r="AF8" i="1" s="1"/>
  <c r="AG8" i="1" s="1"/>
  <c r="AB5" i="1"/>
  <c r="AB40" i="1"/>
  <c r="AB10" i="1"/>
  <c r="AB37" i="1"/>
  <c r="AB3" i="1"/>
  <c r="AB17" i="1"/>
  <c r="AB22" i="1"/>
  <c r="AB18" i="1"/>
  <c r="AQ63" i="1"/>
  <c r="AO52" i="1"/>
  <c r="AQ52" i="1" s="1"/>
  <c r="AG49" i="1"/>
  <c r="AO54" i="1"/>
  <c r="AQ54" i="1" s="1"/>
  <c r="AG51" i="1"/>
  <c r="AO60" i="1"/>
  <c r="AQ60" i="1" s="1"/>
  <c r="AG57" i="1"/>
  <c r="AG68" i="1"/>
  <c r="AG44" i="1"/>
  <c r="AO66" i="1"/>
  <c r="AQ66" i="1" s="1"/>
  <c r="AG63" i="1"/>
  <c r="AO46" i="1"/>
  <c r="AQ46" i="1" s="1"/>
  <c r="AG43" i="1"/>
  <c r="AO64" i="1"/>
  <c r="AQ64" i="1" s="1"/>
  <c r="AG61" i="1"/>
  <c r="AG34" i="1"/>
  <c r="AO56" i="1"/>
  <c r="AQ56" i="1" s="1"/>
  <c r="AG53" i="1"/>
  <c r="AG72" i="1"/>
  <c r="AO50" i="1"/>
  <c r="AQ50" i="1" s="1"/>
  <c r="AO62" i="1"/>
  <c r="AQ62" i="1" s="1"/>
  <c r="AG59" i="1"/>
  <c r="AG10" i="1"/>
  <c r="AO58" i="1"/>
  <c r="AQ58" i="1" s="1"/>
  <c r="AG55" i="1"/>
  <c r="AQ59" i="1"/>
  <c r="BL60" i="1"/>
  <c r="AV32" i="1"/>
  <c r="AW32" i="1" s="1"/>
  <c r="AQ48" i="1"/>
  <c r="BL51" i="1"/>
  <c r="BN51" i="1" s="1"/>
  <c r="AE41" i="1" a="1"/>
  <c r="AE41" i="1" s="1"/>
  <c r="AG41" i="1" s="1"/>
  <c r="AQ65" i="1"/>
  <c r="AQ53" i="1"/>
  <c r="AQ61" i="1"/>
  <c r="AQ57" i="1"/>
  <c r="AQ55" i="1"/>
  <c r="AV21" i="1"/>
  <c r="AW21" i="1" s="1"/>
  <c r="BL56" i="1"/>
  <c r="BN56" i="1" s="1"/>
  <c r="BL73" i="1"/>
  <c r="BN73" i="1" s="1"/>
  <c r="BL53" i="1"/>
  <c r="BN53" i="1" s="1"/>
  <c r="BL64" i="1"/>
  <c r="BN64" i="1" s="1"/>
  <c r="AV22" i="1"/>
  <c r="AW22" i="1" s="1"/>
  <c r="T231" i="1"/>
  <c r="BL74" i="1"/>
  <c r="BN74" i="1" s="1"/>
  <c r="BL54" i="1"/>
  <c r="BN54" i="1" s="1"/>
  <c r="BL79" i="1"/>
  <c r="BN79" i="1" s="1"/>
  <c r="BL70" i="1"/>
  <c r="BN70" i="1" s="1"/>
  <c r="BL80" i="1"/>
  <c r="BN80" i="1" s="1"/>
  <c r="BL62" i="1"/>
  <c r="BN62" i="1" s="1"/>
  <c r="BL72" i="1"/>
  <c r="BN72" i="1" s="1"/>
  <c r="AQ47" i="1"/>
  <c r="BL66" i="1"/>
  <c r="BN66" i="1" s="1"/>
  <c r="BL65" i="1"/>
  <c r="BN65" i="1" s="1"/>
  <c r="BL67" i="1"/>
  <c r="BN67" i="1" s="1"/>
  <c r="BL63" i="1"/>
  <c r="BN63" i="1" s="1"/>
  <c r="BL75" i="1"/>
  <c r="BN75" i="1" s="1"/>
  <c r="BL78" i="1"/>
  <c r="BN78" i="1" s="1"/>
  <c r="BL55" i="1"/>
  <c r="BN55" i="1" s="1"/>
  <c r="BL89" i="1"/>
  <c r="BN89" i="1" s="1"/>
  <c r="BL87" i="1"/>
  <c r="BN87" i="1" s="1"/>
  <c r="BL77" i="1"/>
  <c r="BN77" i="1" s="1"/>
  <c r="BL57" i="1"/>
  <c r="BN57" i="1" s="1"/>
  <c r="BL52" i="1"/>
  <c r="BN52" i="1" s="1"/>
  <c r="BL86" i="1"/>
  <c r="BN86" i="1" s="1"/>
  <c r="BL76" i="1"/>
  <c r="BN76" i="1" s="1"/>
  <c r="BL84" i="1"/>
  <c r="BN84" i="1" s="1"/>
  <c r="BL59" i="1"/>
  <c r="BN59" i="1" s="1"/>
  <c r="BL71" i="1"/>
  <c r="BN71" i="1" s="1"/>
  <c r="BL69" i="1"/>
  <c r="BN69" i="1" s="1"/>
  <c r="BL83" i="1"/>
  <c r="BN83" i="1" s="1"/>
  <c r="BL68" i="1"/>
  <c r="BN68" i="1" s="1"/>
  <c r="BL81" i="1"/>
  <c r="BN81" i="1" s="1"/>
  <c r="BL61" i="1"/>
  <c r="BN61" i="1" s="1"/>
  <c r="BL88" i="1"/>
  <c r="BN88" i="1" s="1"/>
  <c r="BL85" i="1"/>
  <c r="BN85" i="1" s="1"/>
  <c r="BN58" i="1"/>
  <c r="AV18" i="1"/>
  <c r="AW18" i="1" s="1"/>
  <c r="AV20" i="1"/>
  <c r="AW20" i="1" s="1"/>
  <c r="T228" i="1"/>
  <c r="AV8" i="1"/>
  <c r="AW8" i="1" s="1"/>
  <c r="BN50" i="1"/>
  <c r="BN60" i="1"/>
  <c r="BN82" i="1"/>
  <c r="AV16" i="1"/>
  <c r="AW16" i="1" s="1"/>
  <c r="AV24" i="1"/>
  <c r="AW24" i="1" s="1"/>
  <c r="T233" i="1"/>
  <c r="AQ44" i="1"/>
  <c r="T241" i="1"/>
  <c r="T225" i="1"/>
  <c r="T246" i="1"/>
  <c r="T249" i="1"/>
  <c r="T237" i="1"/>
  <c r="T234" i="1"/>
  <c r="AV12" i="1"/>
  <c r="AW12" i="1" s="1"/>
  <c r="T248" i="1"/>
  <c r="AV2" i="1"/>
  <c r="AW2" i="1" s="1"/>
  <c r="T229" i="1"/>
  <c r="T242" i="1"/>
  <c r="T230" i="1"/>
  <c r="AV10" i="1"/>
  <c r="AW10" i="1" s="1"/>
  <c r="AV4" i="1"/>
  <c r="AW4" i="1" s="1"/>
  <c r="AV34" i="1"/>
  <c r="AW34" i="1" s="1"/>
  <c r="AV5" i="1"/>
  <c r="AW5" i="1" s="1"/>
  <c r="AV31" i="1"/>
  <c r="AW31" i="1" s="1"/>
  <c r="T221" i="1"/>
  <c r="T212" i="1"/>
  <c r="T236" i="1"/>
  <c r="T217" i="1"/>
  <c r="AV40" i="1"/>
  <c r="AW40" i="1" s="1"/>
  <c r="T218" i="1"/>
  <c r="T244" i="1"/>
  <c r="AV26" i="1"/>
  <c r="AW26" i="1" s="1"/>
  <c r="AV28" i="1"/>
  <c r="AW28" i="1" s="1"/>
  <c r="T227" i="1"/>
  <c r="T214" i="1"/>
  <c r="T226" i="1"/>
  <c r="AV41" i="1"/>
  <c r="AW41" i="1" s="1"/>
  <c r="AV13" i="1"/>
  <c r="AW13" i="1" s="1"/>
  <c r="T251" i="1"/>
  <c r="T245" i="1"/>
  <c r="AV9" i="1"/>
  <c r="AW9" i="1" s="1"/>
  <c r="AV29" i="1"/>
  <c r="AW29" i="1" s="1"/>
  <c r="AV37" i="1"/>
  <c r="AW37" i="1" s="1"/>
  <c r="AV7" i="1"/>
  <c r="AW7" i="1" s="1"/>
  <c r="AV25" i="1"/>
  <c r="AW25" i="1" s="1"/>
  <c r="AV38" i="1"/>
  <c r="AW38" i="1" s="1"/>
  <c r="T239" i="1"/>
  <c r="AV15" i="1"/>
  <c r="AW15" i="1" s="1"/>
  <c r="AV33" i="1"/>
  <c r="AW33" i="1" s="1"/>
  <c r="T222" i="1"/>
  <c r="T220" i="1"/>
  <c r="AV36" i="1"/>
  <c r="AW36" i="1" s="1"/>
  <c r="T219" i="1"/>
  <c r="AV17" i="1"/>
  <c r="AW17" i="1" s="1"/>
  <c r="T238" i="1"/>
  <c r="T232" i="1"/>
  <c r="AV30" i="1"/>
  <c r="AW30" i="1" s="1"/>
  <c r="T240" i="1"/>
  <c r="T213" i="1"/>
  <c r="T250" i="1"/>
  <c r="T247" i="1"/>
  <c r="T216" i="1"/>
  <c r="AV23" i="1"/>
  <c r="AW23" i="1" s="1"/>
  <c r="AV6" i="1"/>
  <c r="AW6" i="1" s="1"/>
  <c r="AV39" i="1"/>
  <c r="AW39" i="1" s="1"/>
  <c r="T235" i="1"/>
  <c r="T243" i="1"/>
  <c r="AV11" i="1"/>
  <c r="AW11" i="1" s="1"/>
  <c r="AV27" i="1"/>
  <c r="AW27" i="1" s="1"/>
  <c r="AV14" i="1"/>
  <c r="AW14" i="1" s="1"/>
  <c r="T215" i="1"/>
  <c r="AV19" i="1"/>
  <c r="AW19" i="1" s="1"/>
  <c r="AV3" i="1"/>
  <c r="AW3" i="1" s="1"/>
  <c r="W212" i="1"/>
  <c r="X212" i="1" s="1"/>
  <c r="T223" i="1"/>
  <c r="T224" i="1"/>
  <c r="AV35" i="1"/>
  <c r="AW35" i="1" s="1"/>
  <c r="AH2" i="1" l="1"/>
  <c r="AC2" i="1"/>
  <c r="AR44" i="1"/>
  <c r="BM49" i="1"/>
  <c r="BM50" i="1" s="1"/>
  <c r="BN49" i="1"/>
  <c r="BO49" i="1" s="1"/>
  <c r="U212" i="1"/>
  <c r="AX2" i="1"/>
  <c r="AY2" i="1" s="1"/>
  <c r="BD21" i="1"/>
  <c r="BD16" i="1"/>
  <c r="BD5" i="1"/>
  <c r="BD13" i="1"/>
  <c r="BD38" i="1"/>
  <c r="BD35" i="1"/>
  <c r="BD14" i="1"/>
  <c r="BD33" i="1"/>
  <c r="BD27" i="1"/>
  <c r="BD10" i="1"/>
  <c r="BD9" i="1"/>
  <c r="BD29" i="1"/>
  <c r="BD11" i="1"/>
  <c r="BD37" i="1"/>
  <c r="BD30" i="1"/>
  <c r="BD15" i="1"/>
  <c r="BD25" i="1"/>
  <c r="BD24" i="1"/>
  <c r="BD22" i="1"/>
  <c r="BD31" i="1"/>
  <c r="BD36" i="1"/>
  <c r="BD23" i="1"/>
  <c r="BD8" i="1"/>
  <c r="BD7" i="1"/>
  <c r="BD40" i="1"/>
  <c r="BD20" i="1"/>
  <c r="BD34" i="1"/>
  <c r="BD28" i="1"/>
  <c r="BD17" i="1"/>
  <c r="BD32" i="1"/>
  <c r="BD18" i="1"/>
  <c r="BD6" i="1"/>
  <c r="BD41" i="1"/>
  <c r="BD2" i="1"/>
  <c r="BD4" i="1"/>
  <c r="BD26" i="1"/>
  <c r="BD12" i="1"/>
  <c r="BD39" i="1"/>
  <c r="BD19" i="1"/>
  <c r="BD3" i="1"/>
  <c r="BE2" i="1" l="1"/>
  <c r="B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<sst xmlns="http://schemas.openxmlformats.org/spreadsheetml/2006/main" count="92" uniqueCount="55">
  <si>
    <t>rms: 9605</t>
  </si>
  <si>
    <t>---</t>
  </si>
  <si>
    <t>Peak Current is:  ?</t>
  </si>
  <si>
    <t>RMS Voltage is: 13.94</t>
  </si>
  <si>
    <t>iL</t>
  </si>
  <si>
    <t>adc</t>
  </si>
  <si>
    <t>sum</t>
  </si>
  <si>
    <t>root</t>
  </si>
  <si>
    <t>RMS Voltage is: 13.98V</t>
  </si>
  <si>
    <t>Peak Current is:  104mA</t>
  </si>
  <si>
    <t>Peak Current is:  141mA</t>
  </si>
  <si>
    <t>RMS Voltage is: 13.96V</t>
  </si>
  <si>
    <t>Peak Current is:  100mA</t>
  </si>
  <si>
    <t xml:space="preserve"> ac</t>
  </si>
  <si>
    <t>RMS Voltage is: 13.97V</t>
  </si>
  <si>
    <t>Peak Current is:  1004mA</t>
  </si>
  <si>
    <t xml:space="preserve"> iL</t>
  </si>
  <si>
    <t>Voltage</t>
  </si>
  <si>
    <t>Current</t>
  </si>
  <si>
    <t>Voltage(V)</t>
  </si>
  <si>
    <t>Current(A)</t>
  </si>
  <si>
    <t>Voltage * 100</t>
  </si>
  <si>
    <t>Current (mA)</t>
  </si>
  <si>
    <t>Current missing first point</t>
  </si>
  <si>
    <t>Voltage missing last point</t>
  </si>
  <si>
    <t>Voltage_bar</t>
  </si>
  <si>
    <t>Current_bar</t>
  </si>
  <si>
    <t>Power</t>
  </si>
  <si>
    <t>Voltage bar</t>
  </si>
  <si>
    <t>Current bar</t>
  </si>
  <si>
    <t>power</t>
  </si>
  <si>
    <t>calculate the rms of the current I forgot what value it was…..</t>
  </si>
  <si>
    <t>Power:</t>
  </si>
  <si>
    <t>Sum power</t>
  </si>
  <si>
    <t>Current (A)</t>
  </si>
  <si>
    <t>Voltage V</t>
  </si>
  <si>
    <t>Vbar V</t>
  </si>
  <si>
    <t>Current A</t>
  </si>
  <si>
    <t>Cadc</t>
  </si>
  <si>
    <t>Calculation</t>
  </si>
  <si>
    <t>Voltage/Current Rms calculation</t>
  </si>
  <si>
    <t>voltage</t>
  </si>
  <si>
    <t>current</t>
  </si>
  <si>
    <t>voltage bar</t>
  </si>
  <si>
    <t>current bar</t>
  </si>
  <si>
    <t>Pinsta</t>
  </si>
  <si>
    <t>Pave</t>
  </si>
  <si>
    <t>lecture</t>
  </si>
  <si>
    <t>GPT</t>
  </si>
  <si>
    <t>Pinsta?</t>
  </si>
  <si>
    <t>Vbar</t>
  </si>
  <si>
    <t>Abar</t>
  </si>
  <si>
    <t xml:space="preserve">power: </t>
  </si>
  <si>
    <t>powersum: 43963172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</si>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</sst>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Sheet1!$AJ$44:$AJ$83</c:f>
              <c:numCache>
                <c:formatCode>General</c:formatCode>
                <c:ptCount val="40"/>
                <c:pt idx="0">
                  <c:v>506</c:v>
                </c:pt>
                <c:pt idx="1">
                  <c:v>286</c:v>
                </c:pt>
                <c:pt idx="2">
                  <c:v>1056</c:v>
                </c:pt>
                <c:pt idx="3">
                  <c:v>1650</c:v>
                </c:pt>
                <c:pt idx="4">
                  <c:v>1958</c:v>
                </c:pt>
                <c:pt idx="5">
                  <c:v>1980</c:v>
                </c:pt>
                <c:pt idx="6">
                  <c:v>1672</c:v>
                </c:pt>
                <c:pt idx="7">
                  <c:v>1078</c:v>
                </c:pt>
                <c:pt idx="8">
                  <c:v>352</c:v>
                </c:pt>
                <c:pt idx="9">
                  <c:v>1496</c:v>
                </c:pt>
                <c:pt idx="10">
                  <c:v>1892</c:v>
                </c:pt>
                <c:pt idx="11">
                  <c:v>1980</c:v>
                </c:pt>
                <c:pt idx="12">
                  <c:v>1738</c:v>
                </c:pt>
                <c:pt idx="13">
                  <c:v>1232</c:v>
                </c:pt>
                <c:pt idx="14">
                  <c:v>506</c:v>
                </c:pt>
                <c:pt idx="15">
                  <c:v>308</c:v>
                </c:pt>
                <c:pt idx="16">
                  <c:v>1056</c:v>
                </c:pt>
                <c:pt idx="17">
                  <c:v>1650</c:v>
                </c:pt>
                <c:pt idx="18">
                  <c:v>1958</c:v>
                </c:pt>
                <c:pt idx="19">
                  <c:v>1716</c:v>
                </c:pt>
                <c:pt idx="20">
                  <c:v>1144</c:v>
                </c:pt>
                <c:pt idx="21">
                  <c:v>396</c:v>
                </c:pt>
                <c:pt idx="22">
                  <c:v>396</c:v>
                </c:pt>
                <c:pt idx="23">
                  <c:v>1144</c:v>
                </c:pt>
                <c:pt idx="24">
                  <c:v>1694</c:v>
                </c:pt>
                <c:pt idx="25">
                  <c:v>1958</c:v>
                </c:pt>
                <c:pt idx="26">
                  <c:v>1914</c:v>
                </c:pt>
                <c:pt idx="27">
                  <c:v>1562</c:v>
                </c:pt>
                <c:pt idx="28">
                  <c:v>968</c:v>
                </c:pt>
                <c:pt idx="29">
                  <c:v>550</c:v>
                </c:pt>
                <c:pt idx="30">
                  <c:v>1276</c:v>
                </c:pt>
                <c:pt idx="31">
                  <c:v>1760</c:v>
                </c:pt>
                <c:pt idx="32">
                  <c:v>2002</c:v>
                </c:pt>
                <c:pt idx="33">
                  <c:v>1892</c:v>
                </c:pt>
                <c:pt idx="34">
                  <c:v>1496</c:v>
                </c:pt>
                <c:pt idx="35">
                  <c:v>858</c:v>
                </c:pt>
                <c:pt idx="36">
                  <c:v>66</c:v>
                </c:pt>
                <c:pt idx="37">
                  <c:v>726</c:v>
                </c:pt>
                <c:pt idx="38">
                  <c:v>1408</c:v>
                </c:pt>
                <c:pt idx="39">
                  <c:v>1980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3-423A-9A82-2359D2ACE0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Sheet1!$AK$44:$AK$83</c:f>
              <c:numCache>
                <c:formatCode>General</c:formatCode>
                <c:ptCount val="40"/>
                <c:pt idx="0">
                  <c:v>1040</c:v>
                </c:pt>
                <c:pt idx="1">
                  <c:v>1332</c:v>
                </c:pt>
                <c:pt idx="2">
                  <c:v>1430</c:v>
                </c:pt>
                <c:pt idx="3">
                  <c:v>1284</c:v>
                </c:pt>
                <c:pt idx="4">
                  <c:v>932</c:v>
                </c:pt>
                <c:pt idx="5">
                  <c:v>424</c:v>
                </c:pt>
                <c:pt idx="6">
                  <c:v>152</c:v>
                </c:pt>
                <c:pt idx="7">
                  <c:v>698</c:v>
                </c:pt>
                <c:pt idx="8">
                  <c:v>1138</c:v>
                </c:pt>
                <c:pt idx="9">
                  <c:v>1432</c:v>
                </c:pt>
                <c:pt idx="10">
                  <c:v>1266</c:v>
                </c:pt>
                <c:pt idx="11">
                  <c:v>884</c:v>
                </c:pt>
                <c:pt idx="12">
                  <c:v>356</c:v>
                </c:pt>
                <c:pt idx="13">
                  <c:v>220</c:v>
                </c:pt>
                <c:pt idx="14">
                  <c:v>756</c:v>
                </c:pt>
                <c:pt idx="15">
                  <c:v>1166</c:v>
                </c:pt>
                <c:pt idx="16">
                  <c:v>1400</c:v>
                </c:pt>
                <c:pt idx="17">
                  <c:v>1400</c:v>
                </c:pt>
                <c:pt idx="18">
                  <c:v>1166</c:v>
                </c:pt>
                <c:pt idx="19">
                  <c:v>258</c:v>
                </c:pt>
                <c:pt idx="20">
                  <c:v>318</c:v>
                </c:pt>
                <c:pt idx="21">
                  <c:v>846</c:v>
                </c:pt>
                <c:pt idx="22">
                  <c:v>1236</c:v>
                </c:pt>
                <c:pt idx="23">
                  <c:v>1422</c:v>
                </c:pt>
                <c:pt idx="24">
                  <c:v>1382</c:v>
                </c:pt>
                <c:pt idx="25">
                  <c:v>1118</c:v>
                </c:pt>
                <c:pt idx="26">
                  <c:v>680</c:v>
                </c:pt>
                <c:pt idx="27">
                  <c:v>132</c:v>
                </c:pt>
                <c:pt idx="28">
                  <c:v>444</c:v>
                </c:pt>
                <c:pt idx="29">
                  <c:v>1274</c:v>
                </c:pt>
                <c:pt idx="30">
                  <c:v>1430</c:v>
                </c:pt>
                <c:pt idx="31">
                  <c:v>1352</c:v>
                </c:pt>
                <c:pt idx="32">
                  <c:v>1050</c:v>
                </c:pt>
                <c:pt idx="33">
                  <c:v>580</c:v>
                </c:pt>
                <c:pt idx="34">
                  <c:v>24</c:v>
                </c:pt>
                <c:pt idx="35">
                  <c:v>552</c:v>
                </c:pt>
                <c:pt idx="36">
                  <c:v>1022</c:v>
                </c:pt>
                <c:pt idx="37">
                  <c:v>1334</c:v>
                </c:pt>
                <c:pt idx="38">
                  <c:v>1440</c:v>
                </c:pt>
                <c:pt idx="39">
                  <c:v>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3-423A-9A82-2359D2AC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18624"/>
        <c:axId val="64592080"/>
      </c:lineChart>
      <c:catAx>
        <c:axId val="14851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2080"/>
        <c:crosses val="autoZero"/>
        <c:auto val="1"/>
        <c:lblAlgn val="ctr"/>
        <c:lblOffset val="100"/>
        <c:noMultiLvlLbl val="0"/>
      </c:catAx>
      <c:valAx>
        <c:axId val="645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Sheet1!$BR$50:$BR$89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-1826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7-4949-BA11-4AC16767043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Sheet1!$BS$50:$BS$89</c:f>
              <c:numCache>
                <c:formatCode>General</c:formatCode>
                <c:ptCount val="40"/>
                <c:pt idx="0">
                  <c:v>1234</c:v>
                </c:pt>
                <c:pt idx="1">
                  <c:v>326</c:v>
                </c:pt>
                <c:pt idx="2">
                  <c:v>-776</c:v>
                </c:pt>
                <c:pt idx="3">
                  <c:v>-1402</c:v>
                </c:pt>
                <c:pt idx="4">
                  <c:v>-454</c:v>
                </c:pt>
                <c:pt idx="5">
                  <c:v>658</c:v>
                </c:pt>
                <c:pt idx="6">
                  <c:v>1372</c:v>
                </c:pt>
                <c:pt idx="7">
                  <c:v>1234</c:v>
                </c:pt>
                <c:pt idx="8">
                  <c:v>336</c:v>
                </c:pt>
                <c:pt idx="9">
                  <c:v>-1188</c:v>
                </c:pt>
                <c:pt idx="10">
                  <c:v>-1412</c:v>
                </c:pt>
                <c:pt idx="11">
                  <c:v>-776</c:v>
                </c:pt>
                <c:pt idx="12">
                  <c:v>326</c:v>
                </c:pt>
                <c:pt idx="13">
                  <c:v>1234</c:v>
                </c:pt>
                <c:pt idx="14">
                  <c:v>1108</c:v>
                </c:pt>
                <c:pt idx="15">
                  <c:v>112</c:v>
                </c:pt>
                <c:pt idx="16">
                  <c:v>-942</c:v>
                </c:pt>
                <c:pt idx="17">
                  <c:v>-1432</c:v>
                </c:pt>
                <c:pt idx="18">
                  <c:v>-1040</c:v>
                </c:pt>
                <c:pt idx="19">
                  <c:v>552</c:v>
                </c:pt>
                <c:pt idx="20">
                  <c:v>1322</c:v>
                </c:pt>
                <c:pt idx="21">
                  <c:v>1304</c:v>
                </c:pt>
                <c:pt idx="22">
                  <c:v>464</c:v>
                </c:pt>
                <c:pt idx="23">
                  <c:v>-650</c:v>
                </c:pt>
                <c:pt idx="24">
                  <c:v>-1432</c:v>
                </c:pt>
                <c:pt idx="25">
                  <c:v>-904</c:v>
                </c:pt>
                <c:pt idx="26">
                  <c:v>180</c:v>
                </c:pt>
                <c:pt idx="27">
                  <c:v>1146</c:v>
                </c:pt>
                <c:pt idx="28">
                  <c:v>1410</c:v>
                </c:pt>
                <c:pt idx="29">
                  <c:v>258</c:v>
                </c:pt>
                <c:pt idx="30">
                  <c:v>-836</c:v>
                </c:pt>
                <c:pt idx="31">
                  <c:v>-1422</c:v>
                </c:pt>
                <c:pt idx="32">
                  <c:v>-1138</c:v>
                </c:pt>
                <c:pt idx="33">
                  <c:v>-172</c:v>
                </c:pt>
                <c:pt idx="34">
                  <c:v>1274</c:v>
                </c:pt>
                <c:pt idx="35">
                  <c:v>1352</c:v>
                </c:pt>
                <c:pt idx="36">
                  <c:v>600</c:v>
                </c:pt>
                <c:pt idx="37">
                  <c:v>-524</c:v>
                </c:pt>
                <c:pt idx="38">
                  <c:v>-1314</c:v>
                </c:pt>
                <c:pt idx="39">
                  <c:v>-992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7-4949-BA11-4AC167670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437616"/>
        <c:axId val="160101056"/>
      </c:lineChart>
      <c:catAx>
        <c:axId val="34143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1056"/>
        <c:crosses val="autoZero"/>
        <c:auto val="1"/>
        <c:lblAlgn val="ctr"/>
        <c:lblOffset val="100"/>
        <c:noMultiLvlLbl val="0"/>
      </c:catAx>
      <c:valAx>
        <c:axId val="1601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Sheet1!$CB$50:$CB$89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-1804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A-40EB-B1FE-A770925405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Sheet1!$CC$50:$CC$89</c:f>
              <c:numCache>
                <c:formatCode>General</c:formatCode>
                <c:ptCount val="40"/>
                <c:pt idx="0">
                  <c:v>-60</c:v>
                </c:pt>
                <c:pt idx="1">
                  <c:v>-1420</c:v>
                </c:pt>
                <c:pt idx="2">
                  <c:v>-1900</c:v>
                </c:pt>
                <c:pt idx="3">
                  <c:v>-1320</c:v>
                </c:pt>
                <c:pt idx="4">
                  <c:v>1120</c:v>
                </c:pt>
                <c:pt idx="5">
                  <c:v>1800</c:v>
                </c:pt>
                <c:pt idx="6">
                  <c:v>1320</c:v>
                </c:pt>
                <c:pt idx="7">
                  <c:v>-60</c:v>
                </c:pt>
                <c:pt idx="8">
                  <c:v>-1420</c:v>
                </c:pt>
                <c:pt idx="9">
                  <c:v>-1720</c:v>
                </c:pt>
                <c:pt idx="10">
                  <c:v>-640</c:v>
                </c:pt>
                <c:pt idx="11">
                  <c:v>820</c:v>
                </c:pt>
                <c:pt idx="12">
                  <c:v>1700</c:v>
                </c:pt>
                <c:pt idx="13">
                  <c:v>1500</c:v>
                </c:pt>
                <c:pt idx="14">
                  <c:v>-340</c:v>
                </c:pt>
                <c:pt idx="15">
                  <c:v>-1620</c:v>
                </c:pt>
                <c:pt idx="16">
                  <c:v>-1900</c:v>
                </c:pt>
                <c:pt idx="17">
                  <c:v>-1120</c:v>
                </c:pt>
                <c:pt idx="18">
                  <c:v>340</c:v>
                </c:pt>
                <c:pt idx="19">
                  <c:v>1800</c:v>
                </c:pt>
                <c:pt idx="20">
                  <c:v>1420</c:v>
                </c:pt>
                <c:pt idx="21">
                  <c:v>140</c:v>
                </c:pt>
                <c:pt idx="22">
                  <c:v>-1220</c:v>
                </c:pt>
                <c:pt idx="23">
                  <c:v>-1900</c:v>
                </c:pt>
                <c:pt idx="24">
                  <c:v>-840</c:v>
                </c:pt>
                <c:pt idx="25">
                  <c:v>620</c:v>
                </c:pt>
                <c:pt idx="26">
                  <c:v>1600</c:v>
                </c:pt>
                <c:pt idx="27">
                  <c:v>1600</c:v>
                </c:pt>
                <c:pt idx="28">
                  <c:v>620</c:v>
                </c:pt>
                <c:pt idx="29">
                  <c:v>-1420</c:v>
                </c:pt>
                <c:pt idx="30">
                  <c:v>-1900</c:v>
                </c:pt>
                <c:pt idx="31">
                  <c:v>-1220</c:v>
                </c:pt>
                <c:pt idx="32">
                  <c:v>140</c:v>
                </c:pt>
                <c:pt idx="33">
                  <c:v>1420</c:v>
                </c:pt>
                <c:pt idx="34">
                  <c:v>1500</c:v>
                </c:pt>
                <c:pt idx="35">
                  <c:v>340</c:v>
                </c:pt>
                <c:pt idx="36">
                  <c:v>-1120</c:v>
                </c:pt>
                <c:pt idx="37">
                  <c:v>-1900</c:v>
                </c:pt>
                <c:pt idx="38">
                  <c:v>-1520</c:v>
                </c:pt>
                <c:pt idx="39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A-40EB-B1FE-A7709254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087743"/>
        <c:axId val="1317625087"/>
      </c:lineChart>
      <c:catAx>
        <c:axId val="1473087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25087"/>
        <c:crosses val="autoZero"/>
        <c:auto val="1"/>
        <c:lblAlgn val="ctr"/>
        <c:lblOffset val="100"/>
        <c:noMultiLvlLbl val="0"/>
      </c:catAx>
      <c:valAx>
        <c:axId val="13176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8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53</xdr:row>
      <xdr:rowOff>0</xdr:rowOff>
    </xdr:from>
    <xdr:to>
      <xdr:col>54</xdr:col>
      <xdr:colOff>232667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F0EA60-0696-4FB4-A7A1-106574F8E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185737</xdr:colOff>
      <xdr:row>61</xdr:row>
      <xdr:rowOff>119062</xdr:rowOff>
    </xdr:from>
    <xdr:to>
      <xdr:col>78</xdr:col>
      <xdr:colOff>490537</xdr:colOff>
      <xdr:row>76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16A1DD-E8E8-CBE8-C72C-CE46D262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83</xdr:col>
      <xdr:colOff>180975</xdr:colOff>
      <xdr:row>68</xdr:row>
      <xdr:rowOff>138112</xdr:rowOff>
    </xdr:from>
    <xdr:to>
      <xdr:col>90</xdr:col>
      <xdr:colOff>485775</xdr:colOff>
      <xdr:row>83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FC989A-D5D9-C902-E5FC-208011C69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B049-2C4F-43C1-AAC7-5FF518FB1B35}">
  <dimension ref="A1:CD298"/>
  <sheetViews>
    <sheetView tabSelected="1" topLeftCell="A105" zoomScaleNormal="100" workbookViewId="0">
      <selection activeCell="I116" sqref="I116"/>
    </sheetView>
  </sheetViews>
  <sheetFormatPr defaultRowHeight="15" x14ac:dyDescent="0.25"/>
  <cols>
    <col min="1" max="1" width="14.7109375" customWidth="1"/>
    <col min="2" max="2" width="12.5703125" customWidth="1"/>
    <col min="3" max="3" width="12.28515625" customWidth="1"/>
    <col min="4" max="4" width="12" customWidth="1"/>
    <col min="5" max="5" width="11.28515625" customWidth="1"/>
    <col min="6" max="6" width="12.85546875" customWidth="1"/>
    <col min="7" max="7" width="13.42578125" customWidth="1"/>
    <col min="8" max="8" width="14.42578125" customWidth="1"/>
    <col min="9" max="9" width="11.140625" customWidth="1"/>
    <col min="11" max="11" width="8" customWidth="1"/>
    <col min="12" max="12" width="10.28515625" customWidth="1"/>
    <col min="14" max="14" width="8.140625" customWidth="1"/>
    <col min="15" max="15" width="18.140625" customWidth="1"/>
    <col min="16" max="16" width="7" customWidth="1"/>
  </cols>
  <sheetData>
    <row r="1" spans="1:64" x14ac:dyDescent="0.25">
      <c r="A1" t="s">
        <v>52</v>
      </c>
      <c r="B1">
        <f>SUM(A2:A41)/80/1000</f>
        <v>549.53965000000005</v>
      </c>
      <c r="J1">
        <f>SUM(I1:I40)/80/1000</f>
        <v>0</v>
      </c>
      <c r="N1" t="s">
        <v>41</v>
      </c>
      <c r="O1" t="s">
        <v>50</v>
      </c>
      <c r="P1" t="s">
        <v>42</v>
      </c>
      <c r="Q1" t="s">
        <v>51</v>
      </c>
      <c r="R1">
        <f>SUM(R2:R41)/80/1000</f>
        <v>161.46845000000002</v>
      </c>
      <c r="S1">
        <f>SUM(S2:S41)/80/1000</f>
        <v>-9.1650000000000009E-2</v>
      </c>
      <c r="U1" t="s">
        <v>41</v>
      </c>
      <c r="V1" t="s">
        <v>42</v>
      </c>
      <c r="W1" t="s">
        <v>35</v>
      </c>
      <c r="X1" t="s">
        <v>28</v>
      </c>
      <c r="Y1" t="s">
        <v>47</v>
      </c>
      <c r="Z1" t="s">
        <v>29</v>
      </c>
      <c r="AA1" t="s">
        <v>37</v>
      </c>
      <c r="AB1" t="s">
        <v>49</v>
      </c>
      <c r="AD1" t="s">
        <v>48</v>
      </c>
      <c r="AE1" t="s">
        <v>41</v>
      </c>
      <c r="AF1" t="s">
        <v>42</v>
      </c>
      <c r="AG1" t="s">
        <v>45</v>
      </c>
      <c r="AH1" t="s">
        <v>46</v>
      </c>
      <c r="AJ1" t="s">
        <v>21</v>
      </c>
      <c r="AK1" t="s">
        <v>22</v>
      </c>
      <c r="AL1" t="s">
        <v>19</v>
      </c>
      <c r="AM1" t="s">
        <v>20</v>
      </c>
      <c r="AN1" t="s">
        <v>23</v>
      </c>
      <c r="AQ1" t="s">
        <v>19</v>
      </c>
      <c r="AR1" t="s">
        <v>25</v>
      </c>
      <c r="AS1" t="s">
        <v>20</v>
      </c>
      <c r="AT1" t="s">
        <v>26</v>
      </c>
      <c r="AV1" t="s">
        <v>27</v>
      </c>
      <c r="AZ1" t="s">
        <v>35</v>
      </c>
      <c r="BA1" t="s">
        <v>36</v>
      </c>
      <c r="BB1" t="s">
        <v>29</v>
      </c>
      <c r="BC1" t="s">
        <v>37</v>
      </c>
      <c r="BD1" t="s">
        <v>32</v>
      </c>
      <c r="BE1" t="s">
        <v>33</v>
      </c>
      <c r="BH1" t="s">
        <v>22</v>
      </c>
      <c r="BI1" t="s">
        <v>34</v>
      </c>
    </row>
    <row r="2" spans="1:64" x14ac:dyDescent="0.25">
      <c r="A2">
        <v>-448778</v>
      </c>
      <c r="N2">
        <v>-1848</v>
      </c>
      <c r="O2">
        <v>-1848</v>
      </c>
      <c r="P2">
        <v>-190</v>
      </c>
      <c r="Q2">
        <v>-5</v>
      </c>
      <c r="R2">
        <f>(N2*Q2 + O2*P2)</f>
        <v>360360</v>
      </c>
      <c r="S2">
        <f>(N2+O2) + (P2+Q2)</f>
        <v>-3891</v>
      </c>
      <c r="U2">
        <v>528</v>
      </c>
      <c r="V2">
        <v>-6</v>
      </c>
      <c r="W2">
        <f t="shared" ref="W2:W41" si="0">U2/100</f>
        <v>5.28</v>
      </c>
      <c r="X2">
        <f t="shared" ref="X2:X40" si="1">(W2+W3)/2</f>
        <v>-2.4199999999999995</v>
      </c>
      <c r="Z2">
        <f>(AA41+AA2)/2</f>
        <v>1.9E-2</v>
      </c>
      <c r="AA2">
        <f t="shared" ref="AA2:AA41" si="2">V2/1000</f>
        <v>-6.0000000000000001E-3</v>
      </c>
      <c r="AB2">
        <f t="shared" ref="AB2:AB41" si="3">((W2*Z2) + (X2*AA2))/80</f>
        <v>1.4354999999999999E-3</v>
      </c>
      <c r="AC2">
        <f>SUM(AB2:AB41)</f>
        <v>1.6322569999999996</v>
      </c>
      <c r="AE2" cm="1">
        <f t="array" ref="AE2">INDEX($W$2:$X$41, INT((ROW()-2)/2)+1, MOD(ROW()-2, 2)+1)</f>
        <v>5.28</v>
      </c>
      <c r="AF2" cm="1">
        <f t="array" ref="AF2">INDEX($Z$2:$AA$41, INT((ROW()-2)/2)+1, MOD(ROW()-2, 2)+1)</f>
        <v>1.9E-2</v>
      </c>
      <c r="AG2">
        <f t="shared" ref="AG2:AG33" si="4">AE2*AF2</f>
        <v>0.10032000000000001</v>
      </c>
      <c r="AH2">
        <f>SUM(AG2:AG81)/80</f>
        <v>1.6322570000000005</v>
      </c>
      <c r="AJ2">
        <v>506</v>
      </c>
      <c r="AK2">
        <v>1216</v>
      </c>
      <c r="AL2">
        <f t="shared" ref="AL2:AL41" si="5" xml:space="preserve"> AJ2/100</f>
        <v>5.0599999999999996</v>
      </c>
      <c r="AM2">
        <f t="shared" ref="AM2:AM41" si="6">AK2 /1000</f>
        <v>1.216</v>
      </c>
      <c r="AN2" t="s">
        <v>24</v>
      </c>
      <c r="AQ2">
        <f t="shared" ref="AQ2:AQ41" si="7" xml:space="preserve"> AJ2/100</f>
        <v>5.0599999999999996</v>
      </c>
      <c r="AR2">
        <f t="shared" ref="AR2:AR40" si="8">(AQ2+AQ3)/2</f>
        <v>7.6999999999999993</v>
      </c>
      <c r="AS2">
        <f t="shared" ref="AS2:AS41" si="9">AK2 /1000</f>
        <v>1.216</v>
      </c>
      <c r="AT2">
        <f>(AS41+AS2)/2</f>
        <v>1.1040000000000001</v>
      </c>
      <c r="AV2">
        <f t="shared" ref="AV2:AV41" si="10" xml:space="preserve"> (AQ2*AT2 + AS2*AR2)</f>
        <v>14.949439999999999</v>
      </c>
      <c r="AW2">
        <f t="shared" ref="AW2:AW41" si="11">AV2/80</f>
        <v>0.18686799999999998</v>
      </c>
      <c r="AX2">
        <f>SUM(AW2:AW41)</f>
        <v>10.619779500000002</v>
      </c>
      <c r="AY2">
        <f>SQRT(AX2)*SQRT(2)</f>
        <v>4.6086396040480322</v>
      </c>
      <c r="AZ2">
        <f>BK2/1000</f>
        <v>5.0599999999999996</v>
      </c>
      <c r="BA2">
        <f t="shared" ref="BA2:BA40" si="12">(AZ2+AZ3)/2</f>
        <v>7.6999999999999993</v>
      </c>
      <c r="BB2">
        <f>(BC41+BC2)/2</f>
        <v>0.03</v>
      </c>
      <c r="BC2">
        <f>BH2/1000</f>
        <v>1.6E-2</v>
      </c>
      <c r="BD2">
        <f t="shared" ref="BD2:BD41" si="13">(AZ2*BB2+BA2*BC2)</f>
        <v>0.27499999999999997</v>
      </c>
      <c r="BE2">
        <f>SUM(BD2:BD41)/(2*40)</f>
        <v>1.6902874999999997</v>
      </c>
      <c r="BF2">
        <f>SQRT(BE2)</f>
        <v>1.300110572220686</v>
      </c>
      <c r="BH2">
        <v>16</v>
      </c>
      <c r="BI2">
        <f>BH2/1000</f>
        <v>1.6E-2</v>
      </c>
      <c r="BK2">
        <v>5060</v>
      </c>
      <c r="BL2">
        <f t="shared" ref="BL2:BL41" si="14">BK2/1000</f>
        <v>5.0599999999999996</v>
      </c>
    </row>
    <row r="3" spans="1:64" x14ac:dyDescent="0.25">
      <c r="A3">
        <v>421608</v>
      </c>
      <c r="N3">
        <v>-1848</v>
      </c>
      <c r="O3">
        <v>-1287</v>
      </c>
      <c r="P3">
        <v>-152</v>
      </c>
      <c r="Q3">
        <v>-171</v>
      </c>
      <c r="R3">
        <f t="shared" ref="R3:R41" si="15">(N3*Q3 + O3*P3)</f>
        <v>511632</v>
      </c>
      <c r="S3">
        <f t="shared" ref="S3:S41" si="16">(N3+O3) + (P3+Q3)</f>
        <v>-3458</v>
      </c>
      <c r="U3">
        <v>-1012</v>
      </c>
      <c r="V3">
        <v>-142</v>
      </c>
      <c r="W3">
        <f t="shared" si="0"/>
        <v>-10.119999999999999</v>
      </c>
      <c r="X3">
        <f t="shared" si="1"/>
        <v>-14.849999999999998</v>
      </c>
      <c r="Z3">
        <f t="shared" ref="Z3:Z41" si="17">(AA3+AA2)/2</f>
        <v>-7.3999999999999996E-2</v>
      </c>
      <c r="AA3">
        <f t="shared" si="2"/>
        <v>-0.14199999999999999</v>
      </c>
      <c r="AB3">
        <f t="shared" si="3"/>
        <v>3.5719749999999988E-2</v>
      </c>
      <c r="AE3" cm="1">
        <f t="array" ref="AE3">INDEX($W$2:$X$41, INT((ROW()-2)/2)+1, MOD(ROW()-2, 2)+1)</f>
        <v>-2.4199999999999995</v>
      </c>
      <c r="AF3" cm="1">
        <f t="array" ref="AF3">INDEX($Z$2:$AA$41, INT((ROW()-2)/2)+1, MOD(ROW()-2, 2)+1)</f>
        <v>-6.0000000000000001E-3</v>
      </c>
      <c r="AG3">
        <f t="shared" si="4"/>
        <v>1.4519999999999996E-2</v>
      </c>
      <c r="AJ3">
        <v>1034</v>
      </c>
      <c r="AK3">
        <v>308</v>
      </c>
      <c r="AL3">
        <f t="shared" si="5"/>
        <v>10.34</v>
      </c>
      <c r="AM3">
        <f t="shared" si="6"/>
        <v>0.308</v>
      </c>
      <c r="AQ3">
        <f t="shared" si="7"/>
        <v>10.34</v>
      </c>
      <c r="AR3">
        <f t="shared" si="8"/>
        <v>14.959999999999999</v>
      </c>
      <c r="AS3">
        <f t="shared" si="9"/>
        <v>0.308</v>
      </c>
      <c r="AT3">
        <f t="shared" ref="AT3:AT41" si="18">(AS2+AS3)/2</f>
        <v>0.76200000000000001</v>
      </c>
      <c r="AV3">
        <f t="shared" si="10"/>
        <v>12.48676</v>
      </c>
      <c r="AW3">
        <f t="shared" si="11"/>
        <v>0.15608450000000001</v>
      </c>
      <c r="AZ3">
        <f t="shared" ref="AZ3:AZ41" si="19">BK3/1000</f>
        <v>10.34</v>
      </c>
      <c r="BA3">
        <f t="shared" si="12"/>
        <v>14.959999999999999</v>
      </c>
      <c r="BB3">
        <f>(BC3+BC2)/2</f>
        <v>7.8999999999999987E-2</v>
      </c>
      <c r="BC3">
        <f t="shared" ref="BC3:BC41" si="20">BH3/1000</f>
        <v>0.14199999999999999</v>
      </c>
      <c r="BD3">
        <f t="shared" si="13"/>
        <v>2.9411799999999992</v>
      </c>
      <c r="BH3">
        <v>142</v>
      </c>
      <c r="BI3">
        <f t="shared" ref="BI3:BI41" si="21">BH3/1000</f>
        <v>0.14199999999999999</v>
      </c>
      <c r="BK3">
        <v>10340</v>
      </c>
      <c r="BL3">
        <f t="shared" si="14"/>
        <v>10.34</v>
      </c>
    </row>
    <row r="4" spans="1:64" x14ac:dyDescent="0.25">
      <c r="A4">
        <v>3469180</v>
      </c>
      <c r="N4">
        <v>-726</v>
      </c>
      <c r="O4">
        <v>55</v>
      </c>
      <c r="P4">
        <v>-24</v>
      </c>
      <c r="Q4">
        <v>-88</v>
      </c>
      <c r="R4">
        <f t="shared" si="15"/>
        <v>62568</v>
      </c>
      <c r="S4">
        <f t="shared" si="16"/>
        <v>-783</v>
      </c>
      <c r="U4">
        <v>-1958</v>
      </c>
      <c r="V4">
        <v>-190</v>
      </c>
      <c r="W4">
        <f t="shared" si="0"/>
        <v>-19.579999999999998</v>
      </c>
      <c r="X4">
        <f t="shared" si="1"/>
        <v>-18.259999999999998</v>
      </c>
      <c r="Z4">
        <f t="shared" si="17"/>
        <v>-0.16599999999999998</v>
      </c>
      <c r="AA4">
        <f t="shared" si="2"/>
        <v>-0.19</v>
      </c>
      <c r="AB4">
        <f t="shared" si="3"/>
        <v>8.3995999999999987E-2</v>
      </c>
      <c r="AE4" cm="1">
        <f t="array" ref="AE4">INDEX($W$2:$X$41, INT((ROW()-2)/2)+1, MOD(ROW()-2, 2)+1)</f>
        <v>-10.119999999999999</v>
      </c>
      <c r="AF4" cm="1">
        <f t="array" ref="AF4">INDEX($Z$2:$AA$41, INT((ROW()-2)/2)+1, MOD(ROW()-2, 2)+1)</f>
        <v>-7.3999999999999996E-2</v>
      </c>
      <c r="AG4">
        <f t="shared" si="4"/>
        <v>0.74887999999999988</v>
      </c>
      <c r="AJ4">
        <v>1958</v>
      </c>
      <c r="AK4">
        <v>796</v>
      </c>
      <c r="AL4">
        <f t="shared" si="5"/>
        <v>19.579999999999998</v>
      </c>
      <c r="AM4">
        <f t="shared" si="6"/>
        <v>0.79600000000000004</v>
      </c>
      <c r="AQ4">
        <f t="shared" si="7"/>
        <v>19.579999999999998</v>
      </c>
      <c r="AR4">
        <f t="shared" si="8"/>
        <v>18.259999999999998</v>
      </c>
      <c r="AS4">
        <f t="shared" si="9"/>
        <v>0.79600000000000004</v>
      </c>
      <c r="AT4">
        <f t="shared" si="18"/>
        <v>0.55200000000000005</v>
      </c>
      <c r="AV4">
        <f t="shared" si="10"/>
        <v>25.343119999999999</v>
      </c>
      <c r="AW4">
        <f t="shared" si="11"/>
        <v>0.31678899999999999</v>
      </c>
      <c r="AZ4">
        <f t="shared" si="19"/>
        <v>19.579999999999998</v>
      </c>
      <c r="BA4">
        <f t="shared" si="12"/>
        <v>18.259999999999998</v>
      </c>
      <c r="BB4">
        <f t="shared" ref="BB4:BB41" si="22">(BC4+BC3)/2</f>
        <v>0.16599999999999998</v>
      </c>
      <c r="BC4">
        <f t="shared" si="20"/>
        <v>0.19</v>
      </c>
      <c r="BD4">
        <f t="shared" si="13"/>
        <v>6.7196799999999985</v>
      </c>
      <c r="BH4">
        <v>190</v>
      </c>
      <c r="BI4">
        <f t="shared" si="21"/>
        <v>0.19</v>
      </c>
      <c r="BK4">
        <v>19580</v>
      </c>
      <c r="BL4">
        <f t="shared" si="14"/>
        <v>19.579999999999998</v>
      </c>
    </row>
    <row r="5" spans="1:64" x14ac:dyDescent="0.25">
      <c r="A5">
        <v>985226</v>
      </c>
      <c r="N5">
        <v>836</v>
      </c>
      <c r="O5">
        <v>1364</v>
      </c>
      <c r="P5">
        <v>112</v>
      </c>
      <c r="Q5">
        <v>44</v>
      </c>
      <c r="R5">
        <f t="shared" si="15"/>
        <v>189552</v>
      </c>
      <c r="S5">
        <f t="shared" si="16"/>
        <v>2356</v>
      </c>
      <c r="U5">
        <v>-1694</v>
      </c>
      <c r="V5">
        <v>-132</v>
      </c>
      <c r="W5">
        <f t="shared" si="0"/>
        <v>-16.940000000000001</v>
      </c>
      <c r="X5">
        <f t="shared" si="1"/>
        <v>-10.450000000000001</v>
      </c>
      <c r="Z5">
        <f t="shared" si="17"/>
        <v>-0.161</v>
      </c>
      <c r="AA5">
        <f t="shared" si="2"/>
        <v>-0.13200000000000001</v>
      </c>
      <c r="AB5">
        <f t="shared" si="3"/>
        <v>5.1334250000000005E-2</v>
      </c>
      <c r="AE5" cm="1">
        <f t="array" ref="AE5">INDEX($W$2:$X$41, INT((ROW()-2)/2)+1, MOD(ROW()-2, 2)+1)</f>
        <v>-14.849999999999998</v>
      </c>
      <c r="AF5" cm="1">
        <f t="array" ref="AF5">INDEX($Z$2:$AA$41, INT((ROW()-2)/2)+1, MOD(ROW()-2, 2)+1)</f>
        <v>-0.14199999999999999</v>
      </c>
      <c r="AG5">
        <f t="shared" si="4"/>
        <v>2.1086999999999994</v>
      </c>
      <c r="AJ5">
        <v>1694</v>
      </c>
      <c r="AK5">
        <v>1412</v>
      </c>
      <c r="AL5">
        <f t="shared" si="5"/>
        <v>16.940000000000001</v>
      </c>
      <c r="AM5">
        <f t="shared" si="6"/>
        <v>1.4119999999999999</v>
      </c>
      <c r="AQ5">
        <f t="shared" si="7"/>
        <v>16.940000000000001</v>
      </c>
      <c r="AR5">
        <f t="shared" si="8"/>
        <v>10.450000000000001</v>
      </c>
      <c r="AS5">
        <f t="shared" si="9"/>
        <v>1.4119999999999999</v>
      </c>
      <c r="AT5">
        <f t="shared" si="18"/>
        <v>1.1040000000000001</v>
      </c>
      <c r="AV5">
        <f t="shared" si="10"/>
        <v>33.457160000000002</v>
      </c>
      <c r="AW5">
        <f t="shared" si="11"/>
        <v>0.41821450000000004</v>
      </c>
      <c r="AZ5">
        <f t="shared" si="19"/>
        <v>16.940000000000001</v>
      </c>
      <c r="BA5">
        <f t="shared" si="12"/>
        <v>10.450000000000001</v>
      </c>
      <c r="BB5">
        <f t="shared" si="22"/>
        <v>0.161</v>
      </c>
      <c r="BC5">
        <f t="shared" si="20"/>
        <v>0.13200000000000001</v>
      </c>
      <c r="BD5">
        <f t="shared" si="13"/>
        <v>4.1067400000000003</v>
      </c>
      <c r="BH5">
        <v>132</v>
      </c>
      <c r="BI5">
        <f t="shared" si="21"/>
        <v>0.13200000000000001</v>
      </c>
      <c r="BK5">
        <v>16940</v>
      </c>
      <c r="BL5">
        <f t="shared" si="14"/>
        <v>16.940000000000001</v>
      </c>
    </row>
    <row r="6" spans="1:64" x14ac:dyDescent="0.25">
      <c r="A6">
        <v>-1399904</v>
      </c>
      <c r="N6">
        <v>1892</v>
      </c>
      <c r="O6">
        <v>1408</v>
      </c>
      <c r="P6">
        <v>150</v>
      </c>
      <c r="Q6">
        <v>131</v>
      </c>
      <c r="R6">
        <f t="shared" si="15"/>
        <v>459052</v>
      </c>
      <c r="S6">
        <f t="shared" si="16"/>
        <v>3581</v>
      </c>
      <c r="U6">
        <v>-396</v>
      </c>
      <c r="V6">
        <v>112</v>
      </c>
      <c r="W6">
        <f t="shared" si="0"/>
        <v>-3.96</v>
      </c>
      <c r="X6">
        <f t="shared" si="1"/>
        <v>7.48</v>
      </c>
      <c r="Z6">
        <f t="shared" si="17"/>
        <v>-1.0000000000000002E-2</v>
      </c>
      <c r="AA6">
        <f t="shared" si="2"/>
        <v>0.112</v>
      </c>
      <c r="AB6">
        <f t="shared" si="3"/>
        <v>1.0967000000000001E-2</v>
      </c>
      <c r="AE6" cm="1">
        <f t="array" ref="AE6">INDEX($W$2:$X$41, INT((ROW()-2)/2)+1, MOD(ROW()-2, 2)+1)</f>
        <v>-19.579999999999998</v>
      </c>
      <c r="AF6" cm="1">
        <f t="array" ref="AF6">INDEX($Z$2:$AA$41, INT((ROW()-2)/2)+1, MOD(ROW()-2, 2)+1)</f>
        <v>-0.16599999999999998</v>
      </c>
      <c r="AG6">
        <f t="shared" si="4"/>
        <v>3.2502799999999992</v>
      </c>
      <c r="AJ6">
        <v>396</v>
      </c>
      <c r="AK6">
        <v>454</v>
      </c>
      <c r="AL6">
        <f t="shared" si="5"/>
        <v>3.96</v>
      </c>
      <c r="AM6">
        <f t="shared" si="6"/>
        <v>0.45400000000000001</v>
      </c>
      <c r="AQ6">
        <f t="shared" si="7"/>
        <v>3.96</v>
      </c>
      <c r="AR6">
        <f t="shared" si="8"/>
        <v>11.440000000000001</v>
      </c>
      <c r="AS6">
        <f t="shared" si="9"/>
        <v>0.45400000000000001</v>
      </c>
      <c r="AT6">
        <f t="shared" si="18"/>
        <v>0.93299999999999994</v>
      </c>
      <c r="AV6">
        <f t="shared" si="10"/>
        <v>8.888440000000001</v>
      </c>
      <c r="AW6">
        <f t="shared" si="11"/>
        <v>0.11110550000000001</v>
      </c>
      <c r="AZ6">
        <f t="shared" si="19"/>
        <v>3.96</v>
      </c>
      <c r="BA6">
        <f t="shared" si="12"/>
        <v>11.440000000000001</v>
      </c>
      <c r="BB6">
        <f t="shared" si="22"/>
        <v>0.122</v>
      </c>
      <c r="BC6">
        <f t="shared" si="20"/>
        <v>0.112</v>
      </c>
      <c r="BD6">
        <f t="shared" si="13"/>
        <v>1.7644000000000002</v>
      </c>
      <c r="BH6">
        <v>112</v>
      </c>
      <c r="BI6">
        <f t="shared" si="21"/>
        <v>0.112</v>
      </c>
      <c r="BK6">
        <v>3960</v>
      </c>
      <c r="BL6">
        <f t="shared" si="14"/>
        <v>3.96</v>
      </c>
    </row>
    <row r="7" spans="1:64" x14ac:dyDescent="0.25">
      <c r="A7">
        <v>1301718</v>
      </c>
      <c r="N7">
        <v>924</v>
      </c>
      <c r="O7">
        <v>143</v>
      </c>
      <c r="P7">
        <v>34</v>
      </c>
      <c r="Q7">
        <v>92</v>
      </c>
      <c r="R7">
        <f t="shared" si="15"/>
        <v>89870</v>
      </c>
      <c r="S7">
        <f t="shared" si="16"/>
        <v>1193</v>
      </c>
      <c r="U7">
        <v>1892</v>
      </c>
      <c r="V7">
        <v>180</v>
      </c>
      <c r="W7">
        <f t="shared" si="0"/>
        <v>18.920000000000002</v>
      </c>
      <c r="X7">
        <f t="shared" si="1"/>
        <v>18.260000000000002</v>
      </c>
      <c r="Z7">
        <f t="shared" si="17"/>
        <v>0.14599999999999999</v>
      </c>
      <c r="AA7">
        <f t="shared" si="2"/>
        <v>0.18</v>
      </c>
      <c r="AB7">
        <f t="shared" si="3"/>
        <v>7.5614000000000001E-2</v>
      </c>
      <c r="AE7" cm="1">
        <f t="array" ref="AE7">INDEX($W$2:$X$41, INT((ROW()-2)/2)+1, MOD(ROW()-2, 2)+1)</f>
        <v>-18.259999999999998</v>
      </c>
      <c r="AF7" cm="1">
        <f t="array" ref="AF7">INDEX($Z$2:$AA$41, INT((ROW()-2)/2)+1, MOD(ROW()-2, 2)+1)</f>
        <v>-0.19</v>
      </c>
      <c r="AG7">
        <f t="shared" si="4"/>
        <v>3.4693999999999998</v>
      </c>
      <c r="AJ7">
        <v>1892</v>
      </c>
      <c r="AK7">
        <v>658</v>
      </c>
      <c r="AL7">
        <f t="shared" si="5"/>
        <v>18.920000000000002</v>
      </c>
      <c r="AM7">
        <f t="shared" si="6"/>
        <v>0.65800000000000003</v>
      </c>
      <c r="AQ7">
        <f t="shared" si="7"/>
        <v>18.920000000000002</v>
      </c>
      <c r="AR7">
        <f t="shared" si="8"/>
        <v>18.260000000000002</v>
      </c>
      <c r="AS7">
        <f t="shared" si="9"/>
        <v>0.65800000000000003</v>
      </c>
      <c r="AT7">
        <f t="shared" si="18"/>
        <v>0.55600000000000005</v>
      </c>
      <c r="AV7">
        <f t="shared" si="10"/>
        <v>22.534600000000005</v>
      </c>
      <c r="AW7">
        <f t="shared" si="11"/>
        <v>0.28168250000000006</v>
      </c>
      <c r="AZ7">
        <f t="shared" si="19"/>
        <v>18.920000000000002</v>
      </c>
      <c r="BA7">
        <f t="shared" si="12"/>
        <v>18.260000000000002</v>
      </c>
      <c r="BB7">
        <f t="shared" si="22"/>
        <v>0.14599999999999999</v>
      </c>
      <c r="BC7">
        <f t="shared" si="20"/>
        <v>0.18</v>
      </c>
      <c r="BD7">
        <f t="shared" si="13"/>
        <v>6.0491200000000003</v>
      </c>
      <c r="BH7">
        <v>180</v>
      </c>
      <c r="BI7">
        <f t="shared" si="21"/>
        <v>0.18</v>
      </c>
      <c r="BK7">
        <v>18920</v>
      </c>
      <c r="BL7">
        <f t="shared" si="14"/>
        <v>18.920000000000002</v>
      </c>
    </row>
    <row r="8" spans="1:64" x14ac:dyDescent="0.25">
      <c r="A8">
        <v>3079758</v>
      </c>
      <c r="N8">
        <v>-638</v>
      </c>
      <c r="O8">
        <v>-1221</v>
      </c>
      <c r="P8">
        <v>-112</v>
      </c>
      <c r="Q8">
        <v>-39</v>
      </c>
      <c r="R8">
        <f t="shared" si="15"/>
        <v>161634</v>
      </c>
      <c r="S8">
        <f t="shared" si="16"/>
        <v>-2010</v>
      </c>
      <c r="U8">
        <v>1760</v>
      </c>
      <c r="V8">
        <v>132</v>
      </c>
      <c r="W8">
        <f t="shared" si="0"/>
        <v>17.600000000000001</v>
      </c>
      <c r="X8">
        <f t="shared" si="1"/>
        <v>11.55</v>
      </c>
      <c r="Z8">
        <f t="shared" si="17"/>
        <v>0.156</v>
      </c>
      <c r="AA8">
        <f t="shared" si="2"/>
        <v>0.13200000000000001</v>
      </c>
      <c r="AB8">
        <f t="shared" si="3"/>
        <v>5.3377500000000001E-2</v>
      </c>
      <c r="AE8" cm="1">
        <f t="array" ref="AE8">INDEX($W$2:$X$41, INT((ROW()-2)/2)+1, MOD(ROW()-2, 2)+1)</f>
        <v>-16.940000000000001</v>
      </c>
      <c r="AF8" cm="1">
        <f t="array" ref="AF8">INDEX($Z$2:$AA$41, INT((ROW()-2)/2)+1, MOD(ROW()-2, 2)+1)</f>
        <v>-0.161</v>
      </c>
      <c r="AG8">
        <f t="shared" si="4"/>
        <v>2.7273400000000003</v>
      </c>
      <c r="AJ8">
        <v>1760</v>
      </c>
      <c r="AK8">
        <v>1372</v>
      </c>
      <c r="AL8">
        <f t="shared" si="5"/>
        <v>17.600000000000001</v>
      </c>
      <c r="AM8">
        <f t="shared" si="6"/>
        <v>1.3720000000000001</v>
      </c>
      <c r="AQ8">
        <f t="shared" si="7"/>
        <v>17.600000000000001</v>
      </c>
      <c r="AR8">
        <f t="shared" si="8"/>
        <v>11.55</v>
      </c>
      <c r="AS8">
        <f t="shared" si="9"/>
        <v>1.3720000000000001</v>
      </c>
      <c r="AT8">
        <f t="shared" si="18"/>
        <v>1.0150000000000001</v>
      </c>
      <c r="AV8">
        <f t="shared" si="10"/>
        <v>33.710600000000007</v>
      </c>
      <c r="AW8">
        <f t="shared" si="11"/>
        <v>0.4213825000000001</v>
      </c>
      <c r="AZ8">
        <f t="shared" si="19"/>
        <v>17.600000000000001</v>
      </c>
      <c r="BA8">
        <f t="shared" si="12"/>
        <v>11.55</v>
      </c>
      <c r="BB8">
        <f t="shared" si="22"/>
        <v>0.156</v>
      </c>
      <c r="BC8">
        <f t="shared" si="20"/>
        <v>0.13200000000000001</v>
      </c>
      <c r="BD8">
        <f t="shared" si="13"/>
        <v>4.2702</v>
      </c>
      <c r="BH8">
        <v>132</v>
      </c>
      <c r="BI8">
        <f t="shared" si="21"/>
        <v>0.13200000000000001</v>
      </c>
      <c r="BK8">
        <v>17600</v>
      </c>
      <c r="BL8">
        <f t="shared" si="14"/>
        <v>17.600000000000001</v>
      </c>
    </row>
    <row r="9" spans="1:64" x14ac:dyDescent="0.25">
      <c r="A9">
        <v>-954800</v>
      </c>
      <c r="N9">
        <v>-1804</v>
      </c>
      <c r="O9">
        <v>-1837</v>
      </c>
      <c r="P9">
        <v>-190</v>
      </c>
      <c r="Q9">
        <v>-151</v>
      </c>
      <c r="R9">
        <f t="shared" si="15"/>
        <v>621434</v>
      </c>
      <c r="S9">
        <f t="shared" si="16"/>
        <v>-3982</v>
      </c>
      <c r="U9">
        <v>550</v>
      </c>
      <c r="V9">
        <v>-6</v>
      </c>
      <c r="W9">
        <f t="shared" si="0"/>
        <v>5.5</v>
      </c>
      <c r="X9">
        <f t="shared" si="1"/>
        <v>-2.2000000000000002</v>
      </c>
      <c r="Z9">
        <f t="shared" si="17"/>
        <v>6.3E-2</v>
      </c>
      <c r="AA9">
        <f t="shared" si="2"/>
        <v>-6.0000000000000001E-3</v>
      </c>
      <c r="AB9">
        <f t="shared" si="3"/>
        <v>4.4962500000000002E-3</v>
      </c>
      <c r="AE9" cm="1">
        <f t="array" ref="AE9">INDEX($W$2:$X$41, INT((ROW()-2)/2)+1, MOD(ROW()-2, 2)+1)</f>
        <v>-10.450000000000001</v>
      </c>
      <c r="AF9" cm="1">
        <f t="array" ref="AF9">INDEX($Z$2:$AA$41, INT((ROW()-2)/2)+1, MOD(ROW()-2, 2)+1)</f>
        <v>-0.13200000000000001</v>
      </c>
      <c r="AG9">
        <f t="shared" si="4"/>
        <v>1.3794000000000002</v>
      </c>
      <c r="AJ9">
        <v>550</v>
      </c>
      <c r="AK9">
        <v>1234</v>
      </c>
      <c r="AL9">
        <f t="shared" si="5"/>
        <v>5.5</v>
      </c>
      <c r="AM9">
        <f t="shared" si="6"/>
        <v>1.234</v>
      </c>
      <c r="AQ9">
        <f t="shared" si="7"/>
        <v>5.5</v>
      </c>
      <c r="AR9">
        <f t="shared" si="8"/>
        <v>7.7</v>
      </c>
      <c r="AS9">
        <f t="shared" si="9"/>
        <v>1.234</v>
      </c>
      <c r="AT9">
        <f t="shared" si="18"/>
        <v>1.3029999999999999</v>
      </c>
      <c r="AV9">
        <f t="shared" si="10"/>
        <v>16.668299999999999</v>
      </c>
      <c r="AW9">
        <f t="shared" si="11"/>
        <v>0.20835374999999998</v>
      </c>
      <c r="AZ9">
        <f t="shared" si="19"/>
        <v>5.5</v>
      </c>
      <c r="BA9">
        <f t="shared" si="12"/>
        <v>7.7</v>
      </c>
      <c r="BB9">
        <f>(BC9+BC8)/2</f>
        <v>6.9000000000000006E-2</v>
      </c>
      <c r="BC9">
        <f t="shared" si="20"/>
        <v>6.0000000000000001E-3</v>
      </c>
      <c r="BD9">
        <f t="shared" si="13"/>
        <v>0.42570000000000008</v>
      </c>
      <c r="BH9">
        <v>6</v>
      </c>
      <c r="BI9">
        <f t="shared" si="21"/>
        <v>6.0000000000000001E-3</v>
      </c>
      <c r="BK9">
        <v>5500</v>
      </c>
      <c r="BL9">
        <f t="shared" si="14"/>
        <v>5.5</v>
      </c>
    </row>
    <row r="10" spans="1:64" x14ac:dyDescent="0.25">
      <c r="A10">
        <v>-275550</v>
      </c>
      <c r="N10">
        <v>-1870</v>
      </c>
      <c r="O10">
        <v>-1342</v>
      </c>
      <c r="P10">
        <v>-152</v>
      </c>
      <c r="Q10">
        <v>-171</v>
      </c>
      <c r="R10">
        <f t="shared" si="15"/>
        <v>523754</v>
      </c>
      <c r="S10">
        <f t="shared" si="16"/>
        <v>-3535</v>
      </c>
      <c r="U10">
        <v>-990</v>
      </c>
      <c r="V10">
        <v>-142</v>
      </c>
      <c r="W10">
        <f t="shared" si="0"/>
        <v>-9.9</v>
      </c>
      <c r="X10">
        <f t="shared" si="1"/>
        <v>-14.739999999999998</v>
      </c>
      <c r="Z10">
        <f t="shared" si="17"/>
        <v>-7.3999999999999996E-2</v>
      </c>
      <c r="AA10">
        <f t="shared" si="2"/>
        <v>-0.14199999999999999</v>
      </c>
      <c r="AB10">
        <f t="shared" si="3"/>
        <v>3.5320999999999998E-2</v>
      </c>
      <c r="AE10" cm="1">
        <f t="array" ref="AE10">INDEX($W$2:$X$41, INT((ROW()-2)/2)+1, MOD(ROW()-2, 2)+1)</f>
        <v>-3.96</v>
      </c>
      <c r="AF10" cm="1">
        <f t="array" ref="AF10">INDEX($Z$2:$AA$41, INT((ROW()-2)/2)+1, MOD(ROW()-2, 2)+1)</f>
        <v>-1.0000000000000002E-2</v>
      </c>
      <c r="AG10">
        <f t="shared" si="4"/>
        <v>3.960000000000001E-2</v>
      </c>
      <c r="AJ10">
        <v>990</v>
      </c>
      <c r="AK10">
        <v>336</v>
      </c>
      <c r="AL10">
        <f t="shared" si="5"/>
        <v>9.9</v>
      </c>
      <c r="AM10">
        <f t="shared" si="6"/>
        <v>0.33600000000000002</v>
      </c>
      <c r="AQ10">
        <f t="shared" si="7"/>
        <v>9.9</v>
      </c>
      <c r="AR10">
        <f t="shared" si="8"/>
        <v>14.739999999999998</v>
      </c>
      <c r="AS10">
        <f t="shared" si="9"/>
        <v>0.33600000000000002</v>
      </c>
      <c r="AT10">
        <f t="shared" si="18"/>
        <v>0.78500000000000003</v>
      </c>
      <c r="AV10">
        <f t="shared" si="10"/>
        <v>12.72414</v>
      </c>
      <c r="AW10">
        <f t="shared" si="11"/>
        <v>0.15905174999999999</v>
      </c>
      <c r="AZ10">
        <f t="shared" si="19"/>
        <v>9.9</v>
      </c>
      <c r="BA10">
        <f t="shared" si="12"/>
        <v>14.739999999999998</v>
      </c>
      <c r="BB10">
        <f t="shared" si="22"/>
        <v>7.3999999999999996E-2</v>
      </c>
      <c r="BC10">
        <f t="shared" si="20"/>
        <v>0.14199999999999999</v>
      </c>
      <c r="BD10">
        <f t="shared" si="13"/>
        <v>2.8256799999999997</v>
      </c>
      <c r="BH10">
        <v>142</v>
      </c>
      <c r="BI10">
        <f t="shared" si="21"/>
        <v>0.14199999999999999</v>
      </c>
      <c r="BK10">
        <v>9900</v>
      </c>
      <c r="BL10">
        <f t="shared" si="14"/>
        <v>9.9</v>
      </c>
    </row>
    <row r="11" spans="1:64" x14ac:dyDescent="0.25">
      <c r="A11">
        <v>3070606</v>
      </c>
      <c r="N11">
        <v>-814</v>
      </c>
      <c r="O11">
        <v>297</v>
      </c>
      <c r="P11">
        <v>44</v>
      </c>
      <c r="Q11">
        <v>-54</v>
      </c>
      <c r="R11">
        <f t="shared" si="15"/>
        <v>57024</v>
      </c>
      <c r="S11">
        <f t="shared" si="16"/>
        <v>-527</v>
      </c>
      <c r="U11">
        <v>-1958</v>
      </c>
      <c r="V11">
        <v>-172</v>
      </c>
      <c r="W11">
        <f t="shared" si="0"/>
        <v>-19.579999999999998</v>
      </c>
      <c r="X11">
        <f t="shared" si="1"/>
        <v>-15.62</v>
      </c>
      <c r="Z11">
        <f t="shared" si="17"/>
        <v>-0.15699999999999997</v>
      </c>
      <c r="AA11">
        <f t="shared" si="2"/>
        <v>-0.17199999999999999</v>
      </c>
      <c r="AB11">
        <f t="shared" si="3"/>
        <v>7.2008749999999982E-2</v>
      </c>
      <c r="AE11" cm="1">
        <f t="array" ref="AE11">INDEX($W$2:$X$41, INT((ROW()-2)/2)+1, MOD(ROW()-2, 2)+1)</f>
        <v>7.48</v>
      </c>
      <c r="AF11" cm="1">
        <f t="array" ref="AF11">INDEX($Z$2:$AA$41, INT((ROW()-2)/2)+1, MOD(ROW()-2, 2)+1)</f>
        <v>0.112</v>
      </c>
      <c r="AG11">
        <f t="shared" si="4"/>
        <v>0.83776000000000006</v>
      </c>
      <c r="AJ11">
        <v>1958</v>
      </c>
      <c r="AK11">
        <v>1188</v>
      </c>
      <c r="AL11">
        <f t="shared" si="5"/>
        <v>19.579999999999998</v>
      </c>
      <c r="AM11">
        <f t="shared" si="6"/>
        <v>1.1879999999999999</v>
      </c>
      <c r="AQ11">
        <f t="shared" si="7"/>
        <v>19.579999999999998</v>
      </c>
      <c r="AR11">
        <f t="shared" si="8"/>
        <v>15.62</v>
      </c>
      <c r="AS11">
        <f t="shared" si="9"/>
        <v>1.1879999999999999</v>
      </c>
      <c r="AT11">
        <f t="shared" si="18"/>
        <v>0.76200000000000001</v>
      </c>
      <c r="AV11">
        <f t="shared" si="10"/>
        <v>33.476519999999994</v>
      </c>
      <c r="AW11">
        <f t="shared" si="11"/>
        <v>0.4184564999999999</v>
      </c>
      <c r="AZ11">
        <f t="shared" si="19"/>
        <v>19.579999999999998</v>
      </c>
      <c r="BA11">
        <f t="shared" si="12"/>
        <v>15.62</v>
      </c>
      <c r="BB11">
        <f t="shared" si="22"/>
        <v>0.15699999999999997</v>
      </c>
      <c r="BC11">
        <f t="shared" si="20"/>
        <v>0.17199999999999999</v>
      </c>
      <c r="BD11">
        <f t="shared" si="13"/>
        <v>5.760699999999999</v>
      </c>
      <c r="BH11">
        <v>172</v>
      </c>
      <c r="BI11">
        <f t="shared" si="21"/>
        <v>0.17199999999999999</v>
      </c>
      <c r="BK11">
        <v>19580</v>
      </c>
      <c r="BL11">
        <f t="shared" si="14"/>
        <v>19.579999999999998</v>
      </c>
    </row>
    <row r="12" spans="1:64" x14ac:dyDescent="0.25">
      <c r="A12">
        <v>2118402</v>
      </c>
      <c r="N12">
        <v>1408</v>
      </c>
      <c r="O12">
        <v>1694</v>
      </c>
      <c r="P12">
        <v>160</v>
      </c>
      <c r="Q12">
        <v>102</v>
      </c>
      <c r="R12">
        <f t="shared" si="15"/>
        <v>414656</v>
      </c>
      <c r="S12">
        <f t="shared" si="16"/>
        <v>3364</v>
      </c>
      <c r="U12">
        <v>-1166</v>
      </c>
      <c r="V12">
        <v>-64</v>
      </c>
      <c r="W12">
        <f t="shared" si="0"/>
        <v>-11.66</v>
      </c>
      <c r="X12">
        <f t="shared" si="1"/>
        <v>-3.96</v>
      </c>
      <c r="Z12">
        <f t="shared" si="17"/>
        <v>-0.11799999999999999</v>
      </c>
      <c r="AA12">
        <f t="shared" si="2"/>
        <v>-6.4000000000000001E-2</v>
      </c>
      <c r="AB12">
        <f t="shared" si="3"/>
        <v>2.0366499999999999E-2</v>
      </c>
      <c r="AE12" cm="1">
        <f t="array" ref="AE12">INDEX($W$2:$X$41, INT((ROW()-2)/2)+1, MOD(ROW()-2, 2)+1)</f>
        <v>18.920000000000002</v>
      </c>
      <c r="AF12" cm="1">
        <f t="array" ref="AF12">INDEX($Z$2:$AA$41, INT((ROW()-2)/2)+1, MOD(ROW()-2, 2)+1)</f>
        <v>0.14599999999999999</v>
      </c>
      <c r="AG12">
        <f t="shared" si="4"/>
        <v>2.7623199999999999</v>
      </c>
      <c r="AJ12">
        <v>1166</v>
      </c>
      <c r="AK12">
        <v>1412</v>
      </c>
      <c r="AL12">
        <f t="shared" si="5"/>
        <v>11.66</v>
      </c>
      <c r="AM12">
        <f t="shared" si="6"/>
        <v>1.4119999999999999</v>
      </c>
      <c r="AQ12">
        <f t="shared" si="7"/>
        <v>11.66</v>
      </c>
      <c r="AR12">
        <f t="shared" si="8"/>
        <v>7.7</v>
      </c>
      <c r="AS12">
        <f t="shared" si="9"/>
        <v>1.4119999999999999</v>
      </c>
      <c r="AT12">
        <f t="shared" si="18"/>
        <v>1.2999999999999998</v>
      </c>
      <c r="AV12">
        <f t="shared" si="10"/>
        <v>26.030399999999997</v>
      </c>
      <c r="AW12">
        <f t="shared" si="11"/>
        <v>0.32537999999999995</v>
      </c>
      <c r="AZ12">
        <f t="shared" si="19"/>
        <v>11.66</v>
      </c>
      <c r="BA12">
        <f t="shared" si="12"/>
        <v>7.7</v>
      </c>
      <c r="BB12">
        <f t="shared" si="22"/>
        <v>0.11799999999999999</v>
      </c>
      <c r="BC12">
        <f t="shared" si="20"/>
        <v>6.4000000000000001E-2</v>
      </c>
      <c r="BD12">
        <f t="shared" si="13"/>
        <v>1.8686799999999999</v>
      </c>
      <c r="BH12">
        <v>64</v>
      </c>
      <c r="BI12">
        <f t="shared" si="21"/>
        <v>6.4000000000000001E-2</v>
      </c>
      <c r="BK12">
        <v>11660</v>
      </c>
      <c r="BL12">
        <f t="shared" si="14"/>
        <v>11.66</v>
      </c>
    </row>
    <row r="13" spans="1:64" x14ac:dyDescent="0.25">
      <c r="A13">
        <v>-599610</v>
      </c>
      <c r="N13">
        <v>1980</v>
      </c>
      <c r="O13">
        <v>1661</v>
      </c>
      <c r="P13">
        <v>170</v>
      </c>
      <c r="Q13">
        <v>165</v>
      </c>
      <c r="R13">
        <f t="shared" si="15"/>
        <v>609070</v>
      </c>
      <c r="S13">
        <f t="shared" si="16"/>
        <v>3976</v>
      </c>
      <c r="U13">
        <v>374</v>
      </c>
      <c r="V13">
        <v>82</v>
      </c>
      <c r="W13">
        <f t="shared" si="0"/>
        <v>3.74</v>
      </c>
      <c r="X13">
        <f t="shared" si="1"/>
        <v>10.23</v>
      </c>
      <c r="Z13">
        <f t="shared" si="17"/>
        <v>9.0000000000000011E-3</v>
      </c>
      <c r="AA13">
        <f t="shared" si="2"/>
        <v>8.2000000000000003E-2</v>
      </c>
      <c r="AB13">
        <f t="shared" si="3"/>
        <v>1.0906500000000001E-2</v>
      </c>
      <c r="AE13" cm="1">
        <f t="array" ref="AE13">INDEX($W$2:$X$41, INT((ROW()-2)/2)+1, MOD(ROW()-2, 2)+1)</f>
        <v>18.260000000000002</v>
      </c>
      <c r="AF13" cm="1">
        <f t="array" ref="AF13">INDEX($Z$2:$AA$41, INT((ROW()-2)/2)+1, MOD(ROW()-2, 2)+1)</f>
        <v>0.18</v>
      </c>
      <c r="AG13">
        <f t="shared" si="4"/>
        <v>3.2867999999999999</v>
      </c>
      <c r="AJ13">
        <v>374</v>
      </c>
      <c r="AK13">
        <v>776</v>
      </c>
      <c r="AL13">
        <f t="shared" si="5"/>
        <v>3.74</v>
      </c>
      <c r="AM13">
        <f t="shared" si="6"/>
        <v>0.77600000000000002</v>
      </c>
      <c r="AQ13">
        <f t="shared" si="7"/>
        <v>3.74</v>
      </c>
      <c r="AR13">
        <f t="shared" si="8"/>
        <v>10.23</v>
      </c>
      <c r="AS13">
        <f t="shared" si="9"/>
        <v>0.77600000000000002</v>
      </c>
      <c r="AT13">
        <f t="shared" si="18"/>
        <v>1.0939999999999999</v>
      </c>
      <c r="AV13">
        <f t="shared" si="10"/>
        <v>12.03004</v>
      </c>
      <c r="AW13">
        <f t="shared" si="11"/>
        <v>0.1503755</v>
      </c>
      <c r="AZ13">
        <f t="shared" si="19"/>
        <v>3.74</v>
      </c>
      <c r="BA13">
        <f t="shared" si="12"/>
        <v>10.23</v>
      </c>
      <c r="BB13">
        <f t="shared" si="22"/>
        <v>7.3000000000000009E-2</v>
      </c>
      <c r="BC13">
        <f t="shared" si="20"/>
        <v>8.2000000000000003E-2</v>
      </c>
      <c r="BD13">
        <f t="shared" si="13"/>
        <v>1.1118800000000002</v>
      </c>
      <c r="BH13">
        <v>82</v>
      </c>
      <c r="BI13">
        <f t="shared" si="21"/>
        <v>8.2000000000000003E-2</v>
      </c>
      <c r="BK13">
        <v>3740</v>
      </c>
      <c r="BL13">
        <f t="shared" si="14"/>
        <v>3.74</v>
      </c>
    </row>
    <row r="14" spans="1:64" x14ac:dyDescent="0.25">
      <c r="A14">
        <v>2050796</v>
      </c>
      <c r="N14">
        <v>1342</v>
      </c>
      <c r="O14">
        <v>605</v>
      </c>
      <c r="P14">
        <v>72</v>
      </c>
      <c r="Q14">
        <v>121</v>
      </c>
      <c r="R14">
        <f t="shared" si="15"/>
        <v>205942</v>
      </c>
      <c r="S14">
        <f t="shared" si="16"/>
        <v>2140</v>
      </c>
      <c r="U14">
        <v>1672</v>
      </c>
      <c r="V14">
        <v>170</v>
      </c>
      <c r="W14">
        <f t="shared" si="0"/>
        <v>16.72</v>
      </c>
      <c r="X14">
        <f t="shared" si="1"/>
        <v>18.04</v>
      </c>
      <c r="Z14">
        <f t="shared" si="17"/>
        <v>0.126</v>
      </c>
      <c r="AA14">
        <f t="shared" si="2"/>
        <v>0.17</v>
      </c>
      <c r="AB14">
        <f t="shared" si="3"/>
        <v>6.4669000000000004E-2</v>
      </c>
      <c r="AE14" cm="1">
        <f t="array" ref="AE14">INDEX($W$2:$X$41, INT((ROW()-2)/2)+1, MOD(ROW()-2, 2)+1)</f>
        <v>17.600000000000001</v>
      </c>
      <c r="AF14" cm="1">
        <f t="array" ref="AF14">INDEX($Z$2:$AA$41, INT((ROW()-2)/2)+1, MOD(ROW()-2, 2)+1)</f>
        <v>0.156</v>
      </c>
      <c r="AG14">
        <f t="shared" si="4"/>
        <v>2.7456</v>
      </c>
      <c r="AJ14">
        <v>1672</v>
      </c>
      <c r="AK14">
        <v>326</v>
      </c>
      <c r="AL14">
        <f t="shared" si="5"/>
        <v>16.72</v>
      </c>
      <c r="AM14">
        <f t="shared" si="6"/>
        <v>0.32600000000000001</v>
      </c>
      <c r="AQ14">
        <f t="shared" si="7"/>
        <v>16.72</v>
      </c>
      <c r="AR14">
        <f t="shared" si="8"/>
        <v>18.04</v>
      </c>
      <c r="AS14">
        <f t="shared" si="9"/>
        <v>0.32600000000000001</v>
      </c>
      <c r="AT14">
        <f t="shared" si="18"/>
        <v>0.55100000000000005</v>
      </c>
      <c r="AV14">
        <f t="shared" si="10"/>
        <v>15.09376</v>
      </c>
      <c r="AW14">
        <f t="shared" si="11"/>
        <v>0.18867200000000001</v>
      </c>
      <c r="AZ14">
        <f t="shared" si="19"/>
        <v>16.72</v>
      </c>
      <c r="BA14">
        <f t="shared" si="12"/>
        <v>18.04</v>
      </c>
      <c r="BB14">
        <f t="shared" si="22"/>
        <v>0.126</v>
      </c>
      <c r="BC14">
        <f t="shared" si="20"/>
        <v>0.17</v>
      </c>
      <c r="BD14">
        <f t="shared" si="13"/>
        <v>5.1735199999999999</v>
      </c>
      <c r="BH14">
        <v>170</v>
      </c>
      <c r="BI14">
        <f t="shared" si="21"/>
        <v>0.17</v>
      </c>
      <c r="BK14">
        <v>16720</v>
      </c>
      <c r="BL14">
        <f t="shared" si="14"/>
        <v>16.72</v>
      </c>
    </row>
    <row r="15" spans="1:64" x14ac:dyDescent="0.25">
      <c r="A15">
        <v>3299912</v>
      </c>
      <c r="N15">
        <v>-132</v>
      </c>
      <c r="O15">
        <v>-836</v>
      </c>
      <c r="P15">
        <v>-74</v>
      </c>
      <c r="Q15">
        <v>-1</v>
      </c>
      <c r="R15">
        <f t="shared" si="15"/>
        <v>61996</v>
      </c>
      <c r="S15">
        <f t="shared" si="16"/>
        <v>-1043</v>
      </c>
      <c r="U15">
        <v>1936</v>
      </c>
      <c r="V15">
        <v>150</v>
      </c>
      <c r="W15">
        <f t="shared" si="0"/>
        <v>19.36</v>
      </c>
      <c r="X15">
        <f t="shared" si="1"/>
        <v>14.739999999999998</v>
      </c>
      <c r="Z15">
        <f t="shared" si="17"/>
        <v>0.16</v>
      </c>
      <c r="AA15">
        <f t="shared" si="2"/>
        <v>0.15</v>
      </c>
      <c r="AB15">
        <f t="shared" si="3"/>
        <v>6.63575E-2</v>
      </c>
      <c r="AE15" cm="1">
        <f t="array" ref="AE15">INDEX($W$2:$X$41, INT((ROW()-2)/2)+1, MOD(ROW()-2, 2)+1)</f>
        <v>11.55</v>
      </c>
      <c r="AF15" cm="1">
        <f t="array" ref="AF15">INDEX($Z$2:$AA$41, INT((ROW()-2)/2)+1, MOD(ROW()-2, 2)+1)</f>
        <v>0.13200000000000001</v>
      </c>
      <c r="AG15">
        <f t="shared" si="4"/>
        <v>1.5246000000000002</v>
      </c>
      <c r="AJ15">
        <v>1936</v>
      </c>
      <c r="AK15">
        <v>1234</v>
      </c>
      <c r="AL15">
        <f t="shared" si="5"/>
        <v>19.36</v>
      </c>
      <c r="AM15">
        <f t="shared" si="6"/>
        <v>1.234</v>
      </c>
      <c r="AQ15">
        <f t="shared" si="7"/>
        <v>19.36</v>
      </c>
      <c r="AR15">
        <f t="shared" si="8"/>
        <v>14.739999999999998</v>
      </c>
      <c r="AS15">
        <f t="shared" si="9"/>
        <v>1.234</v>
      </c>
      <c r="AT15">
        <f t="shared" si="18"/>
        <v>0.78</v>
      </c>
      <c r="AV15">
        <f t="shared" si="10"/>
        <v>33.289959999999994</v>
      </c>
      <c r="AW15">
        <f t="shared" si="11"/>
        <v>0.4161244999999999</v>
      </c>
      <c r="AZ15">
        <f t="shared" si="19"/>
        <v>19.36</v>
      </c>
      <c r="BA15">
        <f t="shared" si="12"/>
        <v>14.739999999999998</v>
      </c>
      <c r="BB15">
        <f t="shared" si="22"/>
        <v>0.16</v>
      </c>
      <c r="BC15">
        <f t="shared" si="20"/>
        <v>0.15</v>
      </c>
      <c r="BD15">
        <f t="shared" si="13"/>
        <v>5.3086000000000002</v>
      </c>
      <c r="BH15">
        <v>150</v>
      </c>
      <c r="BI15">
        <f t="shared" si="21"/>
        <v>0.15</v>
      </c>
      <c r="BK15">
        <v>19360</v>
      </c>
      <c r="BL15">
        <f t="shared" si="14"/>
        <v>19.36</v>
      </c>
    </row>
    <row r="16" spans="1:64" x14ac:dyDescent="0.25">
      <c r="A16">
        <v>-29304</v>
      </c>
      <c r="N16">
        <v>-1540</v>
      </c>
      <c r="O16">
        <v>-1650</v>
      </c>
      <c r="P16">
        <v>-190</v>
      </c>
      <c r="Q16">
        <v>-132</v>
      </c>
      <c r="R16">
        <f t="shared" si="15"/>
        <v>516780</v>
      </c>
      <c r="S16">
        <f t="shared" si="16"/>
        <v>-3512</v>
      </c>
      <c r="U16">
        <v>1012</v>
      </c>
      <c r="V16">
        <v>-34</v>
      </c>
      <c r="W16">
        <f t="shared" si="0"/>
        <v>10.119999999999999</v>
      </c>
      <c r="X16">
        <f t="shared" si="1"/>
        <v>-1.21</v>
      </c>
      <c r="Z16">
        <f t="shared" si="17"/>
        <v>5.7999999999999996E-2</v>
      </c>
      <c r="AA16">
        <f t="shared" si="2"/>
        <v>-3.4000000000000002E-2</v>
      </c>
      <c r="AB16">
        <f t="shared" si="3"/>
        <v>7.8512499999999989E-3</v>
      </c>
      <c r="AE16" cm="1">
        <f t="array" ref="AE16">INDEX($W$2:$X$41, INT((ROW()-2)/2)+1, MOD(ROW()-2, 2)+1)</f>
        <v>5.5</v>
      </c>
      <c r="AF16" cm="1">
        <f t="array" ref="AF16">INDEX($Z$2:$AA$41, INT((ROW()-2)/2)+1, MOD(ROW()-2, 2)+1)</f>
        <v>6.3E-2</v>
      </c>
      <c r="AG16">
        <f t="shared" si="4"/>
        <v>0.34650000000000003</v>
      </c>
      <c r="AJ16">
        <v>1012</v>
      </c>
      <c r="AK16">
        <v>1108</v>
      </c>
      <c r="AL16">
        <f t="shared" si="5"/>
        <v>10.119999999999999</v>
      </c>
      <c r="AM16">
        <f t="shared" si="6"/>
        <v>1.1080000000000001</v>
      </c>
      <c r="AQ16">
        <f t="shared" si="7"/>
        <v>10.119999999999999</v>
      </c>
      <c r="AR16">
        <f t="shared" si="8"/>
        <v>11.329999999999998</v>
      </c>
      <c r="AS16">
        <f t="shared" si="9"/>
        <v>1.1080000000000001</v>
      </c>
      <c r="AT16">
        <f t="shared" si="18"/>
        <v>1.171</v>
      </c>
      <c r="AV16">
        <f t="shared" si="10"/>
        <v>24.404159999999997</v>
      </c>
      <c r="AW16">
        <f t="shared" si="11"/>
        <v>0.30505199999999999</v>
      </c>
      <c r="AZ16">
        <f t="shared" si="19"/>
        <v>10.119999999999999</v>
      </c>
      <c r="BA16">
        <f t="shared" si="12"/>
        <v>11.329999999999998</v>
      </c>
      <c r="BB16">
        <f t="shared" si="22"/>
        <v>9.1999999999999998E-2</v>
      </c>
      <c r="BC16">
        <f t="shared" si="20"/>
        <v>3.4000000000000002E-2</v>
      </c>
      <c r="BD16">
        <f t="shared" si="13"/>
        <v>1.3162599999999998</v>
      </c>
      <c r="BH16">
        <v>34</v>
      </c>
      <c r="BI16">
        <f t="shared" si="21"/>
        <v>3.4000000000000002E-2</v>
      </c>
      <c r="BK16">
        <v>10120</v>
      </c>
      <c r="BL16">
        <f t="shared" si="14"/>
        <v>10.119999999999999</v>
      </c>
    </row>
    <row r="17" spans="1:64" x14ac:dyDescent="0.25">
      <c r="A17">
        <v>-1078308</v>
      </c>
      <c r="N17">
        <v>-1760</v>
      </c>
      <c r="O17">
        <v>-1133</v>
      </c>
      <c r="P17">
        <v>-142</v>
      </c>
      <c r="Q17">
        <v>-166</v>
      </c>
      <c r="R17">
        <f t="shared" si="15"/>
        <v>453046</v>
      </c>
      <c r="S17">
        <f t="shared" si="16"/>
        <v>-3201</v>
      </c>
      <c r="U17">
        <v>-1254</v>
      </c>
      <c r="V17">
        <v>-162</v>
      </c>
      <c r="W17">
        <f t="shared" si="0"/>
        <v>-12.54</v>
      </c>
      <c r="X17">
        <f t="shared" si="1"/>
        <v>-16.28</v>
      </c>
      <c r="Z17">
        <f t="shared" si="17"/>
        <v>-9.8000000000000004E-2</v>
      </c>
      <c r="AA17">
        <f t="shared" si="2"/>
        <v>-0.16200000000000001</v>
      </c>
      <c r="AB17">
        <f t="shared" si="3"/>
        <v>4.8328500000000003E-2</v>
      </c>
      <c r="AE17" cm="1">
        <f t="array" ref="AE17">INDEX($W$2:$X$41, INT((ROW()-2)/2)+1, MOD(ROW()-2, 2)+1)</f>
        <v>-2.2000000000000002</v>
      </c>
      <c r="AF17" cm="1">
        <f t="array" ref="AF17">INDEX($Z$2:$AA$41, INT((ROW()-2)/2)+1, MOD(ROW()-2, 2)+1)</f>
        <v>-6.0000000000000001E-3</v>
      </c>
      <c r="AG17">
        <f t="shared" si="4"/>
        <v>1.3200000000000002E-2</v>
      </c>
      <c r="AJ17">
        <v>1254</v>
      </c>
      <c r="AK17">
        <v>112</v>
      </c>
      <c r="AL17">
        <f t="shared" si="5"/>
        <v>12.54</v>
      </c>
      <c r="AM17">
        <f t="shared" si="6"/>
        <v>0.112</v>
      </c>
      <c r="AQ17">
        <f t="shared" si="7"/>
        <v>12.54</v>
      </c>
      <c r="AR17">
        <f t="shared" si="8"/>
        <v>16.28</v>
      </c>
      <c r="AS17">
        <f t="shared" si="9"/>
        <v>0.112</v>
      </c>
      <c r="AT17">
        <f t="shared" si="18"/>
        <v>0.6100000000000001</v>
      </c>
      <c r="AV17">
        <f t="shared" si="10"/>
        <v>9.472760000000001</v>
      </c>
      <c r="AW17">
        <f t="shared" si="11"/>
        <v>0.11840950000000001</v>
      </c>
      <c r="AZ17">
        <f t="shared" si="19"/>
        <v>12.54</v>
      </c>
      <c r="BA17">
        <f t="shared" si="12"/>
        <v>16.28</v>
      </c>
      <c r="BB17">
        <f t="shared" si="22"/>
        <v>9.8000000000000004E-2</v>
      </c>
      <c r="BC17">
        <f t="shared" si="20"/>
        <v>0.16200000000000001</v>
      </c>
      <c r="BD17">
        <f t="shared" si="13"/>
        <v>3.8662800000000002</v>
      </c>
      <c r="BH17">
        <v>162</v>
      </c>
      <c r="BI17">
        <f t="shared" si="21"/>
        <v>0.16200000000000001</v>
      </c>
      <c r="BK17">
        <v>12540</v>
      </c>
      <c r="BL17">
        <f t="shared" si="14"/>
        <v>12.54</v>
      </c>
    </row>
    <row r="18" spans="1:64" x14ac:dyDescent="0.25">
      <c r="A18">
        <v>2920412</v>
      </c>
      <c r="N18">
        <v>-506</v>
      </c>
      <c r="O18">
        <v>264</v>
      </c>
      <c r="P18">
        <v>-6</v>
      </c>
      <c r="Q18">
        <v>-74</v>
      </c>
      <c r="R18">
        <f t="shared" si="15"/>
        <v>35860</v>
      </c>
      <c r="S18">
        <f t="shared" si="16"/>
        <v>-322</v>
      </c>
      <c r="U18">
        <v>-2002</v>
      </c>
      <c r="V18">
        <v>-190</v>
      </c>
      <c r="W18">
        <f t="shared" si="0"/>
        <v>-20.02</v>
      </c>
      <c r="X18">
        <f t="shared" si="1"/>
        <v>-17.600000000000001</v>
      </c>
      <c r="Z18">
        <f t="shared" si="17"/>
        <v>-0.17599999999999999</v>
      </c>
      <c r="AA18">
        <f t="shared" si="2"/>
        <v>-0.19</v>
      </c>
      <c r="AB18">
        <f t="shared" si="3"/>
        <v>8.5844000000000004E-2</v>
      </c>
      <c r="AE18" cm="1">
        <f t="array" ref="AE18">INDEX($W$2:$X$41, INT((ROW()-2)/2)+1, MOD(ROW()-2, 2)+1)</f>
        <v>-9.9</v>
      </c>
      <c r="AF18" cm="1">
        <f t="array" ref="AF18">INDEX($Z$2:$AA$41, INT((ROW()-2)/2)+1, MOD(ROW()-2, 2)+1)</f>
        <v>-7.3999999999999996E-2</v>
      </c>
      <c r="AG18">
        <f t="shared" si="4"/>
        <v>0.73260000000000003</v>
      </c>
      <c r="AJ18">
        <v>2002</v>
      </c>
      <c r="AK18">
        <v>942</v>
      </c>
      <c r="AL18">
        <f t="shared" si="5"/>
        <v>20.02</v>
      </c>
      <c r="AM18">
        <f t="shared" si="6"/>
        <v>0.94199999999999995</v>
      </c>
      <c r="AQ18">
        <f t="shared" si="7"/>
        <v>20.02</v>
      </c>
      <c r="AR18">
        <f t="shared" si="8"/>
        <v>17.600000000000001</v>
      </c>
      <c r="AS18">
        <f t="shared" si="9"/>
        <v>0.94199999999999995</v>
      </c>
      <c r="AT18">
        <f t="shared" si="18"/>
        <v>0.52700000000000002</v>
      </c>
      <c r="AV18">
        <f t="shared" si="10"/>
        <v>27.129739999999998</v>
      </c>
      <c r="AW18">
        <f t="shared" si="11"/>
        <v>0.33912175</v>
      </c>
      <c r="AZ18">
        <f t="shared" si="19"/>
        <v>20.02</v>
      </c>
      <c r="BA18">
        <f t="shared" si="12"/>
        <v>17.600000000000001</v>
      </c>
      <c r="BB18">
        <f t="shared" si="22"/>
        <v>0.17599999999999999</v>
      </c>
      <c r="BC18">
        <f t="shared" si="20"/>
        <v>0.19</v>
      </c>
      <c r="BD18">
        <f t="shared" si="13"/>
        <v>6.8675199999999998</v>
      </c>
      <c r="BH18">
        <v>190</v>
      </c>
      <c r="BI18">
        <f t="shared" si="21"/>
        <v>0.19</v>
      </c>
      <c r="BK18">
        <v>20020</v>
      </c>
      <c r="BL18">
        <f t="shared" si="14"/>
        <v>20.02</v>
      </c>
    </row>
    <row r="19" spans="1:64" x14ac:dyDescent="0.25">
      <c r="A19">
        <v>1466828</v>
      </c>
      <c r="N19">
        <v>1034</v>
      </c>
      <c r="O19">
        <v>1485</v>
      </c>
      <c r="P19">
        <v>132</v>
      </c>
      <c r="Q19">
        <v>63</v>
      </c>
      <c r="R19">
        <f t="shared" si="15"/>
        <v>261162</v>
      </c>
      <c r="S19">
        <f t="shared" si="16"/>
        <v>2714</v>
      </c>
      <c r="U19">
        <v>-1518</v>
      </c>
      <c r="V19">
        <v>-112</v>
      </c>
      <c r="W19">
        <f t="shared" si="0"/>
        <v>-15.18</v>
      </c>
      <c r="X19">
        <f t="shared" si="1"/>
        <v>-8.14</v>
      </c>
      <c r="Z19">
        <f t="shared" si="17"/>
        <v>-0.151</v>
      </c>
      <c r="AA19">
        <f t="shared" si="2"/>
        <v>-0.112</v>
      </c>
      <c r="AB19">
        <f t="shared" si="3"/>
        <v>4.0048250000000001E-2</v>
      </c>
      <c r="AE19" cm="1">
        <f t="array" ref="AE19">INDEX($W$2:$X$41, INT((ROW()-2)/2)+1, MOD(ROW()-2, 2)+1)</f>
        <v>-14.739999999999998</v>
      </c>
      <c r="AF19" cm="1">
        <f t="array" ref="AF19">INDEX($Z$2:$AA$41, INT((ROW()-2)/2)+1, MOD(ROW()-2, 2)+1)</f>
        <v>-0.14199999999999999</v>
      </c>
      <c r="AG19">
        <f t="shared" si="4"/>
        <v>2.0930799999999996</v>
      </c>
      <c r="AJ19">
        <v>1518</v>
      </c>
      <c r="AK19">
        <v>1432</v>
      </c>
      <c r="AL19">
        <f t="shared" si="5"/>
        <v>15.18</v>
      </c>
      <c r="AM19">
        <f t="shared" si="6"/>
        <v>1.4319999999999999</v>
      </c>
      <c r="AQ19">
        <f t="shared" si="7"/>
        <v>15.18</v>
      </c>
      <c r="AR19">
        <f t="shared" si="8"/>
        <v>8.14</v>
      </c>
      <c r="AS19">
        <f t="shared" si="9"/>
        <v>1.4319999999999999</v>
      </c>
      <c r="AT19">
        <f t="shared" si="18"/>
        <v>1.1869999999999998</v>
      </c>
      <c r="AV19">
        <f t="shared" si="10"/>
        <v>29.675139999999999</v>
      </c>
      <c r="AW19">
        <f t="shared" si="11"/>
        <v>0.37093925</v>
      </c>
      <c r="AZ19">
        <f t="shared" si="19"/>
        <v>15.18</v>
      </c>
      <c r="BA19">
        <f t="shared" si="12"/>
        <v>8.14</v>
      </c>
      <c r="BB19">
        <f t="shared" si="22"/>
        <v>0.151</v>
      </c>
      <c r="BC19">
        <f t="shared" si="20"/>
        <v>0.112</v>
      </c>
      <c r="BD19">
        <f t="shared" si="13"/>
        <v>3.2038600000000002</v>
      </c>
      <c r="BH19">
        <v>112</v>
      </c>
      <c r="BI19">
        <f t="shared" si="21"/>
        <v>0.112</v>
      </c>
      <c r="BK19">
        <v>15180</v>
      </c>
      <c r="BL19">
        <f t="shared" si="14"/>
        <v>15.18</v>
      </c>
    </row>
    <row r="20" spans="1:64" x14ac:dyDescent="0.25">
      <c r="A20">
        <v>-1360656</v>
      </c>
      <c r="N20">
        <v>1936</v>
      </c>
      <c r="O20">
        <v>1793</v>
      </c>
      <c r="P20">
        <v>180</v>
      </c>
      <c r="Q20">
        <v>156</v>
      </c>
      <c r="R20">
        <f t="shared" si="15"/>
        <v>624756</v>
      </c>
      <c r="S20">
        <f t="shared" si="16"/>
        <v>4065</v>
      </c>
      <c r="U20">
        <v>-110</v>
      </c>
      <c r="V20">
        <v>34</v>
      </c>
      <c r="W20">
        <f t="shared" si="0"/>
        <v>-1.1000000000000001</v>
      </c>
      <c r="X20">
        <f t="shared" si="1"/>
        <v>6.2700000000000005</v>
      </c>
      <c r="Z20">
        <f t="shared" si="17"/>
        <v>-3.9E-2</v>
      </c>
      <c r="AA20">
        <f t="shared" si="2"/>
        <v>3.4000000000000002E-2</v>
      </c>
      <c r="AB20">
        <f t="shared" si="3"/>
        <v>3.2010000000000003E-3</v>
      </c>
      <c r="AE20" cm="1">
        <f t="array" ref="AE20">INDEX($W$2:$X$41, INT((ROW()-2)/2)+1, MOD(ROW()-2, 2)+1)</f>
        <v>-19.579999999999998</v>
      </c>
      <c r="AF20" cm="1">
        <f t="array" ref="AF20">INDEX($Z$2:$AA$41, INT((ROW()-2)/2)+1, MOD(ROW()-2, 2)+1)</f>
        <v>-0.15699999999999997</v>
      </c>
      <c r="AG20">
        <f t="shared" si="4"/>
        <v>3.0740599999999993</v>
      </c>
      <c r="AJ20">
        <v>110</v>
      </c>
      <c r="AK20">
        <v>1040</v>
      </c>
      <c r="AL20">
        <f t="shared" si="5"/>
        <v>1.1000000000000001</v>
      </c>
      <c r="AM20">
        <f t="shared" si="6"/>
        <v>1.04</v>
      </c>
      <c r="AQ20">
        <f t="shared" si="7"/>
        <v>1.1000000000000001</v>
      </c>
      <c r="AR20">
        <f t="shared" si="8"/>
        <v>7.37</v>
      </c>
      <c r="AS20">
        <f t="shared" si="9"/>
        <v>1.04</v>
      </c>
      <c r="AT20">
        <f t="shared" si="18"/>
        <v>1.236</v>
      </c>
      <c r="AV20">
        <f t="shared" si="10"/>
        <v>9.0244</v>
      </c>
      <c r="AW20">
        <f t="shared" si="11"/>
        <v>0.112805</v>
      </c>
      <c r="AZ20">
        <f t="shared" si="19"/>
        <v>1.1000000000000001</v>
      </c>
      <c r="BA20">
        <f t="shared" si="12"/>
        <v>7.37</v>
      </c>
      <c r="BB20">
        <f t="shared" si="22"/>
        <v>7.3000000000000009E-2</v>
      </c>
      <c r="BC20">
        <f t="shared" si="20"/>
        <v>3.4000000000000002E-2</v>
      </c>
      <c r="BD20">
        <f t="shared" si="13"/>
        <v>0.33088000000000006</v>
      </c>
      <c r="BH20">
        <v>34</v>
      </c>
      <c r="BI20">
        <f t="shared" si="21"/>
        <v>3.4000000000000002E-2</v>
      </c>
      <c r="BK20">
        <v>1100</v>
      </c>
      <c r="BL20">
        <f t="shared" si="14"/>
        <v>1.1000000000000001</v>
      </c>
    </row>
    <row r="21" spans="1:64" x14ac:dyDescent="0.25">
      <c r="A21">
        <v>826760</v>
      </c>
      <c r="N21">
        <v>1650</v>
      </c>
      <c r="O21">
        <v>605</v>
      </c>
      <c r="P21">
        <v>54</v>
      </c>
      <c r="Q21">
        <v>117</v>
      </c>
      <c r="R21">
        <f t="shared" si="15"/>
        <v>225720</v>
      </c>
      <c r="S21">
        <f t="shared" si="16"/>
        <v>2426</v>
      </c>
      <c r="U21">
        <v>1364</v>
      </c>
      <c r="V21">
        <v>180</v>
      </c>
      <c r="W21">
        <f t="shared" si="0"/>
        <v>13.64</v>
      </c>
      <c r="X21">
        <f t="shared" si="1"/>
        <v>16.060000000000002</v>
      </c>
      <c r="Z21">
        <f t="shared" si="17"/>
        <v>0.107</v>
      </c>
      <c r="AA21">
        <f t="shared" si="2"/>
        <v>0.18</v>
      </c>
      <c r="AB21">
        <f t="shared" si="3"/>
        <v>5.437850000000001E-2</v>
      </c>
      <c r="AE21" cm="1">
        <f t="array" ref="AE21">INDEX($W$2:$X$41, INT((ROW()-2)/2)+1, MOD(ROW()-2, 2)+1)</f>
        <v>-15.62</v>
      </c>
      <c r="AF21" cm="1">
        <f t="array" ref="AF21">INDEX($Z$2:$AA$41, INT((ROW()-2)/2)+1, MOD(ROW()-2, 2)+1)</f>
        <v>-0.17199999999999999</v>
      </c>
      <c r="AG21">
        <f t="shared" si="4"/>
        <v>2.6866399999999997</v>
      </c>
      <c r="AJ21">
        <v>1364</v>
      </c>
      <c r="AK21">
        <v>552</v>
      </c>
      <c r="AL21">
        <f t="shared" si="5"/>
        <v>13.64</v>
      </c>
      <c r="AM21">
        <f t="shared" si="6"/>
        <v>0.55200000000000005</v>
      </c>
      <c r="AQ21">
        <f t="shared" si="7"/>
        <v>13.64</v>
      </c>
      <c r="AR21">
        <f t="shared" si="8"/>
        <v>16.060000000000002</v>
      </c>
      <c r="AS21">
        <f t="shared" si="9"/>
        <v>0.55200000000000005</v>
      </c>
      <c r="AT21">
        <f t="shared" si="18"/>
        <v>0.79600000000000004</v>
      </c>
      <c r="AV21">
        <f t="shared" si="10"/>
        <v>19.722560000000001</v>
      </c>
      <c r="AW21">
        <f t="shared" si="11"/>
        <v>0.24653200000000003</v>
      </c>
      <c r="AZ21">
        <f t="shared" si="19"/>
        <v>13.64</v>
      </c>
      <c r="BA21">
        <f t="shared" si="12"/>
        <v>16.060000000000002</v>
      </c>
      <c r="BB21">
        <f t="shared" si="22"/>
        <v>0.107</v>
      </c>
      <c r="BC21">
        <f t="shared" si="20"/>
        <v>0.18</v>
      </c>
      <c r="BD21">
        <f t="shared" si="13"/>
        <v>4.3502800000000006</v>
      </c>
      <c r="BH21">
        <v>180</v>
      </c>
      <c r="BI21">
        <f t="shared" si="21"/>
        <v>0.18</v>
      </c>
      <c r="BK21">
        <v>13640</v>
      </c>
      <c r="BL21">
        <f t="shared" si="14"/>
        <v>13.64</v>
      </c>
    </row>
    <row r="22" spans="1:64" x14ac:dyDescent="0.25">
      <c r="A22">
        <v>3512124</v>
      </c>
      <c r="N22">
        <v>-440</v>
      </c>
      <c r="O22">
        <v>-1078</v>
      </c>
      <c r="P22">
        <v>-94</v>
      </c>
      <c r="Q22">
        <v>-20</v>
      </c>
      <c r="R22">
        <f t="shared" si="15"/>
        <v>110132</v>
      </c>
      <c r="S22">
        <f t="shared" si="16"/>
        <v>-1632</v>
      </c>
      <c r="U22">
        <v>1848</v>
      </c>
      <c r="V22">
        <v>142</v>
      </c>
      <c r="W22">
        <f t="shared" si="0"/>
        <v>18.48</v>
      </c>
      <c r="X22">
        <f t="shared" si="1"/>
        <v>12.870000000000001</v>
      </c>
      <c r="Z22">
        <f t="shared" si="17"/>
        <v>0.16099999999999998</v>
      </c>
      <c r="AA22">
        <f t="shared" si="2"/>
        <v>0.14199999999999999</v>
      </c>
      <c r="AB22">
        <f t="shared" si="3"/>
        <v>6.0035249999999998E-2</v>
      </c>
      <c r="AE22" cm="1">
        <f t="array" ref="AE22">INDEX($W$2:$X$41, INT((ROW()-2)/2)+1, MOD(ROW()-2, 2)+1)</f>
        <v>-11.66</v>
      </c>
      <c r="AF22" cm="1">
        <f t="array" ref="AF22">INDEX($Z$2:$AA$41, INT((ROW()-2)/2)+1, MOD(ROW()-2, 2)+1)</f>
        <v>-0.11799999999999999</v>
      </c>
      <c r="AG22">
        <f t="shared" si="4"/>
        <v>1.37588</v>
      </c>
      <c r="AJ22">
        <v>1848</v>
      </c>
      <c r="AK22">
        <v>1322</v>
      </c>
      <c r="AL22">
        <f t="shared" si="5"/>
        <v>18.48</v>
      </c>
      <c r="AM22">
        <f t="shared" si="6"/>
        <v>1.3220000000000001</v>
      </c>
      <c r="AQ22">
        <f t="shared" si="7"/>
        <v>18.48</v>
      </c>
      <c r="AR22">
        <f t="shared" si="8"/>
        <v>12.870000000000001</v>
      </c>
      <c r="AS22">
        <f t="shared" si="9"/>
        <v>1.3220000000000001</v>
      </c>
      <c r="AT22">
        <f t="shared" si="18"/>
        <v>0.93700000000000006</v>
      </c>
      <c r="AV22">
        <f t="shared" si="10"/>
        <v>34.329900000000002</v>
      </c>
      <c r="AW22">
        <f t="shared" si="11"/>
        <v>0.42912375000000003</v>
      </c>
      <c r="AZ22">
        <f t="shared" si="19"/>
        <v>18.48</v>
      </c>
      <c r="BA22">
        <f t="shared" si="12"/>
        <v>12.870000000000001</v>
      </c>
      <c r="BB22">
        <f t="shared" si="22"/>
        <v>0.16099999999999998</v>
      </c>
      <c r="BC22">
        <f t="shared" si="20"/>
        <v>0.14199999999999999</v>
      </c>
      <c r="BD22">
        <f t="shared" si="13"/>
        <v>4.8028199999999996</v>
      </c>
      <c r="BH22">
        <v>142</v>
      </c>
      <c r="BI22">
        <f t="shared" si="21"/>
        <v>0.14199999999999999</v>
      </c>
      <c r="BK22">
        <v>18480</v>
      </c>
      <c r="BL22">
        <f t="shared" si="14"/>
        <v>18.48</v>
      </c>
    </row>
    <row r="23" spans="1:64" x14ac:dyDescent="0.25">
      <c r="A23">
        <v>682836</v>
      </c>
      <c r="N23">
        <v>-1716</v>
      </c>
      <c r="O23">
        <v>-1826</v>
      </c>
      <c r="P23">
        <v>-182</v>
      </c>
      <c r="Q23">
        <v>-138</v>
      </c>
      <c r="R23">
        <f t="shared" si="15"/>
        <v>569140</v>
      </c>
      <c r="S23">
        <f t="shared" si="16"/>
        <v>-3862</v>
      </c>
      <c r="U23">
        <v>726</v>
      </c>
      <c r="V23">
        <v>14</v>
      </c>
      <c r="W23">
        <f t="shared" si="0"/>
        <v>7.26</v>
      </c>
      <c r="X23">
        <f t="shared" si="1"/>
        <v>-0.54999999999999982</v>
      </c>
      <c r="Z23">
        <f t="shared" si="17"/>
        <v>7.8E-2</v>
      </c>
      <c r="AA23">
        <f t="shared" si="2"/>
        <v>1.4E-2</v>
      </c>
      <c r="AB23">
        <f t="shared" si="3"/>
        <v>6.9822499999999997E-3</v>
      </c>
      <c r="AE23" cm="1">
        <f t="array" ref="AE23">INDEX($W$2:$X$41, INT((ROW()-2)/2)+1, MOD(ROW()-2, 2)+1)</f>
        <v>-3.96</v>
      </c>
      <c r="AF23" cm="1">
        <f t="array" ref="AF23">INDEX($Z$2:$AA$41, INT((ROW()-2)/2)+1, MOD(ROW()-2, 2)+1)</f>
        <v>-6.4000000000000001E-2</v>
      </c>
      <c r="AG23">
        <f t="shared" si="4"/>
        <v>0.25344</v>
      </c>
      <c r="AJ23">
        <v>726</v>
      </c>
      <c r="AK23">
        <v>1304</v>
      </c>
      <c r="AL23">
        <f t="shared" si="5"/>
        <v>7.26</v>
      </c>
      <c r="AM23">
        <f t="shared" si="6"/>
        <v>1.304</v>
      </c>
      <c r="AQ23">
        <f t="shared" si="7"/>
        <v>7.26</v>
      </c>
      <c r="AR23">
        <f t="shared" si="8"/>
        <v>7.81</v>
      </c>
      <c r="AS23">
        <f t="shared" si="9"/>
        <v>1.304</v>
      </c>
      <c r="AT23">
        <f t="shared" si="18"/>
        <v>1.3130000000000002</v>
      </c>
      <c r="AV23">
        <f t="shared" si="10"/>
        <v>19.716619999999999</v>
      </c>
      <c r="AW23">
        <f t="shared" si="11"/>
        <v>0.24645774999999998</v>
      </c>
      <c r="AZ23">
        <f t="shared" si="19"/>
        <v>7.26</v>
      </c>
      <c r="BA23">
        <f t="shared" si="12"/>
        <v>7.81</v>
      </c>
      <c r="BB23">
        <f t="shared" si="22"/>
        <v>7.8E-2</v>
      </c>
      <c r="BC23">
        <f t="shared" si="20"/>
        <v>1.4E-2</v>
      </c>
      <c r="BD23">
        <f t="shared" si="13"/>
        <v>0.67562</v>
      </c>
      <c r="BH23">
        <v>14</v>
      </c>
      <c r="BI23">
        <f t="shared" si="21"/>
        <v>1.4E-2</v>
      </c>
      <c r="BK23">
        <v>7260</v>
      </c>
      <c r="BL23">
        <f t="shared" si="14"/>
        <v>7.26</v>
      </c>
    </row>
    <row r="24" spans="1:64" x14ac:dyDescent="0.25">
      <c r="A24">
        <v>-654896</v>
      </c>
      <c r="N24">
        <v>-1936</v>
      </c>
      <c r="O24">
        <v>-1463</v>
      </c>
      <c r="P24">
        <v>-172</v>
      </c>
      <c r="Q24">
        <v>-177</v>
      </c>
      <c r="R24">
        <f t="shared" si="15"/>
        <v>594308</v>
      </c>
      <c r="S24">
        <f t="shared" si="16"/>
        <v>-3748</v>
      </c>
      <c r="U24">
        <v>-836</v>
      </c>
      <c r="V24">
        <v>-122</v>
      </c>
      <c r="W24">
        <f t="shared" si="0"/>
        <v>-8.36</v>
      </c>
      <c r="X24">
        <f t="shared" si="1"/>
        <v>-13.64</v>
      </c>
      <c r="Z24">
        <f t="shared" si="17"/>
        <v>-5.3999999999999999E-2</v>
      </c>
      <c r="AA24">
        <f t="shared" si="2"/>
        <v>-0.122</v>
      </c>
      <c r="AB24">
        <f t="shared" si="3"/>
        <v>2.6444000000000002E-2</v>
      </c>
      <c r="AE24" cm="1">
        <f t="array" ref="AE24">INDEX($W$2:$X$41, INT((ROW()-2)/2)+1, MOD(ROW()-2, 2)+1)</f>
        <v>3.74</v>
      </c>
      <c r="AF24" cm="1">
        <f t="array" ref="AF24">INDEX($Z$2:$AA$41, INT((ROW()-2)/2)+1, MOD(ROW()-2, 2)+1)</f>
        <v>9.0000000000000011E-3</v>
      </c>
      <c r="AG24">
        <f t="shared" si="4"/>
        <v>3.3660000000000002E-2</v>
      </c>
      <c r="AJ24">
        <v>836</v>
      </c>
      <c r="AK24">
        <v>464</v>
      </c>
      <c r="AL24">
        <f t="shared" si="5"/>
        <v>8.36</v>
      </c>
      <c r="AM24">
        <f t="shared" si="6"/>
        <v>0.46400000000000002</v>
      </c>
      <c r="AQ24">
        <f t="shared" si="7"/>
        <v>8.36</v>
      </c>
      <c r="AR24">
        <f t="shared" si="8"/>
        <v>13.64</v>
      </c>
      <c r="AS24">
        <f t="shared" si="9"/>
        <v>0.46400000000000002</v>
      </c>
      <c r="AT24">
        <f t="shared" si="18"/>
        <v>0.88400000000000001</v>
      </c>
      <c r="AV24">
        <f t="shared" si="10"/>
        <v>13.719200000000001</v>
      </c>
      <c r="AW24">
        <f t="shared" si="11"/>
        <v>0.17149</v>
      </c>
      <c r="AZ24">
        <f t="shared" si="19"/>
        <v>8.36</v>
      </c>
      <c r="BA24">
        <f t="shared" si="12"/>
        <v>13.64</v>
      </c>
      <c r="BB24">
        <f t="shared" si="22"/>
        <v>6.8000000000000005E-2</v>
      </c>
      <c r="BC24">
        <f t="shared" si="20"/>
        <v>0.122</v>
      </c>
      <c r="BD24">
        <f t="shared" si="13"/>
        <v>2.2325599999999999</v>
      </c>
      <c r="BH24">
        <v>122</v>
      </c>
      <c r="BI24">
        <f t="shared" si="21"/>
        <v>0.122</v>
      </c>
      <c r="BK24">
        <v>8360</v>
      </c>
      <c r="BL24">
        <f t="shared" si="14"/>
        <v>8.36</v>
      </c>
    </row>
    <row r="25" spans="1:64" x14ac:dyDescent="0.25">
      <c r="A25">
        <v>2818860</v>
      </c>
      <c r="N25">
        <v>-990</v>
      </c>
      <c r="O25">
        <v>-209</v>
      </c>
      <c r="P25">
        <v>-54</v>
      </c>
      <c r="Q25">
        <v>-113</v>
      </c>
      <c r="R25">
        <f t="shared" si="15"/>
        <v>123156</v>
      </c>
      <c r="S25">
        <f t="shared" si="16"/>
        <v>-1366</v>
      </c>
      <c r="U25">
        <v>-1892</v>
      </c>
      <c r="V25">
        <v>-190</v>
      </c>
      <c r="W25">
        <f t="shared" si="0"/>
        <v>-18.920000000000002</v>
      </c>
      <c r="X25">
        <f t="shared" si="1"/>
        <v>-18.48</v>
      </c>
      <c r="Z25">
        <f t="shared" si="17"/>
        <v>-0.156</v>
      </c>
      <c r="AA25">
        <f t="shared" si="2"/>
        <v>-0.19</v>
      </c>
      <c r="AB25">
        <f t="shared" si="3"/>
        <v>8.0784000000000009E-2</v>
      </c>
      <c r="AE25" cm="1">
        <f t="array" ref="AE25">INDEX($W$2:$X$41, INT((ROW()-2)/2)+1, MOD(ROW()-2, 2)+1)</f>
        <v>10.23</v>
      </c>
      <c r="AF25" cm="1">
        <f t="array" ref="AF25">INDEX($Z$2:$AA$41, INT((ROW()-2)/2)+1, MOD(ROW()-2, 2)+1)</f>
        <v>8.2000000000000003E-2</v>
      </c>
      <c r="AG25">
        <f t="shared" si="4"/>
        <v>0.83886000000000005</v>
      </c>
      <c r="AJ25">
        <v>1892</v>
      </c>
      <c r="AK25">
        <v>650</v>
      </c>
      <c r="AL25">
        <f t="shared" si="5"/>
        <v>18.920000000000002</v>
      </c>
      <c r="AM25">
        <f t="shared" si="6"/>
        <v>0.65</v>
      </c>
      <c r="AQ25">
        <f t="shared" si="7"/>
        <v>18.920000000000002</v>
      </c>
      <c r="AR25">
        <f t="shared" si="8"/>
        <v>18.48</v>
      </c>
      <c r="AS25">
        <f t="shared" si="9"/>
        <v>0.65</v>
      </c>
      <c r="AT25">
        <f t="shared" si="18"/>
        <v>0.55700000000000005</v>
      </c>
      <c r="AV25">
        <f t="shared" si="10"/>
        <v>22.550440000000002</v>
      </c>
      <c r="AW25">
        <f t="shared" si="11"/>
        <v>0.28188050000000003</v>
      </c>
      <c r="AZ25">
        <f t="shared" si="19"/>
        <v>18.920000000000002</v>
      </c>
      <c r="BA25">
        <f t="shared" si="12"/>
        <v>18.48</v>
      </c>
      <c r="BB25">
        <f t="shared" si="22"/>
        <v>0.156</v>
      </c>
      <c r="BC25">
        <f t="shared" si="20"/>
        <v>0.19</v>
      </c>
      <c r="BD25">
        <f t="shared" si="13"/>
        <v>6.4627200000000009</v>
      </c>
      <c r="BH25">
        <v>190</v>
      </c>
      <c r="BI25">
        <f t="shared" si="21"/>
        <v>0.19</v>
      </c>
      <c r="BK25">
        <v>18920</v>
      </c>
      <c r="BL25">
        <f t="shared" si="14"/>
        <v>18.920000000000002</v>
      </c>
    </row>
    <row r="26" spans="1:64" x14ac:dyDescent="0.25">
      <c r="A26">
        <v>2587970</v>
      </c>
      <c r="N26">
        <v>572</v>
      </c>
      <c r="O26">
        <v>1276</v>
      </c>
      <c r="P26">
        <v>150</v>
      </c>
      <c r="Q26">
        <v>48</v>
      </c>
      <c r="R26">
        <f t="shared" si="15"/>
        <v>218856</v>
      </c>
      <c r="S26">
        <f t="shared" si="16"/>
        <v>2046</v>
      </c>
      <c r="U26">
        <v>-1804</v>
      </c>
      <c r="V26">
        <v>-84</v>
      </c>
      <c r="W26">
        <f t="shared" si="0"/>
        <v>-18.04</v>
      </c>
      <c r="X26">
        <f t="shared" si="1"/>
        <v>-8.1399999999999988</v>
      </c>
      <c r="Z26">
        <f t="shared" si="17"/>
        <v>-0.13700000000000001</v>
      </c>
      <c r="AA26">
        <f t="shared" si="2"/>
        <v>-8.4000000000000005E-2</v>
      </c>
      <c r="AB26">
        <f t="shared" si="3"/>
        <v>3.9440500000000003E-2</v>
      </c>
      <c r="AE26" cm="1">
        <f t="array" ref="AE26">INDEX($W$2:$X$41, INT((ROW()-2)/2)+1, MOD(ROW()-2, 2)+1)</f>
        <v>16.72</v>
      </c>
      <c r="AF26" cm="1">
        <f t="array" ref="AF26">INDEX($Z$2:$AA$41, INT((ROW()-2)/2)+1, MOD(ROW()-2, 2)+1)</f>
        <v>0.126</v>
      </c>
      <c r="AG26">
        <f t="shared" si="4"/>
        <v>2.1067199999999997</v>
      </c>
      <c r="AJ26">
        <v>1804</v>
      </c>
      <c r="AK26">
        <v>1432</v>
      </c>
      <c r="AL26">
        <f t="shared" si="5"/>
        <v>18.04</v>
      </c>
      <c r="AM26">
        <f t="shared" si="6"/>
        <v>1.4319999999999999</v>
      </c>
      <c r="AQ26">
        <f t="shared" si="7"/>
        <v>18.04</v>
      </c>
      <c r="AR26">
        <f t="shared" si="8"/>
        <v>9.9</v>
      </c>
      <c r="AS26">
        <f t="shared" si="9"/>
        <v>1.4319999999999999</v>
      </c>
      <c r="AT26">
        <f t="shared" si="18"/>
        <v>1.0409999999999999</v>
      </c>
      <c r="AV26">
        <f t="shared" si="10"/>
        <v>32.956440000000001</v>
      </c>
      <c r="AW26">
        <f t="shared" si="11"/>
        <v>0.41195550000000003</v>
      </c>
      <c r="AZ26">
        <f t="shared" si="19"/>
        <v>18.04</v>
      </c>
      <c r="BA26">
        <f t="shared" si="12"/>
        <v>9.9</v>
      </c>
      <c r="BB26">
        <f t="shared" si="22"/>
        <v>0.13700000000000001</v>
      </c>
      <c r="BC26">
        <f t="shared" si="20"/>
        <v>8.4000000000000005E-2</v>
      </c>
      <c r="BD26">
        <f t="shared" si="13"/>
        <v>3.3030800000000005</v>
      </c>
      <c r="BH26">
        <v>84</v>
      </c>
      <c r="BI26">
        <f t="shared" si="21"/>
        <v>8.4000000000000005E-2</v>
      </c>
      <c r="BK26">
        <v>18040</v>
      </c>
      <c r="BL26">
        <f t="shared" si="14"/>
        <v>18.04</v>
      </c>
    </row>
    <row r="27" spans="1:64" x14ac:dyDescent="0.25">
      <c r="A27">
        <v>-879868</v>
      </c>
      <c r="N27">
        <v>1980</v>
      </c>
      <c r="O27">
        <v>1727</v>
      </c>
      <c r="P27">
        <v>170</v>
      </c>
      <c r="Q27">
        <v>160</v>
      </c>
      <c r="R27">
        <f t="shared" si="15"/>
        <v>610390</v>
      </c>
      <c r="S27">
        <f t="shared" si="16"/>
        <v>4037</v>
      </c>
      <c r="U27">
        <v>176</v>
      </c>
      <c r="V27">
        <v>62</v>
      </c>
      <c r="W27">
        <f t="shared" si="0"/>
        <v>1.76</v>
      </c>
      <c r="X27">
        <f t="shared" si="1"/>
        <v>8.58</v>
      </c>
      <c r="Z27">
        <f t="shared" si="17"/>
        <v>-1.1000000000000003E-2</v>
      </c>
      <c r="AA27">
        <f t="shared" si="2"/>
        <v>6.2E-2</v>
      </c>
      <c r="AB27">
        <f t="shared" si="3"/>
        <v>6.4074999999999991E-3</v>
      </c>
      <c r="AE27" cm="1">
        <f t="array" ref="AE27">INDEX($W$2:$X$41, INT((ROW()-2)/2)+1, MOD(ROW()-2, 2)+1)</f>
        <v>18.04</v>
      </c>
      <c r="AF27" cm="1">
        <f t="array" ref="AF27">INDEX($Z$2:$AA$41, INT((ROW()-2)/2)+1, MOD(ROW()-2, 2)+1)</f>
        <v>0.17</v>
      </c>
      <c r="AG27">
        <f t="shared" si="4"/>
        <v>3.0668000000000002</v>
      </c>
      <c r="AJ27">
        <v>176</v>
      </c>
      <c r="AK27">
        <v>904</v>
      </c>
      <c r="AL27">
        <f t="shared" si="5"/>
        <v>1.76</v>
      </c>
      <c r="AM27">
        <f t="shared" si="6"/>
        <v>0.90400000000000003</v>
      </c>
      <c r="AQ27">
        <f t="shared" si="7"/>
        <v>1.76</v>
      </c>
      <c r="AR27">
        <f t="shared" si="8"/>
        <v>8.58</v>
      </c>
      <c r="AS27">
        <f t="shared" si="9"/>
        <v>0.90400000000000003</v>
      </c>
      <c r="AT27">
        <f t="shared" si="18"/>
        <v>1.1679999999999999</v>
      </c>
      <c r="AV27">
        <f t="shared" si="10"/>
        <v>9.8120000000000012</v>
      </c>
      <c r="AW27">
        <f t="shared" si="11"/>
        <v>0.12265000000000001</v>
      </c>
      <c r="AZ27">
        <f t="shared" si="19"/>
        <v>1.76</v>
      </c>
      <c r="BA27">
        <f t="shared" si="12"/>
        <v>8.58</v>
      </c>
      <c r="BB27">
        <f t="shared" si="22"/>
        <v>7.3000000000000009E-2</v>
      </c>
      <c r="BC27">
        <f t="shared" si="20"/>
        <v>6.2E-2</v>
      </c>
      <c r="BD27">
        <f t="shared" si="13"/>
        <v>0.66044000000000003</v>
      </c>
      <c r="BH27">
        <v>62</v>
      </c>
      <c r="BI27">
        <f t="shared" si="21"/>
        <v>6.2E-2</v>
      </c>
      <c r="BK27">
        <v>1760</v>
      </c>
      <c r="BL27">
        <f t="shared" si="14"/>
        <v>1.76</v>
      </c>
    </row>
    <row r="28" spans="1:64" x14ac:dyDescent="0.25">
      <c r="A28">
        <v>974006</v>
      </c>
      <c r="N28">
        <v>1474</v>
      </c>
      <c r="O28">
        <v>770</v>
      </c>
      <c r="P28">
        <v>92</v>
      </c>
      <c r="Q28">
        <v>131</v>
      </c>
      <c r="R28">
        <f t="shared" si="15"/>
        <v>263934</v>
      </c>
      <c r="S28">
        <f t="shared" si="16"/>
        <v>2467</v>
      </c>
      <c r="U28">
        <v>1540</v>
      </c>
      <c r="V28">
        <v>160</v>
      </c>
      <c r="W28">
        <f t="shared" si="0"/>
        <v>15.4</v>
      </c>
      <c r="X28">
        <f t="shared" si="1"/>
        <v>17.489999999999998</v>
      </c>
      <c r="Z28">
        <f t="shared" si="17"/>
        <v>0.111</v>
      </c>
      <c r="AA28">
        <f t="shared" si="2"/>
        <v>0.16</v>
      </c>
      <c r="AB28">
        <f t="shared" si="3"/>
        <v>5.6347499999999995E-2</v>
      </c>
      <c r="AE28" cm="1">
        <f t="array" ref="AE28">INDEX($W$2:$X$41, INT((ROW()-2)/2)+1, MOD(ROW()-2, 2)+1)</f>
        <v>19.36</v>
      </c>
      <c r="AF28" cm="1">
        <f t="array" ref="AF28">INDEX($Z$2:$AA$41, INT((ROW()-2)/2)+1, MOD(ROW()-2, 2)+1)</f>
        <v>0.16</v>
      </c>
      <c r="AG28">
        <f t="shared" si="4"/>
        <v>3.0975999999999999</v>
      </c>
      <c r="AJ28">
        <v>1540</v>
      </c>
      <c r="AK28">
        <v>180</v>
      </c>
      <c r="AL28">
        <f t="shared" si="5"/>
        <v>15.4</v>
      </c>
      <c r="AM28">
        <f t="shared" si="6"/>
        <v>0.18</v>
      </c>
      <c r="AQ28">
        <f t="shared" si="7"/>
        <v>15.4</v>
      </c>
      <c r="AR28">
        <f t="shared" si="8"/>
        <v>17.489999999999998</v>
      </c>
      <c r="AS28">
        <f t="shared" si="9"/>
        <v>0.18</v>
      </c>
      <c r="AT28">
        <f t="shared" si="18"/>
        <v>0.54200000000000004</v>
      </c>
      <c r="AV28">
        <f t="shared" si="10"/>
        <v>11.494999999999999</v>
      </c>
      <c r="AW28">
        <f t="shared" si="11"/>
        <v>0.1436875</v>
      </c>
      <c r="AZ28">
        <f t="shared" si="19"/>
        <v>15.4</v>
      </c>
      <c r="BA28">
        <f t="shared" si="12"/>
        <v>17.489999999999998</v>
      </c>
      <c r="BB28">
        <f t="shared" si="22"/>
        <v>0.111</v>
      </c>
      <c r="BC28">
        <f t="shared" si="20"/>
        <v>0.16</v>
      </c>
      <c r="BD28">
        <f t="shared" si="13"/>
        <v>4.5077999999999996</v>
      </c>
      <c r="BH28">
        <v>160</v>
      </c>
      <c r="BI28">
        <f t="shared" si="21"/>
        <v>0.16</v>
      </c>
      <c r="BK28">
        <v>15400</v>
      </c>
      <c r="BL28">
        <f t="shared" si="14"/>
        <v>15.4</v>
      </c>
    </row>
    <row r="29" spans="1:64" x14ac:dyDescent="0.25">
      <c r="A29">
        <v>3446960</v>
      </c>
      <c r="N29">
        <v>66</v>
      </c>
      <c r="O29">
        <v>-671</v>
      </c>
      <c r="P29">
        <v>-54</v>
      </c>
      <c r="Q29">
        <v>19</v>
      </c>
      <c r="R29">
        <f t="shared" si="15"/>
        <v>37488</v>
      </c>
      <c r="S29">
        <f t="shared" si="16"/>
        <v>-640</v>
      </c>
      <c r="U29">
        <v>1958</v>
      </c>
      <c r="V29">
        <v>160</v>
      </c>
      <c r="W29">
        <f t="shared" si="0"/>
        <v>19.579999999999998</v>
      </c>
      <c r="X29">
        <f t="shared" si="1"/>
        <v>15.73</v>
      </c>
      <c r="Z29">
        <f t="shared" si="17"/>
        <v>0.16</v>
      </c>
      <c r="AA29">
        <f t="shared" si="2"/>
        <v>0.16</v>
      </c>
      <c r="AB29">
        <f t="shared" si="3"/>
        <v>7.0619999999999988E-2</v>
      </c>
      <c r="AE29" cm="1">
        <f t="array" ref="AE29">INDEX($W$2:$X$41, INT((ROW()-2)/2)+1, MOD(ROW()-2, 2)+1)</f>
        <v>14.739999999999998</v>
      </c>
      <c r="AF29" cm="1">
        <f t="array" ref="AF29">INDEX($Z$2:$AA$41, INT((ROW()-2)/2)+1, MOD(ROW()-2, 2)+1)</f>
        <v>0.15</v>
      </c>
      <c r="AG29">
        <f t="shared" si="4"/>
        <v>2.2109999999999999</v>
      </c>
      <c r="AJ29">
        <v>1958</v>
      </c>
      <c r="AK29">
        <v>1146</v>
      </c>
      <c r="AL29">
        <f t="shared" si="5"/>
        <v>19.579999999999998</v>
      </c>
      <c r="AM29">
        <f t="shared" si="6"/>
        <v>1.1459999999999999</v>
      </c>
      <c r="AQ29">
        <f t="shared" si="7"/>
        <v>19.579999999999998</v>
      </c>
      <c r="AR29">
        <f t="shared" si="8"/>
        <v>15.73</v>
      </c>
      <c r="AS29">
        <f t="shared" si="9"/>
        <v>1.1459999999999999</v>
      </c>
      <c r="AT29">
        <f t="shared" si="18"/>
        <v>0.66299999999999992</v>
      </c>
      <c r="AV29">
        <f t="shared" si="10"/>
        <v>31.008119999999998</v>
      </c>
      <c r="AW29">
        <f t="shared" si="11"/>
        <v>0.38760149999999999</v>
      </c>
      <c r="AZ29">
        <f t="shared" si="19"/>
        <v>19.579999999999998</v>
      </c>
      <c r="BA29">
        <f t="shared" si="12"/>
        <v>15.73</v>
      </c>
      <c r="BB29">
        <f t="shared" si="22"/>
        <v>0.16</v>
      </c>
      <c r="BC29">
        <f t="shared" si="20"/>
        <v>0.16</v>
      </c>
      <c r="BD29">
        <f t="shared" si="13"/>
        <v>5.6495999999999995</v>
      </c>
      <c r="BH29">
        <v>160</v>
      </c>
      <c r="BI29">
        <f t="shared" si="21"/>
        <v>0.16</v>
      </c>
      <c r="BK29">
        <v>19580</v>
      </c>
      <c r="BL29">
        <f t="shared" si="14"/>
        <v>19.579999999999998</v>
      </c>
    </row>
    <row r="30" spans="1:64" x14ac:dyDescent="0.25">
      <c r="A30">
        <v>437184</v>
      </c>
      <c r="N30">
        <v>-1408</v>
      </c>
      <c r="O30">
        <v>-1716</v>
      </c>
      <c r="P30">
        <v>-172</v>
      </c>
      <c r="Q30">
        <v>-113</v>
      </c>
      <c r="R30">
        <f t="shared" si="15"/>
        <v>454256</v>
      </c>
      <c r="S30">
        <f t="shared" si="16"/>
        <v>-3409</v>
      </c>
      <c r="U30">
        <v>1188</v>
      </c>
      <c r="V30">
        <v>62</v>
      </c>
      <c r="W30">
        <f t="shared" si="0"/>
        <v>11.88</v>
      </c>
      <c r="X30">
        <f t="shared" si="1"/>
        <v>4.1800000000000006</v>
      </c>
      <c r="Z30">
        <f t="shared" si="17"/>
        <v>0.111</v>
      </c>
      <c r="AA30">
        <f t="shared" si="2"/>
        <v>6.2E-2</v>
      </c>
      <c r="AB30">
        <f t="shared" si="3"/>
        <v>1.9723000000000001E-2</v>
      </c>
      <c r="AE30" cm="1">
        <f t="array" ref="AE30">INDEX($W$2:$X$41, INT((ROW()-2)/2)+1, MOD(ROW()-2, 2)+1)</f>
        <v>10.119999999999999</v>
      </c>
      <c r="AF30" cm="1">
        <f t="array" ref="AF30">INDEX($Z$2:$AA$41, INT((ROW()-2)/2)+1, MOD(ROW()-2, 2)+1)</f>
        <v>5.7999999999999996E-2</v>
      </c>
      <c r="AG30">
        <f t="shared" si="4"/>
        <v>0.58695999999999993</v>
      </c>
      <c r="AJ30">
        <v>1188</v>
      </c>
      <c r="AK30">
        <v>1410</v>
      </c>
      <c r="AL30">
        <f t="shared" si="5"/>
        <v>11.88</v>
      </c>
      <c r="AM30">
        <f t="shared" si="6"/>
        <v>1.41</v>
      </c>
      <c r="AQ30">
        <f t="shared" si="7"/>
        <v>11.88</v>
      </c>
      <c r="AR30">
        <f t="shared" si="8"/>
        <v>7.7</v>
      </c>
      <c r="AS30">
        <f t="shared" si="9"/>
        <v>1.41</v>
      </c>
      <c r="AT30">
        <f t="shared" si="18"/>
        <v>1.278</v>
      </c>
      <c r="AV30">
        <f t="shared" si="10"/>
        <v>26.039639999999999</v>
      </c>
      <c r="AW30">
        <f t="shared" si="11"/>
        <v>0.32549549999999999</v>
      </c>
      <c r="AZ30">
        <f t="shared" si="19"/>
        <v>11.88</v>
      </c>
      <c r="BA30">
        <f t="shared" si="12"/>
        <v>7.7</v>
      </c>
      <c r="BB30">
        <f t="shared" si="22"/>
        <v>0.111</v>
      </c>
      <c r="BC30">
        <f t="shared" si="20"/>
        <v>6.2E-2</v>
      </c>
      <c r="BD30">
        <f t="shared" si="13"/>
        <v>1.7960800000000001</v>
      </c>
      <c r="BH30">
        <v>62</v>
      </c>
      <c r="BI30">
        <f t="shared" si="21"/>
        <v>6.2E-2</v>
      </c>
      <c r="BK30">
        <v>11880</v>
      </c>
      <c r="BL30">
        <f t="shared" si="14"/>
        <v>11.88</v>
      </c>
    </row>
    <row r="31" spans="1:64" x14ac:dyDescent="0.25">
      <c r="A31">
        <v>-1274856</v>
      </c>
      <c r="N31">
        <v>-2024</v>
      </c>
      <c r="O31">
        <v>-1375</v>
      </c>
      <c r="P31">
        <v>-152</v>
      </c>
      <c r="Q31">
        <v>-162</v>
      </c>
      <c r="R31">
        <f t="shared" si="15"/>
        <v>536888</v>
      </c>
      <c r="S31">
        <f t="shared" si="16"/>
        <v>-3713</v>
      </c>
      <c r="U31">
        <v>-352</v>
      </c>
      <c r="V31">
        <v>-142</v>
      </c>
      <c r="W31">
        <f t="shared" si="0"/>
        <v>-3.52</v>
      </c>
      <c r="X31">
        <f t="shared" si="1"/>
        <v>-11.66</v>
      </c>
      <c r="Z31">
        <f t="shared" si="17"/>
        <v>-3.9999999999999994E-2</v>
      </c>
      <c r="AA31">
        <f t="shared" si="2"/>
        <v>-0.14199999999999999</v>
      </c>
      <c r="AB31">
        <f t="shared" si="3"/>
        <v>2.2456499999999997E-2</v>
      </c>
      <c r="AE31" cm="1">
        <f t="array" ref="AE31">INDEX($W$2:$X$41, INT((ROW()-2)/2)+1, MOD(ROW()-2, 2)+1)</f>
        <v>-1.21</v>
      </c>
      <c r="AF31" cm="1">
        <f t="array" ref="AF31">INDEX($Z$2:$AA$41, INT((ROW()-2)/2)+1, MOD(ROW()-2, 2)+1)</f>
        <v>-3.4000000000000002E-2</v>
      </c>
      <c r="AG31">
        <f t="shared" si="4"/>
        <v>4.1140000000000003E-2</v>
      </c>
      <c r="AJ31">
        <v>352</v>
      </c>
      <c r="AK31">
        <v>258</v>
      </c>
      <c r="AL31">
        <f t="shared" si="5"/>
        <v>3.52</v>
      </c>
      <c r="AM31">
        <f t="shared" si="6"/>
        <v>0.25800000000000001</v>
      </c>
      <c r="AQ31">
        <f t="shared" si="7"/>
        <v>3.52</v>
      </c>
      <c r="AR31">
        <f t="shared" si="8"/>
        <v>11.66</v>
      </c>
      <c r="AS31">
        <f t="shared" si="9"/>
        <v>0.25800000000000001</v>
      </c>
      <c r="AT31">
        <f t="shared" si="18"/>
        <v>0.83399999999999996</v>
      </c>
      <c r="AV31">
        <f t="shared" si="10"/>
        <v>5.9439600000000006</v>
      </c>
      <c r="AW31">
        <f t="shared" si="11"/>
        <v>7.4299500000000004E-2</v>
      </c>
      <c r="AZ31">
        <f t="shared" si="19"/>
        <v>3.52</v>
      </c>
      <c r="BA31">
        <f t="shared" si="12"/>
        <v>11.66</v>
      </c>
      <c r="BB31">
        <f t="shared" si="22"/>
        <v>0.10199999999999999</v>
      </c>
      <c r="BC31">
        <f t="shared" si="20"/>
        <v>0.14199999999999999</v>
      </c>
      <c r="BD31">
        <f t="shared" si="13"/>
        <v>2.0147599999999999</v>
      </c>
      <c r="BH31">
        <v>142</v>
      </c>
      <c r="BI31">
        <f t="shared" si="21"/>
        <v>0.14199999999999999</v>
      </c>
      <c r="BK31">
        <v>3520</v>
      </c>
      <c r="BL31">
        <f t="shared" si="14"/>
        <v>3.52</v>
      </c>
    </row>
    <row r="32" spans="1:64" x14ac:dyDescent="0.25">
      <c r="A32">
        <v>1833568</v>
      </c>
      <c r="N32">
        <v>-726</v>
      </c>
      <c r="O32">
        <v>66</v>
      </c>
      <c r="P32">
        <v>-24</v>
      </c>
      <c r="Q32">
        <v>-88</v>
      </c>
      <c r="R32">
        <f t="shared" si="15"/>
        <v>62304</v>
      </c>
      <c r="S32">
        <f t="shared" si="16"/>
        <v>-772</v>
      </c>
      <c r="U32">
        <v>-1980</v>
      </c>
      <c r="V32">
        <v>-190</v>
      </c>
      <c r="W32">
        <f t="shared" si="0"/>
        <v>-19.8</v>
      </c>
      <c r="X32">
        <f t="shared" si="1"/>
        <v>-18.149999999999999</v>
      </c>
      <c r="Z32">
        <f t="shared" si="17"/>
        <v>-0.16599999999999998</v>
      </c>
      <c r="AA32">
        <f t="shared" si="2"/>
        <v>-0.19</v>
      </c>
      <c r="AB32">
        <f t="shared" si="3"/>
        <v>8.4191249999999995E-2</v>
      </c>
      <c r="AE32" cm="1">
        <f t="array" ref="AE32">INDEX($W$2:$X$41, INT((ROW()-2)/2)+1, MOD(ROW()-2, 2)+1)</f>
        <v>-12.54</v>
      </c>
      <c r="AF32" cm="1">
        <f t="array" ref="AF32">INDEX($Z$2:$AA$41, INT((ROW()-2)/2)+1, MOD(ROW()-2, 2)+1)</f>
        <v>-9.8000000000000004E-2</v>
      </c>
      <c r="AG32">
        <f t="shared" si="4"/>
        <v>1.22892</v>
      </c>
      <c r="AJ32">
        <v>1980</v>
      </c>
      <c r="AK32">
        <v>836</v>
      </c>
      <c r="AL32">
        <f t="shared" si="5"/>
        <v>19.8</v>
      </c>
      <c r="AM32">
        <f t="shared" si="6"/>
        <v>0.83599999999999997</v>
      </c>
      <c r="AQ32">
        <f t="shared" si="7"/>
        <v>19.8</v>
      </c>
      <c r="AR32">
        <f t="shared" si="8"/>
        <v>18.149999999999999</v>
      </c>
      <c r="AS32">
        <f t="shared" si="9"/>
        <v>0.83599999999999997</v>
      </c>
      <c r="AT32">
        <f t="shared" si="18"/>
        <v>0.54699999999999993</v>
      </c>
      <c r="AV32">
        <f t="shared" si="10"/>
        <v>26.003999999999998</v>
      </c>
      <c r="AW32">
        <f t="shared" si="11"/>
        <v>0.32504999999999995</v>
      </c>
      <c r="AZ32">
        <f t="shared" si="19"/>
        <v>19.8</v>
      </c>
      <c r="BA32">
        <f t="shared" si="12"/>
        <v>18.149999999999999</v>
      </c>
      <c r="BB32">
        <f t="shared" si="22"/>
        <v>0.16599999999999998</v>
      </c>
      <c r="BC32">
        <f t="shared" si="20"/>
        <v>0.19</v>
      </c>
      <c r="BD32">
        <f t="shared" si="13"/>
        <v>6.7352999999999996</v>
      </c>
      <c r="BH32">
        <v>190</v>
      </c>
      <c r="BI32">
        <f t="shared" si="21"/>
        <v>0.19</v>
      </c>
      <c r="BK32">
        <v>19800</v>
      </c>
      <c r="BL32">
        <f t="shared" si="14"/>
        <v>19.8</v>
      </c>
    </row>
    <row r="33" spans="1:64" x14ac:dyDescent="0.25">
      <c r="A33">
        <v>2696936</v>
      </c>
      <c r="N33">
        <v>858</v>
      </c>
      <c r="O33">
        <v>1375</v>
      </c>
      <c r="P33">
        <v>112</v>
      </c>
      <c r="Q33">
        <v>44</v>
      </c>
      <c r="R33">
        <f t="shared" si="15"/>
        <v>191752</v>
      </c>
      <c r="S33">
        <f t="shared" si="16"/>
        <v>2389</v>
      </c>
      <c r="U33">
        <v>-1650</v>
      </c>
      <c r="V33">
        <v>-122</v>
      </c>
      <c r="W33">
        <f t="shared" si="0"/>
        <v>-16.5</v>
      </c>
      <c r="X33">
        <f t="shared" si="1"/>
        <v>-9.9</v>
      </c>
      <c r="Z33">
        <f t="shared" si="17"/>
        <v>-0.156</v>
      </c>
      <c r="AA33">
        <f t="shared" si="2"/>
        <v>-0.122</v>
      </c>
      <c r="AB33">
        <f t="shared" si="3"/>
        <v>4.7272499999999995E-2</v>
      </c>
      <c r="AE33" cm="1">
        <f t="array" ref="AE33">INDEX($W$2:$X$41, INT((ROW()-2)/2)+1, MOD(ROW()-2, 2)+1)</f>
        <v>-16.28</v>
      </c>
      <c r="AF33" cm="1">
        <f t="array" ref="AF33">INDEX($Z$2:$AA$41, INT((ROW()-2)/2)+1, MOD(ROW()-2, 2)+1)</f>
        <v>-0.16200000000000001</v>
      </c>
      <c r="AG33">
        <f t="shared" si="4"/>
        <v>2.6373600000000001</v>
      </c>
      <c r="AJ33">
        <v>1650</v>
      </c>
      <c r="AK33">
        <v>1422</v>
      </c>
      <c r="AL33">
        <f t="shared" si="5"/>
        <v>16.5</v>
      </c>
      <c r="AM33">
        <f t="shared" si="6"/>
        <v>1.4219999999999999</v>
      </c>
      <c r="AQ33">
        <f t="shared" si="7"/>
        <v>16.5</v>
      </c>
      <c r="AR33">
        <f t="shared" si="8"/>
        <v>9.9</v>
      </c>
      <c r="AS33">
        <f t="shared" si="9"/>
        <v>1.4219999999999999</v>
      </c>
      <c r="AT33">
        <f t="shared" si="18"/>
        <v>1.129</v>
      </c>
      <c r="AV33">
        <f t="shared" si="10"/>
        <v>32.706299999999999</v>
      </c>
      <c r="AW33">
        <f t="shared" si="11"/>
        <v>0.40882874999999996</v>
      </c>
      <c r="AZ33">
        <f t="shared" si="19"/>
        <v>16.5</v>
      </c>
      <c r="BA33">
        <f t="shared" si="12"/>
        <v>9.9</v>
      </c>
      <c r="BB33">
        <f t="shared" si="22"/>
        <v>0.156</v>
      </c>
      <c r="BC33">
        <f t="shared" si="20"/>
        <v>0.122</v>
      </c>
      <c r="BD33">
        <f t="shared" si="13"/>
        <v>3.7817999999999996</v>
      </c>
      <c r="BH33">
        <v>122</v>
      </c>
      <c r="BI33">
        <f t="shared" si="21"/>
        <v>0.122</v>
      </c>
      <c r="BK33">
        <v>16500</v>
      </c>
      <c r="BL33">
        <f t="shared" si="14"/>
        <v>16.5</v>
      </c>
    </row>
    <row r="34" spans="1:64" x14ac:dyDescent="0.25">
      <c r="A34">
        <v>-1244496</v>
      </c>
      <c r="N34">
        <v>1892</v>
      </c>
      <c r="O34">
        <v>1826</v>
      </c>
      <c r="P34">
        <v>180</v>
      </c>
      <c r="Q34">
        <v>146</v>
      </c>
      <c r="R34">
        <f t="shared" si="15"/>
        <v>604912</v>
      </c>
      <c r="S34">
        <f t="shared" si="16"/>
        <v>4044</v>
      </c>
      <c r="U34">
        <v>-330</v>
      </c>
      <c r="V34">
        <v>14</v>
      </c>
      <c r="W34">
        <f t="shared" si="0"/>
        <v>-3.3</v>
      </c>
      <c r="X34">
        <f t="shared" si="1"/>
        <v>4.2900000000000009</v>
      </c>
      <c r="Z34">
        <f t="shared" si="17"/>
        <v>-5.3999999999999999E-2</v>
      </c>
      <c r="AA34">
        <f t="shared" si="2"/>
        <v>1.4E-2</v>
      </c>
      <c r="AB34">
        <f t="shared" si="3"/>
        <v>2.9782500000000004E-3</v>
      </c>
      <c r="AE34" cm="1">
        <f t="array" ref="AE34">INDEX($W$2:$X$41, INT((ROW()-2)/2)+1, MOD(ROW()-2, 2)+1)</f>
        <v>-20.02</v>
      </c>
      <c r="AF34" cm="1">
        <f t="array" ref="AF34">INDEX($Z$2:$AA$41, INT((ROW()-2)/2)+1, MOD(ROW()-2, 2)+1)</f>
        <v>-0.17599999999999999</v>
      </c>
      <c r="AG34">
        <f t="shared" ref="AG34:AG65" si="23">AE34*AF34</f>
        <v>3.5235199999999995</v>
      </c>
      <c r="AJ34">
        <v>330</v>
      </c>
      <c r="AK34">
        <v>1138</v>
      </c>
      <c r="AL34">
        <f t="shared" si="5"/>
        <v>3.3</v>
      </c>
      <c r="AM34">
        <f t="shared" si="6"/>
        <v>1.1379999999999999</v>
      </c>
      <c r="AQ34">
        <f t="shared" si="7"/>
        <v>3.3</v>
      </c>
      <c r="AR34">
        <f t="shared" si="8"/>
        <v>7.59</v>
      </c>
      <c r="AS34">
        <f t="shared" si="9"/>
        <v>1.1379999999999999</v>
      </c>
      <c r="AT34">
        <f t="shared" si="18"/>
        <v>1.2799999999999998</v>
      </c>
      <c r="AV34">
        <f t="shared" si="10"/>
        <v>12.861419999999999</v>
      </c>
      <c r="AW34">
        <f t="shared" si="11"/>
        <v>0.16076774999999999</v>
      </c>
      <c r="AZ34">
        <f t="shared" si="19"/>
        <v>3.3</v>
      </c>
      <c r="BA34">
        <f t="shared" si="12"/>
        <v>7.59</v>
      </c>
      <c r="BB34">
        <f t="shared" si="22"/>
        <v>6.8000000000000005E-2</v>
      </c>
      <c r="BC34">
        <f t="shared" si="20"/>
        <v>1.4E-2</v>
      </c>
      <c r="BD34">
        <f t="shared" si="13"/>
        <v>0.33066000000000001</v>
      </c>
      <c r="BH34">
        <v>14</v>
      </c>
      <c r="BI34">
        <f t="shared" si="21"/>
        <v>1.4E-2</v>
      </c>
      <c r="BK34">
        <v>3300</v>
      </c>
      <c r="BL34">
        <f t="shared" si="14"/>
        <v>3.3</v>
      </c>
    </row>
    <row r="35" spans="1:64" x14ac:dyDescent="0.25">
      <c r="A35">
        <v>346302</v>
      </c>
      <c r="N35">
        <v>1760</v>
      </c>
      <c r="O35">
        <v>1155</v>
      </c>
      <c r="P35">
        <v>132</v>
      </c>
      <c r="Q35">
        <v>156</v>
      </c>
      <c r="R35">
        <f t="shared" si="15"/>
        <v>427020</v>
      </c>
      <c r="S35">
        <f t="shared" si="16"/>
        <v>3203</v>
      </c>
      <c r="U35">
        <v>1188</v>
      </c>
      <c r="V35">
        <v>142</v>
      </c>
      <c r="W35">
        <f t="shared" si="0"/>
        <v>11.88</v>
      </c>
      <c r="X35">
        <f t="shared" si="1"/>
        <v>15.84</v>
      </c>
      <c r="Z35">
        <f t="shared" si="17"/>
        <v>7.8E-2</v>
      </c>
      <c r="AA35">
        <f t="shared" si="2"/>
        <v>0.14199999999999999</v>
      </c>
      <c r="AB35">
        <f t="shared" si="3"/>
        <v>3.9698999999999998E-2</v>
      </c>
      <c r="AE35" cm="1">
        <f t="array" ref="AE35">INDEX($W$2:$X$41, INT((ROW()-2)/2)+1, MOD(ROW()-2, 2)+1)</f>
        <v>-17.600000000000001</v>
      </c>
      <c r="AF35" cm="1">
        <f t="array" ref="AF35">INDEX($Z$2:$AA$41, INT((ROW()-2)/2)+1, MOD(ROW()-2, 2)+1)</f>
        <v>-0.19</v>
      </c>
      <c r="AG35">
        <f t="shared" si="23"/>
        <v>3.3440000000000003</v>
      </c>
      <c r="AJ35">
        <v>1188</v>
      </c>
      <c r="AK35">
        <v>172</v>
      </c>
      <c r="AL35">
        <f t="shared" si="5"/>
        <v>11.88</v>
      </c>
      <c r="AM35">
        <f t="shared" si="6"/>
        <v>0.17199999999999999</v>
      </c>
      <c r="AQ35">
        <f t="shared" si="7"/>
        <v>11.88</v>
      </c>
      <c r="AR35">
        <f t="shared" si="8"/>
        <v>15.84</v>
      </c>
      <c r="AS35">
        <f t="shared" si="9"/>
        <v>0.17199999999999999</v>
      </c>
      <c r="AT35">
        <f t="shared" si="18"/>
        <v>0.65499999999999992</v>
      </c>
      <c r="AV35">
        <f t="shared" si="10"/>
        <v>10.505879999999999</v>
      </c>
      <c r="AW35">
        <f t="shared" si="11"/>
        <v>0.13132349999999998</v>
      </c>
      <c r="AZ35">
        <f t="shared" si="19"/>
        <v>11.88</v>
      </c>
      <c r="BA35">
        <f t="shared" si="12"/>
        <v>15.84</v>
      </c>
      <c r="BB35">
        <f t="shared" si="22"/>
        <v>7.8E-2</v>
      </c>
      <c r="BC35">
        <f t="shared" si="20"/>
        <v>0.14199999999999999</v>
      </c>
      <c r="BD35">
        <f t="shared" si="13"/>
        <v>3.1759199999999996</v>
      </c>
      <c r="BH35">
        <v>142</v>
      </c>
      <c r="BI35">
        <f t="shared" si="21"/>
        <v>0.14199999999999999</v>
      </c>
      <c r="BK35">
        <v>11880</v>
      </c>
      <c r="BL35">
        <f t="shared" si="14"/>
        <v>11.88</v>
      </c>
    </row>
    <row r="36" spans="1:64" x14ac:dyDescent="0.25">
      <c r="A36">
        <v>3453098</v>
      </c>
      <c r="N36">
        <v>550</v>
      </c>
      <c r="O36">
        <v>-528</v>
      </c>
      <c r="P36">
        <v>-84</v>
      </c>
      <c r="Q36">
        <v>24</v>
      </c>
      <c r="R36">
        <f t="shared" si="15"/>
        <v>57552</v>
      </c>
      <c r="S36">
        <f t="shared" si="16"/>
        <v>-38</v>
      </c>
      <c r="U36">
        <v>1980</v>
      </c>
      <c r="V36">
        <v>150</v>
      </c>
      <c r="W36">
        <f t="shared" si="0"/>
        <v>19.8</v>
      </c>
      <c r="X36">
        <f t="shared" si="1"/>
        <v>14.52</v>
      </c>
      <c r="Z36">
        <f t="shared" si="17"/>
        <v>0.14599999999999999</v>
      </c>
      <c r="AA36">
        <f t="shared" si="2"/>
        <v>0.15</v>
      </c>
      <c r="AB36">
        <f t="shared" si="3"/>
        <v>6.336E-2</v>
      </c>
      <c r="AE36" cm="1">
        <f t="array" ref="AE36">INDEX($W$2:$X$41, INT((ROW()-2)/2)+1, MOD(ROW()-2, 2)+1)</f>
        <v>-15.18</v>
      </c>
      <c r="AF36" cm="1">
        <f t="array" ref="AF36">INDEX($Z$2:$AA$41, INT((ROW()-2)/2)+1, MOD(ROW()-2, 2)+1)</f>
        <v>-0.151</v>
      </c>
      <c r="AG36">
        <f t="shared" si="23"/>
        <v>2.2921800000000001</v>
      </c>
      <c r="AJ36">
        <v>1980</v>
      </c>
      <c r="AK36">
        <v>1274</v>
      </c>
      <c r="AL36">
        <f t="shared" si="5"/>
        <v>19.8</v>
      </c>
      <c r="AM36">
        <f t="shared" si="6"/>
        <v>1.274</v>
      </c>
      <c r="AQ36">
        <f t="shared" si="7"/>
        <v>19.8</v>
      </c>
      <c r="AR36">
        <f t="shared" si="8"/>
        <v>14.52</v>
      </c>
      <c r="AS36">
        <f t="shared" si="9"/>
        <v>1.274</v>
      </c>
      <c r="AT36">
        <f t="shared" si="18"/>
        <v>0.72299999999999998</v>
      </c>
      <c r="AV36">
        <f t="shared" si="10"/>
        <v>32.813879999999997</v>
      </c>
      <c r="AW36">
        <f t="shared" si="11"/>
        <v>0.41017349999999997</v>
      </c>
      <c r="AZ36">
        <f t="shared" si="19"/>
        <v>19.8</v>
      </c>
      <c r="BA36">
        <f t="shared" si="12"/>
        <v>14.52</v>
      </c>
      <c r="BB36">
        <f t="shared" si="22"/>
        <v>0.14599999999999999</v>
      </c>
      <c r="BC36">
        <f t="shared" si="20"/>
        <v>0.15</v>
      </c>
      <c r="BD36">
        <f t="shared" si="13"/>
        <v>5.0687999999999995</v>
      </c>
      <c r="BH36">
        <v>150</v>
      </c>
      <c r="BI36">
        <f t="shared" si="21"/>
        <v>0.15</v>
      </c>
      <c r="BK36">
        <v>19800</v>
      </c>
      <c r="BL36">
        <f t="shared" si="14"/>
        <v>19.8</v>
      </c>
    </row>
    <row r="37" spans="1:64" x14ac:dyDescent="0.25">
      <c r="A37">
        <v>1646700</v>
      </c>
      <c r="N37">
        <v>-1606</v>
      </c>
      <c r="O37">
        <v>-1793</v>
      </c>
      <c r="P37">
        <v>-182</v>
      </c>
      <c r="Q37">
        <v>-133</v>
      </c>
      <c r="R37">
        <f t="shared" si="15"/>
        <v>539924</v>
      </c>
      <c r="S37">
        <f t="shared" si="16"/>
        <v>-3714</v>
      </c>
      <c r="U37">
        <v>924</v>
      </c>
      <c r="V37">
        <v>34</v>
      </c>
      <c r="W37">
        <f t="shared" si="0"/>
        <v>9.24</v>
      </c>
      <c r="X37">
        <f t="shared" si="1"/>
        <v>1.4300000000000002</v>
      </c>
      <c r="Z37">
        <f t="shared" si="17"/>
        <v>9.1999999999999998E-2</v>
      </c>
      <c r="AA37">
        <f t="shared" si="2"/>
        <v>3.4000000000000002E-2</v>
      </c>
      <c r="AB37">
        <f t="shared" si="3"/>
        <v>1.1233750000000001E-2</v>
      </c>
      <c r="AE37" cm="1">
        <f t="array" ref="AE37">INDEX($W$2:$X$41, INT((ROW()-2)/2)+1, MOD(ROW()-2, 2)+1)</f>
        <v>-8.14</v>
      </c>
      <c r="AF37" cm="1">
        <f t="array" ref="AF37">INDEX($Z$2:$AA$41, INT((ROW()-2)/2)+1, MOD(ROW()-2, 2)+1)</f>
        <v>-0.112</v>
      </c>
      <c r="AG37">
        <f t="shared" si="23"/>
        <v>0.91168000000000005</v>
      </c>
      <c r="AJ37">
        <v>924</v>
      </c>
      <c r="AK37">
        <v>1352</v>
      </c>
      <c r="AL37">
        <f t="shared" si="5"/>
        <v>9.24</v>
      </c>
      <c r="AM37">
        <f t="shared" si="6"/>
        <v>1.3520000000000001</v>
      </c>
      <c r="AQ37">
        <f t="shared" si="7"/>
        <v>9.24</v>
      </c>
      <c r="AR37">
        <f t="shared" si="8"/>
        <v>7.8100000000000005</v>
      </c>
      <c r="AS37">
        <f t="shared" si="9"/>
        <v>1.3520000000000001</v>
      </c>
      <c r="AT37">
        <f t="shared" si="18"/>
        <v>1.3130000000000002</v>
      </c>
      <c r="AV37">
        <f t="shared" si="10"/>
        <v>22.691240000000004</v>
      </c>
      <c r="AW37">
        <f t="shared" si="11"/>
        <v>0.28364050000000007</v>
      </c>
      <c r="AZ37">
        <f t="shared" si="19"/>
        <v>9.24</v>
      </c>
      <c r="BA37">
        <f t="shared" si="12"/>
        <v>7.8100000000000005</v>
      </c>
      <c r="BB37">
        <f t="shared" si="22"/>
        <v>9.1999999999999998E-2</v>
      </c>
      <c r="BC37">
        <f t="shared" si="20"/>
        <v>3.4000000000000002E-2</v>
      </c>
      <c r="BD37">
        <f t="shared" si="13"/>
        <v>1.1156200000000001</v>
      </c>
      <c r="BH37">
        <v>34</v>
      </c>
      <c r="BI37">
        <f t="shared" si="21"/>
        <v>3.4000000000000002E-2</v>
      </c>
      <c r="BK37">
        <v>9240</v>
      </c>
      <c r="BL37">
        <f t="shared" si="14"/>
        <v>9.24</v>
      </c>
    </row>
    <row r="38" spans="1:64" x14ac:dyDescent="0.25">
      <c r="A38">
        <v>-549780</v>
      </c>
      <c r="N38">
        <v>-1980</v>
      </c>
      <c r="O38">
        <v>-1562</v>
      </c>
      <c r="P38">
        <v>-172</v>
      </c>
      <c r="Q38">
        <v>-177</v>
      </c>
      <c r="R38">
        <f t="shared" si="15"/>
        <v>619124</v>
      </c>
      <c r="S38">
        <f t="shared" si="16"/>
        <v>-3891</v>
      </c>
      <c r="U38">
        <v>-638</v>
      </c>
      <c r="V38">
        <v>-112</v>
      </c>
      <c r="W38">
        <f t="shared" si="0"/>
        <v>-6.38</v>
      </c>
      <c r="X38">
        <f t="shared" si="1"/>
        <v>-12.209999999999999</v>
      </c>
      <c r="Z38">
        <f t="shared" si="17"/>
        <v>-3.9E-2</v>
      </c>
      <c r="AA38">
        <f t="shared" si="2"/>
        <v>-0.112</v>
      </c>
      <c r="AB38">
        <f t="shared" si="3"/>
        <v>2.020425E-2</v>
      </c>
      <c r="AE38" cm="1">
        <f t="array" ref="AE38">INDEX($W$2:$X$41, INT((ROW()-2)/2)+1, MOD(ROW()-2, 2)+1)</f>
        <v>-1.1000000000000001</v>
      </c>
      <c r="AF38" cm="1">
        <f t="array" ref="AF38">INDEX($Z$2:$AA$41, INT((ROW()-2)/2)+1, MOD(ROW()-2, 2)+1)</f>
        <v>-3.9E-2</v>
      </c>
      <c r="AG38">
        <f t="shared" si="23"/>
        <v>4.2900000000000001E-2</v>
      </c>
      <c r="AJ38">
        <v>638</v>
      </c>
      <c r="AK38">
        <v>600</v>
      </c>
      <c r="AL38">
        <f t="shared" si="5"/>
        <v>6.38</v>
      </c>
      <c r="AM38">
        <f t="shared" si="6"/>
        <v>0.6</v>
      </c>
      <c r="AQ38">
        <f t="shared" si="7"/>
        <v>6.38</v>
      </c>
      <c r="AR38">
        <f t="shared" si="8"/>
        <v>12.32</v>
      </c>
      <c r="AS38">
        <f t="shared" si="9"/>
        <v>0.6</v>
      </c>
      <c r="AT38">
        <f t="shared" si="18"/>
        <v>0.97599999999999998</v>
      </c>
      <c r="AV38">
        <f t="shared" si="10"/>
        <v>13.618879999999999</v>
      </c>
      <c r="AW38">
        <f t="shared" si="11"/>
        <v>0.170236</v>
      </c>
      <c r="AZ38">
        <f t="shared" si="19"/>
        <v>6.38</v>
      </c>
      <c r="BA38">
        <f t="shared" si="12"/>
        <v>12.209999999999999</v>
      </c>
      <c r="BB38">
        <f t="shared" si="22"/>
        <v>7.3000000000000009E-2</v>
      </c>
      <c r="BC38">
        <f t="shared" si="20"/>
        <v>0.112</v>
      </c>
      <c r="BD38">
        <f t="shared" si="13"/>
        <v>1.8332599999999999</v>
      </c>
      <c r="BH38">
        <v>112</v>
      </c>
      <c r="BI38">
        <f t="shared" si="21"/>
        <v>0.112</v>
      </c>
      <c r="BK38">
        <v>6380</v>
      </c>
      <c r="BL38">
        <f t="shared" si="14"/>
        <v>6.38</v>
      </c>
    </row>
    <row r="39" spans="1:64" x14ac:dyDescent="0.25">
      <c r="A39">
        <v>2475704</v>
      </c>
      <c r="N39">
        <v>-1144</v>
      </c>
      <c r="O39">
        <v>-374</v>
      </c>
      <c r="P39">
        <v>-64</v>
      </c>
      <c r="Q39">
        <v>-118</v>
      </c>
      <c r="R39">
        <f t="shared" si="15"/>
        <v>158928</v>
      </c>
      <c r="S39">
        <f t="shared" si="16"/>
        <v>-1700</v>
      </c>
      <c r="U39">
        <v>-1804</v>
      </c>
      <c r="V39">
        <v>-190</v>
      </c>
      <c r="W39">
        <f t="shared" si="0"/>
        <v>-18.04</v>
      </c>
      <c r="X39">
        <f t="shared" si="1"/>
        <v>-18.369999999999997</v>
      </c>
      <c r="Z39">
        <f t="shared" si="17"/>
        <v>-0.151</v>
      </c>
      <c r="AA39">
        <f t="shared" si="2"/>
        <v>-0.19</v>
      </c>
      <c r="AB39">
        <f t="shared" si="3"/>
        <v>7.7679249999999991E-2</v>
      </c>
      <c r="AE39" cm="1">
        <f t="array" ref="AE39">INDEX($W$2:$X$41, INT((ROW()-2)/2)+1, MOD(ROW()-2, 2)+1)</f>
        <v>6.2700000000000005</v>
      </c>
      <c r="AF39" cm="1">
        <f t="array" ref="AF39">INDEX($Z$2:$AA$41, INT((ROW()-2)/2)+1, MOD(ROW()-2, 2)+1)</f>
        <v>3.4000000000000002E-2</v>
      </c>
      <c r="AG39">
        <f t="shared" si="23"/>
        <v>0.21318000000000004</v>
      </c>
      <c r="AJ39">
        <v>1826</v>
      </c>
      <c r="AK39">
        <v>524</v>
      </c>
      <c r="AL39">
        <f t="shared" si="5"/>
        <v>18.260000000000002</v>
      </c>
      <c r="AM39">
        <f t="shared" si="6"/>
        <v>0.52400000000000002</v>
      </c>
      <c r="AQ39">
        <f t="shared" si="7"/>
        <v>18.260000000000002</v>
      </c>
      <c r="AR39">
        <f t="shared" si="8"/>
        <v>18.48</v>
      </c>
      <c r="AS39">
        <f t="shared" si="9"/>
        <v>0.52400000000000002</v>
      </c>
      <c r="AT39">
        <f t="shared" si="18"/>
        <v>0.56200000000000006</v>
      </c>
      <c r="AV39">
        <f t="shared" si="10"/>
        <v>19.945640000000004</v>
      </c>
      <c r="AW39">
        <f t="shared" si="11"/>
        <v>0.24932050000000006</v>
      </c>
      <c r="AZ39">
        <f t="shared" si="19"/>
        <v>18.04</v>
      </c>
      <c r="BA39">
        <f t="shared" si="12"/>
        <v>18.369999999999997</v>
      </c>
      <c r="BB39">
        <f t="shared" si="22"/>
        <v>0.151</v>
      </c>
      <c r="BC39">
        <f t="shared" si="20"/>
        <v>0.19</v>
      </c>
      <c r="BD39">
        <f t="shared" si="13"/>
        <v>6.2143399999999991</v>
      </c>
      <c r="BH39">
        <v>190</v>
      </c>
      <c r="BI39">
        <f t="shared" si="21"/>
        <v>0.19</v>
      </c>
      <c r="BK39">
        <v>18040</v>
      </c>
      <c r="BL39">
        <f t="shared" si="14"/>
        <v>18.04</v>
      </c>
    </row>
    <row r="40" spans="1:64" x14ac:dyDescent="0.25">
      <c r="A40">
        <v>2856634</v>
      </c>
      <c r="N40">
        <v>396</v>
      </c>
      <c r="O40">
        <v>1034</v>
      </c>
      <c r="P40">
        <v>82</v>
      </c>
      <c r="Q40">
        <v>9</v>
      </c>
      <c r="R40">
        <f t="shared" si="15"/>
        <v>88352</v>
      </c>
      <c r="S40">
        <f t="shared" si="16"/>
        <v>1521</v>
      </c>
      <c r="U40">
        <v>-1870</v>
      </c>
      <c r="V40">
        <v>-152</v>
      </c>
      <c r="W40">
        <f t="shared" si="0"/>
        <v>-18.7</v>
      </c>
      <c r="X40">
        <f t="shared" si="1"/>
        <v>-13.42</v>
      </c>
      <c r="Z40">
        <f t="shared" si="17"/>
        <v>-0.17099999999999999</v>
      </c>
      <c r="AA40">
        <f t="shared" si="2"/>
        <v>-0.152</v>
      </c>
      <c r="AB40">
        <f t="shared" si="3"/>
        <v>6.5469249999999993E-2</v>
      </c>
      <c r="AE40" cm="1">
        <f t="array" ref="AE40">INDEX($W$2:$X$41, INT((ROW()-2)/2)+1, MOD(ROW()-2, 2)+1)</f>
        <v>13.64</v>
      </c>
      <c r="AF40" cm="1">
        <f t="array" ref="AF40">INDEX($Z$2:$AA$41, INT((ROW()-2)/2)+1, MOD(ROW()-2, 2)+1)</f>
        <v>0.107</v>
      </c>
      <c r="AG40">
        <f t="shared" si="23"/>
        <v>1.4594800000000001</v>
      </c>
      <c r="AJ40">
        <v>1870</v>
      </c>
      <c r="AK40">
        <v>1314</v>
      </c>
      <c r="AL40">
        <f t="shared" si="5"/>
        <v>18.7</v>
      </c>
      <c r="AM40">
        <f t="shared" si="6"/>
        <v>1.3140000000000001</v>
      </c>
      <c r="AQ40">
        <f t="shared" si="7"/>
        <v>18.7</v>
      </c>
      <c r="AR40">
        <f t="shared" si="8"/>
        <v>13.42</v>
      </c>
      <c r="AS40">
        <f t="shared" si="9"/>
        <v>1.3140000000000001</v>
      </c>
      <c r="AT40">
        <f t="shared" si="18"/>
        <v>0.91900000000000004</v>
      </c>
      <c r="AV40">
        <f t="shared" si="10"/>
        <v>34.819180000000003</v>
      </c>
      <c r="AW40">
        <f t="shared" si="11"/>
        <v>0.43523975000000004</v>
      </c>
      <c r="AZ40">
        <f t="shared" si="19"/>
        <v>18.7</v>
      </c>
      <c r="BA40">
        <f t="shared" si="12"/>
        <v>13.42</v>
      </c>
      <c r="BB40">
        <f t="shared" si="22"/>
        <v>0.17099999999999999</v>
      </c>
      <c r="BC40">
        <f t="shared" si="20"/>
        <v>0.152</v>
      </c>
      <c r="BD40">
        <f t="shared" si="13"/>
        <v>5.2375399999999992</v>
      </c>
      <c r="BH40">
        <v>152</v>
      </c>
      <c r="BI40">
        <f t="shared" si="21"/>
        <v>0.152</v>
      </c>
      <c r="BK40">
        <v>18700</v>
      </c>
      <c r="BL40">
        <f t="shared" si="14"/>
        <v>18.7</v>
      </c>
    </row>
    <row r="41" spans="1:64" x14ac:dyDescent="0.25">
      <c r="A41">
        <v>-66110</v>
      </c>
      <c r="N41">
        <v>1672</v>
      </c>
      <c r="O41">
        <v>-88</v>
      </c>
      <c r="P41">
        <v>180</v>
      </c>
      <c r="Q41">
        <v>131</v>
      </c>
      <c r="R41">
        <f t="shared" si="15"/>
        <v>203192</v>
      </c>
      <c r="S41">
        <f t="shared" si="16"/>
        <v>1895</v>
      </c>
      <c r="U41">
        <v>-814</v>
      </c>
      <c r="V41">
        <v>44</v>
      </c>
      <c r="W41">
        <f t="shared" si="0"/>
        <v>-8.14</v>
      </c>
      <c r="X41">
        <f>(W41+W2)/2</f>
        <v>-1.4300000000000002</v>
      </c>
      <c r="Z41">
        <f t="shared" si="17"/>
        <v>-5.3999999999999999E-2</v>
      </c>
      <c r="AA41">
        <f t="shared" si="2"/>
        <v>4.3999999999999997E-2</v>
      </c>
      <c r="AB41">
        <f t="shared" si="3"/>
        <v>4.7079999999999995E-3</v>
      </c>
      <c r="AE41" cm="1">
        <f t="array" ref="AE41">INDEX($W$2:$X$41, INT((ROW()-2)/2)+1, MOD(ROW()-2, 2)+1)</f>
        <v>16.060000000000002</v>
      </c>
      <c r="AF41" cm="1">
        <f t="array" ref="AF41">INDEX($Z$2:$AA$41, INT((ROW()-2)/2)+1, MOD(ROW()-2, 2)+1)</f>
        <v>0.18</v>
      </c>
      <c r="AG41">
        <f t="shared" si="23"/>
        <v>2.8908000000000005</v>
      </c>
      <c r="AJ41">
        <v>814</v>
      </c>
      <c r="AK41">
        <v>992</v>
      </c>
      <c r="AL41">
        <f t="shared" si="5"/>
        <v>8.14</v>
      </c>
      <c r="AM41">
        <f t="shared" si="6"/>
        <v>0.99199999999999999</v>
      </c>
      <c r="AQ41">
        <f t="shared" si="7"/>
        <v>8.14</v>
      </c>
      <c r="AR41">
        <f>(AQ41+AQ2)/2</f>
        <v>6.6</v>
      </c>
      <c r="AS41">
        <f t="shared" si="9"/>
        <v>0.99199999999999999</v>
      </c>
      <c r="AT41">
        <f t="shared" si="18"/>
        <v>1.153</v>
      </c>
      <c r="AV41">
        <f t="shared" si="10"/>
        <v>15.93262</v>
      </c>
      <c r="AW41">
        <f t="shared" si="11"/>
        <v>0.19915774999999999</v>
      </c>
      <c r="AZ41">
        <f t="shared" si="19"/>
        <v>8.14</v>
      </c>
      <c r="BA41">
        <f>(AZ41+AZ2)/2</f>
        <v>6.6</v>
      </c>
      <c r="BB41">
        <f t="shared" si="22"/>
        <v>9.8000000000000004E-2</v>
      </c>
      <c r="BC41">
        <f t="shared" si="20"/>
        <v>4.3999999999999997E-2</v>
      </c>
      <c r="BD41">
        <f t="shared" si="13"/>
        <v>1.08812</v>
      </c>
      <c r="BH41">
        <v>44</v>
      </c>
      <c r="BI41">
        <f t="shared" si="21"/>
        <v>4.3999999999999997E-2</v>
      </c>
      <c r="BK41">
        <v>8140</v>
      </c>
      <c r="BL41">
        <f t="shared" si="14"/>
        <v>8.14</v>
      </c>
    </row>
    <row r="42" spans="1:64" x14ac:dyDescent="0.25">
      <c r="A42" t="s">
        <v>53</v>
      </c>
      <c r="AE42" cm="1">
        <f t="array" ref="AE42">INDEX($W$2:$X$41, INT((ROW()-2)/2)+1, MOD(ROW()-2, 2)+1)</f>
        <v>18.48</v>
      </c>
      <c r="AF42" cm="1">
        <f t="array" ref="AF42">INDEX($Z$2:$AA$41, INT((ROW()-2)/2)+1, MOD(ROW()-2, 2)+1)</f>
        <v>0.16099999999999998</v>
      </c>
      <c r="AG42">
        <f t="shared" si="23"/>
        <v>2.9752799999999997</v>
      </c>
    </row>
    <row r="43" spans="1:64" x14ac:dyDescent="0.25">
      <c r="AE43" cm="1">
        <f t="array" ref="AE43">INDEX($W$2:$X$41, INT((ROW()-2)/2)+1, MOD(ROW()-2, 2)+1)</f>
        <v>12.870000000000001</v>
      </c>
      <c r="AF43" cm="1">
        <f t="array" ref="AF43">INDEX($Z$2:$AA$41, INT((ROW()-2)/2)+1, MOD(ROW()-2, 2)+1)</f>
        <v>0.14199999999999999</v>
      </c>
      <c r="AG43">
        <f t="shared" si="23"/>
        <v>1.8275399999999999</v>
      </c>
      <c r="AJ43" t="s">
        <v>17</v>
      </c>
      <c r="AK43" t="s">
        <v>18</v>
      </c>
      <c r="AM43" t="s">
        <v>35</v>
      </c>
      <c r="AN43" t="s">
        <v>28</v>
      </c>
      <c r="AO43" t="s">
        <v>29</v>
      </c>
      <c r="AP43" t="s">
        <v>37</v>
      </c>
      <c r="AQ43" t="s">
        <v>27</v>
      </c>
    </row>
    <row r="44" spans="1:64" x14ac:dyDescent="0.25">
      <c r="AE44" cm="1">
        <f t="array" ref="AE44">INDEX($W$2:$X$41, INT((ROW()-2)/2)+1, MOD(ROW()-2, 2)+1)</f>
        <v>7.26</v>
      </c>
      <c r="AF44" cm="1">
        <f t="array" ref="AF44">INDEX($Z$2:$AA$41, INT((ROW()-2)/2)+1, MOD(ROW()-2, 2)+1)</f>
        <v>7.8E-2</v>
      </c>
      <c r="AG44">
        <f t="shared" si="23"/>
        <v>0.56628000000000001</v>
      </c>
      <c r="AJ44">
        <v>506</v>
      </c>
      <c r="AK44">
        <v>1040</v>
      </c>
      <c r="AM44">
        <f>AJ44/100</f>
        <v>5.0599999999999996</v>
      </c>
      <c r="AN44">
        <f t="shared" ref="AN44:AN82" si="24">(AM44+AM45)/2</f>
        <v>3.96</v>
      </c>
      <c r="AO44">
        <f>(AP83+AP44)/2</f>
        <v>1.016</v>
      </c>
      <c r="AP44">
        <f t="shared" ref="AP44:AP83" si="25">AK44/1000</f>
        <v>1.04</v>
      </c>
      <c r="AQ44">
        <f t="shared" ref="AQ44:AQ83" si="26">(AM44*AO44+AP44*AN44)</f>
        <v>9.2593600000000009</v>
      </c>
      <c r="AR44" t="e">
        <f>SUM(AQ44:AQ83)/80</f>
        <v>#REF!</v>
      </c>
    </row>
    <row r="45" spans="1:64" x14ac:dyDescent="0.25">
      <c r="AE45" cm="1">
        <f t="array" ref="AE45">INDEX($W$2:$X$41, INT((ROW()-2)/2)+1, MOD(ROW()-2, 2)+1)</f>
        <v>-0.54999999999999982</v>
      </c>
      <c r="AF45" cm="1">
        <f t="array" ref="AF45">INDEX($Z$2:$AA$41, INT((ROW()-2)/2)+1, MOD(ROW()-2, 2)+1)</f>
        <v>1.4E-2</v>
      </c>
      <c r="AG45">
        <f t="shared" si="23"/>
        <v>-7.6999999999999976E-3</v>
      </c>
      <c r="AJ45">
        <v>286</v>
      </c>
      <c r="AK45">
        <v>1332</v>
      </c>
      <c r="AM45">
        <f t="shared" ref="AM45:AM83" si="27">AJ45/100</f>
        <v>2.86</v>
      </c>
      <c r="AN45">
        <f t="shared" si="24"/>
        <v>6.71</v>
      </c>
      <c r="AO45">
        <f>(BL90+AP45)/2</f>
        <v>0.66600000000000004</v>
      </c>
      <c r="AP45">
        <f t="shared" si="25"/>
        <v>1.3320000000000001</v>
      </c>
      <c r="AQ45">
        <f t="shared" si="26"/>
        <v>10.84248</v>
      </c>
    </row>
    <row r="46" spans="1:64" x14ac:dyDescent="0.25">
      <c r="AE46" cm="1">
        <f t="array" ref="AE46">INDEX($W$2:$X$41, INT((ROW()-2)/2)+1, MOD(ROW()-2, 2)+1)</f>
        <v>-8.36</v>
      </c>
      <c r="AF46" cm="1">
        <f t="array" ref="AF46">INDEX($Z$2:$AA$41, INT((ROW()-2)/2)+1, MOD(ROW()-2, 2)+1)</f>
        <v>-5.3999999999999999E-2</v>
      </c>
      <c r="AG46">
        <f t="shared" si="23"/>
        <v>0.45143999999999995</v>
      </c>
      <c r="AJ46">
        <v>1056</v>
      </c>
      <c r="AK46">
        <v>1430</v>
      </c>
      <c r="AM46">
        <f t="shared" si="27"/>
        <v>10.56</v>
      </c>
      <c r="AN46">
        <f t="shared" si="24"/>
        <v>13.530000000000001</v>
      </c>
      <c r="AO46">
        <f t="shared" ref="AO46:AO67" si="28">(AE43+AP46)/2</f>
        <v>7.15</v>
      </c>
      <c r="AP46">
        <f t="shared" si="25"/>
        <v>1.43</v>
      </c>
      <c r="AQ46">
        <f t="shared" si="26"/>
        <v>94.851900000000001</v>
      </c>
    </row>
    <row r="47" spans="1:64" x14ac:dyDescent="0.25">
      <c r="AE47" cm="1">
        <f t="array" ref="AE47">INDEX($W$2:$X$41, INT((ROW()-2)/2)+1, MOD(ROW()-2, 2)+1)</f>
        <v>-13.64</v>
      </c>
      <c r="AF47" cm="1">
        <f t="array" ref="AF47">INDEX($Z$2:$AA$41, INT((ROW()-2)/2)+1, MOD(ROW()-2, 2)+1)</f>
        <v>-0.122</v>
      </c>
      <c r="AG47">
        <f t="shared" si="23"/>
        <v>1.66408</v>
      </c>
      <c r="AJ47">
        <v>1650</v>
      </c>
      <c r="AK47">
        <v>1284</v>
      </c>
      <c r="AM47">
        <f t="shared" si="27"/>
        <v>16.5</v>
      </c>
      <c r="AN47">
        <f t="shared" si="24"/>
        <v>18.04</v>
      </c>
      <c r="AO47">
        <f t="shared" si="28"/>
        <v>4.2720000000000002</v>
      </c>
      <c r="AP47">
        <f t="shared" si="25"/>
        <v>1.284</v>
      </c>
      <c r="AQ47">
        <f t="shared" si="26"/>
        <v>93.651359999999997</v>
      </c>
    </row>
    <row r="48" spans="1:64" x14ac:dyDescent="0.25">
      <c r="AE48" cm="1">
        <f t="array" ref="AE48">INDEX($W$2:$X$41, INT((ROW()-2)/2)+1, MOD(ROW()-2, 2)+1)</f>
        <v>-18.920000000000002</v>
      </c>
      <c r="AF48" cm="1">
        <f t="array" ref="AF48">INDEX($Z$2:$AA$41, INT((ROW()-2)/2)+1, MOD(ROW()-2, 2)+1)</f>
        <v>-0.156</v>
      </c>
      <c r="AG48">
        <f t="shared" si="23"/>
        <v>2.9515200000000004</v>
      </c>
      <c r="AJ48">
        <v>1958</v>
      </c>
      <c r="AK48">
        <v>932</v>
      </c>
      <c r="AM48">
        <f t="shared" si="27"/>
        <v>19.579999999999998</v>
      </c>
      <c r="AN48">
        <f t="shared" si="24"/>
        <v>19.689999999999998</v>
      </c>
      <c r="AO48">
        <f t="shared" si="28"/>
        <v>0.19100000000000011</v>
      </c>
      <c r="AP48">
        <f t="shared" si="25"/>
        <v>0.93200000000000005</v>
      </c>
      <c r="AQ48">
        <f t="shared" si="26"/>
        <v>22.090860000000003</v>
      </c>
    </row>
    <row r="49" spans="31:82" x14ac:dyDescent="0.25">
      <c r="AE49" cm="1">
        <f t="array" ref="AE49">INDEX($W$2:$X$41, INT((ROW()-2)/2)+1, MOD(ROW()-2, 2)+1)</f>
        <v>-18.48</v>
      </c>
      <c r="AF49" cm="1">
        <f t="array" ref="AF49">INDEX($Z$2:$AA$41, INT((ROW()-2)/2)+1, MOD(ROW()-2, 2)+1)</f>
        <v>-0.19</v>
      </c>
      <c r="AG49">
        <f t="shared" si="23"/>
        <v>3.5112000000000001</v>
      </c>
      <c r="AJ49">
        <v>1980</v>
      </c>
      <c r="AK49">
        <v>424</v>
      </c>
      <c r="AM49">
        <f t="shared" si="27"/>
        <v>19.8</v>
      </c>
      <c r="AN49">
        <f t="shared" si="24"/>
        <v>18.259999999999998</v>
      </c>
      <c r="AO49">
        <f t="shared" si="28"/>
        <v>-3.9679999999999995</v>
      </c>
      <c r="AP49">
        <f t="shared" si="25"/>
        <v>0.42399999999999999</v>
      </c>
      <c r="AQ49">
        <f t="shared" si="26"/>
        <v>-70.824159999999992</v>
      </c>
      <c r="BH49" t="s">
        <v>41</v>
      </c>
      <c r="BI49" t="s">
        <v>42</v>
      </c>
      <c r="BJ49" t="s">
        <v>43</v>
      </c>
      <c r="BK49" t="s">
        <v>44</v>
      </c>
      <c r="BL49" t="s">
        <v>27</v>
      </c>
      <c r="BM49">
        <f>SUM(BL50:BL89)/80</f>
        <v>17.175153874999999</v>
      </c>
      <c r="BN49">
        <f>SUM(BN50:BN89)/80</f>
        <v>843.08383810319606</v>
      </c>
      <c r="BO49">
        <f>SQRT(BN49)</f>
        <v>29.035906014849889</v>
      </c>
      <c r="BR49" t="s">
        <v>41</v>
      </c>
      <c r="BS49" t="s">
        <v>42</v>
      </c>
      <c r="CB49" t="s">
        <v>41</v>
      </c>
      <c r="CD49" t="s">
        <v>42</v>
      </c>
    </row>
    <row r="50" spans="31:82" x14ac:dyDescent="0.25">
      <c r="AE50" cm="1">
        <f t="array" ref="AE50">INDEX($W$2:$X$41, INT((ROW()-2)/2)+1, MOD(ROW()-2, 2)+1)</f>
        <v>-18.04</v>
      </c>
      <c r="AF50" cm="1">
        <f t="array" ref="AF50">INDEX($Z$2:$AA$41, INT((ROW()-2)/2)+1, MOD(ROW()-2, 2)+1)</f>
        <v>-0.13700000000000001</v>
      </c>
      <c r="AG50">
        <f t="shared" si="23"/>
        <v>2.4714800000000001</v>
      </c>
      <c r="AJ50">
        <v>1672</v>
      </c>
      <c r="AK50">
        <v>152</v>
      </c>
      <c r="AM50">
        <f t="shared" si="27"/>
        <v>16.72</v>
      </c>
      <c r="AN50">
        <f t="shared" si="24"/>
        <v>13.75</v>
      </c>
      <c r="AO50">
        <f t="shared" si="28"/>
        <v>-6.7440000000000007</v>
      </c>
      <c r="AP50">
        <f t="shared" si="25"/>
        <v>0.152</v>
      </c>
      <c r="AQ50">
        <f t="shared" si="26"/>
        <v>-110.66968</v>
      </c>
      <c r="BH50">
        <f t="shared" ref="BH50:BH89" si="29">BR50/100</f>
        <v>5.28</v>
      </c>
      <c r="BI50">
        <f t="shared" ref="BI50:BI89" si="30">BS50/1000</f>
        <v>1.234</v>
      </c>
      <c r="BJ50">
        <f>(BH50+BH51)/2</f>
        <v>-2.4199999999999995</v>
      </c>
      <c r="BK50">
        <f>(BI89+BI50)/2</f>
        <v>0.121</v>
      </c>
      <c r="BL50">
        <f>ABS((BH50*BK50)+(BI50*BJ50))</f>
        <v>2.3473999999999995</v>
      </c>
      <c r="BM50">
        <f>SQRT(BM49)</f>
        <v>4.1442917217541524</v>
      </c>
      <c r="BN50">
        <f t="shared" ref="BN50:BN89" si="31">BL50*BL50</f>
        <v>5.5102867599999978</v>
      </c>
      <c r="BR50">
        <v>528</v>
      </c>
      <c r="BS50">
        <v>1234</v>
      </c>
      <c r="CB50">
        <v>528</v>
      </c>
      <c r="CC50">
        <f>CD50*10</f>
        <v>-60</v>
      </c>
      <c r="CD50">
        <v>-6</v>
      </c>
    </row>
    <row r="51" spans="31:82" x14ac:dyDescent="0.25">
      <c r="AE51" cm="1">
        <f t="array" ref="AE51">INDEX($W$2:$X$41, INT((ROW()-2)/2)+1, MOD(ROW()-2, 2)+1)</f>
        <v>-8.1399999999999988</v>
      </c>
      <c r="AF51" cm="1">
        <f t="array" ref="AF51">INDEX($Z$2:$AA$41, INT((ROW()-2)/2)+1, MOD(ROW()-2, 2)+1)</f>
        <v>-8.4000000000000005E-2</v>
      </c>
      <c r="AG51">
        <f t="shared" si="23"/>
        <v>0.68375999999999992</v>
      </c>
      <c r="AJ51">
        <v>1078</v>
      </c>
      <c r="AK51">
        <v>698</v>
      </c>
      <c r="AM51">
        <f t="shared" si="27"/>
        <v>10.78</v>
      </c>
      <c r="AN51">
        <f t="shared" si="24"/>
        <v>7.1499999999999995</v>
      </c>
      <c r="AO51">
        <f t="shared" si="28"/>
        <v>-9.1110000000000007</v>
      </c>
      <c r="AP51">
        <f t="shared" si="25"/>
        <v>0.69799999999999995</v>
      </c>
      <c r="AQ51">
        <f t="shared" si="26"/>
        <v>-93.225880000000004</v>
      </c>
      <c r="BH51">
        <f t="shared" si="29"/>
        <v>-10.119999999999999</v>
      </c>
      <c r="BI51">
        <f t="shared" si="30"/>
        <v>0.32600000000000001</v>
      </c>
      <c r="BJ51">
        <f t="shared" ref="BJ51:BJ88" si="32">(BH51+BH52)/2</f>
        <v>-14.849999999999998</v>
      </c>
      <c r="BK51">
        <f>(BI50+BI51)/2</f>
        <v>0.78</v>
      </c>
      <c r="BL51">
        <f>ABS((BH51+BJ51)*(BI51+BK51))</f>
        <v>27.616820000000001</v>
      </c>
      <c r="BN51">
        <f t="shared" si="31"/>
        <v>762.68874691240001</v>
      </c>
      <c r="BR51">
        <v>-1012</v>
      </c>
      <c r="BS51">
        <v>326</v>
      </c>
      <c r="CB51">
        <v>-1012</v>
      </c>
      <c r="CC51">
        <f t="shared" ref="CC51:CC89" si="33">CD51*10</f>
        <v>-1420</v>
      </c>
      <c r="CD51">
        <v>-142</v>
      </c>
    </row>
    <row r="52" spans="31:82" x14ac:dyDescent="0.25">
      <c r="AE52" cm="1">
        <f t="array" ref="AE52">INDEX($W$2:$X$41, INT((ROW()-2)/2)+1, MOD(ROW()-2, 2)+1)</f>
        <v>1.76</v>
      </c>
      <c r="AF52" cm="1">
        <f t="array" ref="AF52">INDEX($Z$2:$AA$41, INT((ROW()-2)/2)+1, MOD(ROW()-2, 2)+1)</f>
        <v>-1.1000000000000003E-2</v>
      </c>
      <c r="AG52">
        <f t="shared" si="23"/>
        <v>-1.9360000000000006E-2</v>
      </c>
      <c r="AJ52">
        <v>352</v>
      </c>
      <c r="AK52">
        <v>1138</v>
      </c>
      <c r="AM52">
        <f t="shared" si="27"/>
        <v>3.52</v>
      </c>
      <c r="AN52">
        <f t="shared" si="24"/>
        <v>9.24</v>
      </c>
      <c r="AO52">
        <f t="shared" si="28"/>
        <v>-8.6709999999999994</v>
      </c>
      <c r="AP52">
        <f t="shared" si="25"/>
        <v>1.1379999999999999</v>
      </c>
      <c r="AQ52">
        <f t="shared" si="26"/>
        <v>-20.006799999999998</v>
      </c>
      <c r="BH52">
        <f t="shared" si="29"/>
        <v>-19.579999999999998</v>
      </c>
      <c r="BI52">
        <f t="shared" si="30"/>
        <v>-0.77600000000000002</v>
      </c>
      <c r="BJ52">
        <f t="shared" si="32"/>
        <v>-18.259999999999998</v>
      </c>
      <c r="BK52">
        <f t="shared" ref="BK52:BK89" si="34">(BI51+BI52)/2</f>
        <v>-0.22500000000000001</v>
      </c>
      <c r="BL52">
        <f t="shared" ref="BL52:BL89" si="35">ABS((BH52+BJ52)*(BI52+BK52))</f>
        <v>37.877839999999999</v>
      </c>
      <c r="BN52">
        <f t="shared" si="31"/>
        <v>1434.7307630655998</v>
      </c>
      <c r="BR52">
        <v>-1958</v>
      </c>
      <c r="BS52">
        <v>-776</v>
      </c>
      <c r="CB52">
        <v>-1958</v>
      </c>
      <c r="CC52">
        <f t="shared" si="33"/>
        <v>-1900</v>
      </c>
      <c r="CD52">
        <v>-190</v>
      </c>
    </row>
    <row r="53" spans="31:82" x14ac:dyDescent="0.25">
      <c r="AE53" cm="1">
        <f t="array" ref="AE53">INDEX($W$2:$X$41, INT((ROW()-2)/2)+1, MOD(ROW()-2, 2)+1)</f>
        <v>8.58</v>
      </c>
      <c r="AF53" cm="1">
        <f t="array" ref="AF53">INDEX($Z$2:$AA$41, INT((ROW()-2)/2)+1, MOD(ROW()-2, 2)+1)</f>
        <v>6.2E-2</v>
      </c>
      <c r="AG53">
        <f t="shared" si="23"/>
        <v>0.53195999999999999</v>
      </c>
      <c r="AJ53">
        <v>1496</v>
      </c>
      <c r="AK53">
        <v>1432</v>
      </c>
      <c r="AM53">
        <f t="shared" si="27"/>
        <v>14.96</v>
      </c>
      <c r="AN53">
        <f t="shared" si="24"/>
        <v>16.940000000000001</v>
      </c>
      <c r="AO53">
        <f t="shared" si="28"/>
        <v>-8.3040000000000003</v>
      </c>
      <c r="AP53">
        <f t="shared" si="25"/>
        <v>1.4319999999999999</v>
      </c>
      <c r="AQ53">
        <f t="shared" si="26"/>
        <v>-99.969760000000008</v>
      </c>
      <c r="BH53">
        <f t="shared" si="29"/>
        <v>-16.940000000000001</v>
      </c>
      <c r="BI53">
        <f t="shared" si="30"/>
        <v>-1.4019999999999999</v>
      </c>
      <c r="BJ53">
        <f t="shared" si="32"/>
        <v>-10.450000000000001</v>
      </c>
      <c r="BK53">
        <f t="shared" si="34"/>
        <v>-1.089</v>
      </c>
      <c r="BL53">
        <f t="shared" si="35"/>
        <v>68.228489999999994</v>
      </c>
      <c r="BN53">
        <f t="shared" si="31"/>
        <v>4655.1268476800988</v>
      </c>
      <c r="BR53">
        <v>-1694</v>
      </c>
      <c r="BS53">
        <v>-1402</v>
      </c>
      <c r="CB53">
        <v>-1694</v>
      </c>
      <c r="CC53">
        <f t="shared" si="33"/>
        <v>-1320</v>
      </c>
      <c r="CD53">
        <v>-132</v>
      </c>
    </row>
    <row r="54" spans="31:82" x14ac:dyDescent="0.25">
      <c r="AE54" cm="1">
        <f t="array" ref="AE54">INDEX($W$2:$X$41, INT((ROW()-2)/2)+1, MOD(ROW()-2, 2)+1)</f>
        <v>15.4</v>
      </c>
      <c r="AF54" cm="1">
        <f t="array" ref="AF54">INDEX($Z$2:$AA$41, INT((ROW()-2)/2)+1, MOD(ROW()-2, 2)+1)</f>
        <v>0.111</v>
      </c>
      <c r="AG54">
        <f t="shared" si="23"/>
        <v>1.7094</v>
      </c>
      <c r="AJ54">
        <v>1892</v>
      </c>
      <c r="AK54">
        <v>1266</v>
      </c>
      <c r="AM54">
        <f t="shared" si="27"/>
        <v>18.920000000000002</v>
      </c>
      <c r="AN54">
        <f t="shared" si="24"/>
        <v>19.36</v>
      </c>
      <c r="AO54">
        <f t="shared" si="28"/>
        <v>-3.4369999999999994</v>
      </c>
      <c r="AP54">
        <f t="shared" si="25"/>
        <v>1.266</v>
      </c>
      <c r="AQ54">
        <f t="shared" si="26"/>
        <v>-40.51827999999999</v>
      </c>
      <c r="BH54">
        <f t="shared" si="29"/>
        <v>-3.96</v>
      </c>
      <c r="BI54">
        <f t="shared" si="30"/>
        <v>-0.45400000000000001</v>
      </c>
      <c r="BJ54">
        <f t="shared" si="32"/>
        <v>7.48</v>
      </c>
      <c r="BK54">
        <f t="shared" si="34"/>
        <v>-0.92799999999999994</v>
      </c>
      <c r="BL54">
        <f t="shared" si="35"/>
        <v>4.8646400000000005</v>
      </c>
      <c r="BN54">
        <f t="shared" si="31"/>
        <v>23.664722329600004</v>
      </c>
      <c r="BR54">
        <v>-396</v>
      </c>
      <c r="BS54">
        <v>-454</v>
      </c>
      <c r="CB54">
        <v>-396</v>
      </c>
      <c r="CC54">
        <f t="shared" si="33"/>
        <v>1120</v>
      </c>
      <c r="CD54">
        <v>112</v>
      </c>
    </row>
    <row r="55" spans="31:82" x14ac:dyDescent="0.25">
      <c r="AE55" cm="1">
        <f t="array" ref="AE55">INDEX($W$2:$X$41, INT((ROW()-2)/2)+1, MOD(ROW()-2, 2)+1)</f>
        <v>17.489999999999998</v>
      </c>
      <c r="AF55" cm="1">
        <f t="array" ref="AF55">INDEX($Z$2:$AA$41, INT((ROW()-2)/2)+1, MOD(ROW()-2, 2)+1)</f>
        <v>0.16</v>
      </c>
      <c r="AG55">
        <f t="shared" si="23"/>
        <v>2.7984</v>
      </c>
      <c r="AJ55">
        <v>1980</v>
      </c>
      <c r="AK55">
        <v>884</v>
      </c>
      <c r="AM55">
        <f t="shared" si="27"/>
        <v>19.8</v>
      </c>
      <c r="AN55">
        <f t="shared" si="24"/>
        <v>18.59</v>
      </c>
      <c r="AO55">
        <f t="shared" si="28"/>
        <v>1.3220000000000001</v>
      </c>
      <c r="AP55">
        <f t="shared" si="25"/>
        <v>0.88400000000000001</v>
      </c>
      <c r="AQ55">
        <f t="shared" si="26"/>
        <v>42.609160000000003</v>
      </c>
      <c r="BH55">
        <f t="shared" si="29"/>
        <v>18.920000000000002</v>
      </c>
      <c r="BI55">
        <f t="shared" si="30"/>
        <v>0.65800000000000003</v>
      </c>
      <c r="BJ55">
        <f t="shared" si="32"/>
        <v>18.260000000000002</v>
      </c>
      <c r="BK55">
        <f t="shared" si="34"/>
        <v>0.10200000000000001</v>
      </c>
      <c r="BL55">
        <f t="shared" si="35"/>
        <v>28.256800000000005</v>
      </c>
      <c r="BN55">
        <f t="shared" si="31"/>
        <v>798.44674624000027</v>
      </c>
      <c r="BR55">
        <v>1892</v>
      </c>
      <c r="BS55">
        <v>658</v>
      </c>
      <c r="CB55">
        <v>1892</v>
      </c>
      <c r="CC55">
        <f t="shared" si="33"/>
        <v>1800</v>
      </c>
      <c r="CD55">
        <v>180</v>
      </c>
    </row>
    <row r="56" spans="31:82" x14ac:dyDescent="0.25">
      <c r="AE56" cm="1">
        <f t="array" ref="AE56">INDEX($W$2:$X$41, INT((ROW()-2)/2)+1, MOD(ROW()-2, 2)+1)</f>
        <v>19.579999999999998</v>
      </c>
      <c r="AF56" cm="1">
        <f t="array" ref="AF56">INDEX($Z$2:$AA$41, INT((ROW()-2)/2)+1, MOD(ROW()-2, 2)+1)</f>
        <v>0.16</v>
      </c>
      <c r="AG56">
        <f t="shared" si="23"/>
        <v>3.1327999999999996</v>
      </c>
      <c r="AJ56">
        <v>1738</v>
      </c>
      <c r="AK56">
        <v>356</v>
      </c>
      <c r="AM56">
        <f t="shared" si="27"/>
        <v>17.38</v>
      </c>
      <c r="AN56">
        <f t="shared" si="24"/>
        <v>14.85</v>
      </c>
      <c r="AO56">
        <f t="shared" si="28"/>
        <v>4.468</v>
      </c>
      <c r="AP56">
        <f t="shared" si="25"/>
        <v>0.35599999999999998</v>
      </c>
      <c r="AQ56">
        <f t="shared" si="26"/>
        <v>82.940439999999995</v>
      </c>
      <c r="BH56">
        <f t="shared" si="29"/>
        <v>17.600000000000001</v>
      </c>
      <c r="BI56">
        <f t="shared" si="30"/>
        <v>1.3720000000000001</v>
      </c>
      <c r="BJ56">
        <f t="shared" si="32"/>
        <v>11.55</v>
      </c>
      <c r="BK56">
        <f t="shared" si="34"/>
        <v>1.0150000000000001</v>
      </c>
      <c r="BL56">
        <f t="shared" si="35"/>
        <v>69.581050000000019</v>
      </c>
      <c r="BN56">
        <f t="shared" si="31"/>
        <v>4841.5225191025029</v>
      </c>
      <c r="BR56">
        <v>1760</v>
      </c>
      <c r="BS56">
        <v>1372</v>
      </c>
      <c r="CB56">
        <v>1760</v>
      </c>
      <c r="CC56">
        <f t="shared" si="33"/>
        <v>1320</v>
      </c>
      <c r="CD56">
        <v>132</v>
      </c>
    </row>
    <row r="57" spans="31:82" x14ac:dyDescent="0.25">
      <c r="AE57" cm="1">
        <f t="array" ref="AE57">INDEX($W$2:$X$41, INT((ROW()-2)/2)+1, MOD(ROW()-2, 2)+1)</f>
        <v>15.73</v>
      </c>
      <c r="AF57" cm="1">
        <f t="array" ref="AF57">INDEX($Z$2:$AA$41, INT((ROW()-2)/2)+1, MOD(ROW()-2, 2)+1)</f>
        <v>0.16</v>
      </c>
      <c r="AG57">
        <f t="shared" si="23"/>
        <v>2.5167999999999999</v>
      </c>
      <c r="AJ57">
        <v>1232</v>
      </c>
      <c r="AK57">
        <v>220</v>
      </c>
      <c r="AM57">
        <f t="shared" si="27"/>
        <v>12.32</v>
      </c>
      <c r="AN57">
        <f t="shared" si="24"/>
        <v>8.69</v>
      </c>
      <c r="AO57">
        <f t="shared" si="28"/>
        <v>7.8100000000000005</v>
      </c>
      <c r="AP57">
        <f t="shared" si="25"/>
        <v>0.22</v>
      </c>
      <c r="AQ57">
        <f t="shared" si="26"/>
        <v>98.131000000000014</v>
      </c>
      <c r="BH57">
        <f t="shared" si="29"/>
        <v>5.5</v>
      </c>
      <c r="BI57">
        <f t="shared" si="30"/>
        <v>1.234</v>
      </c>
      <c r="BJ57">
        <f t="shared" si="32"/>
        <v>-2.2000000000000002</v>
      </c>
      <c r="BK57">
        <f t="shared" si="34"/>
        <v>1.3029999999999999</v>
      </c>
      <c r="BL57">
        <f t="shared" si="35"/>
        <v>8.3720999999999997</v>
      </c>
      <c r="BN57">
        <f t="shared" si="31"/>
        <v>70.092058409999993</v>
      </c>
      <c r="BR57">
        <v>550</v>
      </c>
      <c r="BS57">
        <v>1234</v>
      </c>
      <c r="CB57">
        <v>550</v>
      </c>
      <c r="CC57">
        <f t="shared" si="33"/>
        <v>-60</v>
      </c>
      <c r="CD57">
        <v>-6</v>
      </c>
    </row>
    <row r="58" spans="31:82" x14ac:dyDescent="0.25">
      <c r="AE58" cm="1">
        <f t="array" ref="AE58">INDEX($W$2:$X$41, INT((ROW()-2)/2)+1, MOD(ROW()-2, 2)+1)</f>
        <v>11.88</v>
      </c>
      <c r="AF58" cm="1">
        <f t="array" ref="AF58">INDEX($Z$2:$AA$41, INT((ROW()-2)/2)+1, MOD(ROW()-2, 2)+1)</f>
        <v>0.111</v>
      </c>
      <c r="AG58">
        <f t="shared" si="23"/>
        <v>1.3186800000000001</v>
      </c>
      <c r="AJ58">
        <v>506</v>
      </c>
      <c r="AK58">
        <v>756</v>
      </c>
      <c r="AM58">
        <f t="shared" si="27"/>
        <v>5.0599999999999996</v>
      </c>
      <c r="AN58">
        <f t="shared" si="24"/>
        <v>4.07</v>
      </c>
      <c r="AO58">
        <f t="shared" si="28"/>
        <v>9.1229999999999993</v>
      </c>
      <c r="AP58">
        <f t="shared" si="25"/>
        <v>0.75600000000000001</v>
      </c>
      <c r="AQ58">
        <f t="shared" si="26"/>
        <v>49.239299999999993</v>
      </c>
      <c r="BH58">
        <f t="shared" si="29"/>
        <v>-9.9</v>
      </c>
      <c r="BI58">
        <f t="shared" si="30"/>
        <v>0.33600000000000002</v>
      </c>
      <c r="BJ58">
        <f t="shared" si="32"/>
        <v>-14.739999999999998</v>
      </c>
      <c r="BK58">
        <f t="shared" si="34"/>
        <v>0.78500000000000003</v>
      </c>
      <c r="BL58">
        <f t="shared" si="35"/>
        <v>27.62144</v>
      </c>
      <c r="BN58">
        <f t="shared" si="31"/>
        <v>762.94394767359995</v>
      </c>
      <c r="BR58">
        <v>-990</v>
      </c>
      <c r="BS58">
        <v>336</v>
      </c>
      <c r="CB58">
        <v>-990</v>
      </c>
      <c r="CC58">
        <f t="shared" si="33"/>
        <v>-1420</v>
      </c>
      <c r="CD58">
        <v>-142</v>
      </c>
    </row>
    <row r="59" spans="31:82" x14ac:dyDescent="0.25">
      <c r="AE59" cm="1">
        <f t="array" ref="AE59">INDEX($W$2:$X$41, INT((ROW()-2)/2)+1, MOD(ROW()-2, 2)+1)</f>
        <v>4.1800000000000006</v>
      </c>
      <c r="AF59" cm="1">
        <f t="array" ref="AF59">INDEX($Z$2:$AA$41, INT((ROW()-2)/2)+1, MOD(ROW()-2, 2)+1)</f>
        <v>6.2E-2</v>
      </c>
      <c r="AG59">
        <f t="shared" si="23"/>
        <v>0.25916000000000006</v>
      </c>
      <c r="AJ59">
        <v>308</v>
      </c>
      <c r="AK59">
        <v>1166</v>
      </c>
      <c r="AM59">
        <f t="shared" si="27"/>
        <v>3.08</v>
      </c>
      <c r="AN59">
        <f t="shared" si="24"/>
        <v>6.82</v>
      </c>
      <c r="AO59">
        <f t="shared" si="28"/>
        <v>10.372999999999999</v>
      </c>
      <c r="AP59">
        <f t="shared" si="25"/>
        <v>1.1659999999999999</v>
      </c>
      <c r="AQ59">
        <f t="shared" si="26"/>
        <v>39.900959999999998</v>
      </c>
      <c r="BH59">
        <f t="shared" si="29"/>
        <v>-19.579999999999998</v>
      </c>
      <c r="BI59">
        <f t="shared" si="30"/>
        <v>-1.1879999999999999</v>
      </c>
      <c r="BJ59">
        <f t="shared" si="32"/>
        <v>-15.62</v>
      </c>
      <c r="BK59">
        <f t="shared" si="34"/>
        <v>-0.42599999999999993</v>
      </c>
      <c r="BL59">
        <f t="shared" si="35"/>
        <v>56.812799999999989</v>
      </c>
      <c r="BN59">
        <f t="shared" si="31"/>
        <v>3227.6942438399988</v>
      </c>
      <c r="BP59" s="1"/>
      <c r="BR59">
        <v>-1958</v>
      </c>
      <c r="BS59">
        <v>-1188</v>
      </c>
      <c r="CB59">
        <v>-1958</v>
      </c>
      <c r="CC59">
        <f t="shared" si="33"/>
        <v>-1720</v>
      </c>
      <c r="CD59">
        <v>-172</v>
      </c>
    </row>
    <row r="60" spans="31:82" x14ac:dyDescent="0.25">
      <c r="AE60" cm="1">
        <f t="array" ref="AE60">INDEX($W$2:$X$41, INT((ROW()-2)/2)+1, MOD(ROW()-2, 2)+1)</f>
        <v>-3.52</v>
      </c>
      <c r="AF60" cm="1">
        <f t="array" ref="AF60">INDEX($Z$2:$AA$41, INT((ROW()-2)/2)+1, MOD(ROW()-2, 2)+1)</f>
        <v>-3.9999999999999994E-2</v>
      </c>
      <c r="AG60">
        <f t="shared" si="23"/>
        <v>0.14079999999999998</v>
      </c>
      <c r="AJ60">
        <v>1056</v>
      </c>
      <c r="AK60">
        <v>1400</v>
      </c>
      <c r="AM60">
        <f t="shared" si="27"/>
        <v>10.56</v>
      </c>
      <c r="AN60">
        <f t="shared" si="24"/>
        <v>13.530000000000001</v>
      </c>
      <c r="AO60">
        <f t="shared" si="28"/>
        <v>8.5649999999999995</v>
      </c>
      <c r="AP60">
        <f t="shared" si="25"/>
        <v>1.4</v>
      </c>
      <c r="AQ60">
        <f t="shared" si="26"/>
        <v>109.38839999999999</v>
      </c>
      <c r="BH60">
        <f t="shared" si="29"/>
        <v>-11.66</v>
      </c>
      <c r="BI60">
        <f t="shared" si="30"/>
        <v>-1.4119999999999999</v>
      </c>
      <c r="BJ60">
        <f t="shared" si="32"/>
        <v>-3.96</v>
      </c>
      <c r="BK60">
        <f t="shared" si="34"/>
        <v>-1.2999999999999998</v>
      </c>
      <c r="BL60">
        <f t="shared" si="35"/>
        <v>42.361440000000002</v>
      </c>
      <c r="BN60">
        <f t="shared" si="31"/>
        <v>1794.4915988736002</v>
      </c>
      <c r="BR60">
        <v>-1166</v>
      </c>
      <c r="BS60">
        <v>-1412</v>
      </c>
      <c r="CB60">
        <v>-1166</v>
      </c>
      <c r="CC60">
        <f t="shared" si="33"/>
        <v>-640</v>
      </c>
      <c r="CD60">
        <v>-64</v>
      </c>
    </row>
    <row r="61" spans="31:82" x14ac:dyDescent="0.25">
      <c r="AE61" cm="1">
        <f t="array" ref="AE61">INDEX($W$2:$X$41, INT((ROW()-2)/2)+1, MOD(ROW()-2, 2)+1)</f>
        <v>-11.66</v>
      </c>
      <c r="AF61" cm="1">
        <f t="array" ref="AF61">INDEX($Z$2:$AA$41, INT((ROW()-2)/2)+1, MOD(ROW()-2, 2)+1)</f>
        <v>-0.14199999999999999</v>
      </c>
      <c r="AG61">
        <f t="shared" si="23"/>
        <v>1.6557199999999999</v>
      </c>
      <c r="AJ61">
        <v>1650</v>
      </c>
      <c r="AK61">
        <v>1400</v>
      </c>
      <c r="AM61">
        <f t="shared" si="27"/>
        <v>16.5</v>
      </c>
      <c r="AN61">
        <f t="shared" si="24"/>
        <v>18.04</v>
      </c>
      <c r="AO61">
        <f t="shared" si="28"/>
        <v>6.6400000000000006</v>
      </c>
      <c r="AP61">
        <f t="shared" si="25"/>
        <v>1.4</v>
      </c>
      <c r="AQ61">
        <f t="shared" si="26"/>
        <v>134.816</v>
      </c>
      <c r="BH61">
        <f t="shared" si="29"/>
        <v>3.74</v>
      </c>
      <c r="BI61">
        <f t="shared" si="30"/>
        <v>-0.77600000000000002</v>
      </c>
      <c r="BJ61">
        <f t="shared" si="32"/>
        <v>10.23</v>
      </c>
      <c r="BK61">
        <f t="shared" si="34"/>
        <v>-1.0939999999999999</v>
      </c>
      <c r="BL61">
        <f t="shared" si="35"/>
        <v>26.123899999999999</v>
      </c>
      <c r="BN61">
        <f t="shared" si="31"/>
        <v>682.45815120999998</v>
      </c>
      <c r="BR61">
        <v>374</v>
      </c>
      <c r="BS61">
        <v>-776</v>
      </c>
      <c r="CB61">
        <v>374</v>
      </c>
      <c r="CC61">
        <f t="shared" si="33"/>
        <v>820</v>
      </c>
      <c r="CD61">
        <v>82</v>
      </c>
    </row>
    <row r="62" spans="31:82" x14ac:dyDescent="0.25">
      <c r="AE62" cm="1">
        <f t="array" ref="AE62">INDEX($W$2:$X$41, INT((ROW()-2)/2)+1, MOD(ROW()-2, 2)+1)</f>
        <v>-19.8</v>
      </c>
      <c r="AF62" cm="1">
        <f t="array" ref="AF62">INDEX($Z$2:$AA$41, INT((ROW()-2)/2)+1, MOD(ROW()-2, 2)+1)</f>
        <v>-0.16599999999999998</v>
      </c>
      <c r="AG62">
        <f t="shared" si="23"/>
        <v>3.2867999999999999</v>
      </c>
      <c r="AJ62">
        <v>1958</v>
      </c>
      <c r="AK62">
        <v>1166</v>
      </c>
      <c r="AM62">
        <f t="shared" si="27"/>
        <v>19.579999999999998</v>
      </c>
      <c r="AN62">
        <f t="shared" si="24"/>
        <v>18.369999999999997</v>
      </c>
      <c r="AO62">
        <f t="shared" si="28"/>
        <v>2.673</v>
      </c>
      <c r="AP62">
        <f t="shared" si="25"/>
        <v>1.1659999999999999</v>
      </c>
      <c r="AQ62">
        <f t="shared" si="26"/>
        <v>73.756759999999986</v>
      </c>
      <c r="BH62">
        <f t="shared" si="29"/>
        <v>16.72</v>
      </c>
      <c r="BI62">
        <f t="shared" si="30"/>
        <v>0.32600000000000001</v>
      </c>
      <c r="BJ62">
        <f t="shared" si="32"/>
        <v>18.04</v>
      </c>
      <c r="BK62">
        <f t="shared" si="34"/>
        <v>-0.22500000000000001</v>
      </c>
      <c r="BL62">
        <f t="shared" si="35"/>
        <v>3.5107599999999999</v>
      </c>
      <c r="BN62">
        <f t="shared" si="31"/>
        <v>12.325435777599999</v>
      </c>
      <c r="BR62">
        <v>1672</v>
      </c>
      <c r="BS62">
        <v>326</v>
      </c>
      <c r="CB62">
        <v>1672</v>
      </c>
      <c r="CC62">
        <f t="shared" si="33"/>
        <v>1700</v>
      </c>
      <c r="CD62">
        <v>170</v>
      </c>
    </row>
    <row r="63" spans="31:82" x14ac:dyDescent="0.25">
      <c r="AE63" cm="1">
        <f t="array" ref="AE63">INDEX($W$2:$X$41, INT((ROW()-2)/2)+1, MOD(ROW()-2, 2)+1)</f>
        <v>-18.149999999999999</v>
      </c>
      <c r="AF63" cm="1">
        <f t="array" ref="AF63">INDEX($Z$2:$AA$41, INT((ROW()-2)/2)+1, MOD(ROW()-2, 2)+1)</f>
        <v>-0.19</v>
      </c>
      <c r="AG63">
        <f t="shared" si="23"/>
        <v>3.4484999999999997</v>
      </c>
      <c r="AJ63">
        <v>1716</v>
      </c>
      <c r="AK63">
        <v>258</v>
      </c>
      <c r="AM63">
        <f t="shared" si="27"/>
        <v>17.16</v>
      </c>
      <c r="AN63">
        <f t="shared" si="24"/>
        <v>14.3</v>
      </c>
      <c r="AO63">
        <f t="shared" si="28"/>
        <v>-1.631</v>
      </c>
      <c r="AP63">
        <f t="shared" si="25"/>
        <v>0.25800000000000001</v>
      </c>
      <c r="AQ63">
        <f t="shared" si="26"/>
        <v>-24.298560000000002</v>
      </c>
      <c r="BH63">
        <f t="shared" si="29"/>
        <v>19.36</v>
      </c>
      <c r="BI63">
        <f t="shared" si="30"/>
        <v>1.234</v>
      </c>
      <c r="BJ63">
        <f t="shared" si="32"/>
        <v>14.739999999999998</v>
      </c>
      <c r="BK63">
        <f t="shared" si="34"/>
        <v>0.78</v>
      </c>
      <c r="BL63">
        <f t="shared" si="35"/>
        <v>68.677399999999992</v>
      </c>
      <c r="BN63">
        <f t="shared" si="31"/>
        <v>4716.5852707599988</v>
      </c>
      <c r="BR63">
        <v>1936</v>
      </c>
      <c r="BS63">
        <v>1234</v>
      </c>
      <c r="CB63">
        <v>1936</v>
      </c>
      <c r="CC63">
        <f t="shared" si="33"/>
        <v>1500</v>
      </c>
      <c r="CD63">
        <v>150</v>
      </c>
    </row>
    <row r="64" spans="31:82" x14ac:dyDescent="0.25">
      <c r="AE64" cm="1">
        <f t="array" ref="AE64">INDEX($W$2:$X$41, INT((ROW()-2)/2)+1, MOD(ROW()-2, 2)+1)</f>
        <v>-16.5</v>
      </c>
      <c r="AF64" cm="1">
        <f t="array" ref="AF64">INDEX($Z$2:$AA$41, INT((ROW()-2)/2)+1, MOD(ROW()-2, 2)+1)</f>
        <v>-0.156</v>
      </c>
      <c r="AG64">
        <f t="shared" si="23"/>
        <v>2.5739999999999998</v>
      </c>
      <c r="AJ64">
        <v>1144</v>
      </c>
      <c r="AK64">
        <v>318</v>
      </c>
      <c r="AM64">
        <f t="shared" si="27"/>
        <v>11.44</v>
      </c>
      <c r="AN64">
        <f t="shared" si="24"/>
        <v>7.6999999999999993</v>
      </c>
      <c r="AO64">
        <f t="shared" si="28"/>
        <v>-5.6710000000000003</v>
      </c>
      <c r="AP64">
        <f t="shared" si="25"/>
        <v>0.318</v>
      </c>
      <c r="AQ64">
        <f t="shared" si="26"/>
        <v>-62.427639999999997</v>
      </c>
      <c r="BH64">
        <f t="shared" si="29"/>
        <v>10.119999999999999</v>
      </c>
      <c r="BI64">
        <f t="shared" si="30"/>
        <v>1.1080000000000001</v>
      </c>
      <c r="BJ64">
        <f t="shared" si="32"/>
        <v>-1.21</v>
      </c>
      <c r="BK64">
        <f t="shared" si="34"/>
        <v>1.171</v>
      </c>
      <c r="BL64">
        <f t="shared" si="35"/>
        <v>20.305889999999998</v>
      </c>
      <c r="BN64">
        <f t="shared" si="31"/>
        <v>412.32916869209993</v>
      </c>
      <c r="BR64">
        <v>1012</v>
      </c>
      <c r="BS64">
        <v>1108</v>
      </c>
      <c r="CB64">
        <v>1012</v>
      </c>
      <c r="CC64">
        <f t="shared" si="33"/>
        <v>-340</v>
      </c>
      <c r="CD64">
        <v>-34</v>
      </c>
    </row>
    <row r="65" spans="31:82" x14ac:dyDescent="0.25">
      <c r="AE65" cm="1">
        <f t="array" ref="AE65">INDEX($W$2:$X$41, INT((ROW()-2)/2)+1, MOD(ROW()-2, 2)+1)</f>
        <v>-9.9</v>
      </c>
      <c r="AF65" cm="1">
        <f t="array" ref="AF65">INDEX($Z$2:$AA$41, INT((ROW()-2)/2)+1, MOD(ROW()-2, 2)+1)</f>
        <v>-0.122</v>
      </c>
      <c r="AG65">
        <f t="shared" si="23"/>
        <v>1.2078</v>
      </c>
      <c r="AJ65">
        <v>396</v>
      </c>
      <c r="AK65">
        <v>846</v>
      </c>
      <c r="AM65">
        <f t="shared" si="27"/>
        <v>3.96</v>
      </c>
      <c r="AN65">
        <f t="shared" si="24"/>
        <v>3.96</v>
      </c>
      <c r="AO65">
        <f t="shared" si="28"/>
        <v>-9.4770000000000003</v>
      </c>
      <c r="AP65">
        <f t="shared" si="25"/>
        <v>0.84599999999999997</v>
      </c>
      <c r="AQ65">
        <f t="shared" si="26"/>
        <v>-34.178759999999997</v>
      </c>
      <c r="BH65">
        <f t="shared" si="29"/>
        <v>-12.54</v>
      </c>
      <c r="BI65">
        <f t="shared" si="30"/>
        <v>0.112</v>
      </c>
      <c r="BJ65">
        <f t="shared" si="32"/>
        <v>-16.28</v>
      </c>
      <c r="BK65">
        <f t="shared" si="34"/>
        <v>0.6100000000000001</v>
      </c>
      <c r="BL65">
        <f t="shared" si="35"/>
        <v>20.808040000000002</v>
      </c>
      <c r="BN65">
        <f t="shared" si="31"/>
        <v>432.9745286416001</v>
      </c>
      <c r="BR65">
        <v>-1254</v>
      </c>
      <c r="BS65">
        <v>112</v>
      </c>
      <c r="CB65">
        <v>-1254</v>
      </c>
      <c r="CC65">
        <f t="shared" si="33"/>
        <v>-1620</v>
      </c>
      <c r="CD65">
        <v>-162</v>
      </c>
    </row>
    <row r="66" spans="31:82" x14ac:dyDescent="0.25">
      <c r="AE66" cm="1">
        <f t="array" ref="AE66">INDEX($W$2:$X$41, INT((ROW()-2)/2)+1, MOD(ROW()-2, 2)+1)</f>
        <v>-3.3</v>
      </c>
      <c r="AF66" cm="1">
        <f t="array" ref="AF66">INDEX($Z$2:$AA$41, INT((ROW()-2)/2)+1, MOD(ROW()-2, 2)+1)</f>
        <v>-5.3999999999999999E-2</v>
      </c>
      <c r="AG66">
        <f t="shared" ref="AG66:AG81" si="36">AE66*AF66</f>
        <v>0.1782</v>
      </c>
      <c r="AJ66">
        <v>396</v>
      </c>
      <c r="AK66">
        <v>1236</v>
      </c>
      <c r="AM66">
        <f t="shared" si="27"/>
        <v>3.96</v>
      </c>
      <c r="AN66">
        <f t="shared" si="24"/>
        <v>7.6999999999999993</v>
      </c>
      <c r="AO66">
        <f t="shared" si="28"/>
        <v>-8.456999999999999</v>
      </c>
      <c r="AP66">
        <f t="shared" si="25"/>
        <v>1.236</v>
      </c>
      <c r="AQ66">
        <f t="shared" si="26"/>
        <v>-23.972519999999999</v>
      </c>
      <c r="BH66">
        <f t="shared" si="29"/>
        <v>-20.02</v>
      </c>
      <c r="BI66">
        <f t="shared" si="30"/>
        <v>-0.94199999999999995</v>
      </c>
      <c r="BJ66">
        <f t="shared" si="32"/>
        <v>-17.600000000000001</v>
      </c>
      <c r="BK66">
        <f t="shared" si="34"/>
        <v>-0.41499999999999998</v>
      </c>
      <c r="BL66">
        <f t="shared" si="35"/>
        <v>51.050340000000006</v>
      </c>
      <c r="BN66">
        <f t="shared" si="31"/>
        <v>2606.1372141156007</v>
      </c>
      <c r="BR66">
        <v>-2002</v>
      </c>
      <c r="BS66">
        <v>-942</v>
      </c>
      <c r="CB66">
        <v>-2002</v>
      </c>
      <c r="CC66">
        <f t="shared" si="33"/>
        <v>-1900</v>
      </c>
      <c r="CD66">
        <v>-190</v>
      </c>
    </row>
    <row r="67" spans="31:82" x14ac:dyDescent="0.25">
      <c r="AE67" cm="1">
        <f t="array" ref="AE67">INDEX($W$2:$X$41, INT((ROW()-2)/2)+1, MOD(ROW()-2, 2)+1)</f>
        <v>4.2900000000000009</v>
      </c>
      <c r="AF67" cm="1">
        <f t="array" ref="AF67">INDEX($Z$2:$AA$41, INT((ROW()-2)/2)+1, MOD(ROW()-2, 2)+1)</f>
        <v>1.4E-2</v>
      </c>
      <c r="AG67">
        <f t="shared" si="36"/>
        <v>6.0060000000000016E-2</v>
      </c>
      <c r="AJ67">
        <v>1144</v>
      </c>
      <c r="AK67">
        <v>1422</v>
      </c>
      <c r="AM67">
        <f t="shared" si="27"/>
        <v>11.44</v>
      </c>
      <c r="AN67">
        <f t="shared" si="24"/>
        <v>14.190000000000001</v>
      </c>
      <c r="AO67">
        <f t="shared" si="28"/>
        <v>-7.5389999999999997</v>
      </c>
      <c r="AP67">
        <f t="shared" si="25"/>
        <v>1.4219999999999999</v>
      </c>
      <c r="AQ67">
        <f t="shared" si="26"/>
        <v>-66.067979999999991</v>
      </c>
      <c r="BH67">
        <f t="shared" si="29"/>
        <v>-15.18</v>
      </c>
      <c r="BI67">
        <f t="shared" si="30"/>
        <v>-1.4319999999999999</v>
      </c>
      <c r="BJ67">
        <f t="shared" si="32"/>
        <v>-8.14</v>
      </c>
      <c r="BK67">
        <f t="shared" si="34"/>
        <v>-1.1869999999999998</v>
      </c>
      <c r="BL67">
        <f t="shared" si="35"/>
        <v>61.075079999999993</v>
      </c>
      <c r="BN67">
        <f t="shared" si="31"/>
        <v>3730.165397006399</v>
      </c>
      <c r="BR67">
        <v>-1518</v>
      </c>
      <c r="BS67">
        <v>-1432</v>
      </c>
      <c r="CB67">
        <v>-1518</v>
      </c>
      <c r="CC67">
        <f t="shared" si="33"/>
        <v>-1120</v>
      </c>
      <c r="CD67">
        <v>-112</v>
      </c>
    </row>
    <row r="68" spans="31:82" x14ac:dyDescent="0.25">
      <c r="AE68" cm="1">
        <f t="array" ref="AE68">INDEX($W$2:$X$41, INT((ROW()-2)/2)+1, MOD(ROW()-2, 2)+1)</f>
        <v>11.88</v>
      </c>
      <c r="AF68" cm="1">
        <f t="array" ref="AF68">INDEX($Z$2:$AA$41, INT((ROW()-2)/2)+1, MOD(ROW()-2, 2)+1)</f>
        <v>7.8E-2</v>
      </c>
      <c r="AG68">
        <f t="shared" si="36"/>
        <v>0.92664000000000002</v>
      </c>
      <c r="AJ68">
        <v>1694</v>
      </c>
      <c r="AK68">
        <v>1382</v>
      </c>
      <c r="AM68">
        <f t="shared" si="27"/>
        <v>16.940000000000001</v>
      </c>
      <c r="AN68">
        <f t="shared" si="24"/>
        <v>18.259999999999998</v>
      </c>
      <c r="AO68" t="e">
        <f>(#REF!+AP68)/2</f>
        <v>#REF!</v>
      </c>
      <c r="AP68">
        <f t="shared" si="25"/>
        <v>1.3819999999999999</v>
      </c>
      <c r="AQ68" t="e">
        <f t="shared" si="26"/>
        <v>#REF!</v>
      </c>
      <c r="BH68">
        <f t="shared" si="29"/>
        <v>-1.1000000000000001</v>
      </c>
      <c r="BI68">
        <f t="shared" si="30"/>
        <v>-1.04</v>
      </c>
      <c r="BJ68">
        <f t="shared" si="32"/>
        <v>6.2700000000000005</v>
      </c>
      <c r="BK68">
        <f t="shared" si="34"/>
        <v>-1.236</v>
      </c>
      <c r="BL68">
        <f t="shared" si="35"/>
        <v>11.766919999999999</v>
      </c>
      <c r="BN68">
        <f t="shared" si="31"/>
        <v>138.46040628639997</v>
      </c>
      <c r="BR68">
        <v>-110</v>
      </c>
      <c r="BS68">
        <v>-1040</v>
      </c>
      <c r="CB68">
        <v>-110</v>
      </c>
      <c r="CC68">
        <f t="shared" si="33"/>
        <v>340</v>
      </c>
      <c r="CD68">
        <v>34</v>
      </c>
    </row>
    <row r="69" spans="31:82" x14ac:dyDescent="0.25">
      <c r="AE69" cm="1">
        <f t="array" ref="AE69">INDEX($W$2:$X$41, INT((ROW()-2)/2)+1, MOD(ROW()-2, 2)+1)</f>
        <v>15.84</v>
      </c>
      <c r="AF69" cm="1">
        <f t="array" ref="AF69">INDEX($Z$2:$AA$41, INT((ROW()-2)/2)+1, MOD(ROW()-2, 2)+1)</f>
        <v>0.14199999999999999</v>
      </c>
      <c r="AG69">
        <f t="shared" si="36"/>
        <v>2.2492799999999997</v>
      </c>
      <c r="AJ69">
        <v>1958</v>
      </c>
      <c r="AK69">
        <v>1118</v>
      </c>
      <c r="AM69">
        <f t="shared" si="27"/>
        <v>19.579999999999998</v>
      </c>
      <c r="AN69">
        <f t="shared" si="24"/>
        <v>19.36</v>
      </c>
      <c r="AO69" t="e">
        <f>(#REF!+AP69)/2</f>
        <v>#REF!</v>
      </c>
      <c r="AP69">
        <f t="shared" si="25"/>
        <v>1.1180000000000001</v>
      </c>
      <c r="AQ69" t="e">
        <f t="shared" si="26"/>
        <v>#REF!</v>
      </c>
      <c r="BH69">
        <f t="shared" si="29"/>
        <v>13.64</v>
      </c>
      <c r="BI69">
        <f t="shared" si="30"/>
        <v>0.55200000000000005</v>
      </c>
      <c r="BJ69">
        <f t="shared" si="32"/>
        <v>16.060000000000002</v>
      </c>
      <c r="BK69">
        <f t="shared" si="34"/>
        <v>-0.24399999999999999</v>
      </c>
      <c r="BL69">
        <f t="shared" si="35"/>
        <v>9.1476000000000024</v>
      </c>
      <c r="BN69">
        <f t="shared" si="31"/>
        <v>83.678585760000047</v>
      </c>
      <c r="BR69">
        <v>1364</v>
      </c>
      <c r="BS69">
        <v>552</v>
      </c>
      <c r="CB69">
        <v>1364</v>
      </c>
      <c r="CC69">
        <f t="shared" si="33"/>
        <v>1800</v>
      </c>
      <c r="CD69">
        <v>180</v>
      </c>
    </row>
    <row r="70" spans="31:82" x14ac:dyDescent="0.25">
      <c r="AE70" cm="1">
        <f t="array" ref="AE70">INDEX($W$2:$X$41, INT((ROW()-2)/2)+1, MOD(ROW()-2, 2)+1)</f>
        <v>19.8</v>
      </c>
      <c r="AF70" cm="1">
        <f t="array" ref="AF70">INDEX($Z$2:$AA$41, INT((ROW()-2)/2)+1, MOD(ROW()-2, 2)+1)</f>
        <v>0.14599999999999999</v>
      </c>
      <c r="AG70">
        <f t="shared" si="36"/>
        <v>2.8908</v>
      </c>
      <c r="AJ70">
        <v>1914</v>
      </c>
      <c r="AK70">
        <v>680</v>
      </c>
      <c r="AM70">
        <f t="shared" si="27"/>
        <v>19.14</v>
      </c>
      <c r="AN70">
        <f t="shared" si="24"/>
        <v>17.38</v>
      </c>
      <c r="AO70" t="e">
        <f>(#REF!+AP70)/2</f>
        <v>#REF!</v>
      </c>
      <c r="AP70">
        <f t="shared" si="25"/>
        <v>0.68</v>
      </c>
      <c r="AQ70" t="e">
        <f t="shared" si="26"/>
        <v>#REF!</v>
      </c>
      <c r="BH70">
        <f t="shared" si="29"/>
        <v>18.48</v>
      </c>
      <c r="BI70">
        <f t="shared" si="30"/>
        <v>1.3220000000000001</v>
      </c>
      <c r="BJ70">
        <f t="shared" si="32"/>
        <v>12.870000000000001</v>
      </c>
      <c r="BK70">
        <f t="shared" si="34"/>
        <v>0.93700000000000006</v>
      </c>
      <c r="BL70">
        <f t="shared" si="35"/>
        <v>70.81965000000001</v>
      </c>
      <c r="BN70">
        <f t="shared" si="31"/>
        <v>5015.4228261225016</v>
      </c>
      <c r="BR70">
        <v>1848</v>
      </c>
      <c r="BS70">
        <v>1322</v>
      </c>
      <c r="CB70">
        <v>1848</v>
      </c>
      <c r="CC70">
        <f t="shared" si="33"/>
        <v>1420</v>
      </c>
      <c r="CD70">
        <v>142</v>
      </c>
    </row>
    <row r="71" spans="31:82" x14ac:dyDescent="0.25">
      <c r="AE71" cm="1">
        <f t="array" ref="AE71">INDEX($W$2:$X$41, INT((ROW()-2)/2)+1, MOD(ROW()-2, 2)+1)</f>
        <v>14.52</v>
      </c>
      <c r="AF71" cm="1">
        <f t="array" ref="AF71">INDEX($Z$2:$AA$41, INT((ROW()-2)/2)+1, MOD(ROW()-2, 2)+1)</f>
        <v>0.15</v>
      </c>
      <c r="AG71">
        <f t="shared" si="36"/>
        <v>2.1779999999999999</v>
      </c>
      <c r="AJ71">
        <v>1562</v>
      </c>
      <c r="AK71">
        <v>132</v>
      </c>
      <c r="AM71">
        <f t="shared" si="27"/>
        <v>15.62</v>
      </c>
      <c r="AN71">
        <f t="shared" si="24"/>
        <v>12.649999999999999</v>
      </c>
      <c r="AO71" t="e">
        <f>(#REF!+AP71)/2</f>
        <v>#REF!</v>
      </c>
      <c r="AP71">
        <f t="shared" si="25"/>
        <v>0.13200000000000001</v>
      </c>
      <c r="AQ71" t="e">
        <f t="shared" si="26"/>
        <v>#REF!</v>
      </c>
      <c r="BH71">
        <f t="shared" si="29"/>
        <v>7.26</v>
      </c>
      <c r="BI71">
        <f t="shared" si="30"/>
        <v>1.304</v>
      </c>
      <c r="BJ71">
        <f t="shared" si="32"/>
        <v>-0.54999999999999982</v>
      </c>
      <c r="BK71">
        <f t="shared" si="34"/>
        <v>1.3130000000000002</v>
      </c>
      <c r="BL71">
        <f t="shared" si="35"/>
        <v>17.56007</v>
      </c>
      <c r="BN71">
        <f t="shared" si="31"/>
        <v>308.35605840490001</v>
      </c>
      <c r="BR71">
        <v>726</v>
      </c>
      <c r="BS71">
        <v>1304</v>
      </c>
      <c r="CB71">
        <v>726</v>
      </c>
      <c r="CC71">
        <f t="shared" si="33"/>
        <v>140</v>
      </c>
      <c r="CD71">
        <v>14</v>
      </c>
    </row>
    <row r="72" spans="31:82" x14ac:dyDescent="0.25">
      <c r="AE72" cm="1">
        <f t="array" ref="AE72">INDEX($W$2:$X$41, INT((ROW()-2)/2)+1, MOD(ROW()-2, 2)+1)</f>
        <v>9.24</v>
      </c>
      <c r="AF72" cm="1">
        <f t="array" ref="AF72">INDEX($Z$2:$AA$41, INT((ROW()-2)/2)+1, MOD(ROW()-2, 2)+1)</f>
        <v>9.1999999999999998E-2</v>
      </c>
      <c r="AG72">
        <f t="shared" si="36"/>
        <v>0.85008000000000006</v>
      </c>
      <c r="AJ72">
        <v>968</v>
      </c>
      <c r="AK72">
        <v>444</v>
      </c>
      <c r="AM72">
        <f t="shared" si="27"/>
        <v>9.68</v>
      </c>
      <c r="AN72">
        <f t="shared" si="24"/>
        <v>7.59</v>
      </c>
      <c r="AO72" t="e">
        <f>(#REF!+AP72)/2</f>
        <v>#REF!</v>
      </c>
      <c r="AP72">
        <f t="shared" si="25"/>
        <v>0.44400000000000001</v>
      </c>
      <c r="AQ72" t="e">
        <f t="shared" si="26"/>
        <v>#REF!</v>
      </c>
      <c r="BH72">
        <f t="shared" si="29"/>
        <v>-8.36</v>
      </c>
      <c r="BI72">
        <f t="shared" si="30"/>
        <v>0.46400000000000002</v>
      </c>
      <c r="BJ72">
        <f t="shared" si="32"/>
        <v>-13.64</v>
      </c>
      <c r="BK72">
        <f t="shared" si="34"/>
        <v>0.88400000000000001</v>
      </c>
      <c r="BL72">
        <f t="shared" si="35"/>
        <v>29.656000000000002</v>
      </c>
      <c r="BN72">
        <f t="shared" si="31"/>
        <v>879.47833600000013</v>
      </c>
      <c r="BR72">
        <v>-836</v>
      </c>
      <c r="BS72">
        <v>464</v>
      </c>
      <c r="CB72">
        <v>-836</v>
      </c>
      <c r="CC72">
        <f t="shared" si="33"/>
        <v>-1220</v>
      </c>
      <c r="CD72">
        <v>-122</v>
      </c>
    </row>
    <row r="73" spans="31:82" x14ac:dyDescent="0.25">
      <c r="AE73" cm="1">
        <f t="array" ref="AE73">INDEX($W$2:$X$41, INT((ROW()-2)/2)+1, MOD(ROW()-2, 2)+1)</f>
        <v>1.4300000000000002</v>
      </c>
      <c r="AF73" cm="1">
        <f t="array" ref="AF73">INDEX($Z$2:$AA$41, INT((ROW()-2)/2)+1, MOD(ROW()-2, 2)+1)</f>
        <v>3.4000000000000002E-2</v>
      </c>
      <c r="AG73">
        <f t="shared" si="36"/>
        <v>4.862000000000001E-2</v>
      </c>
      <c r="AJ73">
        <v>550</v>
      </c>
      <c r="AK73">
        <v>1274</v>
      </c>
      <c r="AM73">
        <f t="shared" si="27"/>
        <v>5.5</v>
      </c>
      <c r="AN73">
        <f t="shared" si="24"/>
        <v>9.129999999999999</v>
      </c>
      <c r="AO73" t="e">
        <f>(#REF!+AP73)/2</f>
        <v>#REF!</v>
      </c>
      <c r="AP73">
        <f t="shared" si="25"/>
        <v>1.274</v>
      </c>
      <c r="AQ73" t="e">
        <f t="shared" si="26"/>
        <v>#REF!</v>
      </c>
      <c r="BH73">
        <f t="shared" si="29"/>
        <v>-18.920000000000002</v>
      </c>
      <c r="BI73">
        <f t="shared" si="30"/>
        <v>-0.65</v>
      </c>
      <c r="BJ73">
        <f t="shared" si="32"/>
        <v>-18.48</v>
      </c>
      <c r="BK73">
        <f t="shared" si="34"/>
        <v>-9.2999999999999999E-2</v>
      </c>
      <c r="BL73">
        <f t="shared" si="35"/>
        <v>27.788200000000003</v>
      </c>
      <c r="BN73">
        <f t="shared" si="31"/>
        <v>772.18405924000024</v>
      </c>
      <c r="BR73">
        <v>-1892</v>
      </c>
      <c r="BS73">
        <v>-650</v>
      </c>
      <c r="CB73">
        <v>-1892</v>
      </c>
      <c r="CC73">
        <f t="shared" si="33"/>
        <v>-1900</v>
      </c>
      <c r="CD73">
        <v>-190</v>
      </c>
    </row>
    <row r="74" spans="31:82" x14ac:dyDescent="0.25">
      <c r="AE74" cm="1">
        <f t="array" ref="AE74">INDEX($W$2:$X$41, INT((ROW()-2)/2)+1, MOD(ROW()-2, 2)+1)</f>
        <v>-6.38</v>
      </c>
      <c r="AF74" cm="1">
        <f t="array" ref="AF74">INDEX($Z$2:$AA$41, INT((ROW()-2)/2)+1, MOD(ROW()-2, 2)+1)</f>
        <v>-3.9E-2</v>
      </c>
      <c r="AG74">
        <f t="shared" si="36"/>
        <v>0.24881999999999999</v>
      </c>
      <c r="AJ74">
        <v>1276</v>
      </c>
      <c r="AK74">
        <v>1430</v>
      </c>
      <c r="AM74">
        <f t="shared" si="27"/>
        <v>12.76</v>
      </c>
      <c r="AN74">
        <f t="shared" si="24"/>
        <v>15.18</v>
      </c>
      <c r="AO74" t="e">
        <f>(#REF!+AP74)/2</f>
        <v>#REF!</v>
      </c>
      <c r="AP74">
        <f t="shared" si="25"/>
        <v>1.43</v>
      </c>
      <c r="AQ74" t="e">
        <f t="shared" si="26"/>
        <v>#REF!</v>
      </c>
      <c r="BH74">
        <f t="shared" si="29"/>
        <v>-18.04</v>
      </c>
      <c r="BI74">
        <f t="shared" si="30"/>
        <v>-1.4319999999999999</v>
      </c>
      <c r="BJ74">
        <f t="shared" si="32"/>
        <v>-8.1399999999999988</v>
      </c>
      <c r="BK74">
        <f t="shared" si="34"/>
        <v>-1.0409999999999999</v>
      </c>
      <c r="BL74">
        <f t="shared" si="35"/>
        <v>64.743139999999997</v>
      </c>
      <c r="BN74">
        <f t="shared" si="31"/>
        <v>4191.6741770596</v>
      </c>
      <c r="BR74">
        <v>-1804</v>
      </c>
      <c r="BS74">
        <v>-1432</v>
      </c>
      <c r="CB74">
        <v>-1804</v>
      </c>
      <c r="CC74">
        <f t="shared" si="33"/>
        <v>-840</v>
      </c>
      <c r="CD74">
        <v>-84</v>
      </c>
    </row>
    <row r="75" spans="31:82" x14ac:dyDescent="0.25">
      <c r="AE75" cm="1">
        <f t="array" ref="AE75">INDEX($W$2:$X$41, INT((ROW()-2)/2)+1, MOD(ROW()-2, 2)+1)</f>
        <v>-12.209999999999999</v>
      </c>
      <c r="AF75" cm="1">
        <f t="array" ref="AF75">INDEX($Z$2:$AA$41, INT((ROW()-2)/2)+1, MOD(ROW()-2, 2)+1)</f>
        <v>-0.112</v>
      </c>
      <c r="AG75">
        <f t="shared" si="36"/>
        <v>1.3675199999999998</v>
      </c>
      <c r="AJ75">
        <v>1760</v>
      </c>
      <c r="AK75">
        <v>1352</v>
      </c>
      <c r="AM75">
        <f t="shared" si="27"/>
        <v>17.600000000000001</v>
      </c>
      <c r="AN75">
        <f t="shared" si="24"/>
        <v>18.810000000000002</v>
      </c>
      <c r="AO75" t="e">
        <f>(#REF!+AP75)/2</f>
        <v>#REF!</v>
      </c>
      <c r="AP75">
        <f t="shared" si="25"/>
        <v>1.3520000000000001</v>
      </c>
      <c r="AQ75" t="e">
        <f t="shared" si="26"/>
        <v>#REF!</v>
      </c>
      <c r="BH75">
        <f t="shared" si="29"/>
        <v>1.76</v>
      </c>
      <c r="BI75">
        <f t="shared" si="30"/>
        <v>-0.90400000000000003</v>
      </c>
      <c r="BJ75">
        <f t="shared" si="32"/>
        <v>8.58</v>
      </c>
      <c r="BK75">
        <f t="shared" si="34"/>
        <v>-1.1679999999999999</v>
      </c>
      <c r="BL75">
        <f t="shared" si="35"/>
        <v>21.424479999999999</v>
      </c>
      <c r="BN75">
        <f t="shared" si="31"/>
        <v>459.00834327039996</v>
      </c>
      <c r="BR75">
        <v>176</v>
      </c>
      <c r="BS75">
        <v>-904</v>
      </c>
      <c r="CB75">
        <v>176</v>
      </c>
      <c r="CC75">
        <f t="shared" si="33"/>
        <v>620</v>
      </c>
      <c r="CD75">
        <v>62</v>
      </c>
    </row>
    <row r="76" spans="31:82" x14ac:dyDescent="0.25">
      <c r="AE76" cm="1">
        <f t="array" ref="AE76">INDEX($W$2:$X$41, INT((ROW()-2)/2)+1, MOD(ROW()-2, 2)+1)</f>
        <v>-18.04</v>
      </c>
      <c r="AF76" cm="1">
        <f t="array" ref="AF76">INDEX($Z$2:$AA$41, INT((ROW()-2)/2)+1, MOD(ROW()-2, 2)+1)</f>
        <v>-0.151</v>
      </c>
      <c r="AG76">
        <f t="shared" si="36"/>
        <v>2.7240399999999996</v>
      </c>
      <c r="AJ76">
        <v>2002</v>
      </c>
      <c r="AK76">
        <v>1050</v>
      </c>
      <c r="AM76">
        <f t="shared" si="27"/>
        <v>20.02</v>
      </c>
      <c r="AN76">
        <f t="shared" si="24"/>
        <v>19.47</v>
      </c>
      <c r="AO76" t="e">
        <f>(#REF!+AP76)/2</f>
        <v>#REF!</v>
      </c>
      <c r="AP76">
        <f t="shared" si="25"/>
        <v>1.05</v>
      </c>
      <c r="AQ76" t="e">
        <f t="shared" si="26"/>
        <v>#REF!</v>
      </c>
      <c r="BH76">
        <f t="shared" si="29"/>
        <v>15.4</v>
      </c>
      <c r="BI76">
        <f t="shared" si="30"/>
        <v>0.18</v>
      </c>
      <c r="BJ76">
        <f t="shared" si="32"/>
        <v>17.489999999999998</v>
      </c>
      <c r="BK76">
        <f t="shared" si="34"/>
        <v>-0.36199999999999999</v>
      </c>
      <c r="BL76">
        <f t="shared" si="35"/>
        <v>5.9859799999999996</v>
      </c>
      <c r="BN76">
        <f t="shared" si="31"/>
        <v>35.831956560399995</v>
      </c>
      <c r="BR76">
        <v>1540</v>
      </c>
      <c r="BS76">
        <v>180</v>
      </c>
      <c r="CB76">
        <v>1540</v>
      </c>
      <c r="CC76">
        <f t="shared" si="33"/>
        <v>1600</v>
      </c>
      <c r="CD76">
        <v>160</v>
      </c>
    </row>
    <row r="77" spans="31:82" x14ac:dyDescent="0.25">
      <c r="AE77" cm="1">
        <f t="array" ref="AE77">INDEX($W$2:$X$41, INT((ROW()-2)/2)+1, MOD(ROW()-2, 2)+1)</f>
        <v>-18.369999999999997</v>
      </c>
      <c r="AF77" cm="1">
        <f t="array" ref="AF77">INDEX($Z$2:$AA$41, INT((ROW()-2)/2)+1, MOD(ROW()-2, 2)+1)</f>
        <v>-0.19</v>
      </c>
      <c r="AG77">
        <f t="shared" si="36"/>
        <v>3.4902999999999995</v>
      </c>
      <c r="AJ77">
        <v>1892</v>
      </c>
      <c r="AK77">
        <v>580</v>
      </c>
      <c r="AM77">
        <f t="shared" si="27"/>
        <v>18.920000000000002</v>
      </c>
      <c r="AN77">
        <f t="shared" si="24"/>
        <v>16.940000000000001</v>
      </c>
      <c r="AO77" t="e">
        <f>(#REF!+AP77)/2</f>
        <v>#REF!</v>
      </c>
      <c r="AP77">
        <f t="shared" si="25"/>
        <v>0.57999999999999996</v>
      </c>
      <c r="AQ77" t="e">
        <f t="shared" si="26"/>
        <v>#REF!</v>
      </c>
      <c r="BH77">
        <f t="shared" si="29"/>
        <v>19.579999999999998</v>
      </c>
      <c r="BI77">
        <f t="shared" si="30"/>
        <v>1.1459999999999999</v>
      </c>
      <c r="BJ77">
        <f t="shared" si="32"/>
        <v>15.73</v>
      </c>
      <c r="BK77">
        <f t="shared" si="34"/>
        <v>0.66299999999999992</v>
      </c>
      <c r="BL77">
        <f t="shared" si="35"/>
        <v>63.875789999999995</v>
      </c>
      <c r="BN77">
        <f t="shared" si="31"/>
        <v>4080.1165481240992</v>
      </c>
      <c r="BR77">
        <v>1958</v>
      </c>
      <c r="BS77">
        <v>1146</v>
      </c>
      <c r="CB77">
        <v>1958</v>
      </c>
      <c r="CC77">
        <f t="shared" si="33"/>
        <v>1600</v>
      </c>
      <c r="CD77">
        <v>160</v>
      </c>
    </row>
    <row r="78" spans="31:82" x14ac:dyDescent="0.25">
      <c r="AE78" cm="1">
        <f t="array" ref="AE78">INDEX($W$2:$X$41, INT((ROW()-2)/2)+1, MOD(ROW()-2, 2)+1)</f>
        <v>-18.7</v>
      </c>
      <c r="AF78" cm="1">
        <f t="array" ref="AF78">INDEX($Z$2:$AA$41, INT((ROW()-2)/2)+1, MOD(ROW()-2, 2)+1)</f>
        <v>-0.17099999999999999</v>
      </c>
      <c r="AG78">
        <f t="shared" si="36"/>
        <v>3.1976999999999998</v>
      </c>
      <c r="AJ78">
        <v>1496</v>
      </c>
      <c r="AK78">
        <v>24</v>
      </c>
      <c r="AM78">
        <f t="shared" si="27"/>
        <v>14.96</v>
      </c>
      <c r="AN78">
        <f t="shared" si="24"/>
        <v>11.77</v>
      </c>
      <c r="AO78" t="e">
        <f>(#REF!+AP78)/2</f>
        <v>#REF!</v>
      </c>
      <c r="AP78">
        <f t="shared" si="25"/>
        <v>2.4E-2</v>
      </c>
      <c r="AQ78" t="e">
        <f t="shared" si="26"/>
        <v>#REF!</v>
      </c>
      <c r="BH78">
        <f t="shared" si="29"/>
        <v>11.88</v>
      </c>
      <c r="BI78">
        <f t="shared" si="30"/>
        <v>1.41</v>
      </c>
      <c r="BJ78">
        <f t="shared" si="32"/>
        <v>4.1800000000000006</v>
      </c>
      <c r="BK78">
        <f t="shared" si="34"/>
        <v>1.278</v>
      </c>
      <c r="BL78">
        <f t="shared" si="35"/>
        <v>43.169280000000001</v>
      </c>
      <c r="BN78">
        <f t="shared" si="31"/>
        <v>1863.5867357184</v>
      </c>
      <c r="BR78">
        <v>1188</v>
      </c>
      <c r="BS78">
        <v>1410</v>
      </c>
      <c r="CB78">
        <v>1188</v>
      </c>
      <c r="CC78">
        <f t="shared" si="33"/>
        <v>620</v>
      </c>
      <c r="CD78">
        <v>62</v>
      </c>
    </row>
    <row r="79" spans="31:82" x14ac:dyDescent="0.25">
      <c r="AE79" cm="1">
        <f t="array" ref="AE79">INDEX($W$2:$X$41, INT((ROW()-2)/2)+1, MOD(ROW()-2, 2)+1)</f>
        <v>-13.42</v>
      </c>
      <c r="AF79" cm="1">
        <f t="array" ref="AF79">INDEX($Z$2:$AA$41, INT((ROW()-2)/2)+1, MOD(ROW()-2, 2)+1)</f>
        <v>-0.152</v>
      </c>
      <c r="AG79">
        <f t="shared" si="36"/>
        <v>2.0398399999999999</v>
      </c>
      <c r="AJ79">
        <v>858</v>
      </c>
      <c r="AK79">
        <v>552</v>
      </c>
      <c r="AM79">
        <f t="shared" si="27"/>
        <v>8.58</v>
      </c>
      <c r="AN79">
        <f t="shared" si="24"/>
        <v>4.62</v>
      </c>
      <c r="AO79" t="e">
        <f>(#REF!+AP79)/2</f>
        <v>#REF!</v>
      </c>
      <c r="AP79">
        <f t="shared" si="25"/>
        <v>0.55200000000000005</v>
      </c>
      <c r="AQ79" t="e">
        <f t="shared" si="26"/>
        <v>#REF!</v>
      </c>
      <c r="BH79">
        <f t="shared" si="29"/>
        <v>-3.52</v>
      </c>
      <c r="BI79">
        <f t="shared" si="30"/>
        <v>0.25800000000000001</v>
      </c>
      <c r="BJ79">
        <f t="shared" si="32"/>
        <v>-11.66</v>
      </c>
      <c r="BK79">
        <f t="shared" si="34"/>
        <v>0.83399999999999996</v>
      </c>
      <c r="BL79">
        <f t="shared" si="35"/>
        <v>16.576560000000001</v>
      </c>
      <c r="BN79">
        <f t="shared" si="31"/>
        <v>274.78234143360004</v>
      </c>
      <c r="BR79">
        <v>-352</v>
      </c>
      <c r="BS79">
        <v>258</v>
      </c>
      <c r="CB79">
        <v>-352</v>
      </c>
      <c r="CC79">
        <f t="shared" si="33"/>
        <v>-1420</v>
      </c>
      <c r="CD79">
        <v>-142</v>
      </c>
    </row>
    <row r="80" spans="31:82" x14ac:dyDescent="0.25">
      <c r="AE80" cm="1">
        <f t="array" ref="AE80">INDEX($W$2:$X$41, INT((ROW()-2)/2)+1, MOD(ROW()-2, 2)+1)</f>
        <v>-8.14</v>
      </c>
      <c r="AF80" cm="1">
        <f t="array" ref="AF80">INDEX($Z$2:$AA$41, INT((ROW()-2)/2)+1, MOD(ROW()-2, 2)+1)</f>
        <v>-5.3999999999999999E-2</v>
      </c>
      <c r="AG80">
        <f t="shared" si="36"/>
        <v>0.43956000000000001</v>
      </c>
      <c r="AJ80">
        <v>66</v>
      </c>
      <c r="AK80">
        <v>1022</v>
      </c>
      <c r="AM80">
        <f t="shared" si="27"/>
        <v>0.66</v>
      </c>
      <c r="AN80">
        <f t="shared" si="24"/>
        <v>3.96</v>
      </c>
      <c r="AO80" t="e">
        <f>(#REF!+AP80)/2</f>
        <v>#REF!</v>
      </c>
      <c r="AP80">
        <f t="shared" si="25"/>
        <v>1.022</v>
      </c>
      <c r="AQ80" t="e">
        <f t="shared" si="26"/>
        <v>#REF!</v>
      </c>
      <c r="BH80">
        <f t="shared" si="29"/>
        <v>-19.8</v>
      </c>
      <c r="BI80">
        <f t="shared" si="30"/>
        <v>-0.83599999999999997</v>
      </c>
      <c r="BJ80">
        <f t="shared" si="32"/>
        <v>-18.149999999999999</v>
      </c>
      <c r="BK80">
        <f t="shared" si="34"/>
        <v>-0.28899999999999998</v>
      </c>
      <c r="BL80">
        <f t="shared" si="35"/>
        <v>42.693750000000001</v>
      </c>
      <c r="BN80">
        <f t="shared" si="31"/>
        <v>1822.7562890625002</v>
      </c>
      <c r="BR80">
        <v>-1980</v>
      </c>
      <c r="BS80">
        <v>-836</v>
      </c>
      <c r="CB80">
        <v>-1980</v>
      </c>
      <c r="CC80">
        <f t="shared" si="33"/>
        <v>-1900</v>
      </c>
      <c r="CD80">
        <v>-190</v>
      </c>
    </row>
    <row r="81" spans="31:82" x14ac:dyDescent="0.25">
      <c r="AE81" cm="1">
        <f t="array" ref="AE81">INDEX($W$2:$X$41, INT((ROW()-2)/2)+1, MOD(ROW()-2, 2)+1)</f>
        <v>-1.4300000000000002</v>
      </c>
      <c r="AF81" cm="1">
        <f t="array" ref="AF81">INDEX($Z$2:$AA$41, INT((ROW()-2)/2)+1, MOD(ROW()-2, 2)+1)</f>
        <v>4.3999999999999997E-2</v>
      </c>
      <c r="AG81">
        <f t="shared" si="36"/>
        <v>-6.2920000000000004E-2</v>
      </c>
      <c r="AJ81">
        <v>726</v>
      </c>
      <c r="AK81">
        <v>1334</v>
      </c>
      <c r="AM81">
        <f t="shared" si="27"/>
        <v>7.26</v>
      </c>
      <c r="AN81">
        <f t="shared" si="24"/>
        <v>10.67</v>
      </c>
      <c r="AO81" t="e">
        <f>(#REF!+AP81)/2</f>
        <v>#REF!</v>
      </c>
      <c r="AP81">
        <f t="shared" si="25"/>
        <v>1.3340000000000001</v>
      </c>
      <c r="AQ81" t="e">
        <f t="shared" si="26"/>
        <v>#REF!</v>
      </c>
      <c r="BH81">
        <f t="shared" si="29"/>
        <v>-16.5</v>
      </c>
      <c r="BI81">
        <f t="shared" si="30"/>
        <v>-1.4219999999999999</v>
      </c>
      <c r="BJ81">
        <f t="shared" si="32"/>
        <v>-9.9</v>
      </c>
      <c r="BK81">
        <f t="shared" si="34"/>
        <v>-1.129</v>
      </c>
      <c r="BL81">
        <f t="shared" si="35"/>
        <v>67.346400000000003</v>
      </c>
      <c r="BN81">
        <f t="shared" si="31"/>
        <v>4535.5375929600004</v>
      </c>
      <c r="BR81">
        <v>-1650</v>
      </c>
      <c r="BS81">
        <v>-1422</v>
      </c>
      <c r="CB81">
        <v>-1650</v>
      </c>
      <c r="CC81">
        <f t="shared" si="33"/>
        <v>-1220</v>
      </c>
      <c r="CD81">
        <v>-122</v>
      </c>
    </row>
    <row r="82" spans="31:82" x14ac:dyDescent="0.25">
      <c r="AJ82">
        <v>1408</v>
      </c>
      <c r="AK82">
        <v>1440</v>
      </c>
      <c r="AM82">
        <f t="shared" si="27"/>
        <v>14.08</v>
      </c>
      <c r="AN82">
        <f t="shared" si="24"/>
        <v>16.940000000000001</v>
      </c>
      <c r="AO82" t="e">
        <f>(#REF!+AP82)/2</f>
        <v>#REF!</v>
      </c>
      <c r="AP82">
        <f t="shared" si="25"/>
        <v>1.44</v>
      </c>
      <c r="AQ82" t="e">
        <f t="shared" si="26"/>
        <v>#REF!</v>
      </c>
      <c r="BH82">
        <f t="shared" si="29"/>
        <v>-3.3</v>
      </c>
      <c r="BI82">
        <f t="shared" si="30"/>
        <v>-1.1379999999999999</v>
      </c>
      <c r="BJ82">
        <f t="shared" si="32"/>
        <v>4.2900000000000009</v>
      </c>
      <c r="BK82">
        <f t="shared" si="34"/>
        <v>-1.2799999999999998</v>
      </c>
      <c r="BL82">
        <f t="shared" si="35"/>
        <v>2.3938200000000025</v>
      </c>
      <c r="BN82">
        <f t="shared" si="31"/>
        <v>5.7303741924000118</v>
      </c>
      <c r="BR82">
        <v>-330</v>
      </c>
      <c r="BS82">
        <v>-1138</v>
      </c>
      <c r="CB82">
        <v>-330</v>
      </c>
      <c r="CC82">
        <f t="shared" si="33"/>
        <v>140</v>
      </c>
      <c r="CD82">
        <v>14</v>
      </c>
    </row>
    <row r="83" spans="31:82" x14ac:dyDescent="0.25">
      <c r="AJ83">
        <v>1980</v>
      </c>
      <c r="AK83">
        <v>992</v>
      </c>
      <c r="AM83">
        <f t="shared" si="27"/>
        <v>19.8</v>
      </c>
      <c r="AN83">
        <f>(AM83+AM44)/2</f>
        <v>12.43</v>
      </c>
      <c r="AO83" t="e">
        <f>(#REF!+AP83)/2</f>
        <v>#REF!</v>
      </c>
      <c r="AP83">
        <f t="shared" si="25"/>
        <v>0.99199999999999999</v>
      </c>
      <c r="AQ83" t="e">
        <f t="shared" si="26"/>
        <v>#REF!</v>
      </c>
      <c r="BH83">
        <f t="shared" si="29"/>
        <v>11.88</v>
      </c>
      <c r="BI83">
        <f t="shared" si="30"/>
        <v>-0.17199999999999999</v>
      </c>
      <c r="BJ83">
        <f t="shared" si="32"/>
        <v>15.84</v>
      </c>
      <c r="BK83">
        <f t="shared" si="34"/>
        <v>-0.65499999999999992</v>
      </c>
      <c r="BL83">
        <f t="shared" si="35"/>
        <v>22.924439999999997</v>
      </c>
      <c r="BN83">
        <f t="shared" si="31"/>
        <v>525.5299493135999</v>
      </c>
      <c r="BR83">
        <v>1188</v>
      </c>
      <c r="BS83">
        <v>-172</v>
      </c>
      <c r="CB83">
        <v>1188</v>
      </c>
      <c r="CC83">
        <f t="shared" si="33"/>
        <v>1420</v>
      </c>
      <c r="CD83">
        <v>142</v>
      </c>
    </row>
    <row r="84" spans="31:82" x14ac:dyDescent="0.25">
      <c r="BH84">
        <f t="shared" si="29"/>
        <v>19.8</v>
      </c>
      <c r="BI84">
        <f t="shared" si="30"/>
        <v>1.274</v>
      </c>
      <c r="BJ84">
        <f t="shared" si="32"/>
        <v>14.52</v>
      </c>
      <c r="BK84">
        <f t="shared" si="34"/>
        <v>0.55100000000000005</v>
      </c>
      <c r="BL84">
        <f t="shared" si="35"/>
        <v>62.634000000000007</v>
      </c>
      <c r="BN84">
        <f t="shared" si="31"/>
        <v>3923.017956000001</v>
      </c>
      <c r="BR84">
        <v>1980</v>
      </c>
      <c r="BS84">
        <v>1274</v>
      </c>
      <c r="CB84">
        <v>1980</v>
      </c>
      <c r="CC84">
        <f t="shared" si="33"/>
        <v>1500</v>
      </c>
      <c r="CD84">
        <v>150</v>
      </c>
    </row>
    <row r="85" spans="31:82" x14ac:dyDescent="0.25">
      <c r="BH85">
        <f t="shared" si="29"/>
        <v>9.24</v>
      </c>
      <c r="BI85">
        <f t="shared" si="30"/>
        <v>1.3520000000000001</v>
      </c>
      <c r="BJ85">
        <f t="shared" si="32"/>
        <v>1.4300000000000002</v>
      </c>
      <c r="BK85">
        <f t="shared" si="34"/>
        <v>1.3130000000000002</v>
      </c>
      <c r="BL85">
        <f t="shared" si="35"/>
        <v>28.435549999999999</v>
      </c>
      <c r="BN85">
        <f t="shared" si="31"/>
        <v>808.58050380249995</v>
      </c>
      <c r="BR85">
        <v>924</v>
      </c>
      <c r="BS85">
        <v>1352</v>
      </c>
      <c r="CB85">
        <v>924</v>
      </c>
      <c r="CC85">
        <f t="shared" si="33"/>
        <v>340</v>
      </c>
      <c r="CD85">
        <v>34</v>
      </c>
    </row>
    <row r="86" spans="31:82" x14ac:dyDescent="0.25">
      <c r="BH86">
        <f t="shared" si="29"/>
        <v>-6.38</v>
      </c>
      <c r="BI86">
        <f t="shared" si="30"/>
        <v>0.6</v>
      </c>
      <c r="BJ86">
        <f t="shared" si="32"/>
        <v>-12.32</v>
      </c>
      <c r="BK86">
        <f t="shared" si="34"/>
        <v>0.97599999999999998</v>
      </c>
      <c r="BL86">
        <f t="shared" si="35"/>
        <v>29.4712</v>
      </c>
      <c r="BN86">
        <f t="shared" si="31"/>
        <v>868.55162943999994</v>
      </c>
      <c r="BR86">
        <v>-638</v>
      </c>
      <c r="BS86">
        <v>600</v>
      </c>
      <c r="CB86">
        <v>-638</v>
      </c>
      <c r="CC86">
        <f t="shared" si="33"/>
        <v>-1120</v>
      </c>
      <c r="CD86">
        <v>-112</v>
      </c>
    </row>
    <row r="87" spans="31:82" x14ac:dyDescent="0.25">
      <c r="BH87">
        <f t="shared" si="29"/>
        <v>-18.260000000000002</v>
      </c>
      <c r="BI87">
        <f t="shared" si="30"/>
        <v>-0.52400000000000002</v>
      </c>
      <c r="BJ87">
        <f t="shared" si="32"/>
        <v>-18.48</v>
      </c>
      <c r="BK87">
        <f t="shared" si="34"/>
        <v>3.7999999999999978E-2</v>
      </c>
      <c r="BL87">
        <f t="shared" si="35"/>
        <v>17.855640000000001</v>
      </c>
      <c r="BN87">
        <f t="shared" si="31"/>
        <v>318.82387980960004</v>
      </c>
      <c r="BR87">
        <v>-1826</v>
      </c>
      <c r="BS87">
        <v>-524</v>
      </c>
      <c r="CB87">
        <v>-1804</v>
      </c>
      <c r="CC87">
        <f t="shared" si="33"/>
        <v>-1900</v>
      </c>
      <c r="CD87">
        <v>-190</v>
      </c>
    </row>
    <row r="88" spans="31:82" x14ac:dyDescent="0.25">
      <c r="BH88">
        <f t="shared" si="29"/>
        <v>-18.7</v>
      </c>
      <c r="BI88">
        <f t="shared" si="30"/>
        <v>-1.3140000000000001</v>
      </c>
      <c r="BJ88">
        <f t="shared" si="32"/>
        <v>-13.42</v>
      </c>
      <c r="BK88">
        <f t="shared" si="34"/>
        <v>-0.91900000000000004</v>
      </c>
      <c r="BL88">
        <f t="shared" si="35"/>
        <v>71.723959999999991</v>
      </c>
      <c r="BN88">
        <f t="shared" si="31"/>
        <v>5144.326438081599</v>
      </c>
      <c r="BR88">
        <v>-1870</v>
      </c>
      <c r="BS88">
        <v>-1314</v>
      </c>
      <c r="CB88">
        <v>-1870</v>
      </c>
      <c r="CC88">
        <f t="shared" si="33"/>
        <v>-1520</v>
      </c>
      <c r="CD88">
        <v>-152</v>
      </c>
    </row>
    <row r="89" spans="31:82" x14ac:dyDescent="0.25">
      <c r="BH89">
        <f t="shared" si="29"/>
        <v>-8.14</v>
      </c>
      <c r="BI89">
        <f t="shared" si="30"/>
        <v>-0.99199999999999999</v>
      </c>
      <c r="BJ89">
        <f>(BH89+BH50)/2</f>
        <v>-1.4300000000000002</v>
      </c>
      <c r="BK89">
        <f t="shared" si="34"/>
        <v>-1.153</v>
      </c>
      <c r="BL89">
        <f t="shared" si="35"/>
        <v>20.527650000000001</v>
      </c>
      <c r="BN89">
        <f t="shared" si="31"/>
        <v>421.38441452250004</v>
      </c>
      <c r="BR89">
        <v>-814</v>
      </c>
      <c r="BS89">
        <v>-992</v>
      </c>
      <c r="CB89">
        <v>-814</v>
      </c>
      <c r="CC89">
        <f t="shared" si="33"/>
        <v>440</v>
      </c>
      <c r="CD89">
        <v>44</v>
      </c>
    </row>
    <row r="112" spans="1:1" x14ac:dyDescent="0.25">
      <c r="A112" t="s">
        <v>40</v>
      </c>
    </row>
    <row r="114" spans="1:7" x14ac:dyDescent="0.25">
      <c r="A114" t="s">
        <v>18</v>
      </c>
      <c r="B114" t="s">
        <v>38</v>
      </c>
      <c r="C114" t="s">
        <v>39</v>
      </c>
    </row>
    <row r="115" spans="1:7" x14ac:dyDescent="0.25">
      <c r="A115">
        <v>100</v>
      </c>
      <c r="B115">
        <v>524</v>
      </c>
      <c r="C115">
        <f>(B115*500/1024-205)*2</f>
        <v>101.71875</v>
      </c>
      <c r="D115">
        <f>C115*C115</f>
        <v>10346.7041015625</v>
      </c>
      <c r="E115">
        <f>SUM(D115:D154)/40</f>
        <v>10649.200057983398</v>
      </c>
      <c r="F115">
        <f>A115*A115</f>
        <v>10000</v>
      </c>
      <c r="G115" t="e">
        <f>SUM(F115:F154)/40</f>
        <v>#VALUE!</v>
      </c>
    </row>
    <row r="116" spans="1:7" x14ac:dyDescent="0.25">
      <c r="A116">
        <v>132</v>
      </c>
      <c r="B116">
        <v>556</v>
      </c>
      <c r="C116">
        <f t="shared" ref="C116:C154" si="37">(B116*500/1024-205)*2</f>
        <v>132.96875</v>
      </c>
      <c r="D116">
        <f t="shared" ref="D116:D154" si="38">C116*C116</f>
        <v>17680.6884765625</v>
      </c>
      <c r="E116">
        <f>SQRT(E115)/100</f>
        <v>1.031949613982359</v>
      </c>
      <c r="F116">
        <f t="shared" ref="F116:F154" si="39">A116*A116</f>
        <v>17424</v>
      </c>
      <c r="G116" t="e">
        <f>SQRT(G115)/100</f>
        <v>#VALUE!</v>
      </c>
    </row>
    <row r="117" spans="1:7" x14ac:dyDescent="0.25">
      <c r="A117">
        <v>142</v>
      </c>
      <c r="B117">
        <v>567</v>
      </c>
      <c r="C117">
        <f t="shared" si="37"/>
        <v>143.7109375</v>
      </c>
      <c r="D117">
        <f t="shared" si="38"/>
        <v>20652.833557128906</v>
      </c>
      <c r="F117">
        <f t="shared" si="39"/>
        <v>20164</v>
      </c>
    </row>
    <row r="118" spans="1:7" x14ac:dyDescent="0.25">
      <c r="A118" t="s">
        <v>54</v>
      </c>
      <c r="B118">
        <v>554</v>
      </c>
      <c r="C118">
        <f t="shared" si="37"/>
        <v>131.015625</v>
      </c>
      <c r="D118">
        <f t="shared" si="38"/>
        <v>17165.093994140625</v>
      </c>
      <c r="F118" t="e">
        <f t="shared" si="39"/>
        <v>#VALUE!</v>
      </c>
    </row>
    <row r="119" spans="1:7" x14ac:dyDescent="0.25">
      <c r="A119">
        <v>96</v>
      </c>
      <c r="B119">
        <v>519</v>
      </c>
      <c r="C119">
        <f t="shared" si="37"/>
        <v>96.8359375</v>
      </c>
      <c r="D119">
        <f t="shared" si="38"/>
        <v>9377.1987915039063</v>
      </c>
      <c r="F119">
        <f t="shared" si="39"/>
        <v>9216</v>
      </c>
    </row>
    <row r="120" spans="1:7" x14ac:dyDescent="0.25">
      <c r="A120">
        <v>46</v>
      </c>
      <c r="B120">
        <v>468</v>
      </c>
      <c r="C120">
        <f t="shared" si="37"/>
        <v>47.03125</v>
      </c>
      <c r="D120">
        <f t="shared" si="38"/>
        <v>2211.9384765625</v>
      </c>
      <c r="F120">
        <f t="shared" si="39"/>
        <v>2116</v>
      </c>
    </row>
    <row r="121" spans="1:7" x14ac:dyDescent="0.25">
      <c r="A121">
        <v>-12</v>
      </c>
      <c r="B121">
        <v>409</v>
      </c>
      <c r="C121">
        <f t="shared" si="37"/>
        <v>-10.5859375</v>
      </c>
      <c r="D121">
        <f t="shared" si="38"/>
        <v>112.06207275390625</v>
      </c>
      <c r="F121">
        <f t="shared" si="39"/>
        <v>144</v>
      </c>
    </row>
    <row r="122" spans="1:7" x14ac:dyDescent="0.25">
      <c r="A122">
        <v>-66</v>
      </c>
      <c r="B122">
        <v>353</v>
      </c>
      <c r="C122">
        <f t="shared" si="37"/>
        <v>-65.2734375</v>
      </c>
      <c r="D122">
        <f t="shared" si="38"/>
        <v>4260.6216430664063</v>
      </c>
      <c r="F122">
        <f t="shared" si="39"/>
        <v>4356</v>
      </c>
    </row>
    <row r="123" spans="1:7" x14ac:dyDescent="0.25">
      <c r="A123">
        <v>-112</v>
      </c>
      <c r="B123">
        <v>306</v>
      </c>
      <c r="C123">
        <f t="shared" si="37"/>
        <v>-111.171875</v>
      </c>
      <c r="D123">
        <f t="shared" si="38"/>
        <v>12359.185791015625</v>
      </c>
      <c r="F123">
        <f t="shared" si="39"/>
        <v>12544</v>
      </c>
    </row>
    <row r="124" spans="1:7" x14ac:dyDescent="0.25">
      <c r="A124">
        <v>-144</v>
      </c>
      <c r="B124">
        <v>273</v>
      </c>
      <c r="C124">
        <f t="shared" si="37"/>
        <v>-143.3984375</v>
      </c>
      <c r="D124">
        <f t="shared" si="38"/>
        <v>20563.111877441406</v>
      </c>
      <c r="F124">
        <f t="shared" si="39"/>
        <v>20736</v>
      </c>
    </row>
    <row r="125" spans="1:7" x14ac:dyDescent="0.25">
      <c r="A125">
        <v>-128</v>
      </c>
      <c r="B125">
        <v>289</v>
      </c>
      <c r="C125">
        <f t="shared" si="37"/>
        <v>-127.7734375</v>
      </c>
      <c r="D125">
        <f t="shared" si="38"/>
        <v>16326.051330566406</v>
      </c>
      <c r="F125">
        <f t="shared" si="39"/>
        <v>16384</v>
      </c>
    </row>
    <row r="126" spans="1:7" x14ac:dyDescent="0.25">
      <c r="A126">
        <v>-92</v>
      </c>
      <c r="B126">
        <v>327</v>
      </c>
      <c r="C126">
        <f t="shared" si="37"/>
        <v>-90.6640625</v>
      </c>
      <c r="D126">
        <f t="shared" si="38"/>
        <v>8219.9722290039063</v>
      </c>
      <c r="F126">
        <f t="shared" si="39"/>
        <v>8464</v>
      </c>
    </row>
    <row r="127" spans="1:7" x14ac:dyDescent="0.25">
      <c r="A127">
        <v>-40</v>
      </c>
      <c r="B127">
        <v>380</v>
      </c>
      <c r="C127">
        <f t="shared" si="37"/>
        <v>-38.90625</v>
      </c>
      <c r="D127">
        <f t="shared" si="38"/>
        <v>1513.6962890625</v>
      </c>
      <c r="F127">
        <f t="shared" si="39"/>
        <v>1600</v>
      </c>
    </row>
    <row r="128" spans="1:7" x14ac:dyDescent="0.25">
      <c r="A128">
        <v>18</v>
      </c>
      <c r="B128">
        <v>439</v>
      </c>
      <c r="C128">
        <f t="shared" si="37"/>
        <v>18.7109375</v>
      </c>
      <c r="D128">
        <f t="shared" si="38"/>
        <v>350.09918212890625</v>
      </c>
      <c r="F128">
        <f t="shared" si="39"/>
        <v>324</v>
      </c>
    </row>
    <row r="129" spans="1:6" x14ac:dyDescent="0.25">
      <c r="A129">
        <v>72</v>
      </c>
      <c r="B129">
        <v>494</v>
      </c>
      <c r="C129">
        <f t="shared" si="37"/>
        <v>72.421875</v>
      </c>
      <c r="D129">
        <f t="shared" si="38"/>
        <v>5244.927978515625</v>
      </c>
      <c r="F129">
        <f t="shared" si="39"/>
        <v>5184</v>
      </c>
    </row>
    <row r="130" spans="1:6" x14ac:dyDescent="0.25">
      <c r="A130">
        <v>114</v>
      </c>
      <c r="B130">
        <v>538</v>
      </c>
      <c r="C130">
        <f t="shared" si="37"/>
        <v>115.390625</v>
      </c>
      <c r="D130">
        <f t="shared" si="38"/>
        <v>13314.996337890625</v>
      </c>
      <c r="F130">
        <f t="shared" si="39"/>
        <v>12996</v>
      </c>
    </row>
    <row r="131" spans="1:6" x14ac:dyDescent="0.25">
      <c r="A131">
        <v>138</v>
      </c>
      <c r="B131">
        <v>562</v>
      </c>
      <c r="C131">
        <f t="shared" si="37"/>
        <v>138.828125</v>
      </c>
      <c r="D131">
        <f t="shared" si="38"/>
        <v>19273.248291015625</v>
      </c>
      <c r="F131">
        <f t="shared" si="39"/>
        <v>19044</v>
      </c>
    </row>
    <row r="132" spans="1:6" x14ac:dyDescent="0.25">
      <c r="A132">
        <v>140</v>
      </c>
      <c r="B132">
        <v>564</v>
      </c>
      <c r="C132">
        <f t="shared" si="37"/>
        <v>140.78125</v>
      </c>
      <c r="D132">
        <f t="shared" si="38"/>
        <v>19819.3603515625</v>
      </c>
      <c r="F132">
        <f t="shared" si="39"/>
        <v>19600</v>
      </c>
    </row>
    <row r="133" spans="1:6" x14ac:dyDescent="0.25">
      <c r="A133">
        <v>118</v>
      </c>
      <c r="B133">
        <v>542</v>
      </c>
      <c r="C133">
        <f t="shared" si="37"/>
        <v>119.296875</v>
      </c>
      <c r="D133">
        <f t="shared" si="38"/>
        <v>14231.744384765625</v>
      </c>
      <c r="F133">
        <f t="shared" si="39"/>
        <v>13924</v>
      </c>
    </row>
    <row r="134" spans="1:6" x14ac:dyDescent="0.25">
      <c r="A134">
        <v>30</v>
      </c>
      <c r="B134">
        <v>451</v>
      </c>
      <c r="C134">
        <f t="shared" si="37"/>
        <v>30.4296875</v>
      </c>
      <c r="D134">
        <f t="shared" si="38"/>
        <v>925.96588134765625</v>
      </c>
      <c r="F134">
        <f t="shared" si="39"/>
        <v>900</v>
      </c>
    </row>
    <row r="135" spans="1:6" x14ac:dyDescent="0.25">
      <c r="A135">
        <v>-30</v>
      </c>
      <c r="B135">
        <v>391</v>
      </c>
      <c r="C135">
        <f t="shared" si="37"/>
        <v>-28.1640625</v>
      </c>
      <c r="D135">
        <f t="shared" si="38"/>
        <v>793.21441650390625</v>
      </c>
      <c r="F135">
        <f t="shared" si="39"/>
        <v>900</v>
      </c>
    </row>
    <row r="136" spans="1:6" x14ac:dyDescent="0.25">
      <c r="A136">
        <v>-82</v>
      </c>
      <c r="B136">
        <v>337</v>
      </c>
      <c r="C136">
        <f t="shared" si="37"/>
        <v>-80.8984375</v>
      </c>
      <c r="D136">
        <f t="shared" si="38"/>
        <v>6544.5571899414063</v>
      </c>
      <c r="F136">
        <f t="shared" si="39"/>
        <v>6724</v>
      </c>
    </row>
    <row r="137" spans="1:6" x14ac:dyDescent="0.25">
      <c r="A137">
        <v>-120</v>
      </c>
      <c r="B137">
        <v>297</v>
      </c>
      <c r="C137">
        <f t="shared" si="37"/>
        <v>-119.9609375</v>
      </c>
      <c r="D137">
        <f t="shared" si="38"/>
        <v>14390.626525878906</v>
      </c>
      <c r="F137">
        <f t="shared" si="39"/>
        <v>14400</v>
      </c>
    </row>
    <row r="138" spans="1:6" x14ac:dyDescent="0.25">
      <c r="A138">
        <v>-142</v>
      </c>
      <c r="B138">
        <v>276</v>
      </c>
      <c r="C138">
        <f t="shared" si="37"/>
        <v>-140.46875</v>
      </c>
      <c r="D138">
        <f t="shared" si="38"/>
        <v>19731.4697265625</v>
      </c>
      <c r="F138">
        <f t="shared" si="39"/>
        <v>20164</v>
      </c>
    </row>
    <row r="139" spans="1:6" x14ac:dyDescent="0.25">
      <c r="A139">
        <v>-140</v>
      </c>
      <c r="B139">
        <v>278</v>
      </c>
      <c r="C139">
        <f t="shared" si="37"/>
        <v>-138.515625</v>
      </c>
      <c r="D139">
        <f t="shared" si="38"/>
        <v>19186.578369140625</v>
      </c>
      <c r="F139">
        <f t="shared" si="39"/>
        <v>19600</v>
      </c>
    </row>
    <row r="140" spans="1:6" x14ac:dyDescent="0.25">
      <c r="A140">
        <v>-116</v>
      </c>
      <c r="B140">
        <v>303</v>
      </c>
      <c r="C140">
        <f t="shared" si="37"/>
        <v>-114.1015625</v>
      </c>
      <c r="D140">
        <f t="shared" si="38"/>
        <v>13019.166564941406</v>
      </c>
      <c r="F140">
        <f t="shared" si="39"/>
        <v>13456</v>
      </c>
    </row>
    <row r="141" spans="1:6" x14ac:dyDescent="0.25">
      <c r="A141">
        <v>-72</v>
      </c>
      <c r="B141">
        <v>347</v>
      </c>
      <c r="C141">
        <f t="shared" si="37"/>
        <v>-71.1328125</v>
      </c>
      <c r="D141">
        <f t="shared" si="38"/>
        <v>5059.8770141601563</v>
      </c>
      <c r="F141">
        <f t="shared" si="39"/>
        <v>5184</v>
      </c>
    </row>
    <row r="142" spans="1:6" x14ac:dyDescent="0.25">
      <c r="A142">
        <v>-18</v>
      </c>
      <c r="B142">
        <v>403</v>
      </c>
      <c r="C142">
        <f t="shared" si="37"/>
        <v>-16.4453125</v>
      </c>
      <c r="D142">
        <f t="shared" si="38"/>
        <v>270.44830322265625</v>
      </c>
      <c r="F142">
        <f t="shared" si="39"/>
        <v>324</v>
      </c>
    </row>
    <row r="143" spans="1:6" x14ac:dyDescent="0.25">
      <c r="A143">
        <v>42</v>
      </c>
      <c r="B143">
        <v>463</v>
      </c>
      <c r="C143">
        <f t="shared" si="37"/>
        <v>42.1484375</v>
      </c>
      <c r="D143">
        <f t="shared" si="38"/>
        <v>1776.4907836914063</v>
      </c>
      <c r="F143">
        <f t="shared" si="39"/>
        <v>1764</v>
      </c>
    </row>
    <row r="144" spans="1:6" x14ac:dyDescent="0.25">
      <c r="A144">
        <v>126</v>
      </c>
      <c r="B144">
        <v>549</v>
      </c>
      <c r="C144">
        <f t="shared" si="37"/>
        <v>126.1328125</v>
      </c>
      <c r="D144">
        <f t="shared" si="38"/>
        <v>15909.486389160156</v>
      </c>
      <c r="F144">
        <f t="shared" si="39"/>
        <v>15876</v>
      </c>
    </row>
    <row r="145" spans="1:6" x14ac:dyDescent="0.25">
      <c r="A145">
        <v>142</v>
      </c>
      <c r="B145">
        <v>567</v>
      </c>
      <c r="C145">
        <f t="shared" si="37"/>
        <v>143.7109375</v>
      </c>
      <c r="D145">
        <f t="shared" si="38"/>
        <v>20652.833557128906</v>
      </c>
      <c r="F145">
        <f t="shared" si="39"/>
        <v>20164</v>
      </c>
    </row>
    <row r="146" spans="1:6" x14ac:dyDescent="0.25">
      <c r="A146">
        <v>136</v>
      </c>
      <c r="B146">
        <v>560</v>
      </c>
      <c r="C146">
        <f t="shared" si="37"/>
        <v>136.875</v>
      </c>
      <c r="D146">
        <f t="shared" si="38"/>
        <v>18734.765625</v>
      </c>
      <c r="F146">
        <f t="shared" si="39"/>
        <v>18496</v>
      </c>
    </row>
    <row r="147" spans="1:6" x14ac:dyDescent="0.25">
      <c r="A147">
        <v>108</v>
      </c>
      <c r="B147">
        <v>531</v>
      </c>
      <c r="C147">
        <f t="shared" si="37"/>
        <v>108.5546875</v>
      </c>
      <c r="D147">
        <f t="shared" si="38"/>
        <v>11784.120178222656</v>
      </c>
      <c r="F147">
        <f t="shared" si="39"/>
        <v>11664</v>
      </c>
    </row>
    <row r="148" spans="1:6" x14ac:dyDescent="0.25">
      <c r="A148">
        <v>62</v>
      </c>
      <c r="B148">
        <v>484</v>
      </c>
      <c r="C148">
        <f t="shared" si="37"/>
        <v>62.65625</v>
      </c>
      <c r="D148">
        <f t="shared" si="38"/>
        <v>3925.8056640625</v>
      </c>
      <c r="F148">
        <f t="shared" si="39"/>
        <v>3844</v>
      </c>
    </row>
    <row r="149" spans="1:6" x14ac:dyDescent="0.25">
      <c r="A149">
        <v>6</v>
      </c>
      <c r="B149">
        <v>427</v>
      </c>
      <c r="C149">
        <f t="shared" si="37"/>
        <v>6.9921875</v>
      </c>
      <c r="D149">
        <f t="shared" si="38"/>
        <v>48.89068603515625</v>
      </c>
      <c r="F149">
        <f t="shared" si="39"/>
        <v>36</v>
      </c>
    </row>
    <row r="150" spans="1:6" x14ac:dyDescent="0.25">
      <c r="A150">
        <v>-52</v>
      </c>
      <c r="B150">
        <v>368</v>
      </c>
      <c r="C150">
        <f t="shared" si="37"/>
        <v>-50.625</v>
      </c>
      <c r="D150">
        <f t="shared" si="38"/>
        <v>2562.890625</v>
      </c>
      <c r="F150">
        <f t="shared" si="39"/>
        <v>2704</v>
      </c>
    </row>
    <row r="151" spans="1:6" x14ac:dyDescent="0.25">
      <c r="A151">
        <v>-100</v>
      </c>
      <c r="B151">
        <v>319</v>
      </c>
      <c r="C151">
        <f t="shared" si="37"/>
        <v>-98.4765625</v>
      </c>
      <c r="D151">
        <f t="shared" si="38"/>
        <v>9697.6333618164063</v>
      </c>
      <c r="F151">
        <f t="shared" si="39"/>
        <v>10000</v>
      </c>
    </row>
    <row r="152" spans="1:6" x14ac:dyDescent="0.25">
      <c r="A152">
        <v>-132</v>
      </c>
      <c r="B152">
        <v>286</v>
      </c>
      <c r="C152">
        <f t="shared" si="37"/>
        <v>-130.703125</v>
      </c>
      <c r="D152">
        <f t="shared" si="38"/>
        <v>17083.306884765625</v>
      </c>
      <c r="F152">
        <f t="shared" si="39"/>
        <v>17424</v>
      </c>
    </row>
    <row r="153" spans="1:6" x14ac:dyDescent="0.25">
      <c r="A153">
        <v>-144</v>
      </c>
      <c r="B153">
        <v>273</v>
      </c>
      <c r="C153">
        <f t="shared" si="37"/>
        <v>-143.3984375</v>
      </c>
      <c r="D153">
        <f t="shared" si="38"/>
        <v>20563.111877441406</v>
      </c>
      <c r="F153">
        <f t="shared" si="39"/>
        <v>20736</v>
      </c>
    </row>
    <row r="154" spans="1:6" x14ac:dyDescent="0.25">
      <c r="A154">
        <v>-102</v>
      </c>
      <c r="B154">
        <v>316</v>
      </c>
      <c r="C154">
        <f t="shared" si="37"/>
        <v>-101.40625</v>
      </c>
      <c r="D154">
        <f t="shared" si="38"/>
        <v>10283.2275390625</v>
      </c>
      <c r="F154">
        <f t="shared" si="39"/>
        <v>10404</v>
      </c>
    </row>
    <row r="211" spans="1:24" x14ac:dyDescent="0.25">
      <c r="D211" t="s">
        <v>5</v>
      </c>
      <c r="F211">
        <v>1411</v>
      </c>
      <c r="G211">
        <f xml:space="preserve"> F211 /100</f>
        <v>14.11</v>
      </c>
      <c r="J211" t="s">
        <v>3</v>
      </c>
      <c r="O211" t="s">
        <v>17</v>
      </c>
      <c r="P211" t="s">
        <v>28</v>
      </c>
      <c r="R211" t="s">
        <v>18</v>
      </c>
      <c r="S211" t="s">
        <v>29</v>
      </c>
      <c r="T211" t="s">
        <v>30</v>
      </c>
    </row>
    <row r="212" spans="1:24" x14ac:dyDescent="0.25">
      <c r="A212" t="s">
        <v>0</v>
      </c>
      <c r="B212">
        <f xml:space="preserve"> SUM(B213:B252)/40</f>
        <v>199645426.19999999</v>
      </c>
      <c r="C212">
        <f>SQRT(B212)/1000</f>
        <v>14.12959398567418</v>
      </c>
      <c r="D212">
        <v>605</v>
      </c>
      <c r="G212">
        <f>SUM(G213:G252)/40</f>
        <v>1993063.6</v>
      </c>
      <c r="H212">
        <f>SQRT(G212)/100</f>
        <v>14.11759044596492</v>
      </c>
      <c r="J212" t="s">
        <v>2</v>
      </c>
      <c r="N212">
        <v>477</v>
      </c>
      <c r="O212">
        <f>ABS((N212*5/1024)-2.05) *22</f>
        <v>6.1402343750000039</v>
      </c>
      <c r="P212">
        <f>(O212+O213)/2</f>
        <v>12.048437500000006</v>
      </c>
      <c r="Q212">
        <v>356</v>
      </c>
      <c r="R212">
        <f>ABS(Q212*5/1024-2.05)*2</f>
        <v>0.62343749999999964</v>
      </c>
      <c r="S212">
        <f>(R251+R212)/2</f>
        <v>0.4345703125</v>
      </c>
      <c r="T212">
        <f>(O212*S212+P212*R212)</f>
        <v>10.179811325073242</v>
      </c>
      <c r="U212">
        <f>SUM(T212:T251)/80/2</f>
        <v>5.1863111724853503</v>
      </c>
      <c r="W212">
        <f>SUM(V213:V252)/40</f>
        <v>1.0084244346618656</v>
      </c>
      <c r="X212">
        <f>SQRT(W212)</f>
        <v>1.0042033831161223</v>
      </c>
    </row>
    <row r="213" spans="1:24" x14ac:dyDescent="0.25">
      <c r="A213">
        <v>19822</v>
      </c>
      <c r="B213">
        <f>A213*A213</f>
        <v>392911684</v>
      </c>
      <c r="D213">
        <v>596</v>
      </c>
      <c r="F213">
        <v>1958</v>
      </c>
      <c r="G213">
        <f xml:space="preserve"> F213*F213</f>
        <v>3833764</v>
      </c>
      <c r="J213" t="s">
        <v>4</v>
      </c>
      <c r="K213" t="s">
        <v>5</v>
      </c>
      <c r="N213">
        <v>587</v>
      </c>
      <c r="O213">
        <f t="shared" ref="O213:O251" si="40">ABS((N213*5/1024)-2.05) *22</f>
        <v>17.956640625000006</v>
      </c>
      <c r="P213">
        <f t="shared" ref="P213:P250" si="41">(O213+O214)/2</f>
        <v>18.386328125000006</v>
      </c>
      <c r="Q213">
        <v>470</v>
      </c>
      <c r="R213">
        <f t="shared" ref="R213:R251" si="42">ABS(Q213*5/1024-2.05)*2</f>
        <v>0.48984375000000036</v>
      </c>
      <c r="S213">
        <f>(R213+R212)/2</f>
        <v>0.556640625</v>
      </c>
      <c r="T213">
        <f t="shared" ref="T213:T251" si="43">(O213*S213+P213*R213)</f>
        <v>19.00182357788087</v>
      </c>
      <c r="V213">
        <f>R212*R212</f>
        <v>0.38867431640624955</v>
      </c>
    </row>
    <row r="214" spans="1:24" x14ac:dyDescent="0.25">
      <c r="A214">
        <v>18854</v>
      </c>
      <c r="B214">
        <f t="shared" ref="B214:B252" si="44">A214*A214</f>
        <v>355473316</v>
      </c>
      <c r="D214">
        <v>557</v>
      </c>
      <c r="F214">
        <v>1892</v>
      </c>
      <c r="G214">
        <f t="shared" ref="G214:G252" si="45" xml:space="preserve"> F214*F214</f>
        <v>3579664</v>
      </c>
      <c r="J214">
        <v>12</v>
      </c>
      <c r="K214">
        <v>409</v>
      </c>
      <c r="N214">
        <v>595</v>
      </c>
      <c r="O214">
        <f t="shared" si="40"/>
        <v>18.816015625000006</v>
      </c>
      <c r="P214">
        <f t="shared" si="41"/>
        <v>13.498632812500006</v>
      </c>
      <c r="Q214">
        <v>554</v>
      </c>
      <c r="R214">
        <f t="shared" si="42"/>
        <v>1.3101562500000004</v>
      </c>
      <c r="S214">
        <f t="shared" ref="S214:S251" si="46">(R214+R213)/2</f>
        <v>0.90000000000000036</v>
      </c>
      <c r="T214">
        <f t="shared" si="43"/>
        <v>34.619732208251975</v>
      </c>
      <c r="V214">
        <f t="shared" ref="V214:V252" si="47">R213*R213</f>
        <v>0.23994689941406286</v>
      </c>
    </row>
    <row r="215" spans="1:24" x14ac:dyDescent="0.25">
      <c r="A215">
        <v>14652</v>
      </c>
      <c r="B215">
        <f t="shared" si="44"/>
        <v>214681104</v>
      </c>
      <c r="D215">
        <v>495</v>
      </c>
      <c r="F215">
        <v>1518</v>
      </c>
      <c r="G215">
        <f t="shared" si="45"/>
        <v>2304324</v>
      </c>
      <c r="J215">
        <v>20</v>
      </c>
      <c r="K215">
        <v>401</v>
      </c>
      <c r="N215">
        <v>496</v>
      </c>
      <c r="O215">
        <f t="shared" si="40"/>
        <v>8.1812500000000039</v>
      </c>
      <c r="P215">
        <f t="shared" si="41"/>
        <v>7.841796875</v>
      </c>
      <c r="Q215">
        <v>556</v>
      </c>
      <c r="R215">
        <f t="shared" si="42"/>
        <v>1.3296875000000004</v>
      </c>
      <c r="S215">
        <f t="shared" si="46"/>
        <v>1.3199218750000004</v>
      </c>
      <c r="T215">
        <f t="shared" si="43"/>
        <v>21.225750122070323</v>
      </c>
      <c r="V215">
        <f t="shared" si="47"/>
        <v>1.7165093994140634</v>
      </c>
    </row>
    <row r="216" spans="1:24" x14ac:dyDescent="0.25">
      <c r="A216">
        <v>7986</v>
      </c>
      <c r="B216">
        <f t="shared" si="44"/>
        <v>63776196</v>
      </c>
      <c r="D216">
        <v>420</v>
      </c>
      <c r="F216">
        <v>880</v>
      </c>
      <c r="G216">
        <f t="shared" si="45"/>
        <v>774400</v>
      </c>
      <c r="J216">
        <v>16</v>
      </c>
      <c r="K216">
        <v>405</v>
      </c>
      <c r="N216">
        <v>350</v>
      </c>
      <c r="O216">
        <f t="shared" si="40"/>
        <v>7.5023437499999961</v>
      </c>
      <c r="P216">
        <f t="shared" si="41"/>
        <v>13.356835937499994</v>
      </c>
      <c r="Q216">
        <v>380</v>
      </c>
      <c r="R216">
        <f t="shared" si="42"/>
        <v>0.38906249999999964</v>
      </c>
      <c r="S216">
        <f t="shared" si="46"/>
        <v>0.859375</v>
      </c>
      <c r="T216">
        <f t="shared" si="43"/>
        <v>11.643970642089833</v>
      </c>
      <c r="V216">
        <f t="shared" si="47"/>
        <v>1.7680688476562509</v>
      </c>
    </row>
    <row r="217" spans="1:24" x14ac:dyDescent="0.25">
      <c r="A217">
        <v>66</v>
      </c>
      <c r="B217">
        <f t="shared" si="44"/>
        <v>4356</v>
      </c>
      <c r="D217">
        <v>344</v>
      </c>
      <c r="F217">
        <v>66</v>
      </c>
      <c r="G217">
        <f t="shared" si="45"/>
        <v>4356</v>
      </c>
      <c r="J217">
        <v>2</v>
      </c>
      <c r="K217">
        <v>418</v>
      </c>
      <c r="N217">
        <v>241</v>
      </c>
      <c r="O217">
        <f t="shared" si="40"/>
        <v>19.211328124999994</v>
      </c>
      <c r="P217">
        <f t="shared" si="41"/>
        <v>14.377343749999994</v>
      </c>
      <c r="Q217">
        <v>291</v>
      </c>
      <c r="R217">
        <f t="shared" si="42"/>
        <v>1.2582031249999996</v>
      </c>
      <c r="S217">
        <f t="shared" si="46"/>
        <v>0.82363281249999964</v>
      </c>
      <c r="T217">
        <f t="shared" si="43"/>
        <v>33.912699050903299</v>
      </c>
      <c r="V217">
        <f t="shared" si="47"/>
        <v>0.15136962890624972</v>
      </c>
    </row>
    <row r="218" spans="1:24" x14ac:dyDescent="0.25">
      <c r="A218">
        <v>8228</v>
      </c>
      <c r="B218">
        <f t="shared" si="44"/>
        <v>67699984</v>
      </c>
      <c r="D218">
        <v>283</v>
      </c>
      <c r="F218">
        <v>748</v>
      </c>
      <c r="G218">
        <f t="shared" si="45"/>
        <v>559504</v>
      </c>
      <c r="J218">
        <v>16</v>
      </c>
      <c r="K218">
        <v>438</v>
      </c>
      <c r="N218">
        <v>331</v>
      </c>
      <c r="O218">
        <f t="shared" si="40"/>
        <v>9.5433593749999961</v>
      </c>
      <c r="P218">
        <f t="shared" si="41"/>
        <v>7.7880859375</v>
      </c>
      <c r="Q218">
        <v>280</v>
      </c>
      <c r="R218">
        <f t="shared" si="42"/>
        <v>1.3656249999999996</v>
      </c>
      <c r="S218">
        <f t="shared" si="46"/>
        <v>1.3119140624999996</v>
      </c>
      <c r="T218">
        <f t="shared" si="43"/>
        <v>23.155672225952138</v>
      </c>
      <c r="V218">
        <f t="shared" si="47"/>
        <v>1.5830751037597648</v>
      </c>
    </row>
    <row r="219" spans="1:24" x14ac:dyDescent="0.25">
      <c r="A219">
        <v>14784</v>
      </c>
      <c r="B219">
        <f t="shared" si="44"/>
        <v>218566656</v>
      </c>
      <c r="D219">
        <v>244</v>
      </c>
      <c r="F219">
        <v>1430</v>
      </c>
      <c r="G219">
        <f t="shared" si="45"/>
        <v>2044900</v>
      </c>
      <c r="J219">
        <v>14</v>
      </c>
      <c r="K219">
        <v>436</v>
      </c>
      <c r="N219">
        <v>476</v>
      </c>
      <c r="O219">
        <f t="shared" si="40"/>
        <v>6.0328125000000039</v>
      </c>
      <c r="P219">
        <f t="shared" si="41"/>
        <v>11.994726562500006</v>
      </c>
      <c r="Q219">
        <v>356</v>
      </c>
      <c r="R219">
        <f t="shared" si="42"/>
        <v>0.62343749999999964</v>
      </c>
      <c r="S219">
        <f t="shared" si="46"/>
        <v>0.99453124999999964</v>
      </c>
      <c r="T219">
        <f t="shared" si="43"/>
        <v>13.477782897949218</v>
      </c>
      <c r="V219">
        <f t="shared" si="47"/>
        <v>1.8649316406249989</v>
      </c>
    </row>
    <row r="220" spans="1:24" x14ac:dyDescent="0.25">
      <c r="A220">
        <v>18964</v>
      </c>
      <c r="B220">
        <f t="shared" si="44"/>
        <v>359633296</v>
      </c>
      <c r="D220">
        <v>235</v>
      </c>
      <c r="F220">
        <v>1870</v>
      </c>
      <c r="G220">
        <f t="shared" si="45"/>
        <v>3496900</v>
      </c>
      <c r="J220">
        <v>4</v>
      </c>
      <c r="K220">
        <v>424</v>
      </c>
      <c r="N220">
        <v>587</v>
      </c>
      <c r="O220">
        <f t="shared" si="40"/>
        <v>17.956640625000006</v>
      </c>
      <c r="P220">
        <f t="shared" si="41"/>
        <v>18.386328125000006</v>
      </c>
      <c r="Q220">
        <v>470</v>
      </c>
      <c r="R220">
        <f t="shared" si="42"/>
        <v>0.48984375000000036</v>
      </c>
      <c r="S220">
        <f t="shared" si="46"/>
        <v>0.556640625</v>
      </c>
      <c r="T220">
        <f t="shared" si="43"/>
        <v>19.00182357788087</v>
      </c>
      <c r="V220">
        <f t="shared" si="47"/>
        <v>0.38867431640624955</v>
      </c>
    </row>
    <row r="221" spans="1:24" x14ac:dyDescent="0.25">
      <c r="A221">
        <v>19932</v>
      </c>
      <c r="B221">
        <f t="shared" si="44"/>
        <v>397284624</v>
      </c>
      <c r="D221">
        <v>328</v>
      </c>
      <c r="F221">
        <v>2002</v>
      </c>
      <c r="G221">
        <f t="shared" si="45"/>
        <v>4008004</v>
      </c>
      <c r="J221">
        <v>12</v>
      </c>
      <c r="K221">
        <v>409</v>
      </c>
      <c r="N221">
        <v>595</v>
      </c>
      <c r="O221">
        <f t="shared" si="40"/>
        <v>18.816015625000006</v>
      </c>
      <c r="P221">
        <f t="shared" si="41"/>
        <v>9.6314453125000057</v>
      </c>
      <c r="Q221">
        <v>567</v>
      </c>
      <c r="R221">
        <f t="shared" si="42"/>
        <v>1.4371093750000004</v>
      </c>
      <c r="S221">
        <f t="shared" si="46"/>
        <v>0.96347656250000036</v>
      </c>
      <c r="T221">
        <f t="shared" si="43"/>
        <v>31.970230407714865</v>
      </c>
      <c r="V221">
        <f t="shared" si="47"/>
        <v>0.23994689941406286</v>
      </c>
    </row>
    <row r="222" spans="1:24" x14ac:dyDescent="0.25">
      <c r="A222">
        <v>9944</v>
      </c>
      <c r="B222">
        <f t="shared" si="44"/>
        <v>98883136</v>
      </c>
      <c r="D222">
        <v>401</v>
      </c>
      <c r="F222">
        <v>1100</v>
      </c>
      <c r="G222">
        <f t="shared" si="45"/>
        <v>1210000</v>
      </c>
      <c r="J222">
        <v>20</v>
      </c>
      <c r="K222">
        <v>401</v>
      </c>
      <c r="N222">
        <v>424</v>
      </c>
      <c r="O222">
        <f t="shared" si="40"/>
        <v>0.44687500000000391</v>
      </c>
      <c r="P222">
        <f t="shared" si="41"/>
        <v>7.2509765625</v>
      </c>
      <c r="Q222">
        <v>524</v>
      </c>
      <c r="R222">
        <f t="shared" si="42"/>
        <v>1.0171875000000004</v>
      </c>
      <c r="S222">
        <f t="shared" si="46"/>
        <v>1.2271484375000004</v>
      </c>
      <c r="T222">
        <f t="shared" si="43"/>
        <v>7.9239846801757885</v>
      </c>
      <c r="V222">
        <f t="shared" si="47"/>
        <v>2.0652833557128916</v>
      </c>
    </row>
    <row r="223" spans="1:24" x14ac:dyDescent="0.25">
      <c r="A223">
        <v>2090</v>
      </c>
      <c r="B223">
        <f t="shared" si="44"/>
        <v>4368100</v>
      </c>
      <c r="D223">
        <v>477</v>
      </c>
      <c r="F223">
        <v>330</v>
      </c>
      <c r="G223">
        <f t="shared" si="45"/>
        <v>108900</v>
      </c>
      <c r="J223">
        <v>10</v>
      </c>
      <c r="K223">
        <v>410</v>
      </c>
      <c r="N223">
        <v>289</v>
      </c>
      <c r="O223">
        <f t="shared" si="40"/>
        <v>14.055078124999996</v>
      </c>
      <c r="P223">
        <f t="shared" si="41"/>
        <v>17.009179687499994</v>
      </c>
      <c r="Q223">
        <v>417</v>
      </c>
      <c r="R223">
        <f t="shared" si="42"/>
        <v>2.7734374999999645E-2</v>
      </c>
      <c r="S223">
        <f t="shared" si="46"/>
        <v>0.5224609375</v>
      </c>
      <c r="T223">
        <f t="shared" si="43"/>
        <v>7.8149682617187421</v>
      </c>
      <c r="V223">
        <f t="shared" si="47"/>
        <v>1.0346704101562507</v>
      </c>
    </row>
    <row r="224" spans="1:24" x14ac:dyDescent="0.25">
      <c r="A224">
        <v>6072</v>
      </c>
      <c r="B224">
        <f t="shared" si="44"/>
        <v>36869184</v>
      </c>
      <c r="D224">
        <v>544</v>
      </c>
      <c r="F224">
        <v>484</v>
      </c>
      <c r="G224">
        <f t="shared" si="45"/>
        <v>234256</v>
      </c>
      <c r="J224">
        <v>4</v>
      </c>
      <c r="K224">
        <v>425</v>
      </c>
      <c r="N224">
        <v>234</v>
      </c>
      <c r="O224">
        <f t="shared" si="40"/>
        <v>19.963281249999994</v>
      </c>
      <c r="P224">
        <f t="shared" si="41"/>
        <v>16.794335937499994</v>
      </c>
      <c r="Q224">
        <v>312</v>
      </c>
      <c r="R224">
        <f t="shared" si="42"/>
        <v>1.0531249999999996</v>
      </c>
      <c r="S224">
        <f t="shared" si="46"/>
        <v>0.54042968749999964</v>
      </c>
      <c r="T224">
        <f t="shared" si="43"/>
        <v>28.475284881591776</v>
      </c>
      <c r="V224">
        <f t="shared" si="47"/>
        <v>7.6919555664060532E-4</v>
      </c>
    </row>
    <row r="225" spans="1:22" x14ac:dyDescent="0.25">
      <c r="A225">
        <v>13266</v>
      </c>
      <c r="B225">
        <f t="shared" si="44"/>
        <v>175986756</v>
      </c>
      <c r="D225">
        <v>589</v>
      </c>
      <c r="F225">
        <v>1232</v>
      </c>
      <c r="G225">
        <f t="shared" si="45"/>
        <v>1517824</v>
      </c>
      <c r="J225">
        <v>14</v>
      </c>
      <c r="K225">
        <v>436</v>
      </c>
      <c r="N225">
        <v>293</v>
      </c>
      <c r="O225">
        <f t="shared" si="40"/>
        <v>13.625390624999996</v>
      </c>
      <c r="P225">
        <f t="shared" si="41"/>
        <v>7.3583984375</v>
      </c>
      <c r="Q225">
        <v>274</v>
      </c>
      <c r="R225">
        <f t="shared" si="42"/>
        <v>1.4242187499999996</v>
      </c>
      <c r="S225">
        <f t="shared" si="46"/>
        <v>1.2386718749999996</v>
      </c>
      <c r="T225">
        <f t="shared" si="43"/>
        <v>27.357357177734364</v>
      </c>
      <c r="V225">
        <f t="shared" si="47"/>
        <v>1.1090722656249992</v>
      </c>
    </row>
    <row r="226" spans="1:22" x14ac:dyDescent="0.25">
      <c r="A226">
        <v>18084</v>
      </c>
      <c r="B226">
        <f t="shared" si="44"/>
        <v>327031056</v>
      </c>
      <c r="D226">
        <v>606</v>
      </c>
      <c r="F226">
        <v>1760</v>
      </c>
      <c r="G226">
        <f t="shared" si="45"/>
        <v>3097600</v>
      </c>
      <c r="J226">
        <v>16</v>
      </c>
      <c r="K226">
        <v>438</v>
      </c>
      <c r="N226">
        <v>430</v>
      </c>
      <c r="O226">
        <f t="shared" si="40"/>
        <v>1.0914062500000039</v>
      </c>
      <c r="P226">
        <f t="shared" si="41"/>
        <v>10.114843750000006</v>
      </c>
      <c r="Q226">
        <v>378</v>
      </c>
      <c r="R226">
        <f t="shared" si="42"/>
        <v>0.40859374999999964</v>
      </c>
      <c r="S226">
        <f t="shared" si="46"/>
        <v>0.91640624999999964</v>
      </c>
      <c r="T226">
        <f t="shared" si="43"/>
        <v>5.1330334472656274</v>
      </c>
      <c r="V226">
        <f t="shared" si="47"/>
        <v>2.0283990478515617</v>
      </c>
    </row>
    <row r="227" spans="1:22" x14ac:dyDescent="0.25">
      <c r="A227">
        <v>19910</v>
      </c>
      <c r="B227">
        <f t="shared" si="44"/>
        <v>396408100</v>
      </c>
      <c r="D227">
        <v>591</v>
      </c>
      <c r="F227">
        <v>1980</v>
      </c>
      <c r="G227">
        <f t="shared" si="45"/>
        <v>3920400</v>
      </c>
      <c r="J227">
        <v>6</v>
      </c>
      <c r="K227">
        <v>428</v>
      </c>
      <c r="N227">
        <v>598</v>
      </c>
      <c r="O227">
        <f t="shared" si="40"/>
        <v>19.138281250000006</v>
      </c>
      <c r="P227">
        <f t="shared" si="41"/>
        <v>18.332617187500006</v>
      </c>
      <c r="Q227">
        <v>491</v>
      </c>
      <c r="R227">
        <f t="shared" si="42"/>
        <v>0.69492187500000036</v>
      </c>
      <c r="S227">
        <f t="shared" si="46"/>
        <v>0.5517578125</v>
      </c>
      <c r="T227">
        <f t="shared" si="43"/>
        <v>23.299432907104507</v>
      </c>
      <c r="V227">
        <f t="shared" si="47"/>
        <v>0.16694885253906222</v>
      </c>
    </row>
    <row r="228" spans="1:22" x14ac:dyDescent="0.25">
      <c r="A228">
        <v>18304</v>
      </c>
      <c r="B228">
        <f t="shared" si="44"/>
        <v>335036416</v>
      </c>
      <c r="D228">
        <v>548</v>
      </c>
      <c r="F228">
        <v>1870</v>
      </c>
      <c r="G228">
        <f t="shared" si="45"/>
        <v>3496900</v>
      </c>
      <c r="J228">
        <v>14</v>
      </c>
      <c r="K228">
        <v>407</v>
      </c>
      <c r="N228">
        <v>583</v>
      </c>
      <c r="O228">
        <f t="shared" si="40"/>
        <v>17.526953125000006</v>
      </c>
      <c r="P228">
        <f t="shared" si="41"/>
        <v>11.403906250000006</v>
      </c>
      <c r="Q228">
        <v>562</v>
      </c>
      <c r="R228">
        <f t="shared" si="42"/>
        <v>1.3882812500000004</v>
      </c>
      <c r="S228">
        <f t="shared" si="46"/>
        <v>1.0416015625000004</v>
      </c>
      <c r="T228">
        <f t="shared" si="43"/>
        <v>34.087930984497092</v>
      </c>
      <c r="V228">
        <f t="shared" si="47"/>
        <v>0.48291641235351612</v>
      </c>
    </row>
    <row r="229" spans="1:22" x14ac:dyDescent="0.25">
      <c r="A229">
        <v>13684</v>
      </c>
      <c r="B229">
        <f t="shared" si="44"/>
        <v>187251856</v>
      </c>
      <c r="D229">
        <v>482</v>
      </c>
      <c r="F229">
        <v>1430</v>
      </c>
      <c r="G229">
        <f t="shared" si="45"/>
        <v>2044900</v>
      </c>
      <c r="J229">
        <v>20</v>
      </c>
      <c r="K229">
        <v>401</v>
      </c>
      <c r="N229">
        <v>469</v>
      </c>
      <c r="O229">
        <f t="shared" si="40"/>
        <v>5.2808593750000039</v>
      </c>
      <c r="P229">
        <f t="shared" si="41"/>
        <v>7.7880859375</v>
      </c>
      <c r="Q229">
        <v>546</v>
      </c>
      <c r="R229">
        <f t="shared" si="42"/>
        <v>1.2320312500000004</v>
      </c>
      <c r="S229">
        <f t="shared" si="46"/>
        <v>1.3101562500000004</v>
      </c>
      <c r="T229">
        <f t="shared" si="43"/>
        <v>16.513916168212901</v>
      </c>
      <c r="V229">
        <f t="shared" si="47"/>
        <v>1.9273248291015634</v>
      </c>
    </row>
    <row r="230" spans="1:22" x14ac:dyDescent="0.25">
      <c r="A230">
        <v>6600</v>
      </c>
      <c r="B230">
        <f t="shared" si="44"/>
        <v>43560000</v>
      </c>
      <c r="D230">
        <v>296</v>
      </c>
      <c r="F230">
        <v>770</v>
      </c>
      <c r="G230">
        <f t="shared" si="45"/>
        <v>592900</v>
      </c>
      <c r="J230">
        <v>14</v>
      </c>
      <c r="K230">
        <v>406</v>
      </c>
      <c r="N230">
        <v>324</v>
      </c>
      <c r="O230">
        <f t="shared" si="40"/>
        <v>10.295312499999996</v>
      </c>
      <c r="P230">
        <f t="shared" si="41"/>
        <v>14.914453124999994</v>
      </c>
      <c r="Q230">
        <v>452</v>
      </c>
      <c r="R230">
        <f t="shared" si="42"/>
        <v>0.31406250000000036</v>
      </c>
      <c r="S230">
        <f t="shared" si="46"/>
        <v>0.77304687500000036</v>
      </c>
      <c r="T230">
        <f t="shared" si="43"/>
        <v>12.642829589843753</v>
      </c>
      <c r="V230">
        <f t="shared" si="47"/>
        <v>1.5179010009765634</v>
      </c>
    </row>
    <row r="231" spans="1:22" x14ac:dyDescent="0.25">
      <c r="A231">
        <v>13376</v>
      </c>
      <c r="B231">
        <f t="shared" si="44"/>
        <v>178917376</v>
      </c>
      <c r="D231">
        <v>251</v>
      </c>
      <c r="F231">
        <v>1254</v>
      </c>
      <c r="G231">
        <f t="shared" si="45"/>
        <v>1572516</v>
      </c>
      <c r="J231">
        <v>0</v>
      </c>
      <c r="K231">
        <v>420</v>
      </c>
      <c r="N231">
        <v>238</v>
      </c>
      <c r="O231">
        <f t="shared" si="40"/>
        <v>19.533593749999994</v>
      </c>
      <c r="P231">
        <f t="shared" si="41"/>
        <v>15.397851562499994</v>
      </c>
      <c r="Q231">
        <v>298</v>
      </c>
      <c r="R231">
        <f t="shared" si="42"/>
        <v>1.1898437499999996</v>
      </c>
      <c r="S231">
        <f t="shared" si="46"/>
        <v>0.751953125</v>
      </c>
      <c r="T231">
        <f t="shared" si="43"/>
        <v>33.009384307861311</v>
      </c>
      <c r="V231">
        <f t="shared" si="47"/>
        <v>9.863525390625022E-2</v>
      </c>
    </row>
    <row r="232" spans="1:22" x14ac:dyDescent="0.25">
      <c r="A232">
        <v>18216</v>
      </c>
      <c r="B232">
        <f t="shared" si="44"/>
        <v>331822656</v>
      </c>
      <c r="D232">
        <v>234</v>
      </c>
      <c r="F232">
        <v>1760</v>
      </c>
      <c r="G232">
        <f t="shared" si="45"/>
        <v>3097600</v>
      </c>
      <c r="J232">
        <v>12</v>
      </c>
      <c r="K232">
        <v>434</v>
      </c>
      <c r="N232">
        <v>315</v>
      </c>
      <c r="O232">
        <f t="shared" si="40"/>
        <v>11.262109374999996</v>
      </c>
      <c r="P232">
        <f t="shared" si="41"/>
        <v>7.6806640625</v>
      </c>
      <c r="Q232">
        <v>276</v>
      </c>
      <c r="R232">
        <f t="shared" si="42"/>
        <v>1.4046874999999996</v>
      </c>
      <c r="S232">
        <f t="shared" si="46"/>
        <v>1.2972656249999996</v>
      </c>
      <c r="T232">
        <f t="shared" si="43"/>
        <v>25.398880157470693</v>
      </c>
      <c r="V232">
        <f t="shared" si="47"/>
        <v>1.4157281494140617</v>
      </c>
    </row>
    <row r="233" spans="1:22" x14ac:dyDescent="0.25">
      <c r="A233">
        <v>20042</v>
      </c>
      <c r="B233">
        <f t="shared" si="44"/>
        <v>401681764</v>
      </c>
      <c r="D233">
        <v>249</v>
      </c>
      <c r="F233">
        <v>2002</v>
      </c>
      <c r="G233">
        <f t="shared" si="45"/>
        <v>4008004</v>
      </c>
      <c r="J233">
        <v>16</v>
      </c>
      <c r="K233">
        <v>437</v>
      </c>
      <c r="N233">
        <v>458</v>
      </c>
      <c r="O233">
        <f t="shared" si="40"/>
        <v>4.0992187500000039</v>
      </c>
      <c r="P233">
        <f t="shared" si="41"/>
        <v>10.490820312500006</v>
      </c>
      <c r="Q233">
        <v>343</v>
      </c>
      <c r="R233">
        <f t="shared" si="42"/>
        <v>0.75039062499999964</v>
      </c>
      <c r="S233">
        <f t="shared" si="46"/>
        <v>1.0775390624999996</v>
      </c>
      <c r="T233">
        <f t="shared" si="43"/>
        <v>12.289281539916995</v>
      </c>
      <c r="V233">
        <f t="shared" si="47"/>
        <v>1.9731469726562489</v>
      </c>
    </row>
    <row r="234" spans="1:22" x14ac:dyDescent="0.25">
      <c r="A234">
        <v>18436</v>
      </c>
      <c r="B234">
        <f t="shared" si="44"/>
        <v>339886096</v>
      </c>
      <c r="D234">
        <v>293</v>
      </c>
      <c r="F234">
        <v>1892</v>
      </c>
      <c r="G234">
        <f t="shared" si="45"/>
        <v>3579664</v>
      </c>
      <c r="J234">
        <v>6</v>
      </c>
      <c r="K234">
        <v>426</v>
      </c>
      <c r="N234">
        <v>577</v>
      </c>
      <c r="O234">
        <f t="shared" si="40"/>
        <v>16.882421875000006</v>
      </c>
      <c r="P234">
        <f t="shared" si="41"/>
        <v>18.171484375000006</v>
      </c>
      <c r="Q234">
        <v>456</v>
      </c>
      <c r="R234">
        <f t="shared" si="42"/>
        <v>0.35312500000000036</v>
      </c>
      <c r="S234">
        <f t="shared" si="46"/>
        <v>0.5517578125</v>
      </c>
      <c r="T234">
        <f t="shared" si="43"/>
        <v>15.731813583374034</v>
      </c>
      <c r="V234">
        <f t="shared" si="47"/>
        <v>0.56308609008789012</v>
      </c>
    </row>
    <row r="235" spans="1:22" x14ac:dyDescent="0.25">
      <c r="A235">
        <v>13706</v>
      </c>
      <c r="B235">
        <f t="shared" si="44"/>
        <v>187854436</v>
      </c>
      <c r="D235">
        <v>359</v>
      </c>
      <c r="F235">
        <v>1452</v>
      </c>
      <c r="G235">
        <f t="shared" si="45"/>
        <v>2108304</v>
      </c>
      <c r="J235">
        <v>10</v>
      </c>
      <c r="K235">
        <v>411</v>
      </c>
      <c r="N235">
        <v>601</v>
      </c>
      <c r="O235">
        <f t="shared" si="40"/>
        <v>19.460546875000006</v>
      </c>
      <c r="P235">
        <f t="shared" si="41"/>
        <v>14.733984375000006</v>
      </c>
      <c r="Q235">
        <v>547</v>
      </c>
      <c r="R235">
        <f t="shared" si="42"/>
        <v>1.2417968750000004</v>
      </c>
      <c r="S235">
        <f t="shared" si="46"/>
        <v>0.79746093750000036</v>
      </c>
      <c r="T235">
        <f t="shared" si="43"/>
        <v>33.815641708374045</v>
      </c>
      <c r="V235">
        <f t="shared" si="47"/>
        <v>0.12469726562500025</v>
      </c>
    </row>
    <row r="236" spans="1:22" x14ac:dyDescent="0.25">
      <c r="A236">
        <v>6622</v>
      </c>
      <c r="B236">
        <f t="shared" si="44"/>
        <v>43850884</v>
      </c>
      <c r="D236">
        <v>434</v>
      </c>
      <c r="F236">
        <v>792</v>
      </c>
      <c r="G236">
        <f t="shared" si="45"/>
        <v>627264</v>
      </c>
      <c r="J236">
        <v>18</v>
      </c>
      <c r="K236">
        <v>402</v>
      </c>
      <c r="N236">
        <v>513</v>
      </c>
      <c r="O236">
        <f t="shared" si="40"/>
        <v>10.007421875000004</v>
      </c>
      <c r="P236">
        <f t="shared" si="41"/>
        <v>11.3330078125</v>
      </c>
      <c r="Q236">
        <v>533</v>
      </c>
      <c r="R236">
        <f t="shared" si="42"/>
        <v>1.1050781250000004</v>
      </c>
      <c r="S236">
        <f t="shared" si="46"/>
        <v>1.1734375000000004</v>
      </c>
      <c r="T236">
        <f t="shared" si="43"/>
        <v>24.266943130493175</v>
      </c>
      <c r="V236">
        <f t="shared" si="47"/>
        <v>1.5420594787597666</v>
      </c>
    </row>
    <row r="237" spans="1:22" x14ac:dyDescent="0.25">
      <c r="A237">
        <v>1452</v>
      </c>
      <c r="B237">
        <f t="shared" si="44"/>
        <v>2108304</v>
      </c>
      <c r="D237">
        <v>508</v>
      </c>
      <c r="F237">
        <v>22</v>
      </c>
      <c r="G237">
        <f t="shared" si="45"/>
        <v>484</v>
      </c>
      <c r="J237">
        <v>18</v>
      </c>
      <c r="K237">
        <v>403</v>
      </c>
      <c r="N237">
        <v>302</v>
      </c>
      <c r="O237">
        <f t="shared" si="40"/>
        <v>12.658593749999996</v>
      </c>
      <c r="P237">
        <f t="shared" si="41"/>
        <v>16.257226562499994</v>
      </c>
      <c r="Q237">
        <v>431</v>
      </c>
      <c r="R237">
        <f t="shared" si="42"/>
        <v>0.10898437500000036</v>
      </c>
      <c r="S237">
        <f t="shared" si="46"/>
        <v>0.60703125000000036</v>
      </c>
      <c r="T237">
        <f t="shared" si="43"/>
        <v>9.4559456634521553</v>
      </c>
      <c r="V237">
        <f t="shared" si="47"/>
        <v>1.2211976623535163</v>
      </c>
    </row>
    <row r="238" spans="1:22" x14ac:dyDescent="0.25">
      <c r="A238">
        <v>9394</v>
      </c>
      <c r="B238">
        <f t="shared" si="44"/>
        <v>88247236</v>
      </c>
      <c r="D238">
        <v>566</v>
      </c>
      <c r="F238">
        <v>836</v>
      </c>
      <c r="G238">
        <f t="shared" si="45"/>
        <v>698896</v>
      </c>
      <c r="J238">
        <v>2</v>
      </c>
      <c r="K238">
        <v>423</v>
      </c>
      <c r="N238">
        <v>235</v>
      </c>
      <c r="O238">
        <f t="shared" si="40"/>
        <v>19.855859374999994</v>
      </c>
      <c r="P238">
        <f t="shared" si="41"/>
        <v>17.438867187499994</v>
      </c>
      <c r="Q238">
        <v>323</v>
      </c>
      <c r="R238">
        <f t="shared" si="42"/>
        <v>0.94570312499999964</v>
      </c>
      <c r="S238">
        <f t="shared" si="46"/>
        <v>0.52734375</v>
      </c>
      <c r="T238">
        <f t="shared" si="43"/>
        <v>26.962854537963853</v>
      </c>
      <c r="V238">
        <f t="shared" si="47"/>
        <v>1.1877593994140703E-2</v>
      </c>
    </row>
    <row r="239" spans="1:22" x14ac:dyDescent="0.25">
      <c r="A239">
        <v>15620</v>
      </c>
      <c r="B239">
        <f t="shared" si="44"/>
        <v>243984400</v>
      </c>
      <c r="D239">
        <v>590</v>
      </c>
      <c r="F239">
        <v>1474</v>
      </c>
      <c r="G239">
        <f t="shared" si="45"/>
        <v>2172676</v>
      </c>
      <c r="J239">
        <v>14</v>
      </c>
      <c r="K239">
        <v>436</v>
      </c>
      <c r="N239">
        <v>280</v>
      </c>
      <c r="O239">
        <f t="shared" si="40"/>
        <v>15.021874999999996</v>
      </c>
      <c r="P239">
        <f t="shared" si="41"/>
        <v>7.9857421874999961</v>
      </c>
      <c r="Q239">
        <v>274</v>
      </c>
      <c r="R239">
        <f t="shared" si="42"/>
        <v>1.4242187499999996</v>
      </c>
      <c r="S239">
        <f t="shared" si="46"/>
        <v>1.1849609374999996</v>
      </c>
      <c r="T239">
        <f t="shared" si="43"/>
        <v>29.173778839111307</v>
      </c>
      <c r="V239">
        <f t="shared" si="47"/>
        <v>0.8943544006347649</v>
      </c>
    </row>
    <row r="240" spans="1:22" x14ac:dyDescent="0.25">
      <c r="A240">
        <v>18194</v>
      </c>
      <c r="B240">
        <f t="shared" si="44"/>
        <v>331021636</v>
      </c>
      <c r="D240">
        <v>546</v>
      </c>
      <c r="F240">
        <v>1870</v>
      </c>
      <c r="G240">
        <f t="shared" si="45"/>
        <v>3496900</v>
      </c>
      <c r="J240">
        <v>18</v>
      </c>
      <c r="K240">
        <v>439</v>
      </c>
      <c r="N240">
        <v>411</v>
      </c>
      <c r="O240">
        <f t="shared" si="40"/>
        <v>0.94960937499999609</v>
      </c>
      <c r="P240">
        <f t="shared" si="41"/>
        <v>7.3583984375</v>
      </c>
      <c r="Q240">
        <v>314</v>
      </c>
      <c r="R240">
        <f t="shared" si="42"/>
        <v>1.0335937499999996</v>
      </c>
      <c r="S240">
        <f t="shared" si="46"/>
        <v>1.2289062499999996</v>
      </c>
      <c r="T240">
        <f t="shared" si="43"/>
        <v>8.7725755310058524</v>
      </c>
      <c r="V240">
        <f t="shared" si="47"/>
        <v>2.0283990478515617</v>
      </c>
    </row>
    <row r="241" spans="1:25" x14ac:dyDescent="0.25">
      <c r="A241">
        <v>13486</v>
      </c>
      <c r="B241">
        <f t="shared" si="44"/>
        <v>181872196</v>
      </c>
      <c r="D241">
        <v>480</v>
      </c>
      <c r="F241">
        <v>1430</v>
      </c>
      <c r="G241">
        <f t="shared" si="45"/>
        <v>2044900</v>
      </c>
      <c r="J241">
        <v>8</v>
      </c>
      <c r="K241">
        <v>430</v>
      </c>
      <c r="N241">
        <v>548</v>
      </c>
      <c r="O241">
        <f t="shared" si="40"/>
        <v>13.767187500000004</v>
      </c>
      <c r="P241">
        <f t="shared" si="41"/>
        <v>16.130468750000006</v>
      </c>
      <c r="Q241">
        <v>477</v>
      </c>
      <c r="R241">
        <f t="shared" si="42"/>
        <v>0.55820312500000036</v>
      </c>
      <c r="S241">
        <f t="shared" si="46"/>
        <v>0.7958984375</v>
      </c>
      <c r="T241">
        <f t="shared" si="43"/>
        <v>19.961361083984386</v>
      </c>
      <c r="V241">
        <f t="shared" si="47"/>
        <v>1.0683160400390617</v>
      </c>
    </row>
    <row r="242" spans="1:25" x14ac:dyDescent="0.25">
      <c r="A242">
        <v>6380</v>
      </c>
      <c r="B242">
        <f t="shared" si="44"/>
        <v>40704400</v>
      </c>
      <c r="D242">
        <v>403</v>
      </c>
      <c r="F242">
        <v>748</v>
      </c>
      <c r="G242">
        <f t="shared" si="45"/>
        <v>559504</v>
      </c>
      <c r="J242">
        <v>6</v>
      </c>
      <c r="K242">
        <v>415</v>
      </c>
      <c r="N242">
        <v>592</v>
      </c>
      <c r="O242">
        <f t="shared" si="40"/>
        <v>18.493750000000006</v>
      </c>
      <c r="P242">
        <f t="shared" si="41"/>
        <v>12.907812500000006</v>
      </c>
      <c r="Q242">
        <v>557</v>
      </c>
      <c r="R242">
        <f t="shared" si="42"/>
        <v>1.3394531250000004</v>
      </c>
      <c r="S242">
        <f t="shared" si="46"/>
        <v>0.94882812500000036</v>
      </c>
      <c r="T242">
        <f t="shared" si="43"/>
        <v>34.836799926757834</v>
      </c>
      <c r="V242">
        <f t="shared" si="47"/>
        <v>0.31159072875976601</v>
      </c>
    </row>
    <row r="243" spans="1:25" x14ac:dyDescent="0.25">
      <c r="A243">
        <v>1892</v>
      </c>
      <c r="B243">
        <f t="shared" si="44"/>
        <v>3579664</v>
      </c>
      <c r="D243">
        <v>330</v>
      </c>
      <c r="F243">
        <v>66</v>
      </c>
      <c r="G243">
        <f t="shared" si="45"/>
        <v>4356</v>
      </c>
      <c r="J243">
        <v>20</v>
      </c>
      <c r="K243">
        <v>401</v>
      </c>
      <c r="N243">
        <v>488</v>
      </c>
      <c r="O243">
        <f t="shared" si="40"/>
        <v>7.3218750000000039</v>
      </c>
      <c r="P243">
        <f t="shared" si="41"/>
        <v>7.841796875</v>
      </c>
      <c r="Q243">
        <v>554</v>
      </c>
      <c r="R243">
        <f t="shared" si="42"/>
        <v>1.3101562500000004</v>
      </c>
      <c r="S243">
        <f t="shared" si="46"/>
        <v>1.3248046875000004</v>
      </c>
      <c r="T243">
        <f t="shared" si="43"/>
        <v>19.974033508300792</v>
      </c>
      <c r="V243">
        <f t="shared" si="47"/>
        <v>1.7941346740722666</v>
      </c>
    </row>
    <row r="244" spans="1:25" x14ac:dyDescent="0.25">
      <c r="A244">
        <v>9724</v>
      </c>
      <c r="B244">
        <f t="shared" si="44"/>
        <v>94556176</v>
      </c>
      <c r="D244">
        <v>272</v>
      </c>
      <c r="F244">
        <v>858</v>
      </c>
      <c r="G244">
        <f t="shared" si="45"/>
        <v>736164</v>
      </c>
      <c r="J244">
        <v>16</v>
      </c>
      <c r="K244">
        <v>405</v>
      </c>
      <c r="N244">
        <v>342</v>
      </c>
      <c r="O244">
        <f t="shared" si="40"/>
        <v>8.3617187499999961</v>
      </c>
      <c r="P244">
        <f t="shared" si="41"/>
        <v>13.625390624999994</v>
      </c>
      <c r="Q244">
        <v>468</v>
      </c>
      <c r="R244">
        <f t="shared" si="42"/>
        <v>0.47031250000000036</v>
      </c>
      <c r="S244">
        <f t="shared" si="46"/>
        <v>0.89023437500000036</v>
      </c>
      <c r="T244">
        <f t="shared" si="43"/>
        <v>13.852080993652347</v>
      </c>
      <c r="V244">
        <f t="shared" si="47"/>
        <v>1.7165093994140634</v>
      </c>
    </row>
    <row r="245" spans="1:25" x14ac:dyDescent="0.25">
      <c r="A245">
        <v>15950</v>
      </c>
      <c r="B245">
        <f t="shared" si="44"/>
        <v>254402500</v>
      </c>
      <c r="D245">
        <v>240</v>
      </c>
      <c r="F245">
        <v>1518</v>
      </c>
      <c r="G245">
        <f t="shared" si="45"/>
        <v>2304324</v>
      </c>
      <c r="J245">
        <v>2</v>
      </c>
      <c r="K245">
        <v>418</v>
      </c>
      <c r="N245">
        <v>244</v>
      </c>
      <c r="O245">
        <f t="shared" si="40"/>
        <v>18.889062499999994</v>
      </c>
      <c r="P245">
        <f t="shared" si="41"/>
        <v>18.405664062499994</v>
      </c>
      <c r="Q245">
        <v>353</v>
      </c>
      <c r="R245">
        <f t="shared" si="42"/>
        <v>0.65273437499999964</v>
      </c>
      <c r="S245">
        <f t="shared" si="46"/>
        <v>0.5615234375</v>
      </c>
      <c r="T245">
        <f t="shared" si="43"/>
        <v>22.620660934448228</v>
      </c>
      <c r="V245">
        <f t="shared" si="47"/>
        <v>0.22119384765625033</v>
      </c>
    </row>
    <row r="246" spans="1:25" x14ac:dyDescent="0.25">
      <c r="A246">
        <v>19404</v>
      </c>
      <c r="B246">
        <f t="shared" si="44"/>
        <v>376515216</v>
      </c>
      <c r="D246">
        <v>237</v>
      </c>
      <c r="F246">
        <v>1914</v>
      </c>
      <c r="G246">
        <f t="shared" si="45"/>
        <v>3663396</v>
      </c>
      <c r="J246">
        <v>10</v>
      </c>
      <c r="K246">
        <v>432</v>
      </c>
      <c r="N246">
        <v>253</v>
      </c>
      <c r="O246">
        <f t="shared" si="40"/>
        <v>17.922265624999994</v>
      </c>
      <c r="P246">
        <f t="shared" si="41"/>
        <v>10.0439453125</v>
      </c>
      <c r="Q246">
        <v>274</v>
      </c>
      <c r="R246">
        <f t="shared" si="42"/>
        <v>1.4242187499999996</v>
      </c>
      <c r="S246">
        <f t="shared" si="46"/>
        <v>1.0384765624999996</v>
      </c>
      <c r="T246">
        <f t="shared" si="43"/>
        <v>32.916628036499006</v>
      </c>
      <c r="V246">
        <f t="shared" si="47"/>
        <v>0.42606216430664018</v>
      </c>
    </row>
    <row r="247" spans="1:25" x14ac:dyDescent="0.25">
      <c r="A247">
        <v>19712</v>
      </c>
      <c r="B247">
        <f t="shared" si="44"/>
        <v>388562944</v>
      </c>
      <c r="D247">
        <v>266</v>
      </c>
      <c r="F247">
        <v>2002</v>
      </c>
      <c r="G247">
        <f t="shared" si="45"/>
        <v>4008004</v>
      </c>
      <c r="J247">
        <v>18</v>
      </c>
      <c r="K247">
        <v>439</v>
      </c>
      <c r="N247">
        <v>440</v>
      </c>
      <c r="O247">
        <f t="shared" si="40"/>
        <v>2.1656250000000039</v>
      </c>
      <c r="P247">
        <f t="shared" si="41"/>
        <v>8.9869140625000039</v>
      </c>
      <c r="Q247">
        <v>331</v>
      </c>
      <c r="R247">
        <f t="shared" si="42"/>
        <v>0.86757812499999964</v>
      </c>
      <c r="S247">
        <f t="shared" si="46"/>
        <v>1.1458984374999996</v>
      </c>
      <c r="T247">
        <f t="shared" si="43"/>
        <v>10.278436355590824</v>
      </c>
      <c r="V247">
        <f t="shared" si="47"/>
        <v>2.0283990478515617</v>
      </c>
    </row>
    <row r="248" spans="1:25" x14ac:dyDescent="0.25">
      <c r="A248">
        <v>16610</v>
      </c>
      <c r="B248">
        <f t="shared" si="44"/>
        <v>275892100</v>
      </c>
      <c r="D248">
        <v>320</v>
      </c>
      <c r="F248">
        <v>1738</v>
      </c>
      <c r="G248">
        <f t="shared" si="45"/>
        <v>3020644</v>
      </c>
      <c r="J248">
        <v>6</v>
      </c>
      <c r="K248">
        <v>428</v>
      </c>
      <c r="N248">
        <v>567</v>
      </c>
      <c r="O248">
        <f t="shared" si="40"/>
        <v>15.808203125000004</v>
      </c>
      <c r="P248">
        <f t="shared" si="41"/>
        <v>17.795507812500006</v>
      </c>
      <c r="Q248">
        <v>443</v>
      </c>
      <c r="R248">
        <f t="shared" si="42"/>
        <v>0.22617187500000036</v>
      </c>
      <c r="S248">
        <f t="shared" si="46"/>
        <v>0.546875</v>
      </c>
      <c r="T248">
        <f t="shared" si="43"/>
        <v>12.669954452514657</v>
      </c>
      <c r="V248">
        <f t="shared" si="47"/>
        <v>0.75269180297851501</v>
      </c>
    </row>
    <row r="249" spans="1:25" x14ac:dyDescent="0.25">
      <c r="A249">
        <v>10802</v>
      </c>
      <c r="B249">
        <f t="shared" si="44"/>
        <v>116683204</v>
      </c>
      <c r="D249">
        <v>455</v>
      </c>
      <c r="F249">
        <v>1188</v>
      </c>
      <c r="G249">
        <f t="shared" si="45"/>
        <v>1411344</v>
      </c>
      <c r="J249">
        <v>8</v>
      </c>
      <c r="K249">
        <v>413</v>
      </c>
      <c r="N249">
        <v>604</v>
      </c>
      <c r="O249">
        <f t="shared" si="40"/>
        <v>19.782812500000006</v>
      </c>
      <c r="P249">
        <f t="shared" si="41"/>
        <v>15.700781250000006</v>
      </c>
      <c r="Q249">
        <v>540</v>
      </c>
      <c r="R249">
        <f t="shared" si="42"/>
        <v>1.1734375000000004</v>
      </c>
      <c r="S249">
        <f t="shared" si="46"/>
        <v>0.69980468750000036</v>
      </c>
      <c r="T249">
        <f t="shared" si="43"/>
        <v>32.26799041748049</v>
      </c>
      <c r="V249">
        <f t="shared" si="47"/>
        <v>5.1153717041015782E-2</v>
      </c>
    </row>
    <row r="250" spans="1:25" x14ac:dyDescent="0.25">
      <c r="A250">
        <v>3696</v>
      </c>
      <c r="B250">
        <f t="shared" si="44"/>
        <v>13660416</v>
      </c>
      <c r="D250">
        <v>526</v>
      </c>
      <c r="F250">
        <v>242</v>
      </c>
      <c r="G250">
        <f t="shared" si="45"/>
        <v>58564</v>
      </c>
      <c r="J250">
        <v>18</v>
      </c>
      <c r="K250">
        <v>402</v>
      </c>
      <c r="N250">
        <v>528</v>
      </c>
      <c r="O250">
        <f t="shared" si="40"/>
        <v>11.618750000000004</v>
      </c>
      <c r="P250">
        <f t="shared" si="41"/>
        <v>7.6806640625</v>
      </c>
      <c r="Q250">
        <v>564</v>
      </c>
      <c r="R250">
        <f t="shared" si="42"/>
        <v>1.4078125000000004</v>
      </c>
      <c r="S250">
        <f t="shared" si="46"/>
        <v>1.2906250000000004</v>
      </c>
      <c r="T250">
        <f t="shared" si="43"/>
        <v>25.808384094238292</v>
      </c>
      <c r="V250">
        <f t="shared" si="47"/>
        <v>1.3769555664062509</v>
      </c>
    </row>
    <row r="251" spans="1:25" x14ac:dyDescent="0.25">
      <c r="A251">
        <v>11330</v>
      </c>
      <c r="B251">
        <f t="shared" si="44"/>
        <v>128368900</v>
      </c>
      <c r="D251">
        <v>578</v>
      </c>
      <c r="F251">
        <v>1034</v>
      </c>
      <c r="G251">
        <f t="shared" si="45"/>
        <v>1069156</v>
      </c>
      <c r="J251">
        <v>18</v>
      </c>
      <c r="K251">
        <v>403</v>
      </c>
      <c r="N251">
        <v>385</v>
      </c>
      <c r="O251">
        <f t="shared" si="40"/>
        <v>3.7425781249999961</v>
      </c>
      <c r="P251">
        <f>(O251+O212)/2</f>
        <v>4.94140625</v>
      </c>
      <c r="Q251">
        <v>445</v>
      </c>
      <c r="R251">
        <f t="shared" si="42"/>
        <v>0.24570312500000036</v>
      </c>
      <c r="S251">
        <f t="shared" si="46"/>
        <v>0.82675781250000036</v>
      </c>
      <c r="T251">
        <f t="shared" si="43"/>
        <v>4.3083246612548827</v>
      </c>
      <c r="V251">
        <f t="shared" si="47"/>
        <v>1.9819360351562509</v>
      </c>
    </row>
    <row r="252" spans="1:25" x14ac:dyDescent="0.25">
      <c r="A252">
        <v>16918</v>
      </c>
      <c r="B252">
        <f t="shared" si="44"/>
        <v>286218724</v>
      </c>
      <c r="F252">
        <v>1628</v>
      </c>
      <c r="G252">
        <f t="shared" si="45"/>
        <v>2650384</v>
      </c>
      <c r="J252">
        <v>6</v>
      </c>
      <c r="K252">
        <v>414</v>
      </c>
      <c r="V252">
        <f t="shared" si="47"/>
        <v>6.0370025634765796E-2</v>
      </c>
    </row>
    <row r="253" spans="1:25" x14ac:dyDescent="0.25">
      <c r="A253" t="s">
        <v>1</v>
      </c>
      <c r="J253">
        <v>12</v>
      </c>
      <c r="K253">
        <v>434</v>
      </c>
      <c r="Q253" t="s">
        <v>31</v>
      </c>
    </row>
    <row r="256" spans="1:25" x14ac:dyDescent="0.25">
      <c r="A256" t="s">
        <v>3</v>
      </c>
      <c r="G256" t="s">
        <v>8</v>
      </c>
      <c r="M256" t="s">
        <v>8</v>
      </c>
      <c r="S256" t="s">
        <v>11</v>
      </c>
      <c r="Y256" t="s">
        <v>14</v>
      </c>
    </row>
    <row r="257" spans="1:29" x14ac:dyDescent="0.25">
      <c r="A257" t="s">
        <v>2</v>
      </c>
      <c r="G257" t="s">
        <v>9</v>
      </c>
      <c r="M257" t="s">
        <v>10</v>
      </c>
      <c r="S257" t="s">
        <v>12</v>
      </c>
      <c r="Y257" t="s">
        <v>15</v>
      </c>
    </row>
    <row r="258" spans="1:29" x14ac:dyDescent="0.25">
      <c r="D258" t="s">
        <v>6</v>
      </c>
      <c r="E258" t="s">
        <v>7</v>
      </c>
      <c r="G258" t="s">
        <v>5</v>
      </c>
      <c r="H258" t="s">
        <v>4</v>
      </c>
      <c r="M258" t="s">
        <v>5</v>
      </c>
      <c r="N258" t="s">
        <v>4</v>
      </c>
      <c r="S258" t="s">
        <v>5</v>
      </c>
      <c r="T258" t="s">
        <v>13</v>
      </c>
      <c r="Y258" t="s">
        <v>5</v>
      </c>
      <c r="Z258" t="s">
        <v>16</v>
      </c>
    </row>
    <row r="259" spans="1:29" x14ac:dyDescent="0.25">
      <c r="A259">
        <v>409</v>
      </c>
      <c r="B259">
        <v>112</v>
      </c>
      <c r="C259">
        <f t="shared" ref="C259:C298" si="48">B259 * B259</f>
        <v>12544</v>
      </c>
      <c r="D259">
        <f>SUM(C259:C298)/40</f>
        <v>17513.400000000001</v>
      </c>
      <c r="E259">
        <f>SQRT(D259)</f>
        <v>132.33820310099424</v>
      </c>
      <c r="G259">
        <v>470</v>
      </c>
      <c r="H259">
        <v>482</v>
      </c>
      <c r="I259">
        <f t="shared" ref="I259:I298" si="49">H259 * H259</f>
        <v>232324</v>
      </c>
      <c r="J259">
        <f>SUM(I259:I298)/40</f>
        <v>1008165.7</v>
      </c>
      <c r="K259">
        <f>SQRT(J259)</f>
        <v>1004.074549025121</v>
      </c>
      <c r="M259">
        <v>470</v>
      </c>
      <c r="N259">
        <v>48</v>
      </c>
      <c r="O259">
        <f>N259 * N259</f>
        <v>2304</v>
      </c>
      <c r="P259">
        <f>SUM(O259:O298)/40</f>
        <v>10047.9</v>
      </c>
      <c r="Q259">
        <f>SQRT(P259)</f>
        <v>100.23921388358949</v>
      </c>
      <c r="S259">
        <v>477</v>
      </c>
      <c r="T259">
        <v>54</v>
      </c>
      <c r="U259">
        <f>T259*T259</f>
        <v>2916</v>
      </c>
      <c r="V259">
        <f>SUM(U259:U298)/40</f>
        <v>10072.9</v>
      </c>
      <c r="W259">
        <f>SQRT(V259)</f>
        <v>100.36383810915164</v>
      </c>
      <c r="Y259">
        <v>473</v>
      </c>
      <c r="Z259">
        <v>512</v>
      </c>
      <c r="AA259">
        <f>Z259*Z259</f>
        <v>262144</v>
      </c>
      <c r="AB259">
        <f>SUM(AA259:AA298)/40</f>
        <v>1008864.1</v>
      </c>
      <c r="AC259">
        <f>SQRT(AB259)*141/100</f>
        <v>1416.2354031763223</v>
      </c>
    </row>
    <row r="260" spans="1:29" x14ac:dyDescent="0.25">
      <c r="A260">
        <v>401</v>
      </c>
      <c r="B260">
        <v>190</v>
      </c>
      <c r="C260">
        <f t="shared" si="48"/>
        <v>36100</v>
      </c>
      <c r="G260">
        <v>355</v>
      </c>
      <c r="H260">
        <v>640</v>
      </c>
      <c r="I260">
        <f t="shared" si="49"/>
        <v>409600</v>
      </c>
      <c r="M260">
        <v>355</v>
      </c>
      <c r="N260">
        <v>64</v>
      </c>
      <c r="O260">
        <f t="shared" ref="O260:O298" si="50">N260 * N260</f>
        <v>4096</v>
      </c>
      <c r="S260">
        <v>362</v>
      </c>
      <c r="T260">
        <v>58</v>
      </c>
      <c r="U260">
        <f t="shared" ref="U260:U298" si="51">T260*T260</f>
        <v>3364</v>
      </c>
      <c r="Y260">
        <v>358</v>
      </c>
      <c r="Z260">
        <v>610</v>
      </c>
      <c r="AA260">
        <f t="shared" ref="AA260:AA298" si="52">Z260*Z260</f>
        <v>372100</v>
      </c>
    </row>
    <row r="261" spans="1:29" x14ac:dyDescent="0.25">
      <c r="A261">
        <v>405</v>
      </c>
      <c r="B261">
        <v>152</v>
      </c>
      <c r="C261">
        <f t="shared" si="48"/>
        <v>23104</v>
      </c>
      <c r="G261">
        <v>280</v>
      </c>
      <c r="H261">
        <v>1372</v>
      </c>
      <c r="I261">
        <f t="shared" si="49"/>
        <v>1882384</v>
      </c>
      <c r="M261">
        <v>280</v>
      </c>
      <c r="N261">
        <v>138</v>
      </c>
      <c r="O261">
        <f t="shared" si="50"/>
        <v>19044</v>
      </c>
      <c r="S261">
        <v>283</v>
      </c>
      <c r="T261">
        <v>134</v>
      </c>
      <c r="U261">
        <f t="shared" si="51"/>
        <v>17956</v>
      </c>
      <c r="Y261">
        <v>282</v>
      </c>
      <c r="Z261">
        <v>1354</v>
      </c>
      <c r="AA261">
        <f t="shared" si="52"/>
        <v>1833316</v>
      </c>
    </row>
    <row r="262" spans="1:29" x14ac:dyDescent="0.25">
      <c r="A262">
        <v>418</v>
      </c>
      <c r="B262">
        <v>24</v>
      </c>
      <c r="C262">
        <f t="shared" si="48"/>
        <v>576</v>
      </c>
      <c r="G262">
        <v>292</v>
      </c>
      <c r="H262">
        <v>1256</v>
      </c>
      <c r="I262">
        <f t="shared" si="49"/>
        <v>1577536</v>
      </c>
      <c r="M262">
        <v>292</v>
      </c>
      <c r="N262">
        <v>126</v>
      </c>
      <c r="O262">
        <f t="shared" si="50"/>
        <v>15876</v>
      </c>
      <c r="S262">
        <v>288</v>
      </c>
      <c r="T262">
        <v>130</v>
      </c>
      <c r="U262">
        <f t="shared" si="51"/>
        <v>16900</v>
      </c>
      <c r="Y262">
        <v>289</v>
      </c>
      <c r="Z262">
        <v>1284</v>
      </c>
      <c r="AA262">
        <f t="shared" si="52"/>
        <v>1648656</v>
      </c>
    </row>
    <row r="263" spans="1:29" x14ac:dyDescent="0.25">
      <c r="A263">
        <v>438</v>
      </c>
      <c r="B263">
        <v>170</v>
      </c>
      <c r="C263">
        <f t="shared" si="48"/>
        <v>28900</v>
      </c>
      <c r="G263">
        <v>473</v>
      </c>
      <c r="H263">
        <v>512</v>
      </c>
      <c r="I263">
        <f t="shared" si="49"/>
        <v>262144</v>
      </c>
      <c r="M263">
        <v>473</v>
      </c>
      <c r="N263">
        <v>50</v>
      </c>
      <c r="O263">
        <f t="shared" si="50"/>
        <v>2500</v>
      </c>
      <c r="S263">
        <v>464</v>
      </c>
      <c r="T263">
        <v>42</v>
      </c>
      <c r="U263">
        <f t="shared" si="51"/>
        <v>1764</v>
      </c>
      <c r="Y263">
        <v>468</v>
      </c>
      <c r="Z263">
        <v>464</v>
      </c>
      <c r="AA263">
        <f t="shared" si="52"/>
        <v>215296</v>
      </c>
    </row>
    <row r="264" spans="1:29" x14ac:dyDescent="0.25">
      <c r="A264">
        <v>436</v>
      </c>
      <c r="B264">
        <v>150</v>
      </c>
      <c r="C264">
        <f t="shared" si="48"/>
        <v>22500</v>
      </c>
      <c r="G264">
        <v>555</v>
      </c>
      <c r="H264">
        <v>1312</v>
      </c>
      <c r="I264">
        <f t="shared" si="49"/>
        <v>1721344</v>
      </c>
      <c r="M264">
        <v>555</v>
      </c>
      <c r="N264">
        <v>130</v>
      </c>
      <c r="O264">
        <f t="shared" si="50"/>
        <v>16900</v>
      </c>
      <c r="S264">
        <v>551</v>
      </c>
      <c r="T264">
        <v>128</v>
      </c>
      <c r="U264">
        <f t="shared" si="51"/>
        <v>16384</v>
      </c>
      <c r="Y264">
        <v>554</v>
      </c>
      <c r="Z264">
        <v>1304</v>
      </c>
      <c r="AA264">
        <f t="shared" si="52"/>
        <v>1700416</v>
      </c>
    </row>
    <row r="265" spans="1:29" x14ac:dyDescent="0.25">
      <c r="A265">
        <v>424</v>
      </c>
      <c r="B265">
        <v>34</v>
      </c>
      <c r="C265">
        <f t="shared" si="48"/>
        <v>1156</v>
      </c>
      <c r="G265">
        <v>555</v>
      </c>
      <c r="H265">
        <v>1312</v>
      </c>
      <c r="I265">
        <f t="shared" si="49"/>
        <v>1721344</v>
      </c>
      <c r="M265">
        <v>555</v>
      </c>
      <c r="N265">
        <v>130</v>
      </c>
      <c r="O265">
        <f t="shared" si="50"/>
        <v>16900</v>
      </c>
      <c r="S265">
        <v>559</v>
      </c>
      <c r="T265">
        <v>134</v>
      </c>
      <c r="U265">
        <f t="shared" si="51"/>
        <v>17956</v>
      </c>
      <c r="Y265">
        <v>557</v>
      </c>
      <c r="Z265">
        <v>1332</v>
      </c>
      <c r="AA265">
        <f t="shared" si="52"/>
        <v>1774224</v>
      </c>
    </row>
    <row r="266" spans="1:29" x14ac:dyDescent="0.25">
      <c r="A266">
        <v>409</v>
      </c>
      <c r="B266">
        <v>112</v>
      </c>
      <c r="C266">
        <f t="shared" si="48"/>
        <v>12544</v>
      </c>
      <c r="G266">
        <v>472</v>
      </c>
      <c r="H266">
        <v>502</v>
      </c>
      <c r="I266">
        <f t="shared" si="49"/>
        <v>252004</v>
      </c>
      <c r="M266">
        <v>472</v>
      </c>
      <c r="N266">
        <v>50</v>
      </c>
      <c r="O266">
        <f t="shared" si="50"/>
        <v>2500</v>
      </c>
      <c r="S266">
        <v>481</v>
      </c>
      <c r="T266">
        <v>58</v>
      </c>
      <c r="U266">
        <f t="shared" si="51"/>
        <v>3364</v>
      </c>
      <c r="Y266">
        <v>477</v>
      </c>
      <c r="Z266">
        <v>552</v>
      </c>
      <c r="AA266">
        <f t="shared" si="52"/>
        <v>304704</v>
      </c>
    </row>
    <row r="267" spans="1:29" x14ac:dyDescent="0.25">
      <c r="A267">
        <v>401</v>
      </c>
      <c r="B267">
        <v>190</v>
      </c>
      <c r="C267">
        <f t="shared" si="48"/>
        <v>36100</v>
      </c>
      <c r="G267">
        <v>357</v>
      </c>
      <c r="H267">
        <v>620</v>
      </c>
      <c r="I267">
        <f t="shared" si="49"/>
        <v>384400</v>
      </c>
      <c r="M267">
        <v>357</v>
      </c>
      <c r="N267">
        <v>62</v>
      </c>
      <c r="O267">
        <f t="shared" si="50"/>
        <v>3844</v>
      </c>
      <c r="S267">
        <v>366</v>
      </c>
      <c r="T267">
        <v>54</v>
      </c>
      <c r="U267">
        <f t="shared" si="51"/>
        <v>2916</v>
      </c>
      <c r="Y267">
        <v>362</v>
      </c>
      <c r="Z267">
        <v>572</v>
      </c>
      <c r="AA267">
        <f t="shared" si="52"/>
        <v>327184</v>
      </c>
    </row>
    <row r="268" spans="1:29" x14ac:dyDescent="0.25">
      <c r="A268">
        <v>410</v>
      </c>
      <c r="B268">
        <v>104</v>
      </c>
      <c r="C268">
        <f t="shared" si="48"/>
        <v>10816</v>
      </c>
      <c r="G268">
        <v>273</v>
      </c>
      <c r="H268">
        <v>1440</v>
      </c>
      <c r="I268">
        <f t="shared" si="49"/>
        <v>2073600</v>
      </c>
      <c r="M268">
        <v>273</v>
      </c>
      <c r="N268">
        <v>144</v>
      </c>
      <c r="O268">
        <f t="shared" si="50"/>
        <v>20736</v>
      </c>
      <c r="S268">
        <v>273</v>
      </c>
      <c r="T268">
        <v>144</v>
      </c>
      <c r="U268">
        <f t="shared" si="51"/>
        <v>20736</v>
      </c>
      <c r="Y268">
        <v>273</v>
      </c>
      <c r="Z268">
        <v>1440</v>
      </c>
      <c r="AA268">
        <f t="shared" si="52"/>
        <v>2073600</v>
      </c>
    </row>
    <row r="269" spans="1:29" x14ac:dyDescent="0.25">
      <c r="A269">
        <v>425</v>
      </c>
      <c r="B269">
        <v>44</v>
      </c>
      <c r="C269">
        <f t="shared" si="48"/>
        <v>1936</v>
      </c>
      <c r="G269">
        <v>326</v>
      </c>
      <c r="H269">
        <v>924</v>
      </c>
      <c r="I269">
        <f t="shared" si="49"/>
        <v>853776</v>
      </c>
      <c r="M269">
        <v>326</v>
      </c>
      <c r="N269">
        <v>92</v>
      </c>
      <c r="O269">
        <f t="shared" si="50"/>
        <v>8464</v>
      </c>
      <c r="S269">
        <v>319</v>
      </c>
      <c r="T269">
        <v>100</v>
      </c>
      <c r="U269">
        <f t="shared" si="51"/>
        <v>10000</v>
      </c>
      <c r="Y269">
        <v>323</v>
      </c>
      <c r="Z269">
        <v>952</v>
      </c>
      <c r="AA269">
        <f t="shared" si="52"/>
        <v>906304</v>
      </c>
    </row>
    <row r="270" spans="1:29" x14ac:dyDescent="0.25">
      <c r="A270">
        <v>436</v>
      </c>
      <c r="B270">
        <v>150</v>
      </c>
      <c r="C270">
        <f t="shared" si="48"/>
        <v>22500</v>
      </c>
      <c r="G270">
        <v>436</v>
      </c>
      <c r="H270">
        <v>150</v>
      </c>
      <c r="I270">
        <f t="shared" si="49"/>
        <v>22500</v>
      </c>
      <c r="M270">
        <v>436</v>
      </c>
      <c r="N270">
        <v>14</v>
      </c>
      <c r="O270">
        <f t="shared" si="50"/>
        <v>196</v>
      </c>
      <c r="S270">
        <v>428</v>
      </c>
      <c r="T270">
        <v>6</v>
      </c>
      <c r="U270">
        <f t="shared" si="51"/>
        <v>36</v>
      </c>
      <c r="Y270">
        <v>432</v>
      </c>
      <c r="Z270">
        <v>112</v>
      </c>
      <c r="AA270">
        <f t="shared" si="52"/>
        <v>12544</v>
      </c>
    </row>
    <row r="271" spans="1:29" x14ac:dyDescent="0.25">
      <c r="A271">
        <v>438</v>
      </c>
      <c r="B271">
        <v>170</v>
      </c>
      <c r="C271">
        <f t="shared" si="48"/>
        <v>28900</v>
      </c>
      <c r="G271">
        <v>536</v>
      </c>
      <c r="H271">
        <v>1128</v>
      </c>
      <c r="I271">
        <f t="shared" si="49"/>
        <v>1272384</v>
      </c>
      <c r="M271">
        <v>536</v>
      </c>
      <c r="N271">
        <v>112</v>
      </c>
      <c r="O271">
        <f t="shared" si="50"/>
        <v>12544</v>
      </c>
      <c r="S271">
        <v>531</v>
      </c>
      <c r="T271">
        <v>108</v>
      </c>
      <c r="U271">
        <f t="shared" si="51"/>
        <v>11664</v>
      </c>
      <c r="Y271">
        <v>534</v>
      </c>
      <c r="Z271">
        <v>1108</v>
      </c>
      <c r="AA271">
        <f t="shared" si="52"/>
        <v>1227664</v>
      </c>
    </row>
    <row r="272" spans="1:29" x14ac:dyDescent="0.25">
      <c r="A272">
        <v>428</v>
      </c>
      <c r="B272">
        <v>72</v>
      </c>
      <c r="C272">
        <f t="shared" si="48"/>
        <v>5184</v>
      </c>
      <c r="G272">
        <v>565</v>
      </c>
      <c r="H272">
        <v>1410</v>
      </c>
      <c r="I272">
        <f t="shared" si="49"/>
        <v>1988100</v>
      </c>
      <c r="M272">
        <v>565</v>
      </c>
      <c r="N272">
        <v>140</v>
      </c>
      <c r="O272">
        <f t="shared" si="50"/>
        <v>19600</v>
      </c>
      <c r="S272">
        <v>566</v>
      </c>
      <c r="T272">
        <v>142</v>
      </c>
      <c r="U272">
        <f t="shared" si="51"/>
        <v>20164</v>
      </c>
      <c r="Y272">
        <v>566</v>
      </c>
      <c r="Z272">
        <v>1420</v>
      </c>
      <c r="AA272">
        <f t="shared" si="52"/>
        <v>2016400</v>
      </c>
    </row>
    <row r="273" spans="1:27" x14ac:dyDescent="0.25">
      <c r="A273">
        <v>407</v>
      </c>
      <c r="B273">
        <v>132</v>
      </c>
      <c r="C273">
        <f t="shared" si="48"/>
        <v>17424</v>
      </c>
      <c r="G273">
        <v>451</v>
      </c>
      <c r="H273">
        <v>298</v>
      </c>
      <c r="I273">
        <f t="shared" si="49"/>
        <v>88804</v>
      </c>
      <c r="M273">
        <v>451</v>
      </c>
      <c r="N273">
        <v>30</v>
      </c>
      <c r="O273">
        <f t="shared" si="50"/>
        <v>900</v>
      </c>
      <c r="S273">
        <v>459</v>
      </c>
      <c r="T273">
        <v>38</v>
      </c>
      <c r="U273">
        <f t="shared" si="51"/>
        <v>1444</v>
      </c>
      <c r="Y273">
        <v>454</v>
      </c>
      <c r="Z273">
        <v>326</v>
      </c>
      <c r="AA273">
        <f t="shared" si="52"/>
        <v>106276</v>
      </c>
    </row>
    <row r="274" spans="1:27" x14ac:dyDescent="0.25">
      <c r="A274">
        <v>401</v>
      </c>
      <c r="B274">
        <v>190</v>
      </c>
      <c r="C274">
        <f t="shared" si="48"/>
        <v>36100</v>
      </c>
      <c r="G274">
        <v>338</v>
      </c>
      <c r="H274">
        <v>806</v>
      </c>
      <c r="I274">
        <f t="shared" si="49"/>
        <v>649636</v>
      </c>
      <c r="M274">
        <v>338</v>
      </c>
      <c r="N274">
        <v>80</v>
      </c>
      <c r="O274">
        <f t="shared" si="50"/>
        <v>6400</v>
      </c>
      <c r="S274">
        <v>345</v>
      </c>
      <c r="T274">
        <v>74</v>
      </c>
      <c r="U274">
        <f t="shared" si="51"/>
        <v>5476</v>
      </c>
      <c r="Y274">
        <v>341</v>
      </c>
      <c r="Z274">
        <v>776</v>
      </c>
      <c r="AA274">
        <f t="shared" si="52"/>
        <v>602176</v>
      </c>
    </row>
    <row r="275" spans="1:27" x14ac:dyDescent="0.25">
      <c r="A275">
        <v>406</v>
      </c>
      <c r="B275">
        <v>142</v>
      </c>
      <c r="C275">
        <f t="shared" si="48"/>
        <v>20164</v>
      </c>
      <c r="G275">
        <v>276</v>
      </c>
      <c r="H275">
        <v>1412</v>
      </c>
      <c r="I275">
        <f t="shared" si="49"/>
        <v>1993744</v>
      </c>
      <c r="M275">
        <v>276</v>
      </c>
      <c r="N275">
        <v>142</v>
      </c>
      <c r="O275">
        <f t="shared" si="50"/>
        <v>20164</v>
      </c>
      <c r="S275">
        <v>278</v>
      </c>
      <c r="T275">
        <v>140</v>
      </c>
      <c r="U275">
        <f t="shared" si="51"/>
        <v>19600</v>
      </c>
      <c r="Y275">
        <v>277</v>
      </c>
      <c r="Z275">
        <v>1402</v>
      </c>
      <c r="AA275">
        <f t="shared" si="52"/>
        <v>1965604</v>
      </c>
    </row>
    <row r="276" spans="1:27" x14ac:dyDescent="0.25">
      <c r="A276">
        <v>420</v>
      </c>
      <c r="B276">
        <v>6</v>
      </c>
      <c r="C276">
        <f t="shared" si="48"/>
        <v>36</v>
      </c>
      <c r="G276">
        <v>301</v>
      </c>
      <c r="H276">
        <v>1168</v>
      </c>
      <c r="I276">
        <f t="shared" si="49"/>
        <v>1364224</v>
      </c>
      <c r="M276">
        <v>301</v>
      </c>
      <c r="N276">
        <v>118</v>
      </c>
      <c r="O276">
        <f t="shared" si="50"/>
        <v>13924</v>
      </c>
      <c r="S276">
        <v>297</v>
      </c>
      <c r="T276">
        <v>120</v>
      </c>
      <c r="U276">
        <f t="shared" si="51"/>
        <v>14400</v>
      </c>
      <c r="Y276">
        <v>299</v>
      </c>
      <c r="Z276">
        <v>1188</v>
      </c>
      <c r="AA276">
        <f t="shared" si="52"/>
        <v>1411344</v>
      </c>
    </row>
    <row r="277" spans="1:27" x14ac:dyDescent="0.25">
      <c r="A277">
        <v>434</v>
      </c>
      <c r="B277">
        <v>132</v>
      </c>
      <c r="C277">
        <f t="shared" si="48"/>
        <v>17424</v>
      </c>
      <c r="G277">
        <v>400</v>
      </c>
      <c r="H277">
        <v>200</v>
      </c>
      <c r="I277">
        <f t="shared" si="49"/>
        <v>40000</v>
      </c>
      <c r="M277">
        <v>400</v>
      </c>
      <c r="N277">
        <v>20</v>
      </c>
      <c r="O277">
        <f t="shared" si="50"/>
        <v>400</v>
      </c>
      <c r="S277">
        <v>392</v>
      </c>
      <c r="T277">
        <v>28</v>
      </c>
      <c r="U277">
        <f t="shared" si="51"/>
        <v>784</v>
      </c>
      <c r="Y277">
        <v>396</v>
      </c>
      <c r="Z277">
        <v>240</v>
      </c>
      <c r="AA277">
        <f t="shared" si="52"/>
        <v>57600</v>
      </c>
    </row>
    <row r="278" spans="1:27" x14ac:dyDescent="0.25">
      <c r="A278">
        <v>437</v>
      </c>
      <c r="B278">
        <v>160</v>
      </c>
      <c r="C278">
        <f t="shared" si="48"/>
        <v>25600</v>
      </c>
      <c r="G278">
        <v>549</v>
      </c>
      <c r="H278">
        <v>1254</v>
      </c>
      <c r="I278">
        <f t="shared" si="49"/>
        <v>1572516</v>
      </c>
      <c r="M278">
        <v>549</v>
      </c>
      <c r="N278">
        <v>126</v>
      </c>
      <c r="O278">
        <f t="shared" si="50"/>
        <v>15876</v>
      </c>
      <c r="S278">
        <v>545</v>
      </c>
      <c r="T278">
        <v>122</v>
      </c>
      <c r="U278">
        <f t="shared" si="51"/>
        <v>14884</v>
      </c>
      <c r="Y278">
        <v>547</v>
      </c>
      <c r="Z278">
        <v>1234</v>
      </c>
      <c r="AA278">
        <f t="shared" si="52"/>
        <v>1522756</v>
      </c>
    </row>
    <row r="279" spans="1:27" x14ac:dyDescent="0.25">
      <c r="A279">
        <v>426</v>
      </c>
      <c r="B279">
        <v>54</v>
      </c>
      <c r="C279">
        <f t="shared" si="48"/>
        <v>2916</v>
      </c>
      <c r="G279">
        <v>560</v>
      </c>
      <c r="H279">
        <v>1362</v>
      </c>
      <c r="I279">
        <f t="shared" si="49"/>
        <v>1855044</v>
      </c>
      <c r="M279">
        <v>560</v>
      </c>
      <c r="N279">
        <v>136</v>
      </c>
      <c r="O279">
        <f t="shared" si="50"/>
        <v>18496</v>
      </c>
      <c r="S279">
        <v>562</v>
      </c>
      <c r="T279">
        <v>138</v>
      </c>
      <c r="U279">
        <f t="shared" si="51"/>
        <v>19044</v>
      </c>
      <c r="Y279">
        <v>562</v>
      </c>
      <c r="Z279">
        <v>1382</v>
      </c>
      <c r="AA279">
        <f t="shared" si="52"/>
        <v>1909924</v>
      </c>
    </row>
    <row r="280" spans="1:27" x14ac:dyDescent="0.25">
      <c r="A280">
        <v>411</v>
      </c>
      <c r="B280">
        <v>94</v>
      </c>
      <c r="C280">
        <f t="shared" si="48"/>
        <v>8836</v>
      </c>
      <c r="G280">
        <v>485</v>
      </c>
      <c r="H280">
        <v>630</v>
      </c>
      <c r="I280">
        <f t="shared" si="49"/>
        <v>396900</v>
      </c>
      <c r="M280">
        <v>485</v>
      </c>
      <c r="N280">
        <v>62</v>
      </c>
      <c r="O280">
        <f t="shared" si="50"/>
        <v>3844</v>
      </c>
      <c r="S280">
        <v>493</v>
      </c>
      <c r="T280">
        <v>70</v>
      </c>
      <c r="U280">
        <f t="shared" si="51"/>
        <v>4900</v>
      </c>
      <c r="Y280">
        <v>489</v>
      </c>
      <c r="Z280">
        <v>668</v>
      </c>
      <c r="AA280">
        <f t="shared" si="52"/>
        <v>446224</v>
      </c>
    </row>
    <row r="281" spans="1:27" x14ac:dyDescent="0.25">
      <c r="A281">
        <v>402</v>
      </c>
      <c r="B281">
        <v>182</v>
      </c>
      <c r="C281">
        <f t="shared" si="48"/>
        <v>33124</v>
      </c>
      <c r="G281">
        <v>371</v>
      </c>
      <c r="H281">
        <v>484</v>
      </c>
      <c r="I281">
        <f t="shared" si="49"/>
        <v>234256</v>
      </c>
      <c r="M281">
        <v>371</v>
      </c>
      <c r="N281">
        <v>48</v>
      </c>
      <c r="O281">
        <f t="shared" si="50"/>
        <v>2304</v>
      </c>
      <c r="S281">
        <v>378</v>
      </c>
      <c r="T281">
        <v>42</v>
      </c>
      <c r="U281">
        <f t="shared" si="51"/>
        <v>1764</v>
      </c>
      <c r="Y281">
        <v>374</v>
      </c>
      <c r="Z281">
        <v>454</v>
      </c>
      <c r="AA281">
        <f t="shared" si="52"/>
        <v>206116</v>
      </c>
    </row>
    <row r="282" spans="1:27" x14ac:dyDescent="0.25">
      <c r="A282">
        <v>403</v>
      </c>
      <c r="B282">
        <v>172</v>
      </c>
      <c r="C282">
        <f t="shared" si="48"/>
        <v>29584</v>
      </c>
      <c r="G282">
        <v>287</v>
      </c>
      <c r="H282">
        <v>1304</v>
      </c>
      <c r="I282">
        <f t="shared" si="49"/>
        <v>1700416</v>
      </c>
      <c r="M282">
        <v>287</v>
      </c>
      <c r="N282">
        <v>130</v>
      </c>
      <c r="O282">
        <f t="shared" si="50"/>
        <v>16900</v>
      </c>
      <c r="S282">
        <v>290</v>
      </c>
      <c r="T282">
        <v>128</v>
      </c>
      <c r="U282">
        <f t="shared" si="51"/>
        <v>16384</v>
      </c>
      <c r="Y282">
        <v>289</v>
      </c>
      <c r="Z282">
        <v>1284</v>
      </c>
      <c r="AA282">
        <f t="shared" si="52"/>
        <v>1648656</v>
      </c>
    </row>
    <row r="283" spans="1:27" x14ac:dyDescent="0.25">
      <c r="A283">
        <v>423</v>
      </c>
      <c r="B283">
        <v>24</v>
      </c>
      <c r="C283">
        <f t="shared" si="48"/>
        <v>576</v>
      </c>
      <c r="G283">
        <v>316</v>
      </c>
      <c r="H283">
        <v>1022</v>
      </c>
      <c r="I283">
        <f t="shared" si="49"/>
        <v>1044484</v>
      </c>
      <c r="M283">
        <v>316</v>
      </c>
      <c r="N283">
        <v>102</v>
      </c>
      <c r="O283">
        <f t="shared" si="50"/>
        <v>10404</v>
      </c>
      <c r="S283">
        <v>310</v>
      </c>
      <c r="T283">
        <v>108</v>
      </c>
      <c r="U283">
        <f t="shared" si="51"/>
        <v>11664</v>
      </c>
      <c r="Y283">
        <v>313</v>
      </c>
      <c r="Z283">
        <v>1050</v>
      </c>
      <c r="AA283">
        <f t="shared" si="52"/>
        <v>1102500</v>
      </c>
    </row>
    <row r="284" spans="1:27" x14ac:dyDescent="0.25">
      <c r="A284">
        <v>436</v>
      </c>
      <c r="B284">
        <v>150</v>
      </c>
      <c r="C284">
        <f t="shared" si="48"/>
        <v>22500</v>
      </c>
      <c r="G284">
        <v>422</v>
      </c>
      <c r="H284">
        <v>14</v>
      </c>
      <c r="I284">
        <f t="shared" si="49"/>
        <v>196</v>
      </c>
      <c r="M284">
        <v>422</v>
      </c>
      <c r="N284">
        <v>2</v>
      </c>
      <c r="O284">
        <f t="shared" si="50"/>
        <v>4</v>
      </c>
      <c r="S284">
        <v>413</v>
      </c>
      <c r="T284">
        <v>8</v>
      </c>
      <c r="U284">
        <f t="shared" si="51"/>
        <v>64</v>
      </c>
      <c r="Y284">
        <v>417</v>
      </c>
      <c r="Z284">
        <v>34</v>
      </c>
      <c r="AA284">
        <f t="shared" si="52"/>
        <v>1156</v>
      </c>
    </row>
    <row r="285" spans="1:27" x14ac:dyDescent="0.25">
      <c r="A285">
        <v>439</v>
      </c>
      <c r="B285">
        <v>180</v>
      </c>
      <c r="C285">
        <f t="shared" si="48"/>
        <v>32400</v>
      </c>
      <c r="G285">
        <v>527</v>
      </c>
      <c r="H285">
        <v>1040</v>
      </c>
      <c r="I285">
        <f t="shared" si="49"/>
        <v>1081600</v>
      </c>
      <c r="M285">
        <v>527</v>
      </c>
      <c r="N285">
        <v>104</v>
      </c>
      <c r="O285">
        <f t="shared" si="50"/>
        <v>10816</v>
      </c>
      <c r="S285">
        <v>521</v>
      </c>
      <c r="T285">
        <v>98</v>
      </c>
      <c r="U285">
        <f t="shared" si="51"/>
        <v>9604</v>
      </c>
      <c r="Y285">
        <v>524</v>
      </c>
      <c r="Z285">
        <v>1010</v>
      </c>
      <c r="AA285">
        <f t="shared" si="52"/>
        <v>1020100</v>
      </c>
    </row>
    <row r="286" spans="1:27" x14ac:dyDescent="0.25">
      <c r="A286">
        <v>430</v>
      </c>
      <c r="B286">
        <v>92</v>
      </c>
      <c r="C286">
        <f t="shared" si="48"/>
        <v>8464</v>
      </c>
      <c r="G286">
        <v>567</v>
      </c>
      <c r="H286">
        <v>1430</v>
      </c>
      <c r="I286">
        <f t="shared" si="49"/>
        <v>2044900</v>
      </c>
      <c r="M286">
        <v>567</v>
      </c>
      <c r="N286">
        <v>142</v>
      </c>
      <c r="O286">
        <f t="shared" si="50"/>
        <v>20164</v>
      </c>
      <c r="S286">
        <v>567</v>
      </c>
      <c r="T286">
        <v>142</v>
      </c>
      <c r="U286">
        <f t="shared" si="51"/>
        <v>20164</v>
      </c>
      <c r="Y286">
        <v>567</v>
      </c>
      <c r="Z286">
        <v>1430</v>
      </c>
      <c r="AA286">
        <f t="shared" si="52"/>
        <v>2044900</v>
      </c>
    </row>
    <row r="287" spans="1:27" x14ac:dyDescent="0.25">
      <c r="A287">
        <v>415</v>
      </c>
      <c r="B287">
        <v>54</v>
      </c>
      <c r="C287">
        <f t="shared" si="48"/>
        <v>2916</v>
      </c>
      <c r="G287">
        <v>516</v>
      </c>
      <c r="H287">
        <v>932</v>
      </c>
      <c r="I287">
        <f t="shared" si="49"/>
        <v>868624</v>
      </c>
      <c r="M287">
        <v>516</v>
      </c>
      <c r="N287">
        <v>92</v>
      </c>
      <c r="O287">
        <f t="shared" si="50"/>
        <v>8464</v>
      </c>
      <c r="S287">
        <v>523</v>
      </c>
      <c r="T287">
        <v>100</v>
      </c>
      <c r="U287">
        <f t="shared" si="51"/>
        <v>10000</v>
      </c>
      <c r="Y287">
        <v>520</v>
      </c>
      <c r="Z287">
        <v>972</v>
      </c>
      <c r="AA287">
        <f t="shared" si="52"/>
        <v>944784</v>
      </c>
    </row>
    <row r="288" spans="1:27" x14ac:dyDescent="0.25">
      <c r="A288">
        <v>401</v>
      </c>
      <c r="B288">
        <v>190</v>
      </c>
      <c r="C288">
        <f t="shared" si="48"/>
        <v>36100</v>
      </c>
      <c r="G288">
        <v>351</v>
      </c>
      <c r="H288">
        <v>680</v>
      </c>
      <c r="I288">
        <f t="shared" si="49"/>
        <v>462400</v>
      </c>
      <c r="M288">
        <v>351</v>
      </c>
      <c r="N288">
        <v>68</v>
      </c>
      <c r="O288">
        <f t="shared" si="50"/>
        <v>4624</v>
      </c>
      <c r="S288">
        <v>358</v>
      </c>
      <c r="T288">
        <v>62</v>
      </c>
      <c r="U288">
        <f t="shared" si="51"/>
        <v>3844</v>
      </c>
      <c r="Y288">
        <v>354</v>
      </c>
      <c r="Z288">
        <v>650</v>
      </c>
      <c r="AA288">
        <f t="shared" si="52"/>
        <v>422500</v>
      </c>
    </row>
    <row r="289" spans="1:27" x14ac:dyDescent="0.25">
      <c r="A289">
        <v>405</v>
      </c>
      <c r="B289">
        <v>152</v>
      </c>
      <c r="C289">
        <f t="shared" si="48"/>
        <v>23104</v>
      </c>
      <c r="G289">
        <v>279</v>
      </c>
      <c r="H289">
        <v>1382</v>
      </c>
      <c r="I289">
        <f t="shared" si="49"/>
        <v>1909924</v>
      </c>
      <c r="M289">
        <v>279</v>
      </c>
      <c r="N289">
        <v>138</v>
      </c>
      <c r="O289">
        <f t="shared" si="50"/>
        <v>19044</v>
      </c>
      <c r="S289">
        <v>281</v>
      </c>
      <c r="T289">
        <v>136</v>
      </c>
      <c r="U289">
        <f t="shared" si="51"/>
        <v>18496</v>
      </c>
      <c r="Y289">
        <v>280</v>
      </c>
      <c r="Z289">
        <v>1372</v>
      </c>
      <c r="AA289">
        <f t="shared" si="52"/>
        <v>1882384</v>
      </c>
    </row>
    <row r="290" spans="1:27" x14ac:dyDescent="0.25">
      <c r="A290">
        <v>418</v>
      </c>
      <c r="B290">
        <v>24</v>
      </c>
      <c r="C290">
        <f t="shared" si="48"/>
        <v>576</v>
      </c>
      <c r="G290">
        <v>294</v>
      </c>
      <c r="H290">
        <v>1236</v>
      </c>
      <c r="I290">
        <f t="shared" si="49"/>
        <v>1527696</v>
      </c>
      <c r="M290">
        <v>294</v>
      </c>
      <c r="N290">
        <v>124</v>
      </c>
      <c r="O290">
        <f t="shared" si="50"/>
        <v>15376</v>
      </c>
      <c r="S290">
        <v>290</v>
      </c>
      <c r="T290">
        <v>128</v>
      </c>
      <c r="U290">
        <f t="shared" si="51"/>
        <v>16384</v>
      </c>
      <c r="Y290">
        <v>292</v>
      </c>
      <c r="Z290">
        <v>1256</v>
      </c>
      <c r="AA290">
        <f t="shared" si="52"/>
        <v>1577536</v>
      </c>
    </row>
    <row r="291" spans="1:27" x14ac:dyDescent="0.25">
      <c r="A291">
        <v>432</v>
      </c>
      <c r="B291">
        <v>112</v>
      </c>
      <c r="C291">
        <f t="shared" si="48"/>
        <v>12544</v>
      </c>
      <c r="G291">
        <v>385</v>
      </c>
      <c r="H291">
        <v>348</v>
      </c>
      <c r="I291">
        <f t="shared" si="49"/>
        <v>121104</v>
      </c>
      <c r="M291">
        <v>385</v>
      </c>
      <c r="N291">
        <v>36</v>
      </c>
      <c r="O291">
        <f t="shared" si="50"/>
        <v>1296</v>
      </c>
      <c r="S291">
        <v>377</v>
      </c>
      <c r="T291">
        <v>42</v>
      </c>
      <c r="U291">
        <f t="shared" si="51"/>
        <v>1764</v>
      </c>
      <c r="Y291">
        <v>381</v>
      </c>
      <c r="Z291">
        <v>386</v>
      </c>
      <c r="AA291">
        <f t="shared" si="52"/>
        <v>148996</v>
      </c>
    </row>
    <row r="292" spans="1:27" x14ac:dyDescent="0.25">
      <c r="A292">
        <v>439</v>
      </c>
      <c r="B292">
        <v>180</v>
      </c>
      <c r="C292">
        <f t="shared" si="48"/>
        <v>32400</v>
      </c>
      <c r="G292">
        <v>498</v>
      </c>
      <c r="H292">
        <v>756</v>
      </c>
      <c r="I292">
        <f t="shared" si="49"/>
        <v>571536</v>
      </c>
      <c r="M292">
        <v>498</v>
      </c>
      <c r="N292">
        <v>76</v>
      </c>
      <c r="O292">
        <f t="shared" si="50"/>
        <v>5776</v>
      </c>
      <c r="S292">
        <v>491</v>
      </c>
      <c r="T292">
        <v>68</v>
      </c>
      <c r="U292">
        <f t="shared" si="51"/>
        <v>4624</v>
      </c>
      <c r="Y292">
        <v>495</v>
      </c>
      <c r="Z292">
        <v>726</v>
      </c>
      <c r="AA292">
        <f t="shared" si="52"/>
        <v>527076</v>
      </c>
    </row>
    <row r="293" spans="1:27" x14ac:dyDescent="0.25">
      <c r="A293">
        <v>428</v>
      </c>
      <c r="B293">
        <v>72</v>
      </c>
      <c r="C293">
        <f t="shared" si="48"/>
        <v>5184</v>
      </c>
      <c r="G293">
        <v>564</v>
      </c>
      <c r="H293">
        <v>1400</v>
      </c>
      <c r="I293">
        <f t="shared" si="49"/>
        <v>1960000</v>
      </c>
      <c r="M293">
        <v>564</v>
      </c>
      <c r="N293">
        <v>140</v>
      </c>
      <c r="O293">
        <f t="shared" si="50"/>
        <v>19600</v>
      </c>
      <c r="S293">
        <v>565</v>
      </c>
      <c r="T293">
        <v>140</v>
      </c>
      <c r="U293">
        <f t="shared" si="51"/>
        <v>19600</v>
      </c>
      <c r="Y293">
        <v>565</v>
      </c>
      <c r="Z293">
        <v>1410</v>
      </c>
      <c r="AA293">
        <f t="shared" si="52"/>
        <v>1988100</v>
      </c>
    </row>
    <row r="294" spans="1:27" x14ac:dyDescent="0.25">
      <c r="A294">
        <v>413</v>
      </c>
      <c r="B294">
        <v>74</v>
      </c>
      <c r="C294">
        <f t="shared" si="48"/>
        <v>5476</v>
      </c>
      <c r="G294">
        <v>499</v>
      </c>
      <c r="H294">
        <v>766</v>
      </c>
      <c r="I294">
        <f t="shared" si="49"/>
        <v>586756</v>
      </c>
      <c r="M294">
        <v>499</v>
      </c>
      <c r="N294">
        <v>76</v>
      </c>
      <c r="O294">
        <f t="shared" si="50"/>
        <v>5776</v>
      </c>
      <c r="S294">
        <v>505</v>
      </c>
      <c r="T294">
        <v>82</v>
      </c>
      <c r="U294">
        <f t="shared" si="51"/>
        <v>6724</v>
      </c>
      <c r="Y294">
        <v>502</v>
      </c>
      <c r="Z294">
        <v>796</v>
      </c>
      <c r="AA294">
        <f t="shared" si="52"/>
        <v>633616</v>
      </c>
    </row>
    <row r="295" spans="1:27" x14ac:dyDescent="0.25">
      <c r="A295">
        <v>402</v>
      </c>
      <c r="B295">
        <v>182</v>
      </c>
      <c r="C295">
        <f t="shared" si="48"/>
        <v>33124</v>
      </c>
      <c r="G295">
        <v>385</v>
      </c>
      <c r="H295">
        <v>348</v>
      </c>
      <c r="I295">
        <f t="shared" si="49"/>
        <v>121104</v>
      </c>
      <c r="M295">
        <v>385</v>
      </c>
      <c r="N295">
        <v>36</v>
      </c>
      <c r="O295">
        <f t="shared" si="50"/>
        <v>1296</v>
      </c>
      <c r="S295">
        <v>393</v>
      </c>
      <c r="T295">
        <v>28</v>
      </c>
      <c r="U295">
        <f t="shared" si="51"/>
        <v>784</v>
      </c>
      <c r="Y295">
        <v>389</v>
      </c>
      <c r="Z295">
        <v>308</v>
      </c>
      <c r="AA295">
        <f t="shared" si="52"/>
        <v>94864</v>
      </c>
    </row>
    <row r="296" spans="1:27" x14ac:dyDescent="0.25">
      <c r="A296">
        <v>403</v>
      </c>
      <c r="B296">
        <v>172</v>
      </c>
      <c r="C296">
        <f t="shared" si="48"/>
        <v>29584</v>
      </c>
      <c r="G296">
        <v>293</v>
      </c>
      <c r="H296">
        <v>1246</v>
      </c>
      <c r="I296">
        <f t="shared" si="49"/>
        <v>1552516</v>
      </c>
      <c r="M296">
        <v>293</v>
      </c>
      <c r="N296">
        <v>124</v>
      </c>
      <c r="O296">
        <f t="shared" si="50"/>
        <v>15376</v>
      </c>
      <c r="S296">
        <v>298</v>
      </c>
      <c r="T296">
        <v>120</v>
      </c>
      <c r="U296">
        <f t="shared" si="51"/>
        <v>14400</v>
      </c>
      <c r="Y296">
        <v>296</v>
      </c>
      <c r="Z296">
        <v>1216</v>
      </c>
      <c r="AA296">
        <f t="shared" si="52"/>
        <v>1478656</v>
      </c>
    </row>
    <row r="297" spans="1:27" x14ac:dyDescent="0.25">
      <c r="A297">
        <v>414</v>
      </c>
      <c r="B297">
        <v>64</v>
      </c>
      <c r="C297">
        <f t="shared" si="48"/>
        <v>4096</v>
      </c>
      <c r="G297">
        <v>279</v>
      </c>
      <c r="H297">
        <v>1382</v>
      </c>
      <c r="I297">
        <f t="shared" si="49"/>
        <v>1909924</v>
      </c>
      <c r="M297">
        <v>279</v>
      </c>
      <c r="N297">
        <v>138</v>
      </c>
      <c r="O297">
        <f t="shared" si="50"/>
        <v>19044</v>
      </c>
      <c r="S297">
        <v>278</v>
      </c>
      <c r="T297">
        <v>140</v>
      </c>
      <c r="U297">
        <f t="shared" si="51"/>
        <v>19600</v>
      </c>
      <c r="Y297">
        <v>279</v>
      </c>
      <c r="Z297">
        <v>1382</v>
      </c>
      <c r="AA297">
        <f t="shared" si="52"/>
        <v>1909924</v>
      </c>
    </row>
    <row r="298" spans="1:27" x14ac:dyDescent="0.25">
      <c r="A298">
        <v>434</v>
      </c>
      <c r="B298">
        <v>132</v>
      </c>
      <c r="C298">
        <f t="shared" si="48"/>
        <v>17424</v>
      </c>
      <c r="G298">
        <v>408</v>
      </c>
      <c r="H298">
        <v>122</v>
      </c>
      <c r="I298">
        <f t="shared" si="49"/>
        <v>14884</v>
      </c>
      <c r="M298">
        <v>408</v>
      </c>
      <c r="N298">
        <v>12</v>
      </c>
      <c r="O298">
        <f t="shared" si="50"/>
        <v>144</v>
      </c>
      <c r="S298">
        <v>400</v>
      </c>
      <c r="T298">
        <v>20</v>
      </c>
      <c r="U298">
        <f t="shared" si="51"/>
        <v>400</v>
      </c>
      <c r="Y298">
        <v>404</v>
      </c>
      <c r="Z298">
        <v>162</v>
      </c>
      <c r="AA298">
        <f t="shared" si="52"/>
        <v>26244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2023-10-10T06:00:56Z</dcterms:created>
  <dcterms:modified xsi:type="dcterms:W3CDTF">2023-10-13T08:10:47Z</dcterms:modified>
</cp:coreProperties>
</file>