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hua835\Downloads\ec209-project-2023_team-22\Basic\Tony_Huang\"/>
    </mc:Choice>
  </mc:AlternateContent>
  <xr:revisionPtr revIDLastSave="0" documentId="13_ncr:1_{CA7D8706-69AC-40E1-B58E-8D52C7C6EE50}" xr6:coauthVersionLast="47" xr6:coauthVersionMax="47" xr10:uidLastSave="{00000000-0000-0000-0000-000000000000}"/>
  <bookViews>
    <workbookView xWindow="-120" yWindow="-120" windowWidth="29040" windowHeight="17640" xr2:uid="{B7E05461-0193-4B7E-975C-B664CF06D0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E3" i="1"/>
  <c r="E4" i="1"/>
  <c r="F2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D29" i="1" s="1"/>
  <c r="B29" i="1"/>
  <c r="B30" i="1"/>
  <c r="B31" i="1"/>
  <c r="B32" i="1"/>
  <c r="B33" i="1"/>
  <c r="B34" i="1"/>
  <c r="B35" i="1"/>
  <c r="B36" i="1"/>
  <c r="D37" i="1" s="1"/>
  <c r="B37" i="1"/>
  <c r="B38" i="1"/>
  <c r="B39" i="1"/>
  <c r="B40" i="1"/>
  <c r="B4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C20" i="1" s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" i="1"/>
  <c r="C116" i="1"/>
  <c r="C117" i="1"/>
  <c r="D117" i="1" s="1"/>
  <c r="C118" i="1"/>
  <c r="C119" i="1"/>
  <c r="D119" i="1" s="1"/>
  <c r="C120" i="1"/>
  <c r="C121" i="1"/>
  <c r="C122" i="1"/>
  <c r="D122" i="1" s="1"/>
  <c r="C123" i="1"/>
  <c r="D123" i="1" s="1"/>
  <c r="C124" i="1"/>
  <c r="D124" i="1" s="1"/>
  <c r="C125" i="1"/>
  <c r="D125" i="1" s="1"/>
  <c r="C126" i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C135" i="1"/>
  <c r="D135" i="1" s="1"/>
  <c r="C136" i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C143" i="1"/>
  <c r="D143" i="1" s="1"/>
  <c r="C144" i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C151" i="1"/>
  <c r="D151" i="1" s="1"/>
  <c r="C152" i="1"/>
  <c r="C153" i="1"/>
  <c r="D153" i="1" s="1"/>
  <c r="C154" i="1"/>
  <c r="D154" i="1" s="1"/>
  <c r="C115" i="1"/>
  <c r="D115" i="1" s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15" i="1"/>
  <c r="D116" i="1"/>
  <c r="D118" i="1"/>
  <c r="D120" i="1"/>
  <c r="D121" i="1"/>
  <c r="D126" i="1"/>
  <c r="D136" i="1"/>
  <c r="D142" i="1"/>
  <c r="D144" i="1"/>
  <c r="D150" i="1"/>
  <c r="D152" i="1"/>
  <c r="D134" i="1"/>
  <c r="AP45" i="1"/>
  <c r="AO45" i="1" s="1"/>
  <c r="AP46" i="1"/>
  <c r="AO46" i="1" s="1"/>
  <c r="AP47" i="1"/>
  <c r="AO47" i="1" s="1"/>
  <c r="AP48" i="1"/>
  <c r="AO48" i="1" s="1"/>
  <c r="AP49" i="1"/>
  <c r="AO49" i="1" s="1"/>
  <c r="AP50" i="1"/>
  <c r="AO50" i="1" s="1"/>
  <c r="AP51" i="1"/>
  <c r="AO51" i="1" s="1"/>
  <c r="AP52" i="1"/>
  <c r="AO52" i="1" s="1"/>
  <c r="AP53" i="1"/>
  <c r="AO53" i="1" s="1"/>
  <c r="AP54" i="1"/>
  <c r="AO54" i="1" s="1"/>
  <c r="AP55" i="1"/>
  <c r="AO55" i="1" s="1"/>
  <c r="AP56" i="1"/>
  <c r="AO56" i="1" s="1"/>
  <c r="AP57" i="1"/>
  <c r="AO57" i="1" s="1"/>
  <c r="AP58" i="1"/>
  <c r="AO58" i="1" s="1"/>
  <c r="AP59" i="1"/>
  <c r="AO59" i="1" s="1"/>
  <c r="AP60" i="1"/>
  <c r="AO60" i="1" s="1"/>
  <c r="AP61" i="1"/>
  <c r="AO61" i="1" s="1"/>
  <c r="AP62" i="1"/>
  <c r="AO62" i="1" s="1"/>
  <c r="AP63" i="1"/>
  <c r="AO63" i="1" s="1"/>
  <c r="AP64" i="1"/>
  <c r="AO64" i="1" s="1"/>
  <c r="AP65" i="1"/>
  <c r="AO65" i="1" s="1"/>
  <c r="AP66" i="1"/>
  <c r="AO66" i="1" s="1"/>
  <c r="AP67" i="1"/>
  <c r="AO67" i="1" s="1"/>
  <c r="AP68" i="1"/>
  <c r="AO68" i="1" s="1"/>
  <c r="AP69" i="1"/>
  <c r="AO69" i="1" s="1"/>
  <c r="AP70" i="1"/>
  <c r="AO70" i="1" s="1"/>
  <c r="AP71" i="1"/>
  <c r="AO71" i="1" s="1"/>
  <c r="AP72" i="1"/>
  <c r="AO72" i="1" s="1"/>
  <c r="AP73" i="1"/>
  <c r="AO73" i="1" s="1"/>
  <c r="AP74" i="1"/>
  <c r="AO74" i="1" s="1"/>
  <c r="AP75" i="1"/>
  <c r="AO75" i="1" s="1"/>
  <c r="AP76" i="1"/>
  <c r="AO76" i="1" s="1"/>
  <c r="AP77" i="1"/>
  <c r="AO77" i="1" s="1"/>
  <c r="AP78" i="1"/>
  <c r="AO78" i="1" s="1"/>
  <c r="AP79" i="1"/>
  <c r="AO79" i="1" s="1"/>
  <c r="AP80" i="1"/>
  <c r="AO80" i="1" s="1"/>
  <c r="AP81" i="1"/>
  <c r="AO81" i="1" s="1"/>
  <c r="AP82" i="1"/>
  <c r="AO82" i="1" s="1"/>
  <c r="AP83" i="1"/>
  <c r="AO83" i="1" s="1"/>
  <c r="AP44" i="1"/>
  <c r="AM45" i="1"/>
  <c r="AM46" i="1"/>
  <c r="AM47" i="1"/>
  <c r="AM48" i="1"/>
  <c r="AM49" i="1"/>
  <c r="AM50" i="1"/>
  <c r="AN49" i="1" s="1"/>
  <c r="AM51" i="1"/>
  <c r="AM52" i="1"/>
  <c r="AM53" i="1"/>
  <c r="AM54" i="1"/>
  <c r="AM55" i="1"/>
  <c r="AM56" i="1"/>
  <c r="AM57" i="1"/>
  <c r="AM58" i="1"/>
  <c r="AN57" i="1" s="1"/>
  <c r="AM59" i="1"/>
  <c r="AM60" i="1"/>
  <c r="AM61" i="1"/>
  <c r="AM62" i="1"/>
  <c r="AM63" i="1"/>
  <c r="AM64" i="1"/>
  <c r="AM65" i="1"/>
  <c r="AM66" i="1"/>
  <c r="AN65" i="1" s="1"/>
  <c r="AM67" i="1"/>
  <c r="AM68" i="1"/>
  <c r="AM69" i="1"/>
  <c r="AM70" i="1"/>
  <c r="AM71" i="1"/>
  <c r="AM72" i="1"/>
  <c r="AM73" i="1"/>
  <c r="AM74" i="1"/>
  <c r="AN73" i="1" s="1"/>
  <c r="AM75" i="1"/>
  <c r="AM76" i="1"/>
  <c r="AM77" i="1"/>
  <c r="AM78" i="1"/>
  <c r="AM79" i="1"/>
  <c r="AM80" i="1"/>
  <c r="AM81" i="1"/>
  <c r="AM82" i="1"/>
  <c r="AN81" i="1" s="1"/>
  <c r="AM83" i="1"/>
  <c r="AM44" i="1"/>
  <c r="AZ2" i="1"/>
  <c r="BC2" i="1"/>
  <c r="AZ3" i="1"/>
  <c r="BA3" i="1" s="1"/>
  <c r="BC3" i="1"/>
  <c r="AZ4" i="1"/>
  <c r="BC4" i="1"/>
  <c r="AZ5" i="1"/>
  <c r="BA4" i="1" s="1"/>
  <c r="BC5" i="1"/>
  <c r="AZ6" i="1"/>
  <c r="BC6" i="1"/>
  <c r="BB6" i="1" s="1"/>
  <c r="AZ7" i="1"/>
  <c r="BC7" i="1"/>
  <c r="AZ8" i="1"/>
  <c r="BC8" i="1"/>
  <c r="AZ9" i="1"/>
  <c r="BC9" i="1"/>
  <c r="AZ10" i="1"/>
  <c r="BC10" i="1"/>
  <c r="BB10" i="1" s="1"/>
  <c r="AZ11" i="1"/>
  <c r="BC11" i="1"/>
  <c r="AZ12" i="1"/>
  <c r="BC12" i="1"/>
  <c r="AZ13" i="1"/>
  <c r="BC13" i="1"/>
  <c r="AZ14" i="1"/>
  <c r="BA13" i="1" s="1"/>
  <c r="BC14" i="1"/>
  <c r="BB14" i="1" s="1"/>
  <c r="AZ15" i="1"/>
  <c r="BC15" i="1"/>
  <c r="AZ16" i="1"/>
  <c r="BC16" i="1"/>
  <c r="AZ17" i="1"/>
  <c r="BC17" i="1"/>
  <c r="AZ18" i="1"/>
  <c r="BA17" i="1" s="1"/>
  <c r="BC18" i="1"/>
  <c r="AZ19" i="1"/>
  <c r="BC19" i="1"/>
  <c r="AZ20" i="1"/>
  <c r="BC20" i="1"/>
  <c r="AZ21" i="1"/>
  <c r="BA20" i="1" s="1"/>
  <c r="BC21" i="1"/>
  <c r="AZ22" i="1"/>
  <c r="BC22" i="1"/>
  <c r="AZ23" i="1"/>
  <c r="BC23" i="1"/>
  <c r="AZ24" i="1"/>
  <c r="BC24" i="1"/>
  <c r="AZ25" i="1"/>
  <c r="BC25" i="1"/>
  <c r="AZ26" i="1"/>
  <c r="BC26" i="1"/>
  <c r="AZ27" i="1"/>
  <c r="BA27" i="1" s="1"/>
  <c r="BC27" i="1"/>
  <c r="AZ28" i="1"/>
  <c r="BC28" i="1"/>
  <c r="AZ29" i="1"/>
  <c r="BC29" i="1"/>
  <c r="AZ30" i="1"/>
  <c r="BA30" i="1" s="1"/>
  <c r="BC30" i="1"/>
  <c r="AZ31" i="1"/>
  <c r="BC31" i="1"/>
  <c r="AZ32" i="1"/>
  <c r="BC32" i="1"/>
  <c r="AZ33" i="1"/>
  <c r="BC33" i="1"/>
  <c r="AZ34" i="1"/>
  <c r="BC34" i="1"/>
  <c r="AZ35" i="1"/>
  <c r="BC35" i="1"/>
  <c r="AZ36" i="1"/>
  <c r="BC36" i="1"/>
  <c r="AZ37" i="1"/>
  <c r="BC37" i="1"/>
  <c r="AZ38" i="1"/>
  <c r="BA38" i="1" s="1"/>
  <c r="BC38" i="1"/>
  <c r="AZ39" i="1"/>
  <c r="BC39" i="1"/>
  <c r="AZ40" i="1"/>
  <c r="BA39" i="1" s="1"/>
  <c r="BC40" i="1"/>
  <c r="AZ41" i="1"/>
  <c r="BC41" i="1"/>
  <c r="AS2" i="1"/>
  <c r="BL41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2" i="1"/>
  <c r="R213" i="1"/>
  <c r="R214" i="1"/>
  <c r="R215" i="1"/>
  <c r="V216" i="1" s="1"/>
  <c r="R216" i="1"/>
  <c r="V217" i="1" s="1"/>
  <c r="R217" i="1"/>
  <c r="R218" i="1"/>
  <c r="V219" i="1" s="1"/>
  <c r="R219" i="1"/>
  <c r="R220" i="1"/>
  <c r="V221" i="1" s="1"/>
  <c r="R221" i="1"/>
  <c r="R222" i="1"/>
  <c r="R223" i="1"/>
  <c r="V224" i="1" s="1"/>
  <c r="R224" i="1"/>
  <c r="V225" i="1" s="1"/>
  <c r="R225" i="1"/>
  <c r="R226" i="1"/>
  <c r="V227" i="1" s="1"/>
  <c r="R227" i="1"/>
  <c r="R228" i="1"/>
  <c r="V229" i="1" s="1"/>
  <c r="R229" i="1"/>
  <c r="R230" i="1"/>
  <c r="R231" i="1"/>
  <c r="V232" i="1" s="1"/>
  <c r="R232" i="1"/>
  <c r="V233" i="1" s="1"/>
  <c r="R233" i="1"/>
  <c r="R234" i="1"/>
  <c r="V235" i="1" s="1"/>
  <c r="R235" i="1"/>
  <c r="R236" i="1"/>
  <c r="V237" i="1" s="1"/>
  <c r="R237" i="1"/>
  <c r="R238" i="1"/>
  <c r="R239" i="1"/>
  <c r="V240" i="1" s="1"/>
  <c r="R240" i="1"/>
  <c r="V241" i="1" s="1"/>
  <c r="R241" i="1"/>
  <c r="R242" i="1"/>
  <c r="V243" i="1" s="1"/>
  <c r="R243" i="1"/>
  <c r="R244" i="1"/>
  <c r="V245" i="1" s="1"/>
  <c r="R245" i="1"/>
  <c r="R246" i="1"/>
  <c r="R247" i="1"/>
  <c r="V248" i="1" s="1"/>
  <c r="R248" i="1"/>
  <c r="V249" i="1" s="1"/>
  <c r="R249" i="1"/>
  <c r="R250" i="1"/>
  <c r="V251" i="1" s="1"/>
  <c r="R251" i="1"/>
  <c r="R212" i="1"/>
  <c r="V213" i="1" s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12" i="1"/>
  <c r="AM41" i="1"/>
  <c r="AL41" i="1"/>
  <c r="AM40" i="1"/>
  <c r="AL40" i="1"/>
  <c r="AM39" i="1"/>
  <c r="AL39" i="1"/>
  <c r="AM38" i="1"/>
  <c r="AL38" i="1"/>
  <c r="AM37" i="1"/>
  <c r="AL37" i="1"/>
  <c r="AM36" i="1"/>
  <c r="AL36" i="1"/>
  <c r="AM35" i="1"/>
  <c r="AL35" i="1"/>
  <c r="AM34" i="1"/>
  <c r="AL34" i="1"/>
  <c r="AM33" i="1"/>
  <c r="AL33" i="1"/>
  <c r="AM32" i="1"/>
  <c r="AL32" i="1"/>
  <c r="AM31" i="1"/>
  <c r="AL31" i="1"/>
  <c r="AM30" i="1"/>
  <c r="AL30" i="1"/>
  <c r="AM29" i="1"/>
  <c r="AL29" i="1"/>
  <c r="AM28" i="1"/>
  <c r="AL28" i="1"/>
  <c r="AM27" i="1"/>
  <c r="AL27" i="1"/>
  <c r="AM26" i="1"/>
  <c r="AL26" i="1"/>
  <c r="AM25" i="1"/>
  <c r="AL25" i="1"/>
  <c r="AM24" i="1"/>
  <c r="AL24" i="1"/>
  <c r="AM23" i="1"/>
  <c r="AL23" i="1"/>
  <c r="AM22" i="1"/>
  <c r="AL22" i="1"/>
  <c r="AM21" i="1"/>
  <c r="AL21" i="1"/>
  <c r="AM20" i="1"/>
  <c r="AL20" i="1"/>
  <c r="AM19" i="1"/>
  <c r="AL19" i="1"/>
  <c r="AM18" i="1"/>
  <c r="AL18" i="1"/>
  <c r="AM17" i="1"/>
  <c r="AL17" i="1"/>
  <c r="AM16" i="1"/>
  <c r="AL16" i="1"/>
  <c r="AM15" i="1"/>
  <c r="AL15" i="1"/>
  <c r="AM14" i="1"/>
  <c r="AL14" i="1"/>
  <c r="AM13" i="1"/>
  <c r="AL13" i="1"/>
  <c r="AM12" i="1"/>
  <c r="AL12" i="1"/>
  <c r="AM11" i="1"/>
  <c r="AL11" i="1"/>
  <c r="AM10" i="1"/>
  <c r="AL10" i="1"/>
  <c r="AM9" i="1"/>
  <c r="AL9" i="1"/>
  <c r="AM8" i="1"/>
  <c r="AL8" i="1"/>
  <c r="AM7" i="1"/>
  <c r="AL7" i="1"/>
  <c r="AM6" i="1"/>
  <c r="AL6" i="1"/>
  <c r="AM5" i="1"/>
  <c r="AL5" i="1"/>
  <c r="AM4" i="1"/>
  <c r="AL4" i="1"/>
  <c r="AM3" i="1"/>
  <c r="AL3" i="1"/>
  <c r="AM2" i="1"/>
  <c r="AL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Q41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2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59" i="1"/>
  <c r="C259" i="1"/>
  <c r="C298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13" i="1"/>
  <c r="G211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13" i="1"/>
  <c r="C30" i="1" l="1"/>
  <c r="D21" i="1"/>
  <c r="BB29" i="1"/>
  <c r="BB17" i="1"/>
  <c r="BA41" i="1"/>
  <c r="BA37" i="1"/>
  <c r="BA33" i="1"/>
  <c r="BA25" i="1"/>
  <c r="BA31" i="1"/>
  <c r="BA10" i="1"/>
  <c r="C21" i="1"/>
  <c r="G21" i="1" s="1"/>
  <c r="D3" i="1"/>
  <c r="C3" i="1"/>
  <c r="D6" i="1"/>
  <c r="D13" i="1"/>
  <c r="D34" i="1"/>
  <c r="D18" i="1"/>
  <c r="D26" i="1"/>
  <c r="D10" i="1"/>
  <c r="D5" i="1"/>
  <c r="C28" i="1"/>
  <c r="C5" i="1"/>
  <c r="C29" i="1"/>
  <c r="G29" i="1" s="1"/>
  <c r="C39" i="1"/>
  <c r="C31" i="1"/>
  <c r="C23" i="1"/>
  <c r="C15" i="1"/>
  <c r="C7" i="1"/>
  <c r="C19" i="1"/>
  <c r="D25" i="1"/>
  <c r="D32" i="1"/>
  <c r="D8" i="1"/>
  <c r="C38" i="1"/>
  <c r="C22" i="1"/>
  <c r="C6" i="1"/>
  <c r="D39" i="1"/>
  <c r="D31" i="1"/>
  <c r="D23" i="1"/>
  <c r="D15" i="1"/>
  <c r="D7" i="1"/>
  <c r="D9" i="1"/>
  <c r="D40" i="1"/>
  <c r="D24" i="1"/>
  <c r="D16" i="1"/>
  <c r="C14" i="1"/>
  <c r="C13" i="1"/>
  <c r="G13" i="1" s="1"/>
  <c r="D38" i="1"/>
  <c r="D30" i="1"/>
  <c r="G30" i="1" s="1"/>
  <c r="D22" i="1"/>
  <c r="D14" i="1"/>
  <c r="D33" i="1"/>
  <c r="D17" i="1"/>
  <c r="C4" i="1"/>
  <c r="D36" i="1"/>
  <c r="D28" i="1"/>
  <c r="D20" i="1"/>
  <c r="G20" i="1" s="1"/>
  <c r="D12" i="1"/>
  <c r="D4" i="1"/>
  <c r="D41" i="1"/>
  <c r="C35" i="1"/>
  <c r="D35" i="1"/>
  <c r="D27" i="1"/>
  <c r="D19" i="1"/>
  <c r="D11" i="1"/>
  <c r="C17" i="1"/>
  <c r="C37" i="1"/>
  <c r="G37" i="1" s="1"/>
  <c r="C33" i="1"/>
  <c r="C36" i="1"/>
  <c r="C12" i="1"/>
  <c r="C25" i="1"/>
  <c r="C9" i="1"/>
  <c r="C41" i="1"/>
  <c r="C27" i="1"/>
  <c r="C11" i="1"/>
  <c r="C2" i="1"/>
  <c r="C34" i="1"/>
  <c r="C26" i="1"/>
  <c r="C18" i="1"/>
  <c r="C10" i="1"/>
  <c r="C40" i="1"/>
  <c r="G40" i="1" s="1"/>
  <c r="C32" i="1"/>
  <c r="C24" i="1"/>
  <c r="C16" i="1"/>
  <c r="C8" i="1"/>
  <c r="BA29" i="1"/>
  <c r="BB40" i="1"/>
  <c r="BA32" i="1"/>
  <c r="BB13" i="1"/>
  <c r="BB36" i="1"/>
  <c r="BA9" i="1"/>
  <c r="BA35" i="1"/>
  <c r="BB2" i="1"/>
  <c r="AT32" i="1"/>
  <c r="AT24" i="1"/>
  <c r="AT16" i="1"/>
  <c r="AT8" i="1"/>
  <c r="BB23" i="1"/>
  <c r="BB19" i="1"/>
  <c r="BB7" i="1"/>
  <c r="BB3" i="1"/>
  <c r="BB32" i="1"/>
  <c r="BB38" i="1"/>
  <c r="BA28" i="1"/>
  <c r="BB20" i="1"/>
  <c r="BA16" i="1"/>
  <c r="BA12" i="1"/>
  <c r="BB9" i="1"/>
  <c r="BA40" i="1"/>
  <c r="BB33" i="1"/>
  <c r="BA23" i="1"/>
  <c r="BB12" i="1"/>
  <c r="AO44" i="1"/>
  <c r="BA18" i="1"/>
  <c r="BB4" i="1"/>
  <c r="BA36" i="1"/>
  <c r="BB22" i="1"/>
  <c r="BA15" i="1"/>
  <c r="BA11" i="1"/>
  <c r="BA7" i="1"/>
  <c r="G115" i="1"/>
  <c r="G116" i="1" s="1"/>
  <c r="E115" i="1"/>
  <c r="E116" i="1" s="1"/>
  <c r="AN45" i="1"/>
  <c r="AQ45" i="1" s="1"/>
  <c r="AN44" i="1"/>
  <c r="AN76" i="1"/>
  <c r="AQ76" i="1" s="1"/>
  <c r="AN68" i="1"/>
  <c r="AQ68" i="1" s="1"/>
  <c r="AN52" i="1"/>
  <c r="AQ52" i="1" s="1"/>
  <c r="AN77" i="1"/>
  <c r="AQ77" i="1" s="1"/>
  <c r="AN60" i="1"/>
  <c r="AQ60" i="1" s="1"/>
  <c r="AN83" i="1"/>
  <c r="AQ83" i="1" s="1"/>
  <c r="AN74" i="1"/>
  <c r="AQ74" i="1" s="1"/>
  <c r="AN66" i="1"/>
  <c r="AQ66" i="1" s="1"/>
  <c r="AN58" i="1"/>
  <c r="AQ58" i="1" s="1"/>
  <c r="AN50" i="1"/>
  <c r="AQ50" i="1" s="1"/>
  <c r="AN61" i="1"/>
  <c r="AQ61" i="1" s="1"/>
  <c r="AN69" i="1"/>
  <c r="AQ69" i="1" s="1"/>
  <c r="AN53" i="1"/>
  <c r="AQ53" i="1" s="1"/>
  <c r="AN80" i="1"/>
  <c r="AQ80" i="1" s="1"/>
  <c r="AN72" i="1"/>
  <c r="AQ72" i="1" s="1"/>
  <c r="AN64" i="1"/>
  <c r="AN56" i="1"/>
  <c r="AQ56" i="1" s="1"/>
  <c r="AN48" i="1"/>
  <c r="AQ48" i="1" s="1"/>
  <c r="AN78" i="1"/>
  <c r="AQ78" i="1" s="1"/>
  <c r="AN70" i="1"/>
  <c r="AQ70" i="1" s="1"/>
  <c r="AN62" i="1"/>
  <c r="AQ62" i="1" s="1"/>
  <c r="AN54" i="1"/>
  <c r="AQ54" i="1" s="1"/>
  <c r="AN46" i="1"/>
  <c r="AQ46" i="1" s="1"/>
  <c r="AQ81" i="1"/>
  <c r="AQ73" i="1"/>
  <c r="AQ65" i="1"/>
  <c r="AQ57" i="1"/>
  <c r="AQ49" i="1"/>
  <c r="AQ64" i="1"/>
  <c r="BA34" i="1"/>
  <c r="BA26" i="1"/>
  <c r="BA22" i="1"/>
  <c r="BB16" i="1"/>
  <c r="BA6" i="1"/>
  <c r="AN59" i="1"/>
  <c r="AQ59" i="1" s="1"/>
  <c r="AN82" i="1"/>
  <c r="AQ82" i="1" s="1"/>
  <c r="BB26" i="1"/>
  <c r="BA19" i="1"/>
  <c r="AN79" i="1"/>
  <c r="AQ79" i="1" s="1"/>
  <c r="AN71" i="1"/>
  <c r="AQ71" i="1" s="1"/>
  <c r="AN63" i="1"/>
  <c r="AQ63" i="1" s="1"/>
  <c r="AN55" i="1"/>
  <c r="AQ55" i="1" s="1"/>
  <c r="AN47" i="1"/>
  <c r="AQ47" i="1" s="1"/>
  <c r="AN67" i="1"/>
  <c r="AQ67" i="1" s="1"/>
  <c r="BB15" i="1"/>
  <c r="AN51" i="1"/>
  <c r="AQ51" i="1" s="1"/>
  <c r="BB28" i="1"/>
  <c r="BA24" i="1"/>
  <c r="BB21" i="1"/>
  <c r="BB18" i="1"/>
  <c r="BA8" i="1"/>
  <c r="BB5" i="1"/>
  <c r="AN75" i="1"/>
  <c r="AQ75" i="1" s="1"/>
  <c r="BB24" i="1"/>
  <c r="BA21" i="1"/>
  <c r="BA14" i="1"/>
  <c r="BB11" i="1"/>
  <c r="BB8" i="1"/>
  <c r="BA5" i="1"/>
  <c r="BA2" i="1"/>
  <c r="BB39" i="1"/>
  <c r="BB27" i="1"/>
  <c r="BB35" i="1"/>
  <c r="BB41" i="1"/>
  <c r="BB31" i="1"/>
  <c r="BB37" i="1"/>
  <c r="BB25" i="1"/>
  <c r="BB34" i="1"/>
  <c r="BB30" i="1"/>
  <c r="P244" i="1"/>
  <c r="P236" i="1"/>
  <c r="P228" i="1"/>
  <c r="S245" i="1"/>
  <c r="S237" i="1"/>
  <c r="S229" i="1"/>
  <c r="S221" i="1"/>
  <c r="AT40" i="1"/>
  <c r="S249" i="1"/>
  <c r="S241" i="1"/>
  <c r="S233" i="1"/>
  <c r="S225" i="1"/>
  <c r="S217" i="1"/>
  <c r="AR37" i="1"/>
  <c r="AR13" i="1"/>
  <c r="AR21" i="1"/>
  <c r="AR34" i="1"/>
  <c r="AR26" i="1"/>
  <c r="AR18" i="1"/>
  <c r="AR10" i="1"/>
  <c r="AT36" i="1"/>
  <c r="AT28" i="1"/>
  <c r="AT12" i="1"/>
  <c r="AT4" i="1"/>
  <c r="P220" i="1"/>
  <c r="AR29" i="1"/>
  <c r="AR2" i="1"/>
  <c r="AR5" i="1"/>
  <c r="AT33" i="1"/>
  <c r="AT25" i="1"/>
  <c r="AT17" i="1"/>
  <c r="AT9" i="1"/>
  <c r="V242" i="1"/>
  <c r="S212" i="1"/>
  <c r="P250" i="1"/>
  <c r="P242" i="1"/>
  <c r="P234" i="1"/>
  <c r="P226" i="1"/>
  <c r="P218" i="1"/>
  <c r="S220" i="1"/>
  <c r="P235" i="1"/>
  <c r="S236" i="1"/>
  <c r="V226" i="1"/>
  <c r="P219" i="1"/>
  <c r="S244" i="1"/>
  <c r="P212" i="1"/>
  <c r="P251" i="1"/>
  <c r="P227" i="1"/>
  <c r="S228" i="1"/>
  <c r="S246" i="1"/>
  <c r="S238" i="1"/>
  <c r="S230" i="1"/>
  <c r="S222" i="1"/>
  <c r="S214" i="1"/>
  <c r="AR25" i="1"/>
  <c r="AT27" i="1"/>
  <c r="P222" i="1"/>
  <c r="S213" i="1"/>
  <c r="AR9" i="1"/>
  <c r="V259" i="1"/>
  <c r="W259" i="1" s="1"/>
  <c r="AR17" i="1"/>
  <c r="AT11" i="1"/>
  <c r="P230" i="1"/>
  <c r="V250" i="1"/>
  <c r="V234" i="1"/>
  <c r="V218" i="1"/>
  <c r="AT35" i="1"/>
  <c r="AT3" i="1"/>
  <c r="AB259" i="1"/>
  <c r="AC259" i="1" s="1"/>
  <c r="AR33" i="1"/>
  <c r="AT19" i="1"/>
  <c r="P231" i="1"/>
  <c r="S248" i="1"/>
  <c r="S240" i="1"/>
  <c r="S232" i="1"/>
  <c r="S224" i="1"/>
  <c r="S216" i="1"/>
  <c r="V252" i="1"/>
  <c r="P233" i="1"/>
  <c r="S243" i="1"/>
  <c r="S219" i="1"/>
  <c r="P248" i="1"/>
  <c r="P240" i="1"/>
  <c r="P232" i="1"/>
  <c r="P224" i="1"/>
  <c r="P216" i="1"/>
  <c r="S250" i="1"/>
  <c r="S242" i="1"/>
  <c r="S234" i="1"/>
  <c r="S226" i="1"/>
  <c r="S218" i="1"/>
  <c r="P247" i="1"/>
  <c r="P239" i="1"/>
  <c r="P223" i="1"/>
  <c r="P215" i="1"/>
  <c r="P246" i="1"/>
  <c r="P238" i="1"/>
  <c r="P214" i="1"/>
  <c r="V247" i="1"/>
  <c r="V239" i="1"/>
  <c r="V231" i="1"/>
  <c r="V223" i="1"/>
  <c r="V215" i="1"/>
  <c r="P225" i="1"/>
  <c r="P245" i="1"/>
  <c r="P237" i="1"/>
  <c r="P229" i="1"/>
  <c r="P221" i="1"/>
  <c r="P213" i="1"/>
  <c r="S247" i="1"/>
  <c r="S239" i="1"/>
  <c r="S231" i="1"/>
  <c r="T231" i="1" s="1"/>
  <c r="S223" i="1"/>
  <c r="S215" i="1"/>
  <c r="V246" i="1"/>
  <c r="V238" i="1"/>
  <c r="V230" i="1"/>
  <c r="V222" i="1"/>
  <c r="V214" i="1"/>
  <c r="P241" i="1"/>
  <c r="P217" i="1"/>
  <c r="S227" i="1"/>
  <c r="P243" i="1"/>
  <c r="V244" i="1"/>
  <c r="V236" i="1"/>
  <c r="V228" i="1"/>
  <c r="V220" i="1"/>
  <c r="P249" i="1"/>
  <c r="S251" i="1"/>
  <c r="S235" i="1"/>
  <c r="AR40" i="1"/>
  <c r="AR35" i="1"/>
  <c r="AR27" i="1"/>
  <c r="AR19" i="1"/>
  <c r="AT5" i="1"/>
  <c r="AR8" i="1"/>
  <c r="AR39" i="1"/>
  <c r="AR31" i="1"/>
  <c r="AR23" i="1"/>
  <c r="AR15" i="1"/>
  <c r="AR7" i="1"/>
  <c r="AT2" i="1"/>
  <c r="AR38" i="1"/>
  <c r="AR22" i="1"/>
  <c r="AR6" i="1"/>
  <c r="AT39" i="1"/>
  <c r="AT31" i="1"/>
  <c r="AT23" i="1"/>
  <c r="AT15" i="1"/>
  <c r="AT7" i="1"/>
  <c r="AR24" i="1"/>
  <c r="AR16" i="1"/>
  <c r="AR36" i="1"/>
  <c r="AR28" i="1"/>
  <c r="AR20" i="1"/>
  <c r="AR12" i="1"/>
  <c r="AR4" i="1"/>
  <c r="AT38" i="1"/>
  <c r="AT30" i="1"/>
  <c r="AT22" i="1"/>
  <c r="AV22" i="1" s="1"/>
  <c r="AW22" i="1" s="1"/>
  <c r="AT14" i="1"/>
  <c r="AT6" i="1"/>
  <c r="AR32" i="1"/>
  <c r="AV32" i="1" s="1"/>
  <c r="AW32" i="1" s="1"/>
  <c r="AR11" i="1"/>
  <c r="AR3" i="1"/>
  <c r="AT37" i="1"/>
  <c r="AT29" i="1"/>
  <c r="AT21" i="1"/>
  <c r="AV21" i="1" s="1"/>
  <c r="AW21" i="1" s="1"/>
  <c r="AT13" i="1"/>
  <c r="AR41" i="1"/>
  <c r="AT20" i="1"/>
  <c r="AT18" i="1"/>
  <c r="AR14" i="1"/>
  <c r="AT10" i="1"/>
  <c r="AT34" i="1"/>
  <c r="AR30" i="1"/>
  <c r="AT41" i="1"/>
  <c r="AT26" i="1"/>
  <c r="B212" i="1"/>
  <c r="C212" i="1" s="1"/>
  <c r="P259" i="1"/>
  <c r="Q259" i="1" s="1"/>
  <c r="D259" i="1"/>
  <c r="E259" i="1" s="1"/>
  <c r="J259" i="1"/>
  <c r="K259" i="1" s="1"/>
  <c r="G212" i="1"/>
  <c r="H212" i="1" s="1"/>
  <c r="G10" i="1" l="1"/>
  <c r="G19" i="1"/>
  <c r="G28" i="1"/>
  <c r="AV18" i="1"/>
  <c r="AW18" i="1" s="1"/>
  <c r="AV20" i="1"/>
  <c r="AW20" i="1" s="1"/>
  <c r="T228" i="1"/>
  <c r="G6" i="1"/>
  <c r="G3" i="1"/>
  <c r="AV8" i="1"/>
  <c r="AW8" i="1" s="1"/>
  <c r="G26" i="1"/>
  <c r="G38" i="1"/>
  <c r="G8" i="1"/>
  <c r="G16" i="1"/>
  <c r="G35" i="1"/>
  <c r="G23" i="1"/>
  <c r="G33" i="1"/>
  <c r="G18" i="1"/>
  <c r="G9" i="1"/>
  <c r="G2" i="1"/>
  <c r="G12" i="1"/>
  <c r="G39" i="1"/>
  <c r="G17" i="1"/>
  <c r="G14" i="1"/>
  <c r="G5" i="1"/>
  <c r="G11" i="1"/>
  <c r="G34" i="1"/>
  <c r="G31" i="1"/>
  <c r="G25" i="1"/>
  <c r="G24" i="1"/>
  <c r="G7" i="1"/>
  <c r="G22" i="1"/>
  <c r="G27" i="1"/>
  <c r="G36" i="1"/>
  <c r="G4" i="1"/>
  <c r="G15" i="1"/>
  <c r="G41" i="1"/>
  <c r="G32" i="1"/>
  <c r="AV16" i="1"/>
  <c r="AW16" i="1" s="1"/>
  <c r="AV24" i="1"/>
  <c r="AW24" i="1" s="1"/>
  <c r="T233" i="1"/>
  <c r="AQ44" i="1"/>
  <c r="AR44" i="1" s="1"/>
  <c r="T241" i="1"/>
  <c r="T225" i="1"/>
  <c r="T246" i="1"/>
  <c r="T249" i="1"/>
  <c r="T237" i="1"/>
  <c r="T234" i="1"/>
  <c r="AV12" i="1"/>
  <c r="AW12" i="1" s="1"/>
  <c r="T248" i="1"/>
  <c r="AV2" i="1"/>
  <c r="AW2" i="1" s="1"/>
  <c r="T229" i="1"/>
  <c r="T242" i="1"/>
  <c r="T230" i="1"/>
  <c r="AV10" i="1"/>
  <c r="AW10" i="1" s="1"/>
  <c r="AV4" i="1"/>
  <c r="AW4" i="1" s="1"/>
  <c r="AV34" i="1"/>
  <c r="AW34" i="1" s="1"/>
  <c r="AV5" i="1"/>
  <c r="AW5" i="1" s="1"/>
  <c r="AV31" i="1"/>
  <c r="AW31" i="1" s="1"/>
  <c r="T221" i="1"/>
  <c r="T212" i="1"/>
  <c r="T236" i="1"/>
  <c r="T217" i="1"/>
  <c r="AV40" i="1"/>
  <c r="AW40" i="1" s="1"/>
  <c r="T218" i="1"/>
  <c r="T244" i="1"/>
  <c r="AV26" i="1"/>
  <c r="AW26" i="1" s="1"/>
  <c r="AV28" i="1"/>
  <c r="AW28" i="1" s="1"/>
  <c r="T227" i="1"/>
  <c r="T214" i="1"/>
  <c r="T226" i="1"/>
  <c r="AV41" i="1"/>
  <c r="AW41" i="1" s="1"/>
  <c r="AV13" i="1"/>
  <c r="AW13" i="1" s="1"/>
  <c r="T251" i="1"/>
  <c r="T245" i="1"/>
  <c r="AV9" i="1"/>
  <c r="AW9" i="1" s="1"/>
  <c r="AV29" i="1"/>
  <c r="AW29" i="1" s="1"/>
  <c r="AV37" i="1"/>
  <c r="AW37" i="1" s="1"/>
  <c r="AV7" i="1"/>
  <c r="AW7" i="1" s="1"/>
  <c r="AV25" i="1"/>
  <c r="AW25" i="1" s="1"/>
  <c r="AV38" i="1"/>
  <c r="AW38" i="1" s="1"/>
  <c r="T239" i="1"/>
  <c r="AV15" i="1"/>
  <c r="AW15" i="1" s="1"/>
  <c r="AV33" i="1"/>
  <c r="AW33" i="1" s="1"/>
  <c r="T222" i="1"/>
  <c r="T220" i="1"/>
  <c r="AV36" i="1"/>
  <c r="AW36" i="1" s="1"/>
  <c r="T219" i="1"/>
  <c r="AV17" i="1"/>
  <c r="AW17" i="1" s="1"/>
  <c r="T238" i="1"/>
  <c r="T232" i="1"/>
  <c r="AV30" i="1"/>
  <c r="AW30" i="1" s="1"/>
  <c r="T240" i="1"/>
  <c r="T213" i="1"/>
  <c r="T250" i="1"/>
  <c r="T247" i="1"/>
  <c r="T216" i="1"/>
  <c r="AV23" i="1"/>
  <c r="AW23" i="1" s="1"/>
  <c r="AV6" i="1"/>
  <c r="AW6" i="1" s="1"/>
  <c r="AV39" i="1"/>
  <c r="AW39" i="1" s="1"/>
  <c r="T235" i="1"/>
  <c r="T243" i="1"/>
  <c r="AV11" i="1"/>
  <c r="AW11" i="1" s="1"/>
  <c r="AV27" i="1"/>
  <c r="AW27" i="1" s="1"/>
  <c r="AV14" i="1"/>
  <c r="AW14" i="1" s="1"/>
  <c r="T215" i="1"/>
  <c r="AV19" i="1"/>
  <c r="AW19" i="1" s="1"/>
  <c r="AV3" i="1"/>
  <c r="AW3" i="1" s="1"/>
  <c r="W212" i="1"/>
  <c r="X212" i="1" s="1"/>
  <c r="T223" i="1"/>
  <c r="T224" i="1"/>
  <c r="AV35" i="1"/>
  <c r="AW35" i="1" s="1"/>
  <c r="G1" i="1" l="1"/>
  <c r="H1" i="1" s="1"/>
  <c r="U212" i="1"/>
  <c r="AX2" i="1"/>
  <c r="AY2" i="1" s="1"/>
  <c r="BD21" i="1"/>
  <c r="BD16" i="1"/>
  <c r="BD5" i="1"/>
  <c r="BD13" i="1"/>
  <c r="BD38" i="1"/>
  <c r="BD35" i="1"/>
  <c r="BD14" i="1"/>
  <c r="BD33" i="1"/>
  <c r="BD27" i="1"/>
  <c r="BD10" i="1"/>
  <c r="BD9" i="1"/>
  <c r="BD29" i="1"/>
  <c r="BD11" i="1"/>
  <c r="BD37" i="1"/>
  <c r="BD30" i="1"/>
  <c r="BD15" i="1"/>
  <c r="BD25" i="1"/>
  <c r="BD24" i="1"/>
  <c r="BD22" i="1"/>
  <c r="BD31" i="1"/>
  <c r="BD36" i="1"/>
  <c r="BD23" i="1"/>
  <c r="BD8" i="1"/>
  <c r="BD7" i="1"/>
  <c r="BD40" i="1"/>
  <c r="BD20" i="1"/>
  <c r="BD34" i="1"/>
  <c r="BD28" i="1"/>
  <c r="BD17" i="1"/>
  <c r="BD32" i="1"/>
  <c r="BD18" i="1"/>
  <c r="BD6" i="1"/>
  <c r="BD41" i="1"/>
  <c r="BD2" i="1"/>
  <c r="BD4" i="1"/>
  <c r="BD26" i="1"/>
  <c r="BD12" i="1"/>
  <c r="BD39" i="1"/>
  <c r="BD19" i="1"/>
  <c r="BD3" i="1"/>
  <c r="BE2" i="1" l="1"/>
  <c r="BF2" i="1" s="1"/>
</calcChain>
</file>

<file path=xl/sharedStrings.xml><?xml version="1.0" encoding="utf-8"?>
<sst xmlns="http://schemas.openxmlformats.org/spreadsheetml/2006/main" count="70" uniqueCount="45">
  <si>
    <t>rms: 9605</t>
  </si>
  <si>
    <t>---</t>
  </si>
  <si>
    <t>Peak Current is:  ?</t>
  </si>
  <si>
    <t>RMS Voltage is: 13.94</t>
  </si>
  <si>
    <t>iL</t>
  </si>
  <si>
    <t>adc</t>
  </si>
  <si>
    <t>sum</t>
  </si>
  <si>
    <t>root</t>
  </si>
  <si>
    <t>RMS Voltage is: 13.98V</t>
  </si>
  <si>
    <t>Peak Current is:  104mA</t>
  </si>
  <si>
    <t>Peak Current is:  141mA</t>
  </si>
  <si>
    <t>RMS Voltage is: 13.96V</t>
  </si>
  <si>
    <t>Peak Current is:  100mA</t>
  </si>
  <si>
    <t xml:space="preserve"> ac</t>
  </si>
  <si>
    <t>RMS Voltage is: 13.97V</t>
  </si>
  <si>
    <t>Peak Current is:  1004mA</t>
  </si>
  <si>
    <t xml:space="preserve"> iL</t>
  </si>
  <si>
    <t>Voltage</t>
  </si>
  <si>
    <t>Current</t>
  </si>
  <si>
    <t>Voltage(V)</t>
  </si>
  <si>
    <t>Current(A)</t>
  </si>
  <si>
    <t>Voltage * 100</t>
  </si>
  <si>
    <t>Current (mA)</t>
  </si>
  <si>
    <t>Current missing first point</t>
  </si>
  <si>
    <t>Voltage missing last point</t>
  </si>
  <si>
    <t>Voltage_bar</t>
  </si>
  <si>
    <t>Current_bar</t>
  </si>
  <si>
    <t>Power</t>
  </si>
  <si>
    <t>Voltage bar</t>
  </si>
  <si>
    <t>Current bar</t>
  </si>
  <si>
    <t>power</t>
  </si>
  <si>
    <t>calculate the rms of the current I forgot what value it was…..</t>
  </si>
  <si>
    <t>Power:</t>
  </si>
  <si>
    <t>Sum power</t>
  </si>
  <si>
    <t>Current (A)</t>
  </si>
  <si>
    <t>Voltage V</t>
  </si>
  <si>
    <t>Vbar V</t>
  </si>
  <si>
    <t>Current A</t>
  </si>
  <si>
    <t>Cadc</t>
  </si>
  <si>
    <t>Calculation</t>
  </si>
  <si>
    <t>Voltage/Current Rms calculation</t>
  </si>
  <si>
    <t>voltage</t>
  </si>
  <si>
    <t>current</t>
  </si>
  <si>
    <t>voltage bar</t>
  </si>
  <si>
    <t>current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</si>
</sst>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Sheet1!$AJ$44:$AJ$83</c:f>
              <c:numCache>
                <c:formatCode>General</c:formatCode>
                <c:ptCount val="40"/>
                <c:pt idx="0">
                  <c:v>506</c:v>
                </c:pt>
                <c:pt idx="1">
                  <c:v>286</c:v>
                </c:pt>
                <c:pt idx="2">
                  <c:v>1056</c:v>
                </c:pt>
                <c:pt idx="3">
                  <c:v>1650</c:v>
                </c:pt>
                <c:pt idx="4">
                  <c:v>1958</c:v>
                </c:pt>
                <c:pt idx="5">
                  <c:v>1980</c:v>
                </c:pt>
                <c:pt idx="6">
                  <c:v>1672</c:v>
                </c:pt>
                <c:pt idx="7">
                  <c:v>1078</c:v>
                </c:pt>
                <c:pt idx="8">
                  <c:v>352</c:v>
                </c:pt>
                <c:pt idx="9">
                  <c:v>1496</c:v>
                </c:pt>
                <c:pt idx="10">
                  <c:v>1892</c:v>
                </c:pt>
                <c:pt idx="11">
                  <c:v>1980</c:v>
                </c:pt>
                <c:pt idx="12">
                  <c:v>1738</c:v>
                </c:pt>
                <c:pt idx="13">
                  <c:v>1232</c:v>
                </c:pt>
                <c:pt idx="14">
                  <c:v>506</c:v>
                </c:pt>
                <c:pt idx="15">
                  <c:v>308</c:v>
                </c:pt>
                <c:pt idx="16">
                  <c:v>1056</c:v>
                </c:pt>
                <c:pt idx="17">
                  <c:v>1650</c:v>
                </c:pt>
                <c:pt idx="18">
                  <c:v>1958</c:v>
                </c:pt>
                <c:pt idx="19">
                  <c:v>1716</c:v>
                </c:pt>
                <c:pt idx="20">
                  <c:v>1144</c:v>
                </c:pt>
                <c:pt idx="21">
                  <c:v>396</c:v>
                </c:pt>
                <c:pt idx="22">
                  <c:v>396</c:v>
                </c:pt>
                <c:pt idx="23">
                  <c:v>1144</c:v>
                </c:pt>
                <c:pt idx="24">
                  <c:v>1694</c:v>
                </c:pt>
                <c:pt idx="25">
                  <c:v>1958</c:v>
                </c:pt>
                <c:pt idx="26">
                  <c:v>1914</c:v>
                </c:pt>
                <c:pt idx="27">
                  <c:v>1562</c:v>
                </c:pt>
                <c:pt idx="28">
                  <c:v>968</c:v>
                </c:pt>
                <c:pt idx="29">
                  <c:v>550</c:v>
                </c:pt>
                <c:pt idx="30">
                  <c:v>1276</c:v>
                </c:pt>
                <c:pt idx="31">
                  <c:v>1760</c:v>
                </c:pt>
                <c:pt idx="32">
                  <c:v>2002</c:v>
                </c:pt>
                <c:pt idx="33">
                  <c:v>1892</c:v>
                </c:pt>
                <c:pt idx="34">
                  <c:v>1496</c:v>
                </c:pt>
                <c:pt idx="35">
                  <c:v>858</c:v>
                </c:pt>
                <c:pt idx="36">
                  <c:v>66</c:v>
                </c:pt>
                <c:pt idx="37">
                  <c:v>726</c:v>
                </c:pt>
                <c:pt idx="38">
                  <c:v>1408</c:v>
                </c:pt>
                <c:pt idx="39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3-423A-9A82-2359D2ACE0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Sheet1!$AK$44:$AK$83</c:f>
              <c:numCache>
                <c:formatCode>General</c:formatCode>
                <c:ptCount val="40"/>
                <c:pt idx="0">
                  <c:v>1040</c:v>
                </c:pt>
                <c:pt idx="1">
                  <c:v>1332</c:v>
                </c:pt>
                <c:pt idx="2">
                  <c:v>1430</c:v>
                </c:pt>
                <c:pt idx="3">
                  <c:v>1284</c:v>
                </c:pt>
                <c:pt idx="4">
                  <c:v>932</c:v>
                </c:pt>
                <c:pt idx="5">
                  <c:v>424</c:v>
                </c:pt>
                <c:pt idx="6">
                  <c:v>152</c:v>
                </c:pt>
                <c:pt idx="7">
                  <c:v>698</c:v>
                </c:pt>
                <c:pt idx="8">
                  <c:v>1138</c:v>
                </c:pt>
                <c:pt idx="9">
                  <c:v>1432</c:v>
                </c:pt>
                <c:pt idx="10">
                  <c:v>1266</c:v>
                </c:pt>
                <c:pt idx="11">
                  <c:v>884</c:v>
                </c:pt>
                <c:pt idx="12">
                  <c:v>356</c:v>
                </c:pt>
                <c:pt idx="13">
                  <c:v>220</c:v>
                </c:pt>
                <c:pt idx="14">
                  <c:v>756</c:v>
                </c:pt>
                <c:pt idx="15">
                  <c:v>1166</c:v>
                </c:pt>
                <c:pt idx="16">
                  <c:v>1400</c:v>
                </c:pt>
                <c:pt idx="17">
                  <c:v>1400</c:v>
                </c:pt>
                <c:pt idx="18">
                  <c:v>1166</c:v>
                </c:pt>
                <c:pt idx="19">
                  <c:v>258</c:v>
                </c:pt>
                <c:pt idx="20">
                  <c:v>318</c:v>
                </c:pt>
                <c:pt idx="21">
                  <c:v>846</c:v>
                </c:pt>
                <c:pt idx="22">
                  <c:v>1236</c:v>
                </c:pt>
                <c:pt idx="23">
                  <c:v>1422</c:v>
                </c:pt>
                <c:pt idx="24">
                  <c:v>1382</c:v>
                </c:pt>
                <c:pt idx="25">
                  <c:v>1118</c:v>
                </c:pt>
                <c:pt idx="26">
                  <c:v>680</c:v>
                </c:pt>
                <c:pt idx="27">
                  <c:v>132</c:v>
                </c:pt>
                <c:pt idx="28">
                  <c:v>444</c:v>
                </c:pt>
                <c:pt idx="29">
                  <c:v>1274</c:v>
                </c:pt>
                <c:pt idx="30">
                  <c:v>1430</c:v>
                </c:pt>
                <c:pt idx="31">
                  <c:v>1352</c:v>
                </c:pt>
                <c:pt idx="32">
                  <c:v>1050</c:v>
                </c:pt>
                <c:pt idx="33">
                  <c:v>580</c:v>
                </c:pt>
                <c:pt idx="34">
                  <c:v>24</c:v>
                </c:pt>
                <c:pt idx="35">
                  <c:v>552</c:v>
                </c:pt>
                <c:pt idx="36">
                  <c:v>1022</c:v>
                </c:pt>
                <c:pt idx="37">
                  <c:v>1334</c:v>
                </c:pt>
                <c:pt idx="38">
                  <c:v>1440</c:v>
                </c:pt>
                <c:pt idx="39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3-423A-9A82-2359D2AC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18624"/>
        <c:axId val="64592080"/>
      </c:lineChart>
      <c:catAx>
        <c:axId val="14851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2080"/>
        <c:crosses val="autoZero"/>
        <c:auto val="1"/>
        <c:lblAlgn val="ctr"/>
        <c:lblOffset val="100"/>
        <c:noMultiLvlLbl val="0"/>
      </c:catAx>
      <c:valAx>
        <c:axId val="645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Sheet1!$K$2:$K$41</c:f>
              <c:numCache>
                <c:formatCode>General</c:formatCode>
                <c:ptCount val="40"/>
                <c:pt idx="0">
                  <c:v>506</c:v>
                </c:pt>
                <c:pt idx="1">
                  <c:v>-286</c:v>
                </c:pt>
                <c:pt idx="2">
                  <c:v>-1056</c:v>
                </c:pt>
                <c:pt idx="3">
                  <c:v>-1650</c:v>
                </c:pt>
                <c:pt idx="4">
                  <c:v>-1958</c:v>
                </c:pt>
                <c:pt idx="5">
                  <c:v>-1980</c:v>
                </c:pt>
                <c:pt idx="6">
                  <c:v>-1672</c:v>
                </c:pt>
                <c:pt idx="7">
                  <c:v>-1078</c:v>
                </c:pt>
                <c:pt idx="8">
                  <c:v>-352</c:v>
                </c:pt>
                <c:pt idx="9">
                  <c:v>1496</c:v>
                </c:pt>
                <c:pt idx="10">
                  <c:v>1892</c:v>
                </c:pt>
                <c:pt idx="11">
                  <c:v>1980</c:v>
                </c:pt>
                <c:pt idx="12">
                  <c:v>1738</c:v>
                </c:pt>
                <c:pt idx="13">
                  <c:v>1232</c:v>
                </c:pt>
                <c:pt idx="14">
                  <c:v>506</c:v>
                </c:pt>
                <c:pt idx="15">
                  <c:v>-308</c:v>
                </c:pt>
                <c:pt idx="16">
                  <c:v>-1056</c:v>
                </c:pt>
                <c:pt idx="17">
                  <c:v>-1650</c:v>
                </c:pt>
                <c:pt idx="18">
                  <c:v>-1958</c:v>
                </c:pt>
                <c:pt idx="19">
                  <c:v>-1716</c:v>
                </c:pt>
                <c:pt idx="20">
                  <c:v>-1144</c:v>
                </c:pt>
                <c:pt idx="21">
                  <c:v>-396</c:v>
                </c:pt>
                <c:pt idx="22">
                  <c:v>396</c:v>
                </c:pt>
                <c:pt idx="23">
                  <c:v>1144</c:v>
                </c:pt>
                <c:pt idx="24">
                  <c:v>1694</c:v>
                </c:pt>
                <c:pt idx="25">
                  <c:v>1958</c:v>
                </c:pt>
                <c:pt idx="26">
                  <c:v>1914</c:v>
                </c:pt>
                <c:pt idx="27">
                  <c:v>1562</c:v>
                </c:pt>
                <c:pt idx="28">
                  <c:v>968</c:v>
                </c:pt>
                <c:pt idx="29">
                  <c:v>-550</c:v>
                </c:pt>
                <c:pt idx="30">
                  <c:v>-1276</c:v>
                </c:pt>
                <c:pt idx="31">
                  <c:v>-1760</c:v>
                </c:pt>
                <c:pt idx="32">
                  <c:v>-2002</c:v>
                </c:pt>
                <c:pt idx="33">
                  <c:v>-1892</c:v>
                </c:pt>
                <c:pt idx="34">
                  <c:v>-1496</c:v>
                </c:pt>
                <c:pt idx="35">
                  <c:v>-858</c:v>
                </c:pt>
                <c:pt idx="36">
                  <c:v>-66</c:v>
                </c:pt>
                <c:pt idx="37">
                  <c:v>726</c:v>
                </c:pt>
                <c:pt idx="38">
                  <c:v>1408</c:v>
                </c:pt>
                <c:pt idx="39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7-4949-BA11-4AC1676704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Sheet1!$L$2:$L$41</c:f>
              <c:numCache>
                <c:formatCode>General</c:formatCode>
                <c:ptCount val="40"/>
                <c:pt idx="0">
                  <c:v>1040</c:v>
                </c:pt>
                <c:pt idx="1">
                  <c:v>1332</c:v>
                </c:pt>
                <c:pt idx="2">
                  <c:v>1430</c:v>
                </c:pt>
                <c:pt idx="3">
                  <c:v>1284</c:v>
                </c:pt>
                <c:pt idx="4">
                  <c:v>932</c:v>
                </c:pt>
                <c:pt idx="5">
                  <c:v>424</c:v>
                </c:pt>
                <c:pt idx="6">
                  <c:v>-152</c:v>
                </c:pt>
                <c:pt idx="7">
                  <c:v>-698</c:v>
                </c:pt>
                <c:pt idx="8">
                  <c:v>-1138</c:v>
                </c:pt>
                <c:pt idx="9">
                  <c:v>-1432</c:v>
                </c:pt>
                <c:pt idx="10">
                  <c:v>-1266</c:v>
                </c:pt>
                <c:pt idx="11">
                  <c:v>-884</c:v>
                </c:pt>
                <c:pt idx="12">
                  <c:v>-356</c:v>
                </c:pt>
                <c:pt idx="13">
                  <c:v>220</c:v>
                </c:pt>
                <c:pt idx="14">
                  <c:v>756</c:v>
                </c:pt>
                <c:pt idx="15">
                  <c:v>1166</c:v>
                </c:pt>
                <c:pt idx="16">
                  <c:v>1400</c:v>
                </c:pt>
                <c:pt idx="17">
                  <c:v>1400</c:v>
                </c:pt>
                <c:pt idx="18">
                  <c:v>1166</c:v>
                </c:pt>
                <c:pt idx="19">
                  <c:v>258</c:v>
                </c:pt>
                <c:pt idx="20">
                  <c:v>-318</c:v>
                </c:pt>
                <c:pt idx="21">
                  <c:v>-846</c:v>
                </c:pt>
                <c:pt idx="22">
                  <c:v>-1236</c:v>
                </c:pt>
                <c:pt idx="23">
                  <c:v>-1422</c:v>
                </c:pt>
                <c:pt idx="24">
                  <c:v>-1382</c:v>
                </c:pt>
                <c:pt idx="25">
                  <c:v>-1118</c:v>
                </c:pt>
                <c:pt idx="26">
                  <c:v>-680</c:v>
                </c:pt>
                <c:pt idx="27">
                  <c:v>-132</c:v>
                </c:pt>
                <c:pt idx="28">
                  <c:v>444</c:v>
                </c:pt>
                <c:pt idx="29">
                  <c:v>1274</c:v>
                </c:pt>
                <c:pt idx="30">
                  <c:v>1430</c:v>
                </c:pt>
                <c:pt idx="31">
                  <c:v>1352</c:v>
                </c:pt>
                <c:pt idx="32">
                  <c:v>1050</c:v>
                </c:pt>
                <c:pt idx="33">
                  <c:v>580</c:v>
                </c:pt>
                <c:pt idx="34">
                  <c:v>24</c:v>
                </c:pt>
                <c:pt idx="35">
                  <c:v>-552</c:v>
                </c:pt>
                <c:pt idx="36">
                  <c:v>-1022</c:v>
                </c:pt>
                <c:pt idx="37">
                  <c:v>-1334</c:v>
                </c:pt>
                <c:pt idx="38">
                  <c:v>-1440</c:v>
                </c:pt>
                <c:pt idx="39">
                  <c:v>-992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7-4949-BA11-4AC167670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437616"/>
        <c:axId val="160101056"/>
      </c:lineChart>
      <c:catAx>
        <c:axId val="34143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1056"/>
        <c:crosses val="autoZero"/>
        <c:auto val="1"/>
        <c:lblAlgn val="ctr"/>
        <c:lblOffset val="100"/>
        <c:noMultiLvlLbl val="0"/>
      </c:catAx>
      <c:valAx>
        <c:axId val="1601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0</xdr:colOff>
      <xdr:row>53</xdr:row>
      <xdr:rowOff>0</xdr:rowOff>
    </xdr:from>
    <xdr:to>
      <xdr:col>54</xdr:col>
      <xdr:colOff>232667</xdr:colOff>
      <xdr:row>67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F0EA60-0696-4FB4-A7A1-106574F8E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185737</xdr:colOff>
      <xdr:row>13</xdr:row>
      <xdr:rowOff>119062</xdr:rowOff>
    </xdr:from>
    <xdr:to>
      <xdr:col>19</xdr:col>
      <xdr:colOff>490537</xdr:colOff>
      <xdr:row>28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16A1DD-E8E8-CBE8-C72C-CE46D2622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B049-2C4F-43C1-AAC7-5FF518FB1B35}">
  <dimension ref="A1:BL298"/>
  <sheetViews>
    <sheetView tabSelected="1" zoomScaleNormal="100" workbookViewId="0">
      <selection activeCell="I11" sqref="I11"/>
    </sheetView>
  </sheetViews>
  <sheetFormatPr defaultRowHeight="15" x14ac:dyDescent="0.25"/>
  <cols>
    <col min="1" max="1" width="14.7109375" customWidth="1"/>
    <col min="2" max="2" width="12.5703125" customWidth="1"/>
    <col min="3" max="3" width="12.28515625" customWidth="1"/>
    <col min="4" max="4" width="12" customWidth="1"/>
    <col min="5" max="5" width="13.28515625" customWidth="1"/>
    <col min="6" max="6" width="12.85546875" customWidth="1"/>
    <col min="7" max="7" width="13.42578125" customWidth="1"/>
    <col min="8" max="8" width="11.7109375" customWidth="1"/>
    <col min="9" max="9" width="10.85546875" customWidth="1"/>
  </cols>
  <sheetData>
    <row r="1" spans="1:64" x14ac:dyDescent="0.25">
      <c r="A1" t="s">
        <v>41</v>
      </c>
      <c r="B1" t="s">
        <v>42</v>
      </c>
      <c r="C1" t="s">
        <v>43</v>
      </c>
      <c r="D1" t="s">
        <v>44</v>
      </c>
      <c r="E1" t="s">
        <v>27</v>
      </c>
      <c r="F1">
        <f>SUM(E2:E41)/80</f>
        <v>23.777527124999995</v>
      </c>
      <c r="G1">
        <f>SUM(G2:G41)/80</f>
        <v>1747.2332089943363</v>
      </c>
      <c r="H1">
        <f>SQRT(G1)</f>
        <v>41.799918767795909</v>
      </c>
      <c r="K1" t="s">
        <v>41</v>
      </c>
      <c r="L1" t="s">
        <v>42</v>
      </c>
      <c r="AJ1" t="s">
        <v>21</v>
      </c>
      <c r="AK1" t="s">
        <v>22</v>
      </c>
      <c r="AL1" t="s">
        <v>19</v>
      </c>
      <c r="AM1" t="s">
        <v>20</v>
      </c>
      <c r="AN1" t="s">
        <v>23</v>
      </c>
      <c r="AQ1" t="s">
        <v>19</v>
      </c>
      <c r="AR1" t="s">
        <v>25</v>
      </c>
      <c r="AS1" t="s">
        <v>20</v>
      </c>
      <c r="AT1" t="s">
        <v>26</v>
      </c>
      <c r="AV1" t="s">
        <v>27</v>
      </c>
      <c r="AZ1" t="s">
        <v>35</v>
      </c>
      <c r="BA1" t="s">
        <v>36</v>
      </c>
      <c r="BB1" t="s">
        <v>29</v>
      </c>
      <c r="BC1" t="s">
        <v>37</v>
      </c>
      <c r="BD1" t="s">
        <v>32</v>
      </c>
      <c r="BE1" t="s">
        <v>33</v>
      </c>
      <c r="BH1" t="s">
        <v>22</v>
      </c>
      <c r="BI1" t="s">
        <v>34</v>
      </c>
    </row>
    <row r="2" spans="1:64" x14ac:dyDescent="0.25">
      <c r="A2">
        <f>K2/100</f>
        <v>5.0599999999999996</v>
      </c>
      <c r="B2">
        <f>L2/1000</f>
        <v>1.04</v>
      </c>
      <c r="C2">
        <f>(A2+A3)/2</f>
        <v>1.0999999999999999</v>
      </c>
      <c r="D2">
        <f>(B41+B2)/2</f>
        <v>2.4000000000000021E-2</v>
      </c>
      <c r="E2">
        <f>ABS((A2+C2)*(B2+D2))</f>
        <v>6.5542399999999992</v>
      </c>
      <c r="F2">
        <f>SQRT(F1)</f>
        <v>4.8762205779681453</v>
      </c>
      <c r="G2">
        <f>E2*E2</f>
        <v>42.958061977599989</v>
      </c>
      <c r="K2">
        <v>506</v>
      </c>
      <c r="L2">
        <v>1040</v>
      </c>
      <c r="AJ2">
        <v>506</v>
      </c>
      <c r="AK2">
        <v>1216</v>
      </c>
      <c r="AL2">
        <f xml:space="preserve"> AJ2/100</f>
        <v>5.0599999999999996</v>
      </c>
      <c r="AM2">
        <f>AK2 /1000</f>
        <v>1.216</v>
      </c>
      <c r="AN2" t="s">
        <v>24</v>
      </c>
      <c r="AQ2">
        <f xml:space="preserve"> AJ2/100</f>
        <v>5.0599999999999996</v>
      </c>
      <c r="AR2">
        <f>(AQ2+AQ3)/2</f>
        <v>7.6999999999999993</v>
      </c>
      <c r="AS2">
        <f>AK2 /1000</f>
        <v>1.216</v>
      </c>
      <c r="AT2">
        <f>(AS41+AS2)/2</f>
        <v>1.1040000000000001</v>
      </c>
      <c r="AV2">
        <f xml:space="preserve"> (AQ2*AT2 + AS2*AR2)</f>
        <v>14.949439999999999</v>
      </c>
      <c r="AW2">
        <f>AV2/80</f>
        <v>0.18686799999999998</v>
      </c>
      <c r="AX2">
        <f>SUM(AW2:AW41)</f>
        <v>10.619779500000002</v>
      </c>
      <c r="AY2">
        <f>SQRT(AX2)*SQRT(2)</f>
        <v>4.6086396040480322</v>
      </c>
      <c r="AZ2">
        <f>BK2/1000</f>
        <v>5.0599999999999996</v>
      </c>
      <c r="BA2">
        <f>(AZ2+AZ3)/2</f>
        <v>7.6999999999999993</v>
      </c>
      <c r="BB2">
        <f>(BC41+BC2)/2</f>
        <v>0.03</v>
      </c>
      <c r="BC2">
        <f>BH2/1000</f>
        <v>1.6E-2</v>
      </c>
      <c r="BD2">
        <f>(AZ2*BB2+BA2*BC2)</f>
        <v>0.27499999999999997</v>
      </c>
      <c r="BE2">
        <f>SUM(BD2:BD41)/(2*40)</f>
        <v>1.6902874999999997</v>
      </c>
      <c r="BF2">
        <f>SQRT(BE2)</f>
        <v>1.300110572220686</v>
      </c>
      <c r="BH2">
        <v>16</v>
      </c>
      <c r="BI2">
        <f>BH2/1000</f>
        <v>1.6E-2</v>
      </c>
      <c r="BK2">
        <v>5060</v>
      </c>
      <c r="BL2">
        <f>BK2/1000</f>
        <v>5.0599999999999996</v>
      </c>
    </row>
    <row r="3" spans="1:64" x14ac:dyDescent="0.25">
      <c r="A3">
        <f>K3/100</f>
        <v>-2.86</v>
      </c>
      <c r="B3">
        <f>L3/1000</f>
        <v>1.3320000000000001</v>
      </c>
      <c r="C3">
        <f t="shared" ref="C3:C40" si="0">(A3+A4)/2</f>
        <v>-6.71</v>
      </c>
      <c r="D3">
        <f>(B2+B3)/2</f>
        <v>1.1859999999999999</v>
      </c>
      <c r="E3">
        <f t="shared" ref="E3:E41" si="1">ABS((A3+C3)*(B3+D3))</f>
        <v>24.097259999999999</v>
      </c>
      <c r="G3">
        <f>E3*E3</f>
        <v>580.67793950759994</v>
      </c>
      <c r="K3">
        <v>-286</v>
      </c>
      <c r="L3">
        <v>1332</v>
      </c>
      <c r="AJ3">
        <v>1034</v>
      </c>
      <c r="AK3">
        <v>308</v>
      </c>
      <c r="AL3">
        <f xml:space="preserve"> AJ3/100</f>
        <v>10.34</v>
      </c>
      <c r="AM3">
        <f>AK3 /1000</f>
        <v>0.308</v>
      </c>
      <c r="AQ3">
        <f xml:space="preserve"> AJ3/100</f>
        <v>10.34</v>
      </c>
      <c r="AR3">
        <f>(AQ3+AQ4)/2</f>
        <v>14.959999999999999</v>
      </c>
      <c r="AS3">
        <f>AK3 /1000</f>
        <v>0.308</v>
      </c>
      <c r="AT3">
        <f>(AS2+AS3)/2</f>
        <v>0.76200000000000001</v>
      </c>
      <c r="AV3">
        <f xml:space="preserve"> (AQ3*AT3 + AS3*AR3)</f>
        <v>12.48676</v>
      </c>
      <c r="AW3">
        <f>AV3/80</f>
        <v>0.15608450000000001</v>
      </c>
      <c r="AZ3">
        <f t="shared" ref="AZ3:AZ41" si="2">BK3/1000</f>
        <v>10.34</v>
      </c>
      <c r="BA3">
        <f>(AZ3+AZ4)/2</f>
        <v>14.959999999999999</v>
      </c>
      <c r="BB3">
        <f>(BC3+BC2)/2</f>
        <v>7.8999999999999987E-2</v>
      </c>
      <c r="BC3">
        <f t="shared" ref="BC3:BC41" si="3">BH3/1000</f>
        <v>0.14199999999999999</v>
      </c>
      <c r="BD3">
        <f>(AZ3*BB3+BA3*BC3)</f>
        <v>2.9411799999999992</v>
      </c>
      <c r="BH3">
        <v>142</v>
      </c>
      <c r="BI3">
        <f t="shared" ref="BI3:BI41" si="4">BH3/1000</f>
        <v>0.14199999999999999</v>
      </c>
      <c r="BK3">
        <v>10340</v>
      </c>
      <c r="BL3">
        <f>BK3/1000</f>
        <v>10.34</v>
      </c>
    </row>
    <row r="4" spans="1:64" x14ac:dyDescent="0.25">
      <c r="A4">
        <f>K4/100</f>
        <v>-10.56</v>
      </c>
      <c r="B4">
        <f>L4/1000</f>
        <v>1.43</v>
      </c>
      <c r="C4">
        <f t="shared" si="0"/>
        <v>-13.530000000000001</v>
      </c>
      <c r="D4">
        <f t="shared" ref="D4:D41" si="5">(B3+B4)/2</f>
        <v>1.381</v>
      </c>
      <c r="E4">
        <f t="shared" si="1"/>
        <v>67.71699000000001</v>
      </c>
      <c r="G4">
        <f>E4*E4</f>
        <v>4585.5907346601016</v>
      </c>
      <c r="K4">
        <v>-1056</v>
      </c>
      <c r="L4">
        <v>1430</v>
      </c>
      <c r="AJ4">
        <v>1958</v>
      </c>
      <c r="AK4">
        <v>796</v>
      </c>
      <c r="AL4">
        <f xml:space="preserve"> AJ4/100</f>
        <v>19.579999999999998</v>
      </c>
      <c r="AM4">
        <f>AK4 /1000</f>
        <v>0.79600000000000004</v>
      </c>
      <c r="AQ4">
        <f xml:space="preserve"> AJ4/100</f>
        <v>19.579999999999998</v>
      </c>
      <c r="AR4">
        <f>(AQ4+AQ5)/2</f>
        <v>18.259999999999998</v>
      </c>
      <c r="AS4">
        <f>AK4 /1000</f>
        <v>0.79600000000000004</v>
      </c>
      <c r="AT4">
        <f>(AS3+AS4)/2</f>
        <v>0.55200000000000005</v>
      </c>
      <c r="AV4">
        <f xml:space="preserve"> (AQ4*AT4 + AS4*AR4)</f>
        <v>25.343119999999999</v>
      </c>
      <c r="AW4">
        <f>AV4/80</f>
        <v>0.31678899999999999</v>
      </c>
      <c r="AZ4">
        <f t="shared" si="2"/>
        <v>19.579999999999998</v>
      </c>
      <c r="BA4">
        <f>(AZ4+AZ5)/2</f>
        <v>18.259999999999998</v>
      </c>
      <c r="BB4">
        <f t="shared" ref="BB4:BB41" si="6">(BC4+BC3)/2</f>
        <v>0.16599999999999998</v>
      </c>
      <c r="BC4">
        <f t="shared" si="3"/>
        <v>0.19</v>
      </c>
      <c r="BD4">
        <f>(AZ4*BB4+BA4*BC4)</f>
        <v>6.7196799999999985</v>
      </c>
      <c r="BH4">
        <v>190</v>
      </c>
      <c r="BI4">
        <f t="shared" si="4"/>
        <v>0.19</v>
      </c>
      <c r="BK4">
        <v>19580</v>
      </c>
      <c r="BL4">
        <f>BK4/1000</f>
        <v>19.579999999999998</v>
      </c>
    </row>
    <row r="5" spans="1:64" x14ac:dyDescent="0.25">
      <c r="A5">
        <f>K5/100</f>
        <v>-16.5</v>
      </c>
      <c r="B5">
        <f>L5/1000</f>
        <v>1.284</v>
      </c>
      <c r="C5">
        <f t="shared" si="0"/>
        <v>-18.04</v>
      </c>
      <c r="D5">
        <f t="shared" si="5"/>
        <v>1.357</v>
      </c>
      <c r="E5">
        <f t="shared" si="1"/>
        <v>91.220140000000001</v>
      </c>
      <c r="G5">
        <f>E5*E5</f>
        <v>8321.1139416196002</v>
      </c>
      <c r="K5">
        <v>-1650</v>
      </c>
      <c r="L5">
        <v>1284</v>
      </c>
      <c r="AJ5">
        <v>1694</v>
      </c>
      <c r="AK5">
        <v>1412</v>
      </c>
      <c r="AL5">
        <f xml:space="preserve"> AJ5/100</f>
        <v>16.940000000000001</v>
      </c>
      <c r="AM5">
        <f>AK5 /1000</f>
        <v>1.4119999999999999</v>
      </c>
      <c r="AQ5">
        <f xml:space="preserve"> AJ5/100</f>
        <v>16.940000000000001</v>
      </c>
      <c r="AR5">
        <f>(AQ5+AQ6)/2</f>
        <v>10.450000000000001</v>
      </c>
      <c r="AS5">
        <f>AK5 /1000</f>
        <v>1.4119999999999999</v>
      </c>
      <c r="AT5">
        <f>(AS4+AS5)/2</f>
        <v>1.1040000000000001</v>
      </c>
      <c r="AV5">
        <f xml:space="preserve"> (AQ5*AT5 + AS5*AR5)</f>
        <v>33.457160000000002</v>
      </c>
      <c r="AW5">
        <f>AV5/80</f>
        <v>0.41821450000000004</v>
      </c>
      <c r="AZ5">
        <f t="shared" si="2"/>
        <v>16.940000000000001</v>
      </c>
      <c r="BA5">
        <f>(AZ5+AZ6)/2</f>
        <v>10.450000000000001</v>
      </c>
      <c r="BB5">
        <f t="shared" si="6"/>
        <v>0.161</v>
      </c>
      <c r="BC5">
        <f t="shared" si="3"/>
        <v>0.13200000000000001</v>
      </c>
      <c r="BD5">
        <f>(AZ5*BB5+BA5*BC5)</f>
        <v>4.1067400000000003</v>
      </c>
      <c r="BH5">
        <v>132</v>
      </c>
      <c r="BI5">
        <f t="shared" si="4"/>
        <v>0.13200000000000001</v>
      </c>
      <c r="BK5">
        <v>16940</v>
      </c>
      <c r="BL5">
        <f>BK5/1000</f>
        <v>16.940000000000001</v>
      </c>
    </row>
    <row r="6" spans="1:64" x14ac:dyDescent="0.25">
      <c r="A6">
        <f>K6/100</f>
        <v>-19.579999999999998</v>
      </c>
      <c r="B6">
        <f>L6/1000</f>
        <v>0.93200000000000005</v>
      </c>
      <c r="C6">
        <f t="shared" si="0"/>
        <v>-19.689999999999998</v>
      </c>
      <c r="D6">
        <f t="shared" si="5"/>
        <v>1.1080000000000001</v>
      </c>
      <c r="E6">
        <f t="shared" si="1"/>
        <v>80.110799999999998</v>
      </c>
      <c r="G6">
        <f>E6*E6</f>
        <v>6417.74027664</v>
      </c>
      <c r="K6">
        <v>-1958</v>
      </c>
      <c r="L6">
        <v>932</v>
      </c>
      <c r="AJ6">
        <v>396</v>
      </c>
      <c r="AK6">
        <v>454</v>
      </c>
      <c r="AL6">
        <f xml:space="preserve"> AJ6/100</f>
        <v>3.96</v>
      </c>
      <c r="AM6">
        <f>AK6 /1000</f>
        <v>0.45400000000000001</v>
      </c>
      <c r="AQ6">
        <f xml:space="preserve"> AJ6/100</f>
        <v>3.96</v>
      </c>
      <c r="AR6">
        <f>(AQ6+AQ7)/2</f>
        <v>11.440000000000001</v>
      </c>
      <c r="AS6">
        <f>AK6 /1000</f>
        <v>0.45400000000000001</v>
      </c>
      <c r="AT6">
        <f>(AS5+AS6)/2</f>
        <v>0.93299999999999994</v>
      </c>
      <c r="AV6">
        <f xml:space="preserve"> (AQ6*AT6 + AS6*AR6)</f>
        <v>8.888440000000001</v>
      </c>
      <c r="AW6">
        <f>AV6/80</f>
        <v>0.11110550000000001</v>
      </c>
      <c r="AZ6">
        <f t="shared" si="2"/>
        <v>3.96</v>
      </c>
      <c r="BA6">
        <f>(AZ6+AZ7)/2</f>
        <v>11.440000000000001</v>
      </c>
      <c r="BB6">
        <f t="shared" si="6"/>
        <v>0.122</v>
      </c>
      <c r="BC6">
        <f t="shared" si="3"/>
        <v>0.112</v>
      </c>
      <c r="BD6">
        <f>(AZ6*BB6+BA6*BC6)</f>
        <v>1.7644000000000002</v>
      </c>
      <c r="BH6">
        <v>112</v>
      </c>
      <c r="BI6">
        <f t="shared" si="4"/>
        <v>0.112</v>
      </c>
      <c r="BK6">
        <v>3960</v>
      </c>
      <c r="BL6">
        <f>BK6/1000</f>
        <v>3.96</v>
      </c>
    </row>
    <row r="7" spans="1:64" x14ac:dyDescent="0.25">
      <c r="A7">
        <f>K7/100</f>
        <v>-19.8</v>
      </c>
      <c r="B7">
        <f>L7/1000</f>
        <v>0.42399999999999999</v>
      </c>
      <c r="C7">
        <f t="shared" si="0"/>
        <v>-18.259999999999998</v>
      </c>
      <c r="D7">
        <f t="shared" si="5"/>
        <v>0.67800000000000005</v>
      </c>
      <c r="E7">
        <f t="shared" si="1"/>
        <v>41.942120000000003</v>
      </c>
      <c r="G7">
        <f>E7*E7</f>
        <v>1759.1414300944002</v>
      </c>
      <c r="K7">
        <v>-1980</v>
      </c>
      <c r="L7">
        <v>424</v>
      </c>
      <c r="AJ7">
        <v>1892</v>
      </c>
      <c r="AK7">
        <v>658</v>
      </c>
      <c r="AL7">
        <f xml:space="preserve"> AJ7/100</f>
        <v>18.920000000000002</v>
      </c>
      <c r="AM7">
        <f>AK7 /1000</f>
        <v>0.65800000000000003</v>
      </c>
      <c r="AQ7">
        <f xml:space="preserve"> AJ7/100</f>
        <v>18.920000000000002</v>
      </c>
      <c r="AR7">
        <f>(AQ7+AQ8)/2</f>
        <v>18.260000000000002</v>
      </c>
      <c r="AS7">
        <f>AK7 /1000</f>
        <v>0.65800000000000003</v>
      </c>
      <c r="AT7">
        <f>(AS6+AS7)/2</f>
        <v>0.55600000000000005</v>
      </c>
      <c r="AV7">
        <f xml:space="preserve"> (AQ7*AT7 + AS7*AR7)</f>
        <v>22.534600000000005</v>
      </c>
      <c r="AW7">
        <f>AV7/80</f>
        <v>0.28168250000000006</v>
      </c>
      <c r="AZ7">
        <f t="shared" si="2"/>
        <v>18.920000000000002</v>
      </c>
      <c r="BA7">
        <f>(AZ7+AZ8)/2</f>
        <v>18.260000000000002</v>
      </c>
      <c r="BB7">
        <f t="shared" si="6"/>
        <v>0.14599999999999999</v>
      </c>
      <c r="BC7">
        <f t="shared" si="3"/>
        <v>0.18</v>
      </c>
      <c r="BD7">
        <f>(AZ7*BB7+BA7*BC7)</f>
        <v>6.0491200000000003</v>
      </c>
      <c r="BH7">
        <v>180</v>
      </c>
      <c r="BI7">
        <f t="shared" si="4"/>
        <v>0.18</v>
      </c>
      <c r="BK7">
        <v>18920</v>
      </c>
      <c r="BL7">
        <f>BK7/1000</f>
        <v>18.920000000000002</v>
      </c>
    </row>
    <row r="8" spans="1:64" x14ac:dyDescent="0.25">
      <c r="A8">
        <f>K8/100</f>
        <v>-16.72</v>
      </c>
      <c r="B8">
        <f>L8/1000</f>
        <v>-0.152</v>
      </c>
      <c r="C8">
        <f t="shared" si="0"/>
        <v>-13.75</v>
      </c>
      <c r="D8">
        <f t="shared" si="5"/>
        <v>0.13600000000000001</v>
      </c>
      <c r="E8">
        <f t="shared" si="1"/>
        <v>0.48751999999999956</v>
      </c>
      <c r="G8">
        <f>E8*E8</f>
        <v>0.23767575039999958</v>
      </c>
      <c r="K8">
        <v>-1672</v>
      </c>
      <c r="L8">
        <v>-152</v>
      </c>
      <c r="AJ8">
        <v>1760</v>
      </c>
      <c r="AK8">
        <v>1372</v>
      </c>
      <c r="AL8">
        <f xml:space="preserve"> AJ8/100</f>
        <v>17.600000000000001</v>
      </c>
      <c r="AM8">
        <f>AK8 /1000</f>
        <v>1.3720000000000001</v>
      </c>
      <c r="AQ8">
        <f xml:space="preserve"> AJ8/100</f>
        <v>17.600000000000001</v>
      </c>
      <c r="AR8">
        <f>(AQ8+AQ9)/2</f>
        <v>11.55</v>
      </c>
      <c r="AS8">
        <f>AK8 /1000</f>
        <v>1.3720000000000001</v>
      </c>
      <c r="AT8">
        <f>(AS7+AS8)/2</f>
        <v>1.0150000000000001</v>
      </c>
      <c r="AV8">
        <f xml:space="preserve"> (AQ8*AT8 + AS8*AR8)</f>
        <v>33.710600000000007</v>
      </c>
      <c r="AW8">
        <f>AV8/80</f>
        <v>0.4213825000000001</v>
      </c>
      <c r="AZ8">
        <f t="shared" si="2"/>
        <v>17.600000000000001</v>
      </c>
      <c r="BA8">
        <f>(AZ8+AZ9)/2</f>
        <v>11.55</v>
      </c>
      <c r="BB8">
        <f t="shared" si="6"/>
        <v>0.156</v>
      </c>
      <c r="BC8">
        <f t="shared" si="3"/>
        <v>0.13200000000000001</v>
      </c>
      <c r="BD8">
        <f>(AZ8*BB8+BA8*BC8)</f>
        <v>4.2702</v>
      </c>
      <c r="BH8">
        <v>132</v>
      </c>
      <c r="BI8">
        <f t="shared" si="4"/>
        <v>0.13200000000000001</v>
      </c>
      <c r="BK8">
        <v>17600</v>
      </c>
      <c r="BL8">
        <f>BK8/1000</f>
        <v>17.600000000000001</v>
      </c>
    </row>
    <row r="9" spans="1:64" x14ac:dyDescent="0.25">
      <c r="A9">
        <f>K9/100</f>
        <v>-10.78</v>
      </c>
      <c r="B9">
        <f>L9/1000</f>
        <v>-0.69799999999999995</v>
      </c>
      <c r="C9">
        <f t="shared" si="0"/>
        <v>-7.1499999999999995</v>
      </c>
      <c r="D9">
        <f t="shared" si="5"/>
        <v>-0.42499999999999999</v>
      </c>
      <c r="E9">
        <f t="shared" si="1"/>
        <v>20.135390000000001</v>
      </c>
      <c r="G9">
        <f>E9*E9</f>
        <v>405.43393045210001</v>
      </c>
      <c r="K9">
        <v>-1078</v>
      </c>
      <c r="L9">
        <v>-698</v>
      </c>
      <c r="AJ9">
        <v>550</v>
      </c>
      <c r="AK9">
        <v>1234</v>
      </c>
      <c r="AL9">
        <f xml:space="preserve"> AJ9/100</f>
        <v>5.5</v>
      </c>
      <c r="AM9">
        <f>AK9 /1000</f>
        <v>1.234</v>
      </c>
      <c r="AQ9">
        <f xml:space="preserve"> AJ9/100</f>
        <v>5.5</v>
      </c>
      <c r="AR9">
        <f>(AQ9+AQ10)/2</f>
        <v>7.7</v>
      </c>
      <c r="AS9">
        <f>AK9 /1000</f>
        <v>1.234</v>
      </c>
      <c r="AT9">
        <f>(AS8+AS9)/2</f>
        <v>1.3029999999999999</v>
      </c>
      <c r="AV9">
        <f xml:space="preserve"> (AQ9*AT9 + AS9*AR9)</f>
        <v>16.668299999999999</v>
      </c>
      <c r="AW9">
        <f>AV9/80</f>
        <v>0.20835374999999998</v>
      </c>
      <c r="AZ9">
        <f t="shared" si="2"/>
        <v>5.5</v>
      </c>
      <c r="BA9">
        <f>(AZ9+AZ10)/2</f>
        <v>7.7</v>
      </c>
      <c r="BB9">
        <f>(BC9+BC8)/2</f>
        <v>6.9000000000000006E-2</v>
      </c>
      <c r="BC9">
        <f t="shared" si="3"/>
        <v>6.0000000000000001E-3</v>
      </c>
      <c r="BD9">
        <f>(AZ9*BB9+BA9*BC9)</f>
        <v>0.42570000000000008</v>
      </c>
      <c r="BH9">
        <v>6</v>
      </c>
      <c r="BI9">
        <f t="shared" si="4"/>
        <v>6.0000000000000001E-3</v>
      </c>
      <c r="BK9">
        <v>5500</v>
      </c>
      <c r="BL9">
        <f>BK9/1000</f>
        <v>5.5</v>
      </c>
    </row>
    <row r="10" spans="1:64" x14ac:dyDescent="0.25">
      <c r="A10">
        <f>K10/100</f>
        <v>-3.52</v>
      </c>
      <c r="B10">
        <f>L10/1000</f>
        <v>-1.1379999999999999</v>
      </c>
      <c r="C10">
        <f t="shared" si="0"/>
        <v>5.7200000000000006</v>
      </c>
      <c r="D10">
        <f t="shared" si="5"/>
        <v>-0.91799999999999993</v>
      </c>
      <c r="E10">
        <f t="shared" si="1"/>
        <v>4.523200000000001</v>
      </c>
      <c r="G10">
        <f>E10*E10</f>
        <v>20.459338240000008</v>
      </c>
      <c r="K10">
        <v>-352</v>
      </c>
      <c r="L10">
        <v>-1138</v>
      </c>
      <c r="AJ10">
        <v>990</v>
      </c>
      <c r="AK10">
        <v>336</v>
      </c>
      <c r="AL10">
        <f xml:space="preserve"> AJ10/100</f>
        <v>9.9</v>
      </c>
      <c r="AM10">
        <f>AK10 /1000</f>
        <v>0.33600000000000002</v>
      </c>
      <c r="AQ10">
        <f xml:space="preserve"> AJ10/100</f>
        <v>9.9</v>
      </c>
      <c r="AR10">
        <f>(AQ10+AQ11)/2</f>
        <v>14.739999999999998</v>
      </c>
      <c r="AS10">
        <f>AK10 /1000</f>
        <v>0.33600000000000002</v>
      </c>
      <c r="AT10">
        <f>(AS9+AS10)/2</f>
        <v>0.78500000000000003</v>
      </c>
      <c r="AV10">
        <f xml:space="preserve"> (AQ10*AT10 + AS10*AR10)</f>
        <v>12.72414</v>
      </c>
      <c r="AW10">
        <f>AV10/80</f>
        <v>0.15905174999999999</v>
      </c>
      <c r="AZ10">
        <f t="shared" si="2"/>
        <v>9.9</v>
      </c>
      <c r="BA10">
        <f>(AZ10+AZ11)/2</f>
        <v>14.739999999999998</v>
      </c>
      <c r="BB10">
        <f t="shared" si="6"/>
        <v>7.3999999999999996E-2</v>
      </c>
      <c r="BC10">
        <f t="shared" si="3"/>
        <v>0.14199999999999999</v>
      </c>
      <c r="BD10">
        <f>(AZ10*BB10+BA10*BC10)</f>
        <v>2.8256799999999997</v>
      </c>
      <c r="BH10">
        <v>142</v>
      </c>
      <c r="BI10">
        <f t="shared" si="4"/>
        <v>0.14199999999999999</v>
      </c>
      <c r="BK10">
        <v>9900</v>
      </c>
      <c r="BL10">
        <f>BK10/1000</f>
        <v>9.9</v>
      </c>
    </row>
    <row r="11" spans="1:64" x14ac:dyDescent="0.25">
      <c r="A11">
        <f>K11/100</f>
        <v>14.96</v>
      </c>
      <c r="B11">
        <f>L11/1000</f>
        <v>-1.4319999999999999</v>
      </c>
      <c r="C11">
        <f t="shared" si="0"/>
        <v>16.940000000000001</v>
      </c>
      <c r="D11">
        <f t="shared" si="5"/>
        <v>-1.2849999999999999</v>
      </c>
      <c r="E11">
        <f t="shared" si="1"/>
        <v>86.672299999999993</v>
      </c>
      <c r="G11">
        <f>E11*E11</f>
        <v>7512.0875872899987</v>
      </c>
      <c r="K11">
        <v>1496</v>
      </c>
      <c r="L11">
        <v>-1432</v>
      </c>
      <c r="AJ11">
        <v>1958</v>
      </c>
      <c r="AK11">
        <v>1188</v>
      </c>
      <c r="AL11">
        <f xml:space="preserve"> AJ11/100</f>
        <v>19.579999999999998</v>
      </c>
      <c r="AM11">
        <f>AK11 /1000</f>
        <v>1.1879999999999999</v>
      </c>
      <c r="AQ11">
        <f xml:space="preserve"> AJ11/100</f>
        <v>19.579999999999998</v>
      </c>
      <c r="AR11">
        <f>(AQ11+AQ12)/2</f>
        <v>15.62</v>
      </c>
      <c r="AS11">
        <f>AK11 /1000</f>
        <v>1.1879999999999999</v>
      </c>
      <c r="AT11">
        <f>(AS10+AS11)/2</f>
        <v>0.76200000000000001</v>
      </c>
      <c r="AV11">
        <f xml:space="preserve"> (AQ11*AT11 + AS11*AR11)</f>
        <v>33.476519999999994</v>
      </c>
      <c r="AW11">
        <f>AV11/80</f>
        <v>0.4184564999999999</v>
      </c>
      <c r="AZ11">
        <f t="shared" si="2"/>
        <v>19.579999999999998</v>
      </c>
      <c r="BA11">
        <f>(AZ11+AZ12)/2</f>
        <v>15.62</v>
      </c>
      <c r="BB11">
        <f t="shared" si="6"/>
        <v>0.15699999999999997</v>
      </c>
      <c r="BC11">
        <f t="shared" si="3"/>
        <v>0.17199999999999999</v>
      </c>
      <c r="BD11">
        <f>(AZ11*BB11+BA11*BC11)</f>
        <v>5.760699999999999</v>
      </c>
      <c r="BH11">
        <v>172</v>
      </c>
      <c r="BI11">
        <f t="shared" si="4"/>
        <v>0.17199999999999999</v>
      </c>
      <c r="BK11">
        <v>19580</v>
      </c>
      <c r="BL11">
        <f>BK11/1000</f>
        <v>19.579999999999998</v>
      </c>
    </row>
    <row r="12" spans="1:64" x14ac:dyDescent="0.25">
      <c r="A12">
        <f>K12/100</f>
        <v>18.920000000000002</v>
      </c>
      <c r="B12">
        <f>L12/1000</f>
        <v>-1.266</v>
      </c>
      <c r="C12">
        <f t="shared" si="0"/>
        <v>19.36</v>
      </c>
      <c r="D12">
        <f t="shared" si="5"/>
        <v>-1.349</v>
      </c>
      <c r="E12">
        <f t="shared" si="1"/>
        <v>100.10220000000001</v>
      </c>
      <c r="G12">
        <f>E12*E12</f>
        <v>10020.450444840002</v>
      </c>
      <c r="K12">
        <v>1892</v>
      </c>
      <c r="L12">
        <v>-1266</v>
      </c>
      <c r="AJ12">
        <v>1166</v>
      </c>
      <c r="AK12">
        <v>1412</v>
      </c>
      <c r="AL12">
        <f xml:space="preserve"> AJ12/100</f>
        <v>11.66</v>
      </c>
      <c r="AM12">
        <f>AK12 /1000</f>
        <v>1.4119999999999999</v>
      </c>
      <c r="AQ12">
        <f xml:space="preserve"> AJ12/100</f>
        <v>11.66</v>
      </c>
      <c r="AR12">
        <f>(AQ12+AQ13)/2</f>
        <v>7.7</v>
      </c>
      <c r="AS12">
        <f>AK12 /1000</f>
        <v>1.4119999999999999</v>
      </c>
      <c r="AT12">
        <f>(AS11+AS12)/2</f>
        <v>1.2999999999999998</v>
      </c>
      <c r="AV12">
        <f xml:space="preserve"> (AQ12*AT12 + AS12*AR12)</f>
        <v>26.030399999999997</v>
      </c>
      <c r="AW12">
        <f>AV12/80</f>
        <v>0.32537999999999995</v>
      </c>
      <c r="AZ12">
        <f t="shared" si="2"/>
        <v>11.66</v>
      </c>
      <c r="BA12">
        <f>(AZ12+AZ13)/2</f>
        <v>7.7</v>
      </c>
      <c r="BB12">
        <f t="shared" si="6"/>
        <v>0.11799999999999999</v>
      </c>
      <c r="BC12">
        <f t="shared" si="3"/>
        <v>6.4000000000000001E-2</v>
      </c>
      <c r="BD12">
        <f>(AZ12*BB12+BA12*BC12)</f>
        <v>1.8686799999999999</v>
      </c>
      <c r="BH12">
        <v>64</v>
      </c>
      <c r="BI12">
        <f t="shared" si="4"/>
        <v>6.4000000000000001E-2</v>
      </c>
      <c r="BK12">
        <v>11660</v>
      </c>
      <c r="BL12">
        <f>BK12/1000</f>
        <v>11.66</v>
      </c>
    </row>
    <row r="13" spans="1:64" x14ac:dyDescent="0.25">
      <c r="A13">
        <f>K13/100</f>
        <v>19.8</v>
      </c>
      <c r="B13">
        <f>L13/1000</f>
        <v>-0.88400000000000001</v>
      </c>
      <c r="C13">
        <f t="shared" si="0"/>
        <v>18.59</v>
      </c>
      <c r="D13">
        <f t="shared" si="5"/>
        <v>-1.075</v>
      </c>
      <c r="E13">
        <f t="shared" si="1"/>
        <v>75.206010000000006</v>
      </c>
      <c r="G13">
        <f>E13*E13</f>
        <v>5655.9439401201007</v>
      </c>
      <c r="K13">
        <v>1980</v>
      </c>
      <c r="L13">
        <v>-884</v>
      </c>
      <c r="AJ13">
        <v>374</v>
      </c>
      <c r="AK13">
        <v>776</v>
      </c>
      <c r="AL13">
        <f xml:space="preserve"> AJ13/100</f>
        <v>3.74</v>
      </c>
      <c r="AM13">
        <f>AK13 /1000</f>
        <v>0.77600000000000002</v>
      </c>
      <c r="AQ13">
        <f xml:space="preserve"> AJ13/100</f>
        <v>3.74</v>
      </c>
      <c r="AR13">
        <f>(AQ13+AQ14)/2</f>
        <v>10.23</v>
      </c>
      <c r="AS13">
        <f>AK13 /1000</f>
        <v>0.77600000000000002</v>
      </c>
      <c r="AT13">
        <f>(AS12+AS13)/2</f>
        <v>1.0939999999999999</v>
      </c>
      <c r="AV13">
        <f xml:space="preserve"> (AQ13*AT13 + AS13*AR13)</f>
        <v>12.03004</v>
      </c>
      <c r="AW13">
        <f>AV13/80</f>
        <v>0.1503755</v>
      </c>
      <c r="AZ13">
        <f t="shared" si="2"/>
        <v>3.74</v>
      </c>
      <c r="BA13">
        <f>(AZ13+AZ14)/2</f>
        <v>10.23</v>
      </c>
      <c r="BB13">
        <f t="shared" si="6"/>
        <v>7.3000000000000009E-2</v>
      </c>
      <c r="BC13">
        <f t="shared" si="3"/>
        <v>8.2000000000000003E-2</v>
      </c>
      <c r="BD13">
        <f>(AZ13*BB13+BA13*BC13)</f>
        <v>1.1118800000000002</v>
      </c>
      <c r="BH13">
        <v>82</v>
      </c>
      <c r="BI13">
        <f t="shared" si="4"/>
        <v>8.2000000000000003E-2</v>
      </c>
      <c r="BK13">
        <v>3740</v>
      </c>
      <c r="BL13">
        <f>BK13/1000</f>
        <v>3.74</v>
      </c>
    </row>
    <row r="14" spans="1:64" x14ac:dyDescent="0.25">
      <c r="A14">
        <f>K14/100</f>
        <v>17.38</v>
      </c>
      <c r="B14">
        <f>L14/1000</f>
        <v>-0.35599999999999998</v>
      </c>
      <c r="C14">
        <f t="shared" si="0"/>
        <v>14.85</v>
      </c>
      <c r="D14">
        <f t="shared" si="5"/>
        <v>-0.62</v>
      </c>
      <c r="E14">
        <f t="shared" si="1"/>
        <v>31.456479999999996</v>
      </c>
      <c r="G14">
        <f>E14*E14</f>
        <v>989.51013399039971</v>
      </c>
      <c r="K14">
        <v>1738</v>
      </c>
      <c r="L14">
        <v>-356</v>
      </c>
      <c r="AJ14">
        <v>1672</v>
      </c>
      <c r="AK14">
        <v>326</v>
      </c>
      <c r="AL14">
        <f xml:space="preserve"> AJ14/100</f>
        <v>16.72</v>
      </c>
      <c r="AM14">
        <f>AK14 /1000</f>
        <v>0.32600000000000001</v>
      </c>
      <c r="AQ14">
        <f xml:space="preserve"> AJ14/100</f>
        <v>16.72</v>
      </c>
      <c r="AR14">
        <f>(AQ14+AQ15)/2</f>
        <v>18.04</v>
      </c>
      <c r="AS14">
        <f>AK14 /1000</f>
        <v>0.32600000000000001</v>
      </c>
      <c r="AT14">
        <f>(AS13+AS14)/2</f>
        <v>0.55100000000000005</v>
      </c>
      <c r="AV14">
        <f xml:space="preserve"> (AQ14*AT14 + AS14*AR14)</f>
        <v>15.09376</v>
      </c>
      <c r="AW14">
        <f>AV14/80</f>
        <v>0.18867200000000001</v>
      </c>
      <c r="AZ14">
        <f t="shared" si="2"/>
        <v>16.72</v>
      </c>
      <c r="BA14">
        <f>(AZ14+AZ15)/2</f>
        <v>18.04</v>
      </c>
      <c r="BB14">
        <f t="shared" si="6"/>
        <v>0.126</v>
      </c>
      <c r="BC14">
        <f t="shared" si="3"/>
        <v>0.17</v>
      </c>
      <c r="BD14">
        <f>(AZ14*BB14+BA14*BC14)</f>
        <v>5.1735199999999999</v>
      </c>
      <c r="BH14">
        <v>170</v>
      </c>
      <c r="BI14">
        <f t="shared" si="4"/>
        <v>0.17</v>
      </c>
      <c r="BK14">
        <v>16720</v>
      </c>
      <c r="BL14">
        <f>BK14/1000</f>
        <v>16.72</v>
      </c>
    </row>
    <row r="15" spans="1:64" x14ac:dyDescent="0.25">
      <c r="A15">
        <f>K15/100</f>
        <v>12.32</v>
      </c>
      <c r="B15">
        <f>L15/1000</f>
        <v>0.22</v>
      </c>
      <c r="C15">
        <f t="shared" si="0"/>
        <v>8.69</v>
      </c>
      <c r="D15">
        <f t="shared" si="5"/>
        <v>-6.7999999999999991E-2</v>
      </c>
      <c r="E15">
        <f t="shared" si="1"/>
        <v>3.1935200000000004</v>
      </c>
      <c r="G15">
        <f>E15*E15</f>
        <v>10.198569990400003</v>
      </c>
      <c r="K15">
        <v>1232</v>
      </c>
      <c r="L15">
        <v>220</v>
      </c>
      <c r="AJ15">
        <v>1936</v>
      </c>
      <c r="AK15">
        <v>1234</v>
      </c>
      <c r="AL15">
        <f xml:space="preserve"> AJ15/100</f>
        <v>19.36</v>
      </c>
      <c r="AM15">
        <f>AK15 /1000</f>
        <v>1.234</v>
      </c>
      <c r="AQ15">
        <f xml:space="preserve"> AJ15/100</f>
        <v>19.36</v>
      </c>
      <c r="AR15">
        <f>(AQ15+AQ16)/2</f>
        <v>14.739999999999998</v>
      </c>
      <c r="AS15">
        <f>AK15 /1000</f>
        <v>1.234</v>
      </c>
      <c r="AT15">
        <f>(AS14+AS15)/2</f>
        <v>0.78</v>
      </c>
      <c r="AV15">
        <f xml:space="preserve"> (AQ15*AT15 + AS15*AR15)</f>
        <v>33.289959999999994</v>
      </c>
      <c r="AW15">
        <f>AV15/80</f>
        <v>0.4161244999999999</v>
      </c>
      <c r="AZ15">
        <f t="shared" si="2"/>
        <v>19.36</v>
      </c>
      <c r="BA15">
        <f>(AZ15+AZ16)/2</f>
        <v>14.739999999999998</v>
      </c>
      <c r="BB15">
        <f t="shared" si="6"/>
        <v>0.16</v>
      </c>
      <c r="BC15">
        <f t="shared" si="3"/>
        <v>0.15</v>
      </c>
      <c r="BD15">
        <f>(AZ15*BB15+BA15*BC15)</f>
        <v>5.3086000000000002</v>
      </c>
      <c r="BH15">
        <v>150</v>
      </c>
      <c r="BI15">
        <f t="shared" si="4"/>
        <v>0.15</v>
      </c>
      <c r="BK15">
        <v>19360</v>
      </c>
      <c r="BL15">
        <f>BK15/1000</f>
        <v>19.36</v>
      </c>
    </row>
    <row r="16" spans="1:64" x14ac:dyDescent="0.25">
      <c r="A16">
        <f>K16/100</f>
        <v>5.0599999999999996</v>
      </c>
      <c r="B16">
        <f>L16/1000</f>
        <v>0.75600000000000001</v>
      </c>
      <c r="C16">
        <f t="shared" si="0"/>
        <v>0.98999999999999977</v>
      </c>
      <c r="D16">
        <f t="shared" si="5"/>
        <v>0.48799999999999999</v>
      </c>
      <c r="E16">
        <f t="shared" si="1"/>
        <v>7.5261999999999984</v>
      </c>
      <c r="G16">
        <f>E16*E16</f>
        <v>56.643686439999975</v>
      </c>
      <c r="K16">
        <v>506</v>
      </c>
      <c r="L16">
        <v>756</v>
      </c>
      <c r="AJ16">
        <v>1012</v>
      </c>
      <c r="AK16">
        <v>1108</v>
      </c>
      <c r="AL16">
        <f xml:space="preserve"> AJ16/100</f>
        <v>10.119999999999999</v>
      </c>
      <c r="AM16">
        <f>AK16 /1000</f>
        <v>1.1080000000000001</v>
      </c>
      <c r="AQ16">
        <f xml:space="preserve"> AJ16/100</f>
        <v>10.119999999999999</v>
      </c>
      <c r="AR16">
        <f>(AQ16+AQ17)/2</f>
        <v>11.329999999999998</v>
      </c>
      <c r="AS16">
        <f>AK16 /1000</f>
        <v>1.1080000000000001</v>
      </c>
      <c r="AT16">
        <f>(AS15+AS16)/2</f>
        <v>1.171</v>
      </c>
      <c r="AV16">
        <f xml:space="preserve"> (AQ16*AT16 + AS16*AR16)</f>
        <v>24.404159999999997</v>
      </c>
      <c r="AW16">
        <f>AV16/80</f>
        <v>0.30505199999999999</v>
      </c>
      <c r="AZ16">
        <f t="shared" si="2"/>
        <v>10.119999999999999</v>
      </c>
      <c r="BA16">
        <f>(AZ16+AZ17)/2</f>
        <v>11.329999999999998</v>
      </c>
      <c r="BB16">
        <f t="shared" si="6"/>
        <v>9.1999999999999998E-2</v>
      </c>
      <c r="BC16">
        <f t="shared" si="3"/>
        <v>3.4000000000000002E-2</v>
      </c>
      <c r="BD16">
        <f>(AZ16*BB16+BA16*BC16)</f>
        <v>1.3162599999999998</v>
      </c>
      <c r="BH16">
        <v>34</v>
      </c>
      <c r="BI16">
        <f t="shared" si="4"/>
        <v>3.4000000000000002E-2</v>
      </c>
      <c r="BK16">
        <v>10120</v>
      </c>
      <c r="BL16">
        <f>BK16/1000</f>
        <v>10.119999999999999</v>
      </c>
    </row>
    <row r="17" spans="1:64" x14ac:dyDescent="0.25">
      <c r="A17">
        <f>K17/100</f>
        <v>-3.08</v>
      </c>
      <c r="B17">
        <f>L17/1000</f>
        <v>1.1659999999999999</v>
      </c>
      <c r="C17">
        <f t="shared" si="0"/>
        <v>-6.82</v>
      </c>
      <c r="D17">
        <f t="shared" si="5"/>
        <v>0.96099999999999997</v>
      </c>
      <c r="E17">
        <f t="shared" si="1"/>
        <v>21.057299999999998</v>
      </c>
      <c r="G17">
        <f>E17*E17</f>
        <v>443.40988328999993</v>
      </c>
      <c r="K17">
        <v>-308</v>
      </c>
      <c r="L17">
        <v>1166</v>
      </c>
      <c r="AJ17">
        <v>1254</v>
      </c>
      <c r="AK17">
        <v>112</v>
      </c>
      <c r="AL17">
        <f xml:space="preserve"> AJ17/100</f>
        <v>12.54</v>
      </c>
      <c r="AM17">
        <f>AK17 /1000</f>
        <v>0.112</v>
      </c>
      <c r="AQ17">
        <f xml:space="preserve"> AJ17/100</f>
        <v>12.54</v>
      </c>
      <c r="AR17">
        <f>(AQ17+AQ18)/2</f>
        <v>16.28</v>
      </c>
      <c r="AS17">
        <f>AK17 /1000</f>
        <v>0.112</v>
      </c>
      <c r="AT17">
        <f>(AS16+AS17)/2</f>
        <v>0.6100000000000001</v>
      </c>
      <c r="AV17">
        <f xml:space="preserve"> (AQ17*AT17 + AS17*AR17)</f>
        <v>9.472760000000001</v>
      </c>
      <c r="AW17">
        <f>AV17/80</f>
        <v>0.11840950000000001</v>
      </c>
      <c r="AZ17">
        <f t="shared" si="2"/>
        <v>12.54</v>
      </c>
      <c r="BA17">
        <f>(AZ17+AZ18)/2</f>
        <v>16.28</v>
      </c>
      <c r="BB17">
        <f t="shared" si="6"/>
        <v>9.8000000000000004E-2</v>
      </c>
      <c r="BC17">
        <f t="shared" si="3"/>
        <v>0.16200000000000001</v>
      </c>
      <c r="BD17">
        <f>(AZ17*BB17+BA17*BC17)</f>
        <v>3.8662800000000002</v>
      </c>
      <c r="BH17">
        <v>162</v>
      </c>
      <c r="BI17">
        <f t="shared" si="4"/>
        <v>0.16200000000000001</v>
      </c>
      <c r="BK17">
        <v>12540</v>
      </c>
      <c r="BL17">
        <f>BK17/1000</f>
        <v>12.54</v>
      </c>
    </row>
    <row r="18" spans="1:64" x14ac:dyDescent="0.25">
      <c r="A18">
        <f>K18/100</f>
        <v>-10.56</v>
      </c>
      <c r="B18">
        <f>L18/1000</f>
        <v>1.4</v>
      </c>
      <c r="C18">
        <f t="shared" si="0"/>
        <v>-13.530000000000001</v>
      </c>
      <c r="D18">
        <f t="shared" si="5"/>
        <v>1.2829999999999999</v>
      </c>
      <c r="E18">
        <f t="shared" si="1"/>
        <v>64.633470000000003</v>
      </c>
      <c r="G18">
        <f>E18*E18</f>
        <v>4177.4854442409005</v>
      </c>
      <c r="K18">
        <v>-1056</v>
      </c>
      <c r="L18">
        <v>1400</v>
      </c>
      <c r="AJ18">
        <v>2002</v>
      </c>
      <c r="AK18">
        <v>942</v>
      </c>
      <c r="AL18">
        <f xml:space="preserve"> AJ18/100</f>
        <v>20.02</v>
      </c>
      <c r="AM18">
        <f>AK18 /1000</f>
        <v>0.94199999999999995</v>
      </c>
      <c r="AQ18">
        <f xml:space="preserve"> AJ18/100</f>
        <v>20.02</v>
      </c>
      <c r="AR18">
        <f>(AQ18+AQ19)/2</f>
        <v>17.600000000000001</v>
      </c>
      <c r="AS18">
        <f>AK18 /1000</f>
        <v>0.94199999999999995</v>
      </c>
      <c r="AT18">
        <f>(AS17+AS18)/2</f>
        <v>0.52700000000000002</v>
      </c>
      <c r="AV18">
        <f xml:space="preserve"> (AQ18*AT18 + AS18*AR18)</f>
        <v>27.129739999999998</v>
      </c>
      <c r="AW18">
        <f>AV18/80</f>
        <v>0.33912175</v>
      </c>
      <c r="AZ18">
        <f t="shared" si="2"/>
        <v>20.02</v>
      </c>
      <c r="BA18">
        <f>(AZ18+AZ19)/2</f>
        <v>17.600000000000001</v>
      </c>
      <c r="BB18">
        <f t="shared" si="6"/>
        <v>0.17599999999999999</v>
      </c>
      <c r="BC18">
        <f t="shared" si="3"/>
        <v>0.19</v>
      </c>
      <c r="BD18">
        <f>(AZ18*BB18+BA18*BC18)</f>
        <v>6.8675199999999998</v>
      </c>
      <c r="BH18">
        <v>190</v>
      </c>
      <c r="BI18">
        <f t="shared" si="4"/>
        <v>0.19</v>
      </c>
      <c r="BK18">
        <v>20020</v>
      </c>
      <c r="BL18">
        <f>BK18/1000</f>
        <v>20.02</v>
      </c>
    </row>
    <row r="19" spans="1:64" x14ac:dyDescent="0.25">
      <c r="A19">
        <f>K19/100</f>
        <v>-16.5</v>
      </c>
      <c r="B19">
        <f>L19/1000</f>
        <v>1.4</v>
      </c>
      <c r="C19">
        <f t="shared" si="0"/>
        <v>-18.04</v>
      </c>
      <c r="D19">
        <f t="shared" si="5"/>
        <v>1.4</v>
      </c>
      <c r="E19">
        <f t="shared" si="1"/>
        <v>96.711999999999989</v>
      </c>
      <c r="G19">
        <f>E19*E19</f>
        <v>9353.2109439999986</v>
      </c>
      <c r="K19">
        <v>-1650</v>
      </c>
      <c r="L19">
        <v>1400</v>
      </c>
      <c r="AJ19">
        <v>1518</v>
      </c>
      <c r="AK19">
        <v>1432</v>
      </c>
      <c r="AL19">
        <f xml:space="preserve"> AJ19/100</f>
        <v>15.18</v>
      </c>
      <c r="AM19">
        <f>AK19 /1000</f>
        <v>1.4319999999999999</v>
      </c>
      <c r="AQ19">
        <f xml:space="preserve"> AJ19/100</f>
        <v>15.18</v>
      </c>
      <c r="AR19">
        <f>(AQ19+AQ20)/2</f>
        <v>8.14</v>
      </c>
      <c r="AS19">
        <f>AK19 /1000</f>
        <v>1.4319999999999999</v>
      </c>
      <c r="AT19">
        <f>(AS18+AS19)/2</f>
        <v>1.1869999999999998</v>
      </c>
      <c r="AV19">
        <f xml:space="preserve"> (AQ19*AT19 + AS19*AR19)</f>
        <v>29.675139999999999</v>
      </c>
      <c r="AW19">
        <f>AV19/80</f>
        <v>0.37093925</v>
      </c>
      <c r="AZ19">
        <f t="shared" si="2"/>
        <v>15.18</v>
      </c>
      <c r="BA19">
        <f>(AZ19+AZ20)/2</f>
        <v>8.14</v>
      </c>
      <c r="BB19">
        <f t="shared" si="6"/>
        <v>0.151</v>
      </c>
      <c r="BC19">
        <f t="shared" si="3"/>
        <v>0.112</v>
      </c>
      <c r="BD19">
        <f>(AZ19*BB19+BA19*BC19)</f>
        <v>3.2038600000000002</v>
      </c>
      <c r="BH19">
        <v>112</v>
      </c>
      <c r="BI19">
        <f t="shared" si="4"/>
        <v>0.112</v>
      </c>
      <c r="BK19">
        <v>15180</v>
      </c>
      <c r="BL19">
        <f>BK19/1000</f>
        <v>15.18</v>
      </c>
    </row>
    <row r="20" spans="1:64" x14ac:dyDescent="0.25">
      <c r="A20">
        <f>K20/100</f>
        <v>-19.579999999999998</v>
      </c>
      <c r="B20">
        <f>L20/1000</f>
        <v>1.1659999999999999</v>
      </c>
      <c r="C20">
        <f t="shared" si="0"/>
        <v>-18.369999999999997</v>
      </c>
      <c r="D20">
        <f t="shared" si="5"/>
        <v>1.2829999999999999</v>
      </c>
      <c r="E20">
        <f t="shared" si="1"/>
        <v>92.939549999999983</v>
      </c>
      <c r="G20">
        <f>E20*E20</f>
        <v>8637.7599542024964</v>
      </c>
      <c r="K20">
        <v>-1958</v>
      </c>
      <c r="L20">
        <v>1166</v>
      </c>
      <c r="AJ20">
        <v>110</v>
      </c>
      <c r="AK20">
        <v>1040</v>
      </c>
      <c r="AL20">
        <f xml:space="preserve"> AJ20/100</f>
        <v>1.1000000000000001</v>
      </c>
      <c r="AM20">
        <f>AK20 /1000</f>
        <v>1.04</v>
      </c>
      <c r="AQ20">
        <f xml:space="preserve"> AJ20/100</f>
        <v>1.1000000000000001</v>
      </c>
      <c r="AR20">
        <f>(AQ20+AQ21)/2</f>
        <v>7.37</v>
      </c>
      <c r="AS20">
        <f>AK20 /1000</f>
        <v>1.04</v>
      </c>
      <c r="AT20">
        <f>(AS19+AS20)/2</f>
        <v>1.236</v>
      </c>
      <c r="AV20">
        <f xml:space="preserve"> (AQ20*AT20 + AS20*AR20)</f>
        <v>9.0244</v>
      </c>
      <c r="AW20">
        <f>AV20/80</f>
        <v>0.112805</v>
      </c>
      <c r="AZ20">
        <f t="shared" si="2"/>
        <v>1.1000000000000001</v>
      </c>
      <c r="BA20">
        <f>(AZ20+AZ21)/2</f>
        <v>7.37</v>
      </c>
      <c r="BB20">
        <f t="shared" si="6"/>
        <v>7.3000000000000009E-2</v>
      </c>
      <c r="BC20">
        <f t="shared" si="3"/>
        <v>3.4000000000000002E-2</v>
      </c>
      <c r="BD20">
        <f>(AZ20*BB20+BA20*BC20)</f>
        <v>0.33088000000000006</v>
      </c>
      <c r="BH20">
        <v>34</v>
      </c>
      <c r="BI20">
        <f t="shared" si="4"/>
        <v>3.4000000000000002E-2</v>
      </c>
      <c r="BK20">
        <v>1100</v>
      </c>
      <c r="BL20">
        <f>BK20/1000</f>
        <v>1.1000000000000001</v>
      </c>
    </row>
    <row r="21" spans="1:64" x14ac:dyDescent="0.25">
      <c r="A21">
        <f>K21/100</f>
        <v>-17.16</v>
      </c>
      <c r="B21">
        <f>L21/1000</f>
        <v>0.25800000000000001</v>
      </c>
      <c r="C21">
        <f t="shared" si="0"/>
        <v>-14.3</v>
      </c>
      <c r="D21">
        <f t="shared" si="5"/>
        <v>0.71199999999999997</v>
      </c>
      <c r="E21">
        <f t="shared" si="1"/>
        <v>30.516200000000001</v>
      </c>
      <c r="G21">
        <f>E21*E21</f>
        <v>931.23846244000003</v>
      </c>
      <c r="K21">
        <v>-1716</v>
      </c>
      <c r="L21">
        <v>258</v>
      </c>
      <c r="AJ21">
        <v>1364</v>
      </c>
      <c r="AK21">
        <v>552</v>
      </c>
      <c r="AL21">
        <f xml:space="preserve"> AJ21/100</f>
        <v>13.64</v>
      </c>
      <c r="AM21">
        <f>AK21 /1000</f>
        <v>0.55200000000000005</v>
      </c>
      <c r="AQ21">
        <f xml:space="preserve"> AJ21/100</f>
        <v>13.64</v>
      </c>
      <c r="AR21">
        <f>(AQ21+AQ22)/2</f>
        <v>16.060000000000002</v>
      </c>
      <c r="AS21">
        <f>AK21 /1000</f>
        <v>0.55200000000000005</v>
      </c>
      <c r="AT21">
        <f>(AS20+AS21)/2</f>
        <v>0.79600000000000004</v>
      </c>
      <c r="AV21">
        <f xml:space="preserve"> (AQ21*AT21 + AS21*AR21)</f>
        <v>19.722560000000001</v>
      </c>
      <c r="AW21">
        <f>AV21/80</f>
        <v>0.24653200000000003</v>
      </c>
      <c r="AZ21">
        <f t="shared" si="2"/>
        <v>13.64</v>
      </c>
      <c r="BA21">
        <f>(AZ21+AZ22)/2</f>
        <v>16.060000000000002</v>
      </c>
      <c r="BB21">
        <f t="shared" si="6"/>
        <v>0.107</v>
      </c>
      <c r="BC21">
        <f t="shared" si="3"/>
        <v>0.18</v>
      </c>
      <c r="BD21">
        <f>(AZ21*BB21+BA21*BC21)</f>
        <v>4.3502800000000006</v>
      </c>
      <c r="BH21">
        <v>180</v>
      </c>
      <c r="BI21">
        <f t="shared" si="4"/>
        <v>0.18</v>
      </c>
      <c r="BK21">
        <v>13640</v>
      </c>
      <c r="BL21">
        <f>BK21/1000</f>
        <v>13.64</v>
      </c>
    </row>
    <row r="22" spans="1:64" x14ac:dyDescent="0.25">
      <c r="A22">
        <f>K22/100</f>
        <v>-11.44</v>
      </c>
      <c r="B22">
        <f>L22/1000</f>
        <v>-0.318</v>
      </c>
      <c r="C22">
        <f t="shared" si="0"/>
        <v>-7.6999999999999993</v>
      </c>
      <c r="D22">
        <f t="shared" si="5"/>
        <v>-0.03</v>
      </c>
      <c r="E22">
        <f t="shared" si="1"/>
        <v>6.6607199999999995</v>
      </c>
      <c r="G22">
        <f>E22*E22</f>
        <v>44.365190918399996</v>
      </c>
      <c r="K22">
        <v>-1144</v>
      </c>
      <c r="L22">
        <v>-318</v>
      </c>
      <c r="AJ22">
        <v>1848</v>
      </c>
      <c r="AK22">
        <v>1322</v>
      </c>
      <c r="AL22">
        <f xml:space="preserve"> AJ22/100</f>
        <v>18.48</v>
      </c>
      <c r="AM22">
        <f>AK22 /1000</f>
        <v>1.3220000000000001</v>
      </c>
      <c r="AQ22">
        <f xml:space="preserve"> AJ22/100</f>
        <v>18.48</v>
      </c>
      <c r="AR22">
        <f>(AQ22+AQ23)/2</f>
        <v>12.870000000000001</v>
      </c>
      <c r="AS22">
        <f>AK22 /1000</f>
        <v>1.3220000000000001</v>
      </c>
      <c r="AT22">
        <f>(AS21+AS22)/2</f>
        <v>0.93700000000000006</v>
      </c>
      <c r="AV22">
        <f xml:space="preserve"> (AQ22*AT22 + AS22*AR22)</f>
        <v>34.329900000000002</v>
      </c>
      <c r="AW22">
        <f>AV22/80</f>
        <v>0.42912375000000003</v>
      </c>
      <c r="AZ22">
        <f t="shared" si="2"/>
        <v>18.48</v>
      </c>
      <c r="BA22">
        <f>(AZ22+AZ23)/2</f>
        <v>12.870000000000001</v>
      </c>
      <c r="BB22">
        <f t="shared" si="6"/>
        <v>0.16099999999999998</v>
      </c>
      <c r="BC22">
        <f t="shared" si="3"/>
        <v>0.14199999999999999</v>
      </c>
      <c r="BD22">
        <f>(AZ22*BB22+BA22*BC22)</f>
        <v>4.8028199999999996</v>
      </c>
      <c r="BH22">
        <v>142</v>
      </c>
      <c r="BI22">
        <f t="shared" si="4"/>
        <v>0.14199999999999999</v>
      </c>
      <c r="BK22">
        <v>18480</v>
      </c>
      <c r="BL22">
        <f>BK22/1000</f>
        <v>18.48</v>
      </c>
    </row>
    <row r="23" spans="1:64" x14ac:dyDescent="0.25">
      <c r="A23">
        <f>K23/100</f>
        <v>-3.96</v>
      </c>
      <c r="B23">
        <f>L23/1000</f>
        <v>-0.84599999999999997</v>
      </c>
      <c r="C23">
        <f t="shared" si="0"/>
        <v>0</v>
      </c>
      <c r="D23">
        <f t="shared" si="5"/>
        <v>-0.58199999999999996</v>
      </c>
      <c r="E23">
        <f t="shared" si="1"/>
        <v>5.6548799999999995</v>
      </c>
      <c r="G23">
        <f>E23*E23</f>
        <v>31.977667814399993</v>
      </c>
      <c r="K23">
        <v>-396</v>
      </c>
      <c r="L23">
        <v>-846</v>
      </c>
      <c r="AJ23">
        <v>726</v>
      </c>
      <c r="AK23">
        <v>1304</v>
      </c>
      <c r="AL23">
        <f xml:space="preserve"> AJ23/100</f>
        <v>7.26</v>
      </c>
      <c r="AM23">
        <f>AK23 /1000</f>
        <v>1.304</v>
      </c>
      <c r="AQ23">
        <f xml:space="preserve"> AJ23/100</f>
        <v>7.26</v>
      </c>
      <c r="AR23">
        <f>(AQ23+AQ24)/2</f>
        <v>7.81</v>
      </c>
      <c r="AS23">
        <f>AK23 /1000</f>
        <v>1.304</v>
      </c>
      <c r="AT23">
        <f>(AS22+AS23)/2</f>
        <v>1.3130000000000002</v>
      </c>
      <c r="AV23">
        <f xml:space="preserve"> (AQ23*AT23 + AS23*AR23)</f>
        <v>19.716619999999999</v>
      </c>
      <c r="AW23">
        <f>AV23/80</f>
        <v>0.24645774999999998</v>
      </c>
      <c r="AZ23">
        <f t="shared" si="2"/>
        <v>7.26</v>
      </c>
      <c r="BA23">
        <f>(AZ23+AZ24)/2</f>
        <v>7.81</v>
      </c>
      <c r="BB23">
        <f t="shared" si="6"/>
        <v>7.8E-2</v>
      </c>
      <c r="BC23">
        <f t="shared" si="3"/>
        <v>1.4E-2</v>
      </c>
      <c r="BD23">
        <f>(AZ23*BB23+BA23*BC23)</f>
        <v>0.67562</v>
      </c>
      <c r="BH23">
        <v>14</v>
      </c>
      <c r="BI23">
        <f t="shared" si="4"/>
        <v>1.4E-2</v>
      </c>
      <c r="BK23">
        <v>7260</v>
      </c>
      <c r="BL23">
        <f>BK23/1000</f>
        <v>7.26</v>
      </c>
    </row>
    <row r="24" spans="1:64" x14ac:dyDescent="0.25">
      <c r="A24">
        <f>K24/100</f>
        <v>3.96</v>
      </c>
      <c r="B24">
        <f>L24/1000</f>
        <v>-1.236</v>
      </c>
      <c r="C24">
        <f t="shared" si="0"/>
        <v>7.6999999999999993</v>
      </c>
      <c r="D24">
        <f t="shared" si="5"/>
        <v>-1.0409999999999999</v>
      </c>
      <c r="E24">
        <f t="shared" si="1"/>
        <v>26.54982</v>
      </c>
      <c r="G24">
        <f>E24*E24</f>
        <v>704.89294203240001</v>
      </c>
      <c r="K24">
        <v>396</v>
      </c>
      <c r="L24">
        <v>-1236</v>
      </c>
      <c r="AJ24">
        <v>836</v>
      </c>
      <c r="AK24">
        <v>464</v>
      </c>
      <c r="AL24">
        <f xml:space="preserve"> AJ24/100</f>
        <v>8.36</v>
      </c>
      <c r="AM24">
        <f>AK24 /1000</f>
        <v>0.46400000000000002</v>
      </c>
      <c r="AQ24">
        <f xml:space="preserve"> AJ24/100</f>
        <v>8.36</v>
      </c>
      <c r="AR24">
        <f>(AQ24+AQ25)/2</f>
        <v>13.64</v>
      </c>
      <c r="AS24">
        <f>AK24 /1000</f>
        <v>0.46400000000000002</v>
      </c>
      <c r="AT24">
        <f>(AS23+AS24)/2</f>
        <v>0.88400000000000001</v>
      </c>
      <c r="AV24">
        <f xml:space="preserve"> (AQ24*AT24 + AS24*AR24)</f>
        <v>13.719200000000001</v>
      </c>
      <c r="AW24">
        <f>AV24/80</f>
        <v>0.17149</v>
      </c>
      <c r="AZ24">
        <f t="shared" si="2"/>
        <v>8.36</v>
      </c>
      <c r="BA24">
        <f>(AZ24+AZ25)/2</f>
        <v>13.64</v>
      </c>
      <c r="BB24">
        <f t="shared" si="6"/>
        <v>6.8000000000000005E-2</v>
      </c>
      <c r="BC24">
        <f t="shared" si="3"/>
        <v>0.122</v>
      </c>
      <c r="BD24">
        <f>(AZ24*BB24+BA24*BC24)</f>
        <v>2.2325599999999999</v>
      </c>
      <c r="BH24">
        <v>122</v>
      </c>
      <c r="BI24">
        <f t="shared" si="4"/>
        <v>0.122</v>
      </c>
      <c r="BK24">
        <v>8360</v>
      </c>
      <c r="BL24">
        <f>BK24/1000</f>
        <v>8.36</v>
      </c>
    </row>
    <row r="25" spans="1:64" x14ac:dyDescent="0.25">
      <c r="A25">
        <f>K25/100</f>
        <v>11.44</v>
      </c>
      <c r="B25">
        <f>L25/1000</f>
        <v>-1.4219999999999999</v>
      </c>
      <c r="C25">
        <f t="shared" si="0"/>
        <v>14.190000000000001</v>
      </c>
      <c r="D25">
        <f t="shared" si="5"/>
        <v>-1.329</v>
      </c>
      <c r="E25">
        <f t="shared" si="1"/>
        <v>70.508130000000008</v>
      </c>
      <c r="G25">
        <f>E25*E25</f>
        <v>4971.3963960969013</v>
      </c>
      <c r="K25">
        <v>1144</v>
      </c>
      <c r="L25">
        <v>-1422</v>
      </c>
      <c r="AJ25">
        <v>1892</v>
      </c>
      <c r="AK25">
        <v>650</v>
      </c>
      <c r="AL25">
        <f xml:space="preserve"> AJ25/100</f>
        <v>18.920000000000002</v>
      </c>
      <c r="AM25">
        <f>AK25 /1000</f>
        <v>0.65</v>
      </c>
      <c r="AQ25">
        <f xml:space="preserve"> AJ25/100</f>
        <v>18.920000000000002</v>
      </c>
      <c r="AR25">
        <f>(AQ25+AQ26)/2</f>
        <v>18.48</v>
      </c>
      <c r="AS25">
        <f>AK25 /1000</f>
        <v>0.65</v>
      </c>
      <c r="AT25">
        <f>(AS24+AS25)/2</f>
        <v>0.55700000000000005</v>
      </c>
      <c r="AV25">
        <f xml:space="preserve"> (AQ25*AT25 + AS25*AR25)</f>
        <v>22.550440000000002</v>
      </c>
      <c r="AW25">
        <f>AV25/80</f>
        <v>0.28188050000000003</v>
      </c>
      <c r="AZ25">
        <f t="shared" si="2"/>
        <v>18.920000000000002</v>
      </c>
      <c r="BA25">
        <f>(AZ25+AZ26)/2</f>
        <v>18.48</v>
      </c>
      <c r="BB25">
        <f t="shared" si="6"/>
        <v>0.156</v>
      </c>
      <c r="BC25">
        <f t="shared" si="3"/>
        <v>0.19</v>
      </c>
      <c r="BD25">
        <f>(AZ25*BB25+BA25*BC25)</f>
        <v>6.4627200000000009</v>
      </c>
      <c r="BH25">
        <v>190</v>
      </c>
      <c r="BI25">
        <f t="shared" si="4"/>
        <v>0.19</v>
      </c>
      <c r="BK25">
        <v>18920</v>
      </c>
      <c r="BL25">
        <f>BK25/1000</f>
        <v>18.920000000000002</v>
      </c>
    </row>
    <row r="26" spans="1:64" x14ac:dyDescent="0.25">
      <c r="A26">
        <f>K26/100</f>
        <v>16.940000000000001</v>
      </c>
      <c r="B26">
        <f>L26/1000</f>
        <v>-1.3819999999999999</v>
      </c>
      <c r="C26">
        <f t="shared" si="0"/>
        <v>18.259999999999998</v>
      </c>
      <c r="D26">
        <f t="shared" si="5"/>
        <v>-1.4019999999999999</v>
      </c>
      <c r="E26">
        <f t="shared" si="1"/>
        <v>97.996800000000007</v>
      </c>
      <c r="G26">
        <f>E26*E26</f>
        <v>9603.3728102400019</v>
      </c>
      <c r="K26">
        <v>1694</v>
      </c>
      <c r="L26">
        <v>-1382</v>
      </c>
      <c r="AJ26">
        <v>1804</v>
      </c>
      <c r="AK26">
        <v>1432</v>
      </c>
      <c r="AL26">
        <f xml:space="preserve"> AJ26/100</f>
        <v>18.04</v>
      </c>
      <c r="AM26">
        <f>AK26 /1000</f>
        <v>1.4319999999999999</v>
      </c>
      <c r="AQ26">
        <f xml:space="preserve"> AJ26/100</f>
        <v>18.04</v>
      </c>
      <c r="AR26">
        <f>(AQ26+AQ27)/2</f>
        <v>9.9</v>
      </c>
      <c r="AS26">
        <f>AK26 /1000</f>
        <v>1.4319999999999999</v>
      </c>
      <c r="AT26">
        <f>(AS25+AS26)/2</f>
        <v>1.0409999999999999</v>
      </c>
      <c r="AV26">
        <f xml:space="preserve"> (AQ26*AT26 + AS26*AR26)</f>
        <v>32.956440000000001</v>
      </c>
      <c r="AW26">
        <f>AV26/80</f>
        <v>0.41195550000000003</v>
      </c>
      <c r="AZ26">
        <f t="shared" si="2"/>
        <v>18.04</v>
      </c>
      <c r="BA26">
        <f>(AZ26+AZ27)/2</f>
        <v>9.9</v>
      </c>
      <c r="BB26">
        <f t="shared" si="6"/>
        <v>0.13700000000000001</v>
      </c>
      <c r="BC26">
        <f t="shared" si="3"/>
        <v>8.4000000000000005E-2</v>
      </c>
      <c r="BD26">
        <f>(AZ26*BB26+BA26*BC26)</f>
        <v>3.3030800000000005</v>
      </c>
      <c r="BH26">
        <v>84</v>
      </c>
      <c r="BI26">
        <f t="shared" si="4"/>
        <v>8.4000000000000005E-2</v>
      </c>
      <c r="BK26">
        <v>18040</v>
      </c>
      <c r="BL26">
        <f>BK26/1000</f>
        <v>18.04</v>
      </c>
    </row>
    <row r="27" spans="1:64" x14ac:dyDescent="0.25">
      <c r="A27">
        <f>K27/100</f>
        <v>19.579999999999998</v>
      </c>
      <c r="B27">
        <f>L27/1000</f>
        <v>-1.1180000000000001</v>
      </c>
      <c r="C27">
        <f t="shared" si="0"/>
        <v>19.36</v>
      </c>
      <c r="D27">
        <f t="shared" si="5"/>
        <v>-1.25</v>
      </c>
      <c r="E27">
        <f t="shared" si="1"/>
        <v>92.209920000000011</v>
      </c>
      <c r="G27">
        <f>E27*E27</f>
        <v>8502.6693464064028</v>
      </c>
      <c r="K27">
        <v>1958</v>
      </c>
      <c r="L27">
        <v>-1118</v>
      </c>
      <c r="AJ27">
        <v>176</v>
      </c>
      <c r="AK27">
        <v>904</v>
      </c>
      <c r="AL27">
        <f xml:space="preserve"> AJ27/100</f>
        <v>1.76</v>
      </c>
      <c r="AM27">
        <f>AK27 /1000</f>
        <v>0.90400000000000003</v>
      </c>
      <c r="AQ27">
        <f xml:space="preserve"> AJ27/100</f>
        <v>1.76</v>
      </c>
      <c r="AR27">
        <f>(AQ27+AQ28)/2</f>
        <v>8.58</v>
      </c>
      <c r="AS27">
        <f>AK27 /1000</f>
        <v>0.90400000000000003</v>
      </c>
      <c r="AT27">
        <f>(AS26+AS27)/2</f>
        <v>1.1679999999999999</v>
      </c>
      <c r="AV27">
        <f xml:space="preserve"> (AQ27*AT27 + AS27*AR27)</f>
        <v>9.8120000000000012</v>
      </c>
      <c r="AW27">
        <f>AV27/80</f>
        <v>0.12265000000000001</v>
      </c>
      <c r="AZ27">
        <f t="shared" si="2"/>
        <v>1.76</v>
      </c>
      <c r="BA27">
        <f>(AZ27+AZ28)/2</f>
        <v>8.58</v>
      </c>
      <c r="BB27">
        <f t="shared" si="6"/>
        <v>7.3000000000000009E-2</v>
      </c>
      <c r="BC27">
        <f t="shared" si="3"/>
        <v>6.2E-2</v>
      </c>
      <c r="BD27">
        <f>(AZ27*BB27+BA27*BC27)</f>
        <v>0.66044000000000003</v>
      </c>
      <c r="BH27">
        <v>62</v>
      </c>
      <c r="BI27">
        <f t="shared" si="4"/>
        <v>6.2E-2</v>
      </c>
      <c r="BK27">
        <v>1760</v>
      </c>
      <c r="BL27">
        <f>BK27/1000</f>
        <v>1.76</v>
      </c>
    </row>
    <row r="28" spans="1:64" x14ac:dyDescent="0.25">
      <c r="A28">
        <f>K28/100</f>
        <v>19.14</v>
      </c>
      <c r="B28">
        <f>L28/1000</f>
        <v>-0.68</v>
      </c>
      <c r="C28">
        <f t="shared" si="0"/>
        <v>17.38</v>
      </c>
      <c r="D28">
        <f t="shared" si="5"/>
        <v>-0.89900000000000002</v>
      </c>
      <c r="E28">
        <f t="shared" si="1"/>
        <v>57.665080000000003</v>
      </c>
      <c r="G28">
        <f>E28*E28</f>
        <v>3325.2614514064003</v>
      </c>
      <c r="K28">
        <v>1914</v>
      </c>
      <c r="L28">
        <v>-680</v>
      </c>
      <c r="AJ28">
        <v>1540</v>
      </c>
      <c r="AK28">
        <v>180</v>
      </c>
      <c r="AL28">
        <f xml:space="preserve"> AJ28/100</f>
        <v>15.4</v>
      </c>
      <c r="AM28">
        <f>AK28 /1000</f>
        <v>0.18</v>
      </c>
      <c r="AQ28">
        <f xml:space="preserve"> AJ28/100</f>
        <v>15.4</v>
      </c>
      <c r="AR28">
        <f>(AQ28+AQ29)/2</f>
        <v>17.489999999999998</v>
      </c>
      <c r="AS28">
        <f>AK28 /1000</f>
        <v>0.18</v>
      </c>
      <c r="AT28">
        <f>(AS27+AS28)/2</f>
        <v>0.54200000000000004</v>
      </c>
      <c r="AV28">
        <f xml:space="preserve"> (AQ28*AT28 + AS28*AR28)</f>
        <v>11.494999999999999</v>
      </c>
      <c r="AW28">
        <f>AV28/80</f>
        <v>0.1436875</v>
      </c>
      <c r="AZ28">
        <f t="shared" si="2"/>
        <v>15.4</v>
      </c>
      <c r="BA28">
        <f>(AZ28+AZ29)/2</f>
        <v>17.489999999999998</v>
      </c>
      <c r="BB28">
        <f t="shared" si="6"/>
        <v>0.111</v>
      </c>
      <c r="BC28">
        <f t="shared" si="3"/>
        <v>0.16</v>
      </c>
      <c r="BD28">
        <f>(AZ28*BB28+BA28*BC28)</f>
        <v>4.5077999999999996</v>
      </c>
      <c r="BH28">
        <v>160</v>
      </c>
      <c r="BI28">
        <f t="shared" si="4"/>
        <v>0.16</v>
      </c>
      <c r="BK28">
        <v>15400</v>
      </c>
      <c r="BL28">
        <f>BK28/1000</f>
        <v>15.4</v>
      </c>
    </row>
    <row r="29" spans="1:64" x14ac:dyDescent="0.25">
      <c r="A29">
        <f>K29/100</f>
        <v>15.62</v>
      </c>
      <c r="B29">
        <f>L29/1000</f>
        <v>-0.13200000000000001</v>
      </c>
      <c r="C29">
        <f t="shared" si="0"/>
        <v>12.649999999999999</v>
      </c>
      <c r="D29">
        <f t="shared" si="5"/>
        <v>-0.40600000000000003</v>
      </c>
      <c r="E29">
        <f t="shared" si="1"/>
        <v>15.209259999999999</v>
      </c>
      <c r="G29">
        <f>E29*E29</f>
        <v>231.32158974759997</v>
      </c>
      <c r="K29">
        <v>1562</v>
      </c>
      <c r="L29">
        <v>-132</v>
      </c>
      <c r="AJ29">
        <v>1958</v>
      </c>
      <c r="AK29">
        <v>1146</v>
      </c>
      <c r="AL29">
        <f xml:space="preserve"> AJ29/100</f>
        <v>19.579999999999998</v>
      </c>
      <c r="AM29">
        <f>AK29 /1000</f>
        <v>1.1459999999999999</v>
      </c>
      <c r="AQ29">
        <f xml:space="preserve"> AJ29/100</f>
        <v>19.579999999999998</v>
      </c>
      <c r="AR29">
        <f>(AQ29+AQ30)/2</f>
        <v>15.73</v>
      </c>
      <c r="AS29">
        <f>AK29 /1000</f>
        <v>1.1459999999999999</v>
      </c>
      <c r="AT29">
        <f>(AS28+AS29)/2</f>
        <v>0.66299999999999992</v>
      </c>
      <c r="AV29">
        <f xml:space="preserve"> (AQ29*AT29 + AS29*AR29)</f>
        <v>31.008119999999998</v>
      </c>
      <c r="AW29">
        <f>AV29/80</f>
        <v>0.38760149999999999</v>
      </c>
      <c r="AZ29">
        <f t="shared" si="2"/>
        <v>19.579999999999998</v>
      </c>
      <c r="BA29">
        <f>(AZ29+AZ30)/2</f>
        <v>15.73</v>
      </c>
      <c r="BB29">
        <f t="shared" si="6"/>
        <v>0.16</v>
      </c>
      <c r="BC29">
        <f t="shared" si="3"/>
        <v>0.16</v>
      </c>
      <c r="BD29">
        <f>(AZ29*BB29+BA29*BC29)</f>
        <v>5.6495999999999995</v>
      </c>
      <c r="BH29">
        <v>160</v>
      </c>
      <c r="BI29">
        <f t="shared" si="4"/>
        <v>0.16</v>
      </c>
      <c r="BK29">
        <v>19580</v>
      </c>
      <c r="BL29">
        <f>BK29/1000</f>
        <v>19.579999999999998</v>
      </c>
    </row>
    <row r="30" spans="1:64" x14ac:dyDescent="0.25">
      <c r="A30">
        <f>K30/100</f>
        <v>9.68</v>
      </c>
      <c r="B30">
        <f>L30/1000</f>
        <v>0.44400000000000001</v>
      </c>
      <c r="C30">
        <f t="shared" si="0"/>
        <v>2.09</v>
      </c>
      <c r="D30">
        <f t="shared" si="5"/>
        <v>0.156</v>
      </c>
      <c r="E30">
        <f t="shared" si="1"/>
        <v>7.0619999999999994</v>
      </c>
      <c r="G30">
        <f>E30*E30</f>
        <v>49.871843999999989</v>
      </c>
      <c r="K30">
        <v>968</v>
      </c>
      <c r="L30">
        <v>444</v>
      </c>
      <c r="AJ30">
        <v>1188</v>
      </c>
      <c r="AK30">
        <v>1410</v>
      </c>
      <c r="AL30">
        <f xml:space="preserve"> AJ30/100</f>
        <v>11.88</v>
      </c>
      <c r="AM30">
        <f>AK30 /1000</f>
        <v>1.41</v>
      </c>
      <c r="AQ30">
        <f xml:space="preserve"> AJ30/100</f>
        <v>11.88</v>
      </c>
      <c r="AR30">
        <f>(AQ30+AQ31)/2</f>
        <v>7.7</v>
      </c>
      <c r="AS30">
        <f>AK30 /1000</f>
        <v>1.41</v>
      </c>
      <c r="AT30">
        <f>(AS29+AS30)/2</f>
        <v>1.278</v>
      </c>
      <c r="AV30">
        <f xml:space="preserve"> (AQ30*AT30 + AS30*AR30)</f>
        <v>26.039639999999999</v>
      </c>
      <c r="AW30">
        <f>AV30/80</f>
        <v>0.32549549999999999</v>
      </c>
      <c r="AZ30">
        <f t="shared" si="2"/>
        <v>11.88</v>
      </c>
      <c r="BA30">
        <f>(AZ30+AZ31)/2</f>
        <v>7.7</v>
      </c>
      <c r="BB30">
        <f t="shared" si="6"/>
        <v>0.111</v>
      </c>
      <c r="BC30">
        <f t="shared" si="3"/>
        <v>6.2E-2</v>
      </c>
      <c r="BD30">
        <f>(AZ30*BB30+BA30*BC30)</f>
        <v>1.7960800000000001</v>
      </c>
      <c r="BH30">
        <v>62</v>
      </c>
      <c r="BI30">
        <f t="shared" si="4"/>
        <v>6.2E-2</v>
      </c>
      <c r="BK30">
        <v>11880</v>
      </c>
      <c r="BL30">
        <f>BK30/1000</f>
        <v>11.88</v>
      </c>
    </row>
    <row r="31" spans="1:64" x14ac:dyDescent="0.25">
      <c r="A31">
        <f>K31/100</f>
        <v>-5.5</v>
      </c>
      <c r="B31">
        <f>L31/1000</f>
        <v>1.274</v>
      </c>
      <c r="C31">
        <f t="shared" si="0"/>
        <v>-9.129999999999999</v>
      </c>
      <c r="D31">
        <f t="shared" si="5"/>
        <v>0.85899999999999999</v>
      </c>
      <c r="E31">
        <f t="shared" si="1"/>
        <v>31.205789999999997</v>
      </c>
      <c r="G31">
        <f>E31*E31</f>
        <v>973.80132952409986</v>
      </c>
      <c r="K31">
        <v>-550</v>
      </c>
      <c r="L31">
        <v>1274</v>
      </c>
      <c r="AJ31">
        <v>352</v>
      </c>
      <c r="AK31">
        <v>258</v>
      </c>
      <c r="AL31">
        <f xml:space="preserve"> AJ31/100</f>
        <v>3.52</v>
      </c>
      <c r="AM31">
        <f>AK31 /1000</f>
        <v>0.25800000000000001</v>
      </c>
      <c r="AQ31">
        <f xml:space="preserve"> AJ31/100</f>
        <v>3.52</v>
      </c>
      <c r="AR31">
        <f>(AQ31+AQ32)/2</f>
        <v>11.66</v>
      </c>
      <c r="AS31">
        <f>AK31 /1000</f>
        <v>0.25800000000000001</v>
      </c>
      <c r="AT31">
        <f>(AS30+AS31)/2</f>
        <v>0.83399999999999996</v>
      </c>
      <c r="AV31">
        <f xml:space="preserve"> (AQ31*AT31 + AS31*AR31)</f>
        <v>5.9439600000000006</v>
      </c>
      <c r="AW31">
        <f>AV31/80</f>
        <v>7.4299500000000004E-2</v>
      </c>
      <c r="AZ31">
        <f t="shared" si="2"/>
        <v>3.52</v>
      </c>
      <c r="BA31">
        <f>(AZ31+AZ32)/2</f>
        <v>11.66</v>
      </c>
      <c r="BB31">
        <f t="shared" si="6"/>
        <v>0.10199999999999999</v>
      </c>
      <c r="BC31">
        <f t="shared" si="3"/>
        <v>0.14199999999999999</v>
      </c>
      <c r="BD31">
        <f>(AZ31*BB31+BA31*BC31)</f>
        <v>2.0147599999999999</v>
      </c>
      <c r="BH31">
        <v>142</v>
      </c>
      <c r="BI31">
        <f t="shared" si="4"/>
        <v>0.14199999999999999</v>
      </c>
      <c r="BK31">
        <v>3520</v>
      </c>
      <c r="BL31">
        <f>BK31/1000</f>
        <v>3.52</v>
      </c>
    </row>
    <row r="32" spans="1:64" x14ac:dyDescent="0.25">
      <c r="A32">
        <f>K32/100</f>
        <v>-12.76</v>
      </c>
      <c r="B32">
        <f>L32/1000</f>
        <v>1.43</v>
      </c>
      <c r="C32">
        <f t="shared" si="0"/>
        <v>-15.18</v>
      </c>
      <c r="D32">
        <f t="shared" si="5"/>
        <v>1.3519999999999999</v>
      </c>
      <c r="E32">
        <f t="shared" si="1"/>
        <v>77.729079999999996</v>
      </c>
      <c r="G32">
        <f>E32*E32</f>
        <v>6041.8098776463994</v>
      </c>
      <c r="K32">
        <v>-1276</v>
      </c>
      <c r="L32">
        <v>1430</v>
      </c>
      <c r="AJ32">
        <v>1980</v>
      </c>
      <c r="AK32">
        <v>836</v>
      </c>
      <c r="AL32">
        <f xml:space="preserve"> AJ32/100</f>
        <v>19.8</v>
      </c>
      <c r="AM32">
        <f>AK32 /1000</f>
        <v>0.83599999999999997</v>
      </c>
      <c r="AQ32">
        <f xml:space="preserve"> AJ32/100</f>
        <v>19.8</v>
      </c>
      <c r="AR32">
        <f>(AQ32+AQ33)/2</f>
        <v>18.149999999999999</v>
      </c>
      <c r="AS32">
        <f>AK32 /1000</f>
        <v>0.83599999999999997</v>
      </c>
      <c r="AT32">
        <f>(AS31+AS32)/2</f>
        <v>0.54699999999999993</v>
      </c>
      <c r="AV32">
        <f xml:space="preserve"> (AQ32*AT32 + AS32*AR32)</f>
        <v>26.003999999999998</v>
      </c>
      <c r="AW32">
        <f>AV32/80</f>
        <v>0.32504999999999995</v>
      </c>
      <c r="AZ32">
        <f t="shared" si="2"/>
        <v>19.8</v>
      </c>
      <c r="BA32">
        <f>(AZ32+AZ33)/2</f>
        <v>18.149999999999999</v>
      </c>
      <c r="BB32">
        <f t="shared" si="6"/>
        <v>0.16599999999999998</v>
      </c>
      <c r="BC32">
        <f t="shared" si="3"/>
        <v>0.19</v>
      </c>
      <c r="BD32">
        <f>(AZ32*BB32+BA32*BC32)</f>
        <v>6.7352999999999996</v>
      </c>
      <c r="BH32">
        <v>190</v>
      </c>
      <c r="BI32">
        <f t="shared" si="4"/>
        <v>0.19</v>
      </c>
      <c r="BK32">
        <v>19800</v>
      </c>
      <c r="BL32">
        <f>BK32/1000</f>
        <v>19.8</v>
      </c>
    </row>
    <row r="33" spans="1:64" x14ac:dyDescent="0.25">
      <c r="A33">
        <f>K33/100</f>
        <v>-17.600000000000001</v>
      </c>
      <c r="B33">
        <f>L33/1000</f>
        <v>1.3520000000000001</v>
      </c>
      <c r="C33">
        <f t="shared" si="0"/>
        <v>-18.810000000000002</v>
      </c>
      <c r="D33">
        <f t="shared" si="5"/>
        <v>1.391</v>
      </c>
      <c r="E33">
        <f t="shared" si="1"/>
        <v>99.872630000000015</v>
      </c>
      <c r="G33">
        <f>E33*E33</f>
        <v>9974.5422231169032</v>
      </c>
      <c r="K33">
        <v>-1760</v>
      </c>
      <c r="L33">
        <v>1352</v>
      </c>
      <c r="AJ33">
        <v>1650</v>
      </c>
      <c r="AK33">
        <v>1422</v>
      </c>
      <c r="AL33">
        <f xml:space="preserve"> AJ33/100</f>
        <v>16.5</v>
      </c>
      <c r="AM33">
        <f>AK33 /1000</f>
        <v>1.4219999999999999</v>
      </c>
      <c r="AQ33">
        <f xml:space="preserve"> AJ33/100</f>
        <v>16.5</v>
      </c>
      <c r="AR33">
        <f>(AQ33+AQ34)/2</f>
        <v>9.9</v>
      </c>
      <c r="AS33">
        <f>AK33 /1000</f>
        <v>1.4219999999999999</v>
      </c>
      <c r="AT33">
        <f>(AS32+AS33)/2</f>
        <v>1.129</v>
      </c>
      <c r="AV33">
        <f xml:space="preserve"> (AQ33*AT33 + AS33*AR33)</f>
        <v>32.706299999999999</v>
      </c>
      <c r="AW33">
        <f>AV33/80</f>
        <v>0.40882874999999996</v>
      </c>
      <c r="AZ33">
        <f t="shared" si="2"/>
        <v>16.5</v>
      </c>
      <c r="BA33">
        <f>(AZ33+AZ34)/2</f>
        <v>9.9</v>
      </c>
      <c r="BB33">
        <f t="shared" si="6"/>
        <v>0.156</v>
      </c>
      <c r="BC33">
        <f t="shared" si="3"/>
        <v>0.122</v>
      </c>
      <c r="BD33">
        <f>(AZ33*BB33+BA33*BC33)</f>
        <v>3.7817999999999996</v>
      </c>
      <c r="BH33">
        <v>122</v>
      </c>
      <c r="BI33">
        <f t="shared" si="4"/>
        <v>0.122</v>
      </c>
      <c r="BK33">
        <v>16500</v>
      </c>
      <c r="BL33">
        <f>BK33/1000</f>
        <v>16.5</v>
      </c>
    </row>
    <row r="34" spans="1:64" x14ac:dyDescent="0.25">
      <c r="A34">
        <f>K34/100</f>
        <v>-20.02</v>
      </c>
      <c r="B34">
        <f>L34/1000</f>
        <v>1.05</v>
      </c>
      <c r="C34">
        <f t="shared" si="0"/>
        <v>-19.47</v>
      </c>
      <c r="D34">
        <f t="shared" si="5"/>
        <v>1.2010000000000001</v>
      </c>
      <c r="E34">
        <f t="shared" si="1"/>
        <v>88.891990000000007</v>
      </c>
      <c r="G34">
        <f>E34*E34</f>
        <v>7901.7858861601017</v>
      </c>
      <c r="K34">
        <v>-2002</v>
      </c>
      <c r="L34">
        <v>1050</v>
      </c>
      <c r="AJ34">
        <v>330</v>
      </c>
      <c r="AK34">
        <v>1138</v>
      </c>
      <c r="AL34">
        <f xml:space="preserve"> AJ34/100</f>
        <v>3.3</v>
      </c>
      <c r="AM34">
        <f>AK34 /1000</f>
        <v>1.1379999999999999</v>
      </c>
      <c r="AQ34">
        <f xml:space="preserve"> AJ34/100</f>
        <v>3.3</v>
      </c>
      <c r="AR34">
        <f>(AQ34+AQ35)/2</f>
        <v>7.59</v>
      </c>
      <c r="AS34">
        <f>AK34 /1000</f>
        <v>1.1379999999999999</v>
      </c>
      <c r="AT34">
        <f>(AS33+AS34)/2</f>
        <v>1.2799999999999998</v>
      </c>
      <c r="AV34">
        <f xml:space="preserve"> (AQ34*AT34 + AS34*AR34)</f>
        <v>12.861419999999999</v>
      </c>
      <c r="AW34">
        <f>AV34/80</f>
        <v>0.16076774999999999</v>
      </c>
      <c r="AZ34">
        <f t="shared" si="2"/>
        <v>3.3</v>
      </c>
      <c r="BA34">
        <f>(AZ34+AZ35)/2</f>
        <v>7.59</v>
      </c>
      <c r="BB34">
        <f t="shared" si="6"/>
        <v>6.8000000000000005E-2</v>
      </c>
      <c r="BC34">
        <f t="shared" si="3"/>
        <v>1.4E-2</v>
      </c>
      <c r="BD34">
        <f>(AZ34*BB34+BA34*BC34)</f>
        <v>0.33066000000000001</v>
      </c>
      <c r="BH34">
        <v>14</v>
      </c>
      <c r="BI34">
        <f t="shared" si="4"/>
        <v>1.4E-2</v>
      </c>
      <c r="BK34">
        <v>3300</v>
      </c>
      <c r="BL34">
        <f>BK34/1000</f>
        <v>3.3</v>
      </c>
    </row>
    <row r="35" spans="1:64" x14ac:dyDescent="0.25">
      <c r="A35">
        <f>K35/100</f>
        <v>-18.920000000000002</v>
      </c>
      <c r="B35">
        <f>L35/1000</f>
        <v>0.57999999999999996</v>
      </c>
      <c r="C35">
        <f t="shared" si="0"/>
        <v>-16.940000000000001</v>
      </c>
      <c r="D35">
        <f t="shared" si="5"/>
        <v>0.81499999999999995</v>
      </c>
      <c r="E35">
        <f t="shared" si="1"/>
        <v>50.024700000000003</v>
      </c>
      <c r="G35">
        <f>E35*E35</f>
        <v>2502.4706100900003</v>
      </c>
      <c r="K35">
        <v>-1892</v>
      </c>
      <c r="L35">
        <v>580</v>
      </c>
      <c r="AJ35">
        <v>1188</v>
      </c>
      <c r="AK35">
        <v>172</v>
      </c>
      <c r="AL35">
        <f xml:space="preserve"> AJ35/100</f>
        <v>11.88</v>
      </c>
      <c r="AM35">
        <f>AK35 /1000</f>
        <v>0.17199999999999999</v>
      </c>
      <c r="AQ35">
        <f xml:space="preserve"> AJ35/100</f>
        <v>11.88</v>
      </c>
      <c r="AR35">
        <f>(AQ35+AQ36)/2</f>
        <v>15.84</v>
      </c>
      <c r="AS35">
        <f>AK35 /1000</f>
        <v>0.17199999999999999</v>
      </c>
      <c r="AT35">
        <f>(AS34+AS35)/2</f>
        <v>0.65499999999999992</v>
      </c>
      <c r="AV35">
        <f xml:space="preserve"> (AQ35*AT35 + AS35*AR35)</f>
        <v>10.505879999999999</v>
      </c>
      <c r="AW35">
        <f>AV35/80</f>
        <v>0.13132349999999998</v>
      </c>
      <c r="AZ35">
        <f t="shared" si="2"/>
        <v>11.88</v>
      </c>
      <c r="BA35">
        <f>(AZ35+AZ36)/2</f>
        <v>15.84</v>
      </c>
      <c r="BB35">
        <f t="shared" si="6"/>
        <v>7.8E-2</v>
      </c>
      <c r="BC35">
        <f t="shared" si="3"/>
        <v>0.14199999999999999</v>
      </c>
      <c r="BD35">
        <f>(AZ35*BB35+BA35*BC35)</f>
        <v>3.1759199999999996</v>
      </c>
      <c r="BH35">
        <v>142</v>
      </c>
      <c r="BI35">
        <f t="shared" si="4"/>
        <v>0.14199999999999999</v>
      </c>
      <c r="BK35">
        <v>11880</v>
      </c>
      <c r="BL35">
        <f>BK35/1000</f>
        <v>11.88</v>
      </c>
    </row>
    <row r="36" spans="1:64" x14ac:dyDescent="0.25">
      <c r="A36">
        <f>K36/100</f>
        <v>-14.96</v>
      </c>
      <c r="B36">
        <f>L36/1000</f>
        <v>2.4E-2</v>
      </c>
      <c r="C36">
        <f t="shared" si="0"/>
        <v>-11.77</v>
      </c>
      <c r="D36">
        <f t="shared" si="5"/>
        <v>0.30199999999999999</v>
      </c>
      <c r="E36">
        <f t="shared" si="1"/>
        <v>8.7139800000000012</v>
      </c>
      <c r="G36">
        <f>E36*E36</f>
        <v>75.933447440400016</v>
      </c>
      <c r="K36">
        <v>-1496</v>
      </c>
      <c r="L36">
        <v>24</v>
      </c>
      <c r="AJ36">
        <v>1980</v>
      </c>
      <c r="AK36">
        <v>1274</v>
      </c>
      <c r="AL36">
        <f xml:space="preserve"> AJ36/100</f>
        <v>19.8</v>
      </c>
      <c r="AM36">
        <f>AK36 /1000</f>
        <v>1.274</v>
      </c>
      <c r="AQ36">
        <f xml:space="preserve"> AJ36/100</f>
        <v>19.8</v>
      </c>
      <c r="AR36">
        <f>(AQ36+AQ37)/2</f>
        <v>14.52</v>
      </c>
      <c r="AS36">
        <f>AK36 /1000</f>
        <v>1.274</v>
      </c>
      <c r="AT36">
        <f>(AS35+AS36)/2</f>
        <v>0.72299999999999998</v>
      </c>
      <c r="AV36">
        <f xml:space="preserve"> (AQ36*AT36 + AS36*AR36)</f>
        <v>32.813879999999997</v>
      </c>
      <c r="AW36">
        <f>AV36/80</f>
        <v>0.41017349999999997</v>
      </c>
      <c r="AZ36">
        <f t="shared" si="2"/>
        <v>19.8</v>
      </c>
      <c r="BA36">
        <f>(AZ36+AZ37)/2</f>
        <v>14.52</v>
      </c>
      <c r="BB36">
        <f t="shared" si="6"/>
        <v>0.14599999999999999</v>
      </c>
      <c r="BC36">
        <f t="shared" si="3"/>
        <v>0.15</v>
      </c>
      <c r="BD36">
        <f>(AZ36*BB36+BA36*BC36)</f>
        <v>5.0687999999999995</v>
      </c>
      <c r="BH36">
        <v>150</v>
      </c>
      <c r="BI36">
        <f t="shared" si="4"/>
        <v>0.15</v>
      </c>
      <c r="BK36">
        <v>19800</v>
      </c>
      <c r="BL36">
        <f>BK36/1000</f>
        <v>19.8</v>
      </c>
    </row>
    <row r="37" spans="1:64" x14ac:dyDescent="0.25">
      <c r="A37">
        <f>K37/100</f>
        <v>-8.58</v>
      </c>
      <c r="B37">
        <f>L37/1000</f>
        <v>-0.55200000000000005</v>
      </c>
      <c r="C37">
        <f t="shared" si="0"/>
        <v>-4.62</v>
      </c>
      <c r="D37">
        <f t="shared" si="5"/>
        <v>-0.26400000000000001</v>
      </c>
      <c r="E37">
        <f t="shared" si="1"/>
        <v>10.7712</v>
      </c>
      <c r="G37">
        <f>E37*E37</f>
        <v>116.01874944000001</v>
      </c>
      <c r="K37">
        <v>-858</v>
      </c>
      <c r="L37">
        <v>-552</v>
      </c>
      <c r="AJ37">
        <v>924</v>
      </c>
      <c r="AK37">
        <v>1352</v>
      </c>
      <c r="AL37">
        <f xml:space="preserve"> AJ37/100</f>
        <v>9.24</v>
      </c>
      <c r="AM37">
        <f>AK37 /1000</f>
        <v>1.3520000000000001</v>
      </c>
      <c r="AQ37">
        <f xml:space="preserve"> AJ37/100</f>
        <v>9.24</v>
      </c>
      <c r="AR37">
        <f>(AQ37+AQ38)/2</f>
        <v>7.8100000000000005</v>
      </c>
      <c r="AS37">
        <f>AK37 /1000</f>
        <v>1.3520000000000001</v>
      </c>
      <c r="AT37">
        <f>(AS36+AS37)/2</f>
        <v>1.3130000000000002</v>
      </c>
      <c r="AV37">
        <f xml:space="preserve"> (AQ37*AT37 + AS37*AR37)</f>
        <v>22.691240000000004</v>
      </c>
      <c r="AW37">
        <f>AV37/80</f>
        <v>0.28364050000000007</v>
      </c>
      <c r="AZ37">
        <f t="shared" si="2"/>
        <v>9.24</v>
      </c>
      <c r="BA37">
        <f>(AZ37+AZ38)/2</f>
        <v>7.8100000000000005</v>
      </c>
      <c r="BB37">
        <f t="shared" si="6"/>
        <v>9.1999999999999998E-2</v>
      </c>
      <c r="BC37">
        <f t="shared" si="3"/>
        <v>3.4000000000000002E-2</v>
      </c>
      <c r="BD37">
        <f>(AZ37*BB37+BA37*BC37)</f>
        <v>1.1156200000000001</v>
      </c>
      <c r="BH37">
        <v>34</v>
      </c>
      <c r="BI37">
        <f t="shared" si="4"/>
        <v>3.4000000000000002E-2</v>
      </c>
      <c r="BK37">
        <v>9240</v>
      </c>
      <c r="BL37">
        <f>BK37/1000</f>
        <v>9.24</v>
      </c>
    </row>
    <row r="38" spans="1:64" x14ac:dyDescent="0.25">
      <c r="A38">
        <f>K38/100</f>
        <v>-0.66</v>
      </c>
      <c r="B38">
        <f>L38/1000</f>
        <v>-1.022</v>
      </c>
      <c r="C38">
        <f t="shared" si="0"/>
        <v>3.3</v>
      </c>
      <c r="D38">
        <f t="shared" si="5"/>
        <v>-0.78700000000000003</v>
      </c>
      <c r="E38">
        <f t="shared" si="1"/>
        <v>4.77576</v>
      </c>
      <c r="G38">
        <f>E38*E38</f>
        <v>22.807883577599998</v>
      </c>
      <c r="K38">
        <v>-66</v>
      </c>
      <c r="L38">
        <v>-1022</v>
      </c>
      <c r="AJ38">
        <v>638</v>
      </c>
      <c r="AK38">
        <v>600</v>
      </c>
      <c r="AL38">
        <f xml:space="preserve"> AJ38/100</f>
        <v>6.38</v>
      </c>
      <c r="AM38">
        <f>AK38 /1000</f>
        <v>0.6</v>
      </c>
      <c r="AQ38">
        <f xml:space="preserve"> AJ38/100</f>
        <v>6.38</v>
      </c>
      <c r="AR38">
        <f>(AQ38+AQ39)/2</f>
        <v>12.32</v>
      </c>
      <c r="AS38">
        <f>AK38 /1000</f>
        <v>0.6</v>
      </c>
      <c r="AT38">
        <f>(AS37+AS38)/2</f>
        <v>0.97599999999999998</v>
      </c>
      <c r="AV38">
        <f xml:space="preserve"> (AQ38*AT38 + AS38*AR38)</f>
        <v>13.618879999999999</v>
      </c>
      <c r="AW38">
        <f>AV38/80</f>
        <v>0.170236</v>
      </c>
      <c r="AZ38">
        <f t="shared" si="2"/>
        <v>6.38</v>
      </c>
      <c r="BA38">
        <f>(AZ38+AZ39)/2</f>
        <v>12.209999999999999</v>
      </c>
      <c r="BB38">
        <f t="shared" si="6"/>
        <v>7.3000000000000009E-2</v>
      </c>
      <c r="BC38">
        <f t="shared" si="3"/>
        <v>0.112</v>
      </c>
      <c r="BD38">
        <f>(AZ38*BB38+BA38*BC38)</f>
        <v>1.8332599999999999</v>
      </c>
      <c r="BH38">
        <v>112</v>
      </c>
      <c r="BI38">
        <f t="shared" si="4"/>
        <v>0.112</v>
      </c>
      <c r="BK38">
        <v>6380</v>
      </c>
      <c r="BL38">
        <f>BK38/1000</f>
        <v>6.38</v>
      </c>
    </row>
    <row r="39" spans="1:64" x14ac:dyDescent="0.25">
      <c r="A39">
        <f>K39/100</f>
        <v>7.26</v>
      </c>
      <c r="B39">
        <f>L39/1000</f>
        <v>-1.3340000000000001</v>
      </c>
      <c r="C39">
        <f t="shared" si="0"/>
        <v>10.67</v>
      </c>
      <c r="D39">
        <f t="shared" si="5"/>
        <v>-1.1779999999999999</v>
      </c>
      <c r="E39">
        <f t="shared" si="1"/>
        <v>45.04016</v>
      </c>
      <c r="G39">
        <f>E39*E39</f>
        <v>2028.6160128255999</v>
      </c>
      <c r="K39">
        <v>726</v>
      </c>
      <c r="L39">
        <v>-1334</v>
      </c>
      <c r="AJ39">
        <v>1826</v>
      </c>
      <c r="AK39">
        <v>524</v>
      </c>
      <c r="AL39">
        <f xml:space="preserve"> AJ39/100</f>
        <v>18.260000000000002</v>
      </c>
      <c r="AM39">
        <f>AK39 /1000</f>
        <v>0.52400000000000002</v>
      </c>
      <c r="AQ39">
        <f xml:space="preserve"> AJ39/100</f>
        <v>18.260000000000002</v>
      </c>
      <c r="AR39">
        <f>(AQ39+AQ40)/2</f>
        <v>18.48</v>
      </c>
      <c r="AS39">
        <f>AK39 /1000</f>
        <v>0.52400000000000002</v>
      </c>
      <c r="AT39">
        <f>(AS38+AS39)/2</f>
        <v>0.56200000000000006</v>
      </c>
      <c r="AV39">
        <f xml:space="preserve"> (AQ39*AT39 + AS39*AR39)</f>
        <v>19.945640000000004</v>
      </c>
      <c r="AW39">
        <f>AV39/80</f>
        <v>0.24932050000000006</v>
      </c>
      <c r="AZ39">
        <f t="shared" si="2"/>
        <v>18.04</v>
      </c>
      <c r="BA39">
        <f>(AZ39+AZ40)/2</f>
        <v>18.369999999999997</v>
      </c>
      <c r="BB39">
        <f t="shared" si="6"/>
        <v>0.151</v>
      </c>
      <c r="BC39">
        <f t="shared" si="3"/>
        <v>0.19</v>
      </c>
      <c r="BD39">
        <f>(AZ39*BB39+BA39*BC39)</f>
        <v>6.2143399999999991</v>
      </c>
      <c r="BH39">
        <v>190</v>
      </c>
      <c r="BI39">
        <f t="shared" si="4"/>
        <v>0.19</v>
      </c>
      <c r="BK39">
        <v>18040</v>
      </c>
      <c r="BL39">
        <f>BK39/1000</f>
        <v>18.04</v>
      </c>
    </row>
    <row r="40" spans="1:64" x14ac:dyDescent="0.25">
      <c r="A40">
        <f>K40/100</f>
        <v>14.08</v>
      </c>
      <c r="B40">
        <f>L40/1000</f>
        <v>-1.44</v>
      </c>
      <c r="C40">
        <f t="shared" si="0"/>
        <v>16.940000000000001</v>
      </c>
      <c r="D40">
        <f t="shared" si="5"/>
        <v>-1.387</v>
      </c>
      <c r="E40">
        <f t="shared" si="1"/>
        <v>87.693540000000013</v>
      </c>
      <c r="G40">
        <f>E40*E40</f>
        <v>7690.1569577316022</v>
      </c>
      <c r="K40">
        <v>1408</v>
      </c>
      <c r="L40">
        <v>-1440</v>
      </c>
      <c r="AJ40">
        <v>1870</v>
      </c>
      <c r="AK40">
        <v>1314</v>
      </c>
      <c r="AL40">
        <f xml:space="preserve"> AJ40/100</f>
        <v>18.7</v>
      </c>
      <c r="AM40">
        <f>AK40 /1000</f>
        <v>1.3140000000000001</v>
      </c>
      <c r="AQ40">
        <f xml:space="preserve"> AJ40/100</f>
        <v>18.7</v>
      </c>
      <c r="AR40">
        <f>(AQ40+AQ41)/2</f>
        <v>13.42</v>
      </c>
      <c r="AS40">
        <f>AK40 /1000</f>
        <v>1.3140000000000001</v>
      </c>
      <c r="AT40">
        <f>(AS39+AS40)/2</f>
        <v>0.91900000000000004</v>
      </c>
      <c r="AV40">
        <f xml:space="preserve"> (AQ40*AT40 + AS40*AR40)</f>
        <v>34.819180000000003</v>
      </c>
      <c r="AW40">
        <f>AV40/80</f>
        <v>0.43523975000000004</v>
      </c>
      <c r="AZ40">
        <f t="shared" si="2"/>
        <v>18.7</v>
      </c>
      <c r="BA40">
        <f>(AZ40+AZ41)/2</f>
        <v>13.42</v>
      </c>
      <c r="BB40">
        <f t="shared" si="6"/>
        <v>0.17099999999999999</v>
      </c>
      <c r="BC40">
        <f t="shared" si="3"/>
        <v>0.152</v>
      </c>
      <c r="BD40">
        <f>(AZ40*BB40+BA40*BC40)</f>
        <v>5.2375399999999992</v>
      </c>
      <c r="BH40">
        <v>152</v>
      </c>
      <c r="BI40">
        <f t="shared" si="4"/>
        <v>0.152</v>
      </c>
      <c r="BK40">
        <v>18700</v>
      </c>
      <c r="BL40">
        <f>BK40/1000</f>
        <v>18.7</v>
      </c>
    </row>
    <row r="41" spans="1:64" x14ac:dyDescent="0.25">
      <c r="A41">
        <f>K41/100</f>
        <v>19.8</v>
      </c>
      <c r="B41">
        <f>L41/1000</f>
        <v>-0.99199999999999999</v>
      </c>
      <c r="C41">
        <f>(A41+A2)/2</f>
        <v>12.43</v>
      </c>
      <c r="D41">
        <f t="shared" si="5"/>
        <v>-1.216</v>
      </c>
      <c r="E41">
        <f t="shared" si="1"/>
        <v>71.163840000000022</v>
      </c>
      <c r="G41">
        <f>E41*E41</f>
        <v>5064.2921235456033</v>
      </c>
      <c r="K41">
        <v>1980</v>
      </c>
      <c r="L41">
        <v>-992</v>
      </c>
      <c r="AJ41">
        <v>814</v>
      </c>
      <c r="AK41">
        <v>992</v>
      </c>
      <c r="AL41">
        <f xml:space="preserve"> AJ41/100</f>
        <v>8.14</v>
      </c>
      <c r="AM41">
        <f>AK41 /1000</f>
        <v>0.99199999999999999</v>
      </c>
      <c r="AQ41">
        <f xml:space="preserve"> AJ41/100</f>
        <v>8.14</v>
      </c>
      <c r="AR41">
        <f>(AQ41+AQ2)/2</f>
        <v>6.6</v>
      </c>
      <c r="AS41">
        <f>AK41 /1000</f>
        <v>0.99199999999999999</v>
      </c>
      <c r="AT41">
        <f>(AS40+AS41)/2</f>
        <v>1.153</v>
      </c>
      <c r="AV41">
        <f xml:space="preserve"> (AQ41*AT41 + AS41*AR41)</f>
        <v>15.93262</v>
      </c>
      <c r="AW41">
        <f>AV41/80</f>
        <v>0.19915774999999999</v>
      </c>
      <c r="AZ41">
        <f t="shared" si="2"/>
        <v>8.14</v>
      </c>
      <c r="BA41">
        <f>(AZ41+AZ2)/2</f>
        <v>6.6</v>
      </c>
      <c r="BB41">
        <f t="shared" si="6"/>
        <v>9.8000000000000004E-2</v>
      </c>
      <c r="BC41">
        <f t="shared" si="3"/>
        <v>4.3999999999999997E-2</v>
      </c>
      <c r="BD41">
        <f>(AZ41*BB41+BA41*BC41)</f>
        <v>1.08812</v>
      </c>
      <c r="BH41">
        <v>44</v>
      </c>
      <c r="BI41">
        <f t="shared" si="4"/>
        <v>4.3999999999999997E-2</v>
      </c>
      <c r="BK41">
        <v>8140</v>
      </c>
      <c r="BL41">
        <f>BK41/1000</f>
        <v>8.14</v>
      </c>
    </row>
    <row r="43" spans="1:64" x14ac:dyDescent="0.25">
      <c r="AJ43" t="s">
        <v>17</v>
      </c>
      <c r="AK43" t="s">
        <v>18</v>
      </c>
      <c r="AM43" t="s">
        <v>35</v>
      </c>
      <c r="AN43" t="s">
        <v>28</v>
      </c>
      <c r="AO43" t="s">
        <v>29</v>
      </c>
      <c r="AP43" t="s">
        <v>37</v>
      </c>
      <c r="AQ43" t="s">
        <v>27</v>
      </c>
    </row>
    <row r="44" spans="1:64" x14ac:dyDescent="0.25">
      <c r="AJ44">
        <v>506</v>
      </c>
      <c r="AK44">
        <v>1040</v>
      </c>
      <c r="AM44">
        <f>AJ44/100</f>
        <v>5.0599999999999996</v>
      </c>
      <c r="AN44">
        <f>(AM44+AM45)/2</f>
        <v>3.96</v>
      </c>
      <c r="AO44">
        <f>(AP83+AP44)/2</f>
        <v>1.016</v>
      </c>
      <c r="AP44">
        <f>AK44/1000</f>
        <v>1.04</v>
      </c>
      <c r="AQ44">
        <f>(AM44*AO44+AP44*AN44)</f>
        <v>9.2593600000000009</v>
      </c>
      <c r="AR44">
        <f>SUM(AQ44:AQ83)/80</f>
        <v>9.130448249999997</v>
      </c>
    </row>
    <row r="45" spans="1:64" x14ac:dyDescent="0.25">
      <c r="AJ45">
        <v>286</v>
      </c>
      <c r="AK45">
        <v>1332</v>
      </c>
      <c r="AM45">
        <f t="shared" ref="AM45:AM83" si="7">AJ45/100</f>
        <v>2.86</v>
      </c>
      <c r="AN45">
        <f>(AM45+AM46)/2</f>
        <v>6.71</v>
      </c>
      <c r="AO45">
        <f>(E42+AP45)/2</f>
        <v>0.66600000000000004</v>
      </c>
      <c r="AP45">
        <f>AK45/1000</f>
        <v>1.3320000000000001</v>
      </c>
      <c r="AQ45">
        <f>(AM45*AO45+AP45*AN45)</f>
        <v>10.84248</v>
      </c>
    </row>
    <row r="46" spans="1:64" x14ac:dyDescent="0.25">
      <c r="AJ46">
        <v>1056</v>
      </c>
      <c r="AK46">
        <v>1430</v>
      </c>
      <c r="AM46">
        <f t="shared" si="7"/>
        <v>10.56</v>
      </c>
      <c r="AN46">
        <f>(AM46+AM47)/2</f>
        <v>13.530000000000001</v>
      </c>
      <c r="AO46">
        <f>(E43+AP46)/2</f>
        <v>0.71499999999999997</v>
      </c>
      <c r="AP46">
        <f>AK46/1000</f>
        <v>1.43</v>
      </c>
      <c r="AQ46">
        <f>(AM46*AO46+AP46*AN46)</f>
        <v>26.898299999999999</v>
      </c>
    </row>
    <row r="47" spans="1:64" x14ac:dyDescent="0.25">
      <c r="AJ47">
        <v>1650</v>
      </c>
      <c r="AK47">
        <v>1284</v>
      </c>
      <c r="AM47">
        <f t="shared" si="7"/>
        <v>16.5</v>
      </c>
      <c r="AN47">
        <f>(AM47+AM48)/2</f>
        <v>18.04</v>
      </c>
      <c r="AO47">
        <f>(E44+AP47)/2</f>
        <v>0.64200000000000002</v>
      </c>
      <c r="AP47">
        <f>AK47/1000</f>
        <v>1.284</v>
      </c>
      <c r="AQ47">
        <f>(AM47*AO47+AP47*AN47)</f>
        <v>33.756360000000001</v>
      </c>
    </row>
    <row r="48" spans="1:64" x14ac:dyDescent="0.25">
      <c r="AJ48">
        <v>1958</v>
      </c>
      <c r="AK48">
        <v>932</v>
      </c>
      <c r="AM48">
        <f t="shared" si="7"/>
        <v>19.579999999999998</v>
      </c>
      <c r="AN48">
        <f>(AM48+AM49)/2</f>
        <v>19.689999999999998</v>
      </c>
      <c r="AO48">
        <f>(E45+AP48)/2</f>
        <v>0.46600000000000003</v>
      </c>
      <c r="AP48">
        <f>AK48/1000</f>
        <v>0.93200000000000005</v>
      </c>
      <c r="AQ48">
        <f>(AM48*AO48+AP48*AN48)</f>
        <v>27.475359999999998</v>
      </c>
    </row>
    <row r="49" spans="36:43" x14ac:dyDescent="0.25">
      <c r="AJ49">
        <v>1980</v>
      </c>
      <c r="AK49">
        <v>424</v>
      </c>
      <c r="AM49">
        <f t="shared" si="7"/>
        <v>19.8</v>
      </c>
      <c r="AN49">
        <f>(AM49+AM50)/2</f>
        <v>18.259999999999998</v>
      </c>
      <c r="AO49">
        <f>(E46+AP49)/2</f>
        <v>0.21199999999999999</v>
      </c>
      <c r="AP49">
        <f>AK49/1000</f>
        <v>0.42399999999999999</v>
      </c>
      <c r="AQ49">
        <f>(AM49*AO49+AP49*AN49)</f>
        <v>11.93984</v>
      </c>
    </row>
    <row r="50" spans="36:43" x14ac:dyDescent="0.25">
      <c r="AJ50">
        <v>1672</v>
      </c>
      <c r="AK50">
        <v>152</v>
      </c>
      <c r="AM50">
        <f t="shared" si="7"/>
        <v>16.72</v>
      </c>
      <c r="AN50">
        <f>(AM50+AM51)/2</f>
        <v>13.75</v>
      </c>
      <c r="AO50">
        <f>(E47+AP50)/2</f>
        <v>7.5999999999999998E-2</v>
      </c>
      <c r="AP50">
        <f>AK50/1000</f>
        <v>0.152</v>
      </c>
      <c r="AQ50">
        <f>(AM50*AO50+AP50*AN50)</f>
        <v>3.3607199999999997</v>
      </c>
    </row>
    <row r="51" spans="36:43" x14ac:dyDescent="0.25">
      <c r="AJ51">
        <v>1078</v>
      </c>
      <c r="AK51">
        <v>698</v>
      </c>
      <c r="AM51">
        <f t="shared" si="7"/>
        <v>10.78</v>
      </c>
      <c r="AN51">
        <f>(AM51+AM52)/2</f>
        <v>7.1499999999999995</v>
      </c>
      <c r="AO51">
        <f>(E48+AP51)/2</f>
        <v>0.34899999999999998</v>
      </c>
      <c r="AP51">
        <f>AK51/1000</f>
        <v>0.69799999999999995</v>
      </c>
      <c r="AQ51">
        <f>(AM51*AO51+AP51*AN51)</f>
        <v>8.7529199999999996</v>
      </c>
    </row>
    <row r="52" spans="36:43" x14ac:dyDescent="0.25">
      <c r="AJ52">
        <v>352</v>
      </c>
      <c r="AK52">
        <v>1138</v>
      </c>
      <c r="AM52">
        <f t="shared" si="7"/>
        <v>3.52</v>
      </c>
      <c r="AN52">
        <f>(AM52+AM53)/2</f>
        <v>9.24</v>
      </c>
      <c r="AO52">
        <f>(E49+AP52)/2</f>
        <v>0.56899999999999995</v>
      </c>
      <c r="AP52">
        <f>AK52/1000</f>
        <v>1.1379999999999999</v>
      </c>
      <c r="AQ52">
        <f>(AM52*AO52+AP52*AN52)</f>
        <v>12.517999999999999</v>
      </c>
    </row>
    <row r="53" spans="36:43" x14ac:dyDescent="0.25">
      <c r="AJ53">
        <v>1496</v>
      </c>
      <c r="AK53">
        <v>1432</v>
      </c>
      <c r="AM53">
        <f t="shared" si="7"/>
        <v>14.96</v>
      </c>
      <c r="AN53">
        <f>(AM53+AM54)/2</f>
        <v>16.940000000000001</v>
      </c>
      <c r="AO53">
        <f>(E50+AP53)/2</f>
        <v>0.71599999999999997</v>
      </c>
      <c r="AP53">
        <f>AK53/1000</f>
        <v>1.4319999999999999</v>
      </c>
      <c r="AQ53">
        <f>(AM53*AO53+AP53*AN53)</f>
        <v>34.969439999999999</v>
      </c>
    </row>
    <row r="54" spans="36:43" x14ac:dyDescent="0.25">
      <c r="AJ54">
        <v>1892</v>
      </c>
      <c r="AK54">
        <v>1266</v>
      </c>
      <c r="AM54">
        <f t="shared" si="7"/>
        <v>18.920000000000002</v>
      </c>
      <c r="AN54">
        <f>(AM54+AM55)/2</f>
        <v>19.36</v>
      </c>
      <c r="AO54">
        <f>(E51+AP54)/2</f>
        <v>0.63300000000000001</v>
      </c>
      <c r="AP54">
        <f>AK54/1000</f>
        <v>1.266</v>
      </c>
      <c r="AQ54">
        <f>(AM54*AO54+AP54*AN54)</f>
        <v>36.48612</v>
      </c>
    </row>
    <row r="55" spans="36:43" x14ac:dyDescent="0.25">
      <c r="AJ55">
        <v>1980</v>
      </c>
      <c r="AK55">
        <v>884</v>
      </c>
      <c r="AM55">
        <f t="shared" si="7"/>
        <v>19.8</v>
      </c>
      <c r="AN55">
        <f>(AM55+AM56)/2</f>
        <v>18.59</v>
      </c>
      <c r="AO55">
        <f>(E52+AP55)/2</f>
        <v>0.442</v>
      </c>
      <c r="AP55">
        <f>AK55/1000</f>
        <v>0.88400000000000001</v>
      </c>
      <c r="AQ55">
        <f>(AM55*AO55+AP55*AN55)</f>
        <v>25.18516</v>
      </c>
    </row>
    <row r="56" spans="36:43" x14ac:dyDescent="0.25">
      <c r="AJ56">
        <v>1738</v>
      </c>
      <c r="AK56">
        <v>356</v>
      </c>
      <c r="AM56">
        <f t="shared" si="7"/>
        <v>17.38</v>
      </c>
      <c r="AN56">
        <f>(AM56+AM57)/2</f>
        <v>14.85</v>
      </c>
      <c r="AO56">
        <f>(E53+AP56)/2</f>
        <v>0.17799999999999999</v>
      </c>
      <c r="AP56">
        <f>AK56/1000</f>
        <v>0.35599999999999998</v>
      </c>
      <c r="AQ56">
        <f>(AM56*AO56+AP56*AN56)</f>
        <v>8.3802400000000006</v>
      </c>
    </row>
    <row r="57" spans="36:43" x14ac:dyDescent="0.25">
      <c r="AJ57">
        <v>1232</v>
      </c>
      <c r="AK57">
        <v>220</v>
      </c>
      <c r="AM57">
        <f t="shared" si="7"/>
        <v>12.32</v>
      </c>
      <c r="AN57">
        <f>(AM57+AM58)/2</f>
        <v>8.69</v>
      </c>
      <c r="AO57">
        <f>(E54+AP57)/2</f>
        <v>0.11</v>
      </c>
      <c r="AP57">
        <f>AK57/1000</f>
        <v>0.22</v>
      </c>
      <c r="AQ57">
        <f>(AM57*AO57+AP57*AN57)</f>
        <v>3.2669999999999999</v>
      </c>
    </row>
    <row r="58" spans="36:43" x14ac:dyDescent="0.25">
      <c r="AJ58">
        <v>506</v>
      </c>
      <c r="AK58">
        <v>756</v>
      </c>
      <c r="AM58">
        <f t="shared" si="7"/>
        <v>5.0599999999999996</v>
      </c>
      <c r="AN58">
        <f>(AM58+AM59)/2</f>
        <v>4.07</v>
      </c>
      <c r="AO58">
        <f>(E55+AP58)/2</f>
        <v>0.378</v>
      </c>
      <c r="AP58">
        <f>AK58/1000</f>
        <v>0.75600000000000001</v>
      </c>
      <c r="AQ58">
        <f>(AM58*AO58+AP58*AN58)</f>
        <v>4.9896000000000003</v>
      </c>
    </row>
    <row r="59" spans="36:43" x14ac:dyDescent="0.25">
      <c r="AJ59">
        <v>308</v>
      </c>
      <c r="AK59">
        <v>1166</v>
      </c>
      <c r="AM59">
        <f t="shared" si="7"/>
        <v>3.08</v>
      </c>
      <c r="AN59">
        <f>(AM59+AM60)/2</f>
        <v>6.82</v>
      </c>
      <c r="AO59">
        <f>(E56+AP59)/2</f>
        <v>0.58299999999999996</v>
      </c>
      <c r="AP59">
        <f>AK59/1000</f>
        <v>1.1659999999999999</v>
      </c>
      <c r="AQ59">
        <f>(AM59*AO59+AP59*AN59)</f>
        <v>9.7477599999999995</v>
      </c>
    </row>
    <row r="60" spans="36:43" x14ac:dyDescent="0.25">
      <c r="AJ60">
        <v>1056</v>
      </c>
      <c r="AK60">
        <v>1400</v>
      </c>
      <c r="AM60">
        <f t="shared" si="7"/>
        <v>10.56</v>
      </c>
      <c r="AN60">
        <f>(AM60+AM61)/2</f>
        <v>13.530000000000001</v>
      </c>
      <c r="AO60">
        <f>(E57+AP60)/2</f>
        <v>0.7</v>
      </c>
      <c r="AP60">
        <f>AK60/1000</f>
        <v>1.4</v>
      </c>
      <c r="AQ60">
        <f>(AM60*AO60+AP60*AN60)</f>
        <v>26.334</v>
      </c>
    </row>
    <row r="61" spans="36:43" x14ac:dyDescent="0.25">
      <c r="AJ61">
        <v>1650</v>
      </c>
      <c r="AK61">
        <v>1400</v>
      </c>
      <c r="AM61">
        <f t="shared" si="7"/>
        <v>16.5</v>
      </c>
      <c r="AN61">
        <f>(AM61+AM62)/2</f>
        <v>18.04</v>
      </c>
      <c r="AO61">
        <f>(E58+AP61)/2</f>
        <v>0.7</v>
      </c>
      <c r="AP61">
        <f>AK61/1000</f>
        <v>1.4</v>
      </c>
      <c r="AQ61">
        <f>(AM61*AO61+AP61*AN61)</f>
        <v>36.805999999999997</v>
      </c>
    </row>
    <row r="62" spans="36:43" x14ac:dyDescent="0.25">
      <c r="AJ62">
        <v>1958</v>
      </c>
      <c r="AK62">
        <v>1166</v>
      </c>
      <c r="AM62">
        <f t="shared" si="7"/>
        <v>19.579999999999998</v>
      </c>
      <c r="AN62">
        <f>(AM62+AM63)/2</f>
        <v>18.369999999999997</v>
      </c>
      <c r="AO62">
        <f>(E59+AP62)/2</f>
        <v>0.58299999999999996</v>
      </c>
      <c r="AP62">
        <f>AK62/1000</f>
        <v>1.1659999999999999</v>
      </c>
      <c r="AQ62">
        <f>(AM62*AO62+AP62*AN62)</f>
        <v>32.834559999999996</v>
      </c>
    </row>
    <row r="63" spans="36:43" x14ac:dyDescent="0.25">
      <c r="AJ63">
        <v>1716</v>
      </c>
      <c r="AK63">
        <v>258</v>
      </c>
      <c r="AM63">
        <f t="shared" si="7"/>
        <v>17.16</v>
      </c>
      <c r="AN63">
        <f>(AM63+AM64)/2</f>
        <v>14.3</v>
      </c>
      <c r="AO63">
        <f>(E60+AP63)/2</f>
        <v>0.129</v>
      </c>
      <c r="AP63">
        <f>AK63/1000</f>
        <v>0.25800000000000001</v>
      </c>
      <c r="AQ63">
        <f>(AM63*AO63+AP63*AN63)</f>
        <v>5.9030400000000007</v>
      </c>
    </row>
    <row r="64" spans="36:43" x14ac:dyDescent="0.25">
      <c r="AJ64">
        <v>1144</v>
      </c>
      <c r="AK64">
        <v>318</v>
      </c>
      <c r="AM64">
        <f t="shared" si="7"/>
        <v>11.44</v>
      </c>
      <c r="AN64">
        <f>(AM64+AM65)/2</f>
        <v>7.6999999999999993</v>
      </c>
      <c r="AO64">
        <f>(E61+AP64)/2</f>
        <v>0.159</v>
      </c>
      <c r="AP64">
        <f>AK64/1000</f>
        <v>0.318</v>
      </c>
      <c r="AQ64">
        <f>(AM64*AO64+AP64*AN64)</f>
        <v>4.2675599999999996</v>
      </c>
    </row>
    <row r="65" spans="36:43" x14ac:dyDescent="0.25">
      <c r="AJ65">
        <v>396</v>
      </c>
      <c r="AK65">
        <v>846</v>
      </c>
      <c r="AM65">
        <f t="shared" si="7"/>
        <v>3.96</v>
      </c>
      <c r="AN65">
        <f>(AM65+AM66)/2</f>
        <v>3.96</v>
      </c>
      <c r="AO65">
        <f>(E62+AP65)/2</f>
        <v>0.42299999999999999</v>
      </c>
      <c r="AP65">
        <f>AK65/1000</f>
        <v>0.84599999999999997</v>
      </c>
      <c r="AQ65">
        <f>(AM65*AO65+AP65*AN65)</f>
        <v>5.0252400000000002</v>
      </c>
    </row>
    <row r="66" spans="36:43" x14ac:dyDescent="0.25">
      <c r="AJ66">
        <v>396</v>
      </c>
      <c r="AK66">
        <v>1236</v>
      </c>
      <c r="AM66">
        <f t="shared" si="7"/>
        <v>3.96</v>
      </c>
      <c r="AN66">
        <f>(AM66+AM67)/2</f>
        <v>7.6999999999999993</v>
      </c>
      <c r="AO66">
        <f>(E63+AP66)/2</f>
        <v>0.61799999999999999</v>
      </c>
      <c r="AP66">
        <f>AK66/1000</f>
        <v>1.236</v>
      </c>
      <c r="AQ66">
        <f>(AM66*AO66+AP66*AN66)</f>
        <v>11.964479999999998</v>
      </c>
    </row>
    <row r="67" spans="36:43" x14ac:dyDescent="0.25">
      <c r="AJ67">
        <v>1144</v>
      </c>
      <c r="AK67">
        <v>1422</v>
      </c>
      <c r="AM67">
        <f t="shared" si="7"/>
        <v>11.44</v>
      </c>
      <c r="AN67">
        <f>(AM67+AM68)/2</f>
        <v>14.190000000000001</v>
      </c>
      <c r="AO67">
        <f>(E64+AP67)/2</f>
        <v>0.71099999999999997</v>
      </c>
      <c r="AP67">
        <f>AK67/1000</f>
        <v>1.4219999999999999</v>
      </c>
      <c r="AQ67">
        <f>(AM67*AO67+AP67*AN67)</f>
        <v>28.31202</v>
      </c>
    </row>
    <row r="68" spans="36:43" x14ac:dyDescent="0.25">
      <c r="AJ68">
        <v>1694</v>
      </c>
      <c r="AK68">
        <v>1382</v>
      </c>
      <c r="AM68">
        <f t="shared" si="7"/>
        <v>16.940000000000001</v>
      </c>
      <c r="AN68">
        <f>(AM68+AM69)/2</f>
        <v>18.259999999999998</v>
      </c>
      <c r="AO68">
        <f>(E65+AP68)/2</f>
        <v>0.69099999999999995</v>
      </c>
      <c r="AP68">
        <f>AK68/1000</f>
        <v>1.3819999999999999</v>
      </c>
      <c r="AQ68">
        <f>(AM68*AO68+AP68*AN68)</f>
        <v>36.940859999999994</v>
      </c>
    </row>
    <row r="69" spans="36:43" x14ac:dyDescent="0.25">
      <c r="AJ69">
        <v>1958</v>
      </c>
      <c r="AK69">
        <v>1118</v>
      </c>
      <c r="AM69">
        <f t="shared" si="7"/>
        <v>19.579999999999998</v>
      </c>
      <c r="AN69">
        <f>(AM69+AM70)/2</f>
        <v>19.36</v>
      </c>
      <c r="AO69">
        <f>(E66+AP69)/2</f>
        <v>0.55900000000000005</v>
      </c>
      <c r="AP69">
        <f>AK69/1000</f>
        <v>1.1180000000000001</v>
      </c>
      <c r="AQ69">
        <f>(AM69*AO69+AP69*AN69)</f>
        <v>32.589700000000001</v>
      </c>
    </row>
    <row r="70" spans="36:43" x14ac:dyDescent="0.25">
      <c r="AJ70">
        <v>1914</v>
      </c>
      <c r="AK70">
        <v>680</v>
      </c>
      <c r="AM70">
        <f t="shared" si="7"/>
        <v>19.14</v>
      </c>
      <c r="AN70">
        <f>(AM70+AM71)/2</f>
        <v>17.38</v>
      </c>
      <c r="AO70">
        <f>(E67+AP70)/2</f>
        <v>0.34</v>
      </c>
      <c r="AP70">
        <f>AK70/1000</f>
        <v>0.68</v>
      </c>
      <c r="AQ70">
        <f>(AM70*AO70+AP70*AN70)</f>
        <v>18.326000000000001</v>
      </c>
    </row>
    <row r="71" spans="36:43" x14ac:dyDescent="0.25">
      <c r="AJ71">
        <v>1562</v>
      </c>
      <c r="AK71">
        <v>132</v>
      </c>
      <c r="AM71">
        <f t="shared" si="7"/>
        <v>15.62</v>
      </c>
      <c r="AN71">
        <f>(AM71+AM72)/2</f>
        <v>12.649999999999999</v>
      </c>
      <c r="AO71">
        <f>(E68+AP71)/2</f>
        <v>6.6000000000000003E-2</v>
      </c>
      <c r="AP71">
        <f>AK71/1000</f>
        <v>0.13200000000000001</v>
      </c>
      <c r="AQ71">
        <f>(AM71*AO71+AP71*AN71)</f>
        <v>2.70072</v>
      </c>
    </row>
    <row r="72" spans="36:43" x14ac:dyDescent="0.25">
      <c r="AJ72">
        <v>968</v>
      </c>
      <c r="AK72">
        <v>444</v>
      </c>
      <c r="AM72">
        <f t="shared" si="7"/>
        <v>9.68</v>
      </c>
      <c r="AN72">
        <f>(AM72+AM73)/2</f>
        <v>7.59</v>
      </c>
      <c r="AO72">
        <f>(E69+AP72)/2</f>
        <v>0.222</v>
      </c>
      <c r="AP72">
        <f>AK72/1000</f>
        <v>0.44400000000000001</v>
      </c>
      <c r="AQ72">
        <f>(AM72*AO72+AP72*AN72)</f>
        <v>5.5189199999999996</v>
      </c>
    </row>
    <row r="73" spans="36:43" x14ac:dyDescent="0.25">
      <c r="AJ73">
        <v>550</v>
      </c>
      <c r="AK73">
        <v>1274</v>
      </c>
      <c r="AM73">
        <f t="shared" si="7"/>
        <v>5.5</v>
      </c>
      <c r="AN73">
        <f>(AM73+AM74)/2</f>
        <v>9.129999999999999</v>
      </c>
      <c r="AO73">
        <f>(E70+AP73)/2</f>
        <v>0.63700000000000001</v>
      </c>
      <c r="AP73">
        <f>AK73/1000</f>
        <v>1.274</v>
      </c>
      <c r="AQ73">
        <f>(AM73*AO73+AP73*AN73)</f>
        <v>15.135119999999997</v>
      </c>
    </row>
    <row r="74" spans="36:43" x14ac:dyDescent="0.25">
      <c r="AJ74">
        <v>1276</v>
      </c>
      <c r="AK74">
        <v>1430</v>
      </c>
      <c r="AM74">
        <f t="shared" si="7"/>
        <v>12.76</v>
      </c>
      <c r="AN74">
        <f>(AM74+AM75)/2</f>
        <v>15.18</v>
      </c>
      <c r="AO74">
        <f>(E71+AP74)/2</f>
        <v>0.71499999999999997</v>
      </c>
      <c r="AP74">
        <f>AK74/1000</f>
        <v>1.43</v>
      </c>
      <c r="AQ74">
        <f>(AM74*AO74+AP74*AN74)</f>
        <v>30.8308</v>
      </c>
    </row>
    <row r="75" spans="36:43" x14ac:dyDescent="0.25">
      <c r="AJ75">
        <v>1760</v>
      </c>
      <c r="AK75">
        <v>1352</v>
      </c>
      <c r="AM75">
        <f t="shared" si="7"/>
        <v>17.600000000000001</v>
      </c>
      <c r="AN75">
        <f>(AM75+AM76)/2</f>
        <v>18.810000000000002</v>
      </c>
      <c r="AO75">
        <f>(E72+AP75)/2</f>
        <v>0.67600000000000005</v>
      </c>
      <c r="AP75">
        <f>AK75/1000</f>
        <v>1.3520000000000001</v>
      </c>
      <c r="AQ75">
        <f>(AM75*AO75+AP75*AN75)</f>
        <v>37.328720000000004</v>
      </c>
    </row>
    <row r="76" spans="36:43" x14ac:dyDescent="0.25">
      <c r="AJ76">
        <v>2002</v>
      </c>
      <c r="AK76">
        <v>1050</v>
      </c>
      <c r="AM76">
        <f t="shared" si="7"/>
        <v>20.02</v>
      </c>
      <c r="AN76">
        <f>(AM76+AM77)/2</f>
        <v>19.47</v>
      </c>
      <c r="AO76">
        <f>(E73+AP76)/2</f>
        <v>0.52500000000000002</v>
      </c>
      <c r="AP76">
        <f>AK76/1000</f>
        <v>1.05</v>
      </c>
      <c r="AQ76">
        <f>(AM76*AO76+AP76*AN76)</f>
        <v>30.954000000000001</v>
      </c>
    </row>
    <row r="77" spans="36:43" x14ac:dyDescent="0.25">
      <c r="AJ77">
        <v>1892</v>
      </c>
      <c r="AK77">
        <v>580</v>
      </c>
      <c r="AM77">
        <f t="shared" si="7"/>
        <v>18.920000000000002</v>
      </c>
      <c r="AN77">
        <f>(AM77+AM78)/2</f>
        <v>16.940000000000001</v>
      </c>
      <c r="AO77">
        <f>(E74+AP77)/2</f>
        <v>0.28999999999999998</v>
      </c>
      <c r="AP77">
        <f>AK77/1000</f>
        <v>0.57999999999999996</v>
      </c>
      <c r="AQ77">
        <f>(AM77*AO77+AP77*AN77)</f>
        <v>15.312000000000001</v>
      </c>
    </row>
    <row r="78" spans="36:43" x14ac:dyDescent="0.25">
      <c r="AJ78">
        <v>1496</v>
      </c>
      <c r="AK78">
        <v>24</v>
      </c>
      <c r="AM78">
        <f t="shared" si="7"/>
        <v>14.96</v>
      </c>
      <c r="AN78">
        <f>(AM78+AM79)/2</f>
        <v>11.77</v>
      </c>
      <c r="AO78">
        <f>(E75+AP78)/2</f>
        <v>1.2E-2</v>
      </c>
      <c r="AP78">
        <f>AK78/1000</f>
        <v>2.4E-2</v>
      </c>
      <c r="AQ78">
        <f>(AM78*AO78+AP78*AN78)</f>
        <v>0.46200000000000002</v>
      </c>
    </row>
    <row r="79" spans="36:43" x14ac:dyDescent="0.25">
      <c r="AJ79">
        <v>858</v>
      </c>
      <c r="AK79">
        <v>552</v>
      </c>
      <c r="AM79">
        <f t="shared" si="7"/>
        <v>8.58</v>
      </c>
      <c r="AN79">
        <f>(AM79+AM80)/2</f>
        <v>4.62</v>
      </c>
      <c r="AO79">
        <f>(E76+AP79)/2</f>
        <v>0.27600000000000002</v>
      </c>
      <c r="AP79">
        <f>AK79/1000</f>
        <v>0.55200000000000005</v>
      </c>
      <c r="AQ79">
        <f>(AM79*AO79+AP79*AN79)</f>
        <v>4.9183200000000005</v>
      </c>
    </row>
    <row r="80" spans="36:43" x14ac:dyDescent="0.25">
      <c r="AJ80">
        <v>66</v>
      </c>
      <c r="AK80">
        <v>1022</v>
      </c>
      <c r="AM80">
        <f t="shared" si="7"/>
        <v>0.66</v>
      </c>
      <c r="AN80">
        <f>(AM80+AM81)/2</f>
        <v>3.96</v>
      </c>
      <c r="AO80">
        <f>(E77+AP80)/2</f>
        <v>0.51100000000000001</v>
      </c>
      <c r="AP80">
        <f>AK80/1000</f>
        <v>1.022</v>
      </c>
      <c r="AQ80">
        <f>(AM80*AO80+AP80*AN80)</f>
        <v>4.3843799999999993</v>
      </c>
    </row>
    <row r="81" spans="36:43" x14ac:dyDescent="0.25">
      <c r="AJ81">
        <v>726</v>
      </c>
      <c r="AK81">
        <v>1334</v>
      </c>
      <c r="AM81">
        <f t="shared" si="7"/>
        <v>7.26</v>
      </c>
      <c r="AN81">
        <f>(AM81+AM82)/2</f>
        <v>10.67</v>
      </c>
      <c r="AO81">
        <f>(E78+AP81)/2</f>
        <v>0.66700000000000004</v>
      </c>
      <c r="AP81">
        <f>AK81/1000</f>
        <v>1.3340000000000001</v>
      </c>
      <c r="AQ81">
        <f>(AM81*AO81+AP81*AN81)</f>
        <v>19.0762</v>
      </c>
    </row>
    <row r="82" spans="36:43" x14ac:dyDescent="0.25">
      <c r="AJ82">
        <v>1408</v>
      </c>
      <c r="AK82">
        <v>1440</v>
      </c>
      <c r="AM82">
        <f t="shared" si="7"/>
        <v>14.08</v>
      </c>
      <c r="AN82">
        <f>(AM82+AM83)/2</f>
        <v>16.940000000000001</v>
      </c>
      <c r="AO82">
        <f>(E79+AP82)/2</f>
        <v>0.72</v>
      </c>
      <c r="AP82">
        <f>AK82/1000</f>
        <v>1.44</v>
      </c>
      <c r="AQ82">
        <f>(AM82*AO82+AP82*AN82)</f>
        <v>34.531199999999998</v>
      </c>
    </row>
    <row r="83" spans="36:43" x14ac:dyDescent="0.25">
      <c r="AJ83">
        <v>1980</v>
      </c>
      <c r="AK83">
        <v>992</v>
      </c>
      <c r="AM83">
        <f t="shared" si="7"/>
        <v>19.8</v>
      </c>
      <c r="AN83">
        <f>(AM83+AM44)/2</f>
        <v>12.43</v>
      </c>
      <c r="AO83">
        <f>(E80+AP83)/2</f>
        <v>0.496</v>
      </c>
      <c r="AP83">
        <f>AK83/1000</f>
        <v>0.99199999999999999</v>
      </c>
      <c r="AQ83">
        <f>(AM83*AO83+AP83*AN83)</f>
        <v>22.15136</v>
      </c>
    </row>
    <row r="112" spans="1:1" x14ac:dyDescent="0.25">
      <c r="A112" t="s">
        <v>40</v>
      </c>
    </row>
    <row r="114" spans="1:7" x14ac:dyDescent="0.25">
      <c r="A114" t="s">
        <v>18</v>
      </c>
      <c r="B114" t="s">
        <v>38</v>
      </c>
      <c r="C114" t="s">
        <v>39</v>
      </c>
    </row>
    <row r="115" spans="1:7" x14ac:dyDescent="0.25">
      <c r="A115">
        <v>100</v>
      </c>
      <c r="B115">
        <v>524</v>
      </c>
      <c r="C115">
        <f>(B115*500/1024-205)*2</f>
        <v>101.71875</v>
      </c>
      <c r="D115">
        <f>C115*C115</f>
        <v>10346.7041015625</v>
      </c>
      <c r="E115">
        <f>SUM(D115:D154)/40</f>
        <v>10649.200057983398</v>
      </c>
      <c r="F115">
        <f>A115*A115</f>
        <v>10000</v>
      </c>
      <c r="G115">
        <f>SUM(F115:F154)/40</f>
        <v>10647.1</v>
      </c>
    </row>
    <row r="116" spans="1:7" x14ac:dyDescent="0.25">
      <c r="A116">
        <v>132</v>
      </c>
      <c r="B116">
        <v>556</v>
      </c>
      <c r="C116">
        <f t="shared" ref="C116:C154" si="8">(B116*500/1024-205)*2</f>
        <v>132.96875</v>
      </c>
      <c r="D116">
        <f t="shared" ref="D116:D154" si="9">C116*C116</f>
        <v>17680.6884765625</v>
      </c>
      <c r="E116">
        <f>SQRT(E115)/100</f>
        <v>1.031949613982359</v>
      </c>
      <c r="F116">
        <f t="shared" ref="F116:F154" si="10">A116*A116</f>
        <v>17424</v>
      </c>
      <c r="G116">
        <f>SQRT(G115)/100</f>
        <v>1.0318478570021843</v>
      </c>
    </row>
    <row r="117" spans="1:7" x14ac:dyDescent="0.25">
      <c r="A117">
        <v>142</v>
      </c>
      <c r="B117">
        <v>567</v>
      </c>
      <c r="C117">
        <f t="shared" si="8"/>
        <v>143.7109375</v>
      </c>
      <c r="D117">
        <f t="shared" si="9"/>
        <v>20652.833557128906</v>
      </c>
      <c r="F117">
        <f t="shared" si="10"/>
        <v>20164</v>
      </c>
    </row>
    <row r="118" spans="1:7" x14ac:dyDescent="0.25">
      <c r="A118">
        <v>130</v>
      </c>
      <c r="B118">
        <v>554</v>
      </c>
      <c r="C118">
        <f t="shared" si="8"/>
        <v>131.015625</v>
      </c>
      <c r="D118">
        <f t="shared" si="9"/>
        <v>17165.093994140625</v>
      </c>
      <c r="F118">
        <f t="shared" si="10"/>
        <v>16900</v>
      </c>
    </row>
    <row r="119" spans="1:7" x14ac:dyDescent="0.25">
      <c r="A119">
        <v>96</v>
      </c>
      <c r="B119">
        <v>519</v>
      </c>
      <c r="C119">
        <f t="shared" si="8"/>
        <v>96.8359375</v>
      </c>
      <c r="D119">
        <f t="shared" si="9"/>
        <v>9377.1987915039063</v>
      </c>
      <c r="F119">
        <f t="shared" si="10"/>
        <v>9216</v>
      </c>
    </row>
    <row r="120" spans="1:7" x14ac:dyDescent="0.25">
      <c r="A120">
        <v>46</v>
      </c>
      <c r="B120">
        <v>468</v>
      </c>
      <c r="C120">
        <f t="shared" si="8"/>
        <v>47.03125</v>
      </c>
      <c r="D120">
        <f t="shared" si="9"/>
        <v>2211.9384765625</v>
      </c>
      <c r="F120">
        <f t="shared" si="10"/>
        <v>2116</v>
      </c>
    </row>
    <row r="121" spans="1:7" x14ac:dyDescent="0.25">
      <c r="A121">
        <v>-12</v>
      </c>
      <c r="B121">
        <v>409</v>
      </c>
      <c r="C121">
        <f t="shared" si="8"/>
        <v>-10.5859375</v>
      </c>
      <c r="D121">
        <f t="shared" si="9"/>
        <v>112.06207275390625</v>
      </c>
      <c r="F121">
        <f t="shared" si="10"/>
        <v>144</v>
      </c>
    </row>
    <row r="122" spans="1:7" x14ac:dyDescent="0.25">
      <c r="A122">
        <v>-66</v>
      </c>
      <c r="B122">
        <v>353</v>
      </c>
      <c r="C122">
        <f t="shared" si="8"/>
        <v>-65.2734375</v>
      </c>
      <c r="D122">
        <f t="shared" si="9"/>
        <v>4260.6216430664063</v>
      </c>
      <c r="F122">
        <f t="shared" si="10"/>
        <v>4356</v>
      </c>
    </row>
    <row r="123" spans="1:7" x14ac:dyDescent="0.25">
      <c r="A123">
        <v>-112</v>
      </c>
      <c r="B123">
        <v>306</v>
      </c>
      <c r="C123">
        <f t="shared" si="8"/>
        <v>-111.171875</v>
      </c>
      <c r="D123">
        <f t="shared" si="9"/>
        <v>12359.185791015625</v>
      </c>
      <c r="F123">
        <f t="shared" si="10"/>
        <v>12544</v>
      </c>
    </row>
    <row r="124" spans="1:7" x14ac:dyDescent="0.25">
      <c r="A124">
        <v>-144</v>
      </c>
      <c r="B124">
        <v>273</v>
      </c>
      <c r="C124">
        <f t="shared" si="8"/>
        <v>-143.3984375</v>
      </c>
      <c r="D124">
        <f t="shared" si="9"/>
        <v>20563.111877441406</v>
      </c>
      <c r="F124">
        <f t="shared" si="10"/>
        <v>20736</v>
      </c>
    </row>
    <row r="125" spans="1:7" x14ac:dyDescent="0.25">
      <c r="A125">
        <v>-128</v>
      </c>
      <c r="B125">
        <v>289</v>
      </c>
      <c r="C125">
        <f t="shared" si="8"/>
        <v>-127.7734375</v>
      </c>
      <c r="D125">
        <f t="shared" si="9"/>
        <v>16326.051330566406</v>
      </c>
      <c r="F125">
        <f t="shared" si="10"/>
        <v>16384</v>
      </c>
    </row>
    <row r="126" spans="1:7" x14ac:dyDescent="0.25">
      <c r="A126">
        <v>-92</v>
      </c>
      <c r="B126">
        <v>327</v>
      </c>
      <c r="C126">
        <f t="shared" si="8"/>
        <v>-90.6640625</v>
      </c>
      <c r="D126">
        <f t="shared" si="9"/>
        <v>8219.9722290039063</v>
      </c>
      <c r="F126">
        <f t="shared" si="10"/>
        <v>8464</v>
      </c>
    </row>
    <row r="127" spans="1:7" x14ac:dyDescent="0.25">
      <c r="A127">
        <v>-40</v>
      </c>
      <c r="B127">
        <v>380</v>
      </c>
      <c r="C127">
        <f t="shared" si="8"/>
        <v>-38.90625</v>
      </c>
      <c r="D127">
        <f t="shared" si="9"/>
        <v>1513.6962890625</v>
      </c>
      <c r="F127">
        <f t="shared" si="10"/>
        <v>1600</v>
      </c>
    </row>
    <row r="128" spans="1:7" x14ac:dyDescent="0.25">
      <c r="A128">
        <v>18</v>
      </c>
      <c r="B128">
        <v>439</v>
      </c>
      <c r="C128">
        <f t="shared" si="8"/>
        <v>18.7109375</v>
      </c>
      <c r="D128">
        <f t="shared" si="9"/>
        <v>350.09918212890625</v>
      </c>
      <c r="F128">
        <f t="shared" si="10"/>
        <v>324</v>
      </c>
    </row>
    <row r="129" spans="1:6" x14ac:dyDescent="0.25">
      <c r="A129">
        <v>72</v>
      </c>
      <c r="B129">
        <v>494</v>
      </c>
      <c r="C129">
        <f t="shared" si="8"/>
        <v>72.421875</v>
      </c>
      <c r="D129">
        <f t="shared" si="9"/>
        <v>5244.927978515625</v>
      </c>
      <c r="F129">
        <f t="shared" si="10"/>
        <v>5184</v>
      </c>
    </row>
    <row r="130" spans="1:6" x14ac:dyDescent="0.25">
      <c r="A130">
        <v>114</v>
      </c>
      <c r="B130">
        <v>538</v>
      </c>
      <c r="C130">
        <f t="shared" si="8"/>
        <v>115.390625</v>
      </c>
      <c r="D130">
        <f t="shared" si="9"/>
        <v>13314.996337890625</v>
      </c>
      <c r="F130">
        <f t="shared" si="10"/>
        <v>12996</v>
      </c>
    </row>
    <row r="131" spans="1:6" x14ac:dyDescent="0.25">
      <c r="A131">
        <v>138</v>
      </c>
      <c r="B131">
        <v>562</v>
      </c>
      <c r="C131">
        <f t="shared" si="8"/>
        <v>138.828125</v>
      </c>
      <c r="D131">
        <f t="shared" si="9"/>
        <v>19273.248291015625</v>
      </c>
      <c r="F131">
        <f t="shared" si="10"/>
        <v>19044</v>
      </c>
    </row>
    <row r="132" spans="1:6" x14ac:dyDescent="0.25">
      <c r="A132">
        <v>140</v>
      </c>
      <c r="B132">
        <v>564</v>
      </c>
      <c r="C132">
        <f t="shared" si="8"/>
        <v>140.78125</v>
      </c>
      <c r="D132">
        <f t="shared" si="9"/>
        <v>19819.3603515625</v>
      </c>
      <c r="F132">
        <f t="shared" si="10"/>
        <v>19600</v>
      </c>
    </row>
    <row r="133" spans="1:6" x14ac:dyDescent="0.25">
      <c r="A133">
        <v>118</v>
      </c>
      <c r="B133">
        <v>542</v>
      </c>
      <c r="C133">
        <f t="shared" si="8"/>
        <v>119.296875</v>
      </c>
      <c r="D133">
        <f t="shared" si="9"/>
        <v>14231.744384765625</v>
      </c>
      <c r="F133">
        <f t="shared" si="10"/>
        <v>13924</v>
      </c>
    </row>
    <row r="134" spans="1:6" x14ac:dyDescent="0.25">
      <c r="A134">
        <v>30</v>
      </c>
      <c r="B134">
        <v>451</v>
      </c>
      <c r="C134">
        <f t="shared" si="8"/>
        <v>30.4296875</v>
      </c>
      <c r="D134">
        <f t="shared" si="9"/>
        <v>925.96588134765625</v>
      </c>
      <c r="F134">
        <f t="shared" si="10"/>
        <v>900</v>
      </c>
    </row>
    <row r="135" spans="1:6" x14ac:dyDescent="0.25">
      <c r="A135">
        <v>-30</v>
      </c>
      <c r="B135">
        <v>391</v>
      </c>
      <c r="C135">
        <f t="shared" si="8"/>
        <v>-28.1640625</v>
      </c>
      <c r="D135">
        <f t="shared" si="9"/>
        <v>793.21441650390625</v>
      </c>
      <c r="F135">
        <f t="shared" si="10"/>
        <v>900</v>
      </c>
    </row>
    <row r="136" spans="1:6" x14ac:dyDescent="0.25">
      <c r="A136">
        <v>-82</v>
      </c>
      <c r="B136">
        <v>337</v>
      </c>
      <c r="C136">
        <f t="shared" si="8"/>
        <v>-80.8984375</v>
      </c>
      <c r="D136">
        <f t="shared" si="9"/>
        <v>6544.5571899414063</v>
      </c>
      <c r="F136">
        <f t="shared" si="10"/>
        <v>6724</v>
      </c>
    </row>
    <row r="137" spans="1:6" x14ac:dyDescent="0.25">
      <c r="A137">
        <v>-120</v>
      </c>
      <c r="B137">
        <v>297</v>
      </c>
      <c r="C137">
        <f t="shared" si="8"/>
        <v>-119.9609375</v>
      </c>
      <c r="D137">
        <f t="shared" si="9"/>
        <v>14390.626525878906</v>
      </c>
      <c r="F137">
        <f t="shared" si="10"/>
        <v>14400</v>
      </c>
    </row>
    <row r="138" spans="1:6" x14ac:dyDescent="0.25">
      <c r="A138">
        <v>-142</v>
      </c>
      <c r="B138">
        <v>276</v>
      </c>
      <c r="C138">
        <f t="shared" si="8"/>
        <v>-140.46875</v>
      </c>
      <c r="D138">
        <f t="shared" si="9"/>
        <v>19731.4697265625</v>
      </c>
      <c r="F138">
        <f t="shared" si="10"/>
        <v>20164</v>
      </c>
    </row>
    <row r="139" spans="1:6" x14ac:dyDescent="0.25">
      <c r="A139">
        <v>-140</v>
      </c>
      <c r="B139">
        <v>278</v>
      </c>
      <c r="C139">
        <f t="shared" si="8"/>
        <v>-138.515625</v>
      </c>
      <c r="D139">
        <f t="shared" si="9"/>
        <v>19186.578369140625</v>
      </c>
      <c r="F139">
        <f t="shared" si="10"/>
        <v>19600</v>
      </c>
    </row>
    <row r="140" spans="1:6" x14ac:dyDescent="0.25">
      <c r="A140">
        <v>-116</v>
      </c>
      <c r="B140">
        <v>303</v>
      </c>
      <c r="C140">
        <f t="shared" si="8"/>
        <v>-114.1015625</v>
      </c>
      <c r="D140">
        <f t="shared" si="9"/>
        <v>13019.166564941406</v>
      </c>
      <c r="F140">
        <f t="shared" si="10"/>
        <v>13456</v>
      </c>
    </row>
    <row r="141" spans="1:6" x14ac:dyDescent="0.25">
      <c r="A141">
        <v>-72</v>
      </c>
      <c r="B141">
        <v>347</v>
      </c>
      <c r="C141">
        <f t="shared" si="8"/>
        <v>-71.1328125</v>
      </c>
      <c r="D141">
        <f t="shared" si="9"/>
        <v>5059.8770141601563</v>
      </c>
      <c r="F141">
        <f t="shared" si="10"/>
        <v>5184</v>
      </c>
    </row>
    <row r="142" spans="1:6" x14ac:dyDescent="0.25">
      <c r="A142">
        <v>-18</v>
      </c>
      <c r="B142">
        <v>403</v>
      </c>
      <c r="C142">
        <f t="shared" si="8"/>
        <v>-16.4453125</v>
      </c>
      <c r="D142">
        <f t="shared" si="9"/>
        <v>270.44830322265625</v>
      </c>
      <c r="F142">
        <f t="shared" si="10"/>
        <v>324</v>
      </c>
    </row>
    <row r="143" spans="1:6" x14ac:dyDescent="0.25">
      <c r="A143">
        <v>42</v>
      </c>
      <c r="B143">
        <v>463</v>
      </c>
      <c r="C143">
        <f t="shared" si="8"/>
        <v>42.1484375</v>
      </c>
      <c r="D143">
        <f t="shared" si="9"/>
        <v>1776.4907836914063</v>
      </c>
      <c r="F143">
        <f t="shared" si="10"/>
        <v>1764</v>
      </c>
    </row>
    <row r="144" spans="1:6" x14ac:dyDescent="0.25">
      <c r="A144">
        <v>126</v>
      </c>
      <c r="B144">
        <v>549</v>
      </c>
      <c r="C144">
        <f t="shared" si="8"/>
        <v>126.1328125</v>
      </c>
      <c r="D144">
        <f t="shared" si="9"/>
        <v>15909.486389160156</v>
      </c>
      <c r="F144">
        <f t="shared" si="10"/>
        <v>15876</v>
      </c>
    </row>
    <row r="145" spans="1:6" x14ac:dyDescent="0.25">
      <c r="A145">
        <v>142</v>
      </c>
      <c r="B145">
        <v>567</v>
      </c>
      <c r="C145">
        <f t="shared" si="8"/>
        <v>143.7109375</v>
      </c>
      <c r="D145">
        <f t="shared" si="9"/>
        <v>20652.833557128906</v>
      </c>
      <c r="F145">
        <f t="shared" si="10"/>
        <v>20164</v>
      </c>
    </row>
    <row r="146" spans="1:6" x14ac:dyDescent="0.25">
      <c r="A146">
        <v>136</v>
      </c>
      <c r="B146">
        <v>560</v>
      </c>
      <c r="C146">
        <f t="shared" si="8"/>
        <v>136.875</v>
      </c>
      <c r="D146">
        <f t="shared" si="9"/>
        <v>18734.765625</v>
      </c>
      <c r="F146">
        <f t="shared" si="10"/>
        <v>18496</v>
      </c>
    </row>
    <row r="147" spans="1:6" x14ac:dyDescent="0.25">
      <c r="A147">
        <v>108</v>
      </c>
      <c r="B147">
        <v>531</v>
      </c>
      <c r="C147">
        <f t="shared" si="8"/>
        <v>108.5546875</v>
      </c>
      <c r="D147">
        <f t="shared" si="9"/>
        <v>11784.120178222656</v>
      </c>
      <c r="F147">
        <f t="shared" si="10"/>
        <v>11664</v>
      </c>
    </row>
    <row r="148" spans="1:6" x14ac:dyDescent="0.25">
      <c r="A148">
        <v>62</v>
      </c>
      <c r="B148">
        <v>484</v>
      </c>
      <c r="C148">
        <f t="shared" si="8"/>
        <v>62.65625</v>
      </c>
      <c r="D148">
        <f t="shared" si="9"/>
        <v>3925.8056640625</v>
      </c>
      <c r="F148">
        <f t="shared" si="10"/>
        <v>3844</v>
      </c>
    </row>
    <row r="149" spans="1:6" x14ac:dyDescent="0.25">
      <c r="A149">
        <v>6</v>
      </c>
      <c r="B149">
        <v>427</v>
      </c>
      <c r="C149">
        <f t="shared" si="8"/>
        <v>6.9921875</v>
      </c>
      <c r="D149">
        <f t="shared" si="9"/>
        <v>48.89068603515625</v>
      </c>
      <c r="F149">
        <f t="shared" si="10"/>
        <v>36</v>
      </c>
    </row>
    <row r="150" spans="1:6" x14ac:dyDescent="0.25">
      <c r="A150">
        <v>-52</v>
      </c>
      <c r="B150">
        <v>368</v>
      </c>
      <c r="C150">
        <f t="shared" si="8"/>
        <v>-50.625</v>
      </c>
      <c r="D150">
        <f t="shared" si="9"/>
        <v>2562.890625</v>
      </c>
      <c r="F150">
        <f t="shared" si="10"/>
        <v>2704</v>
      </c>
    </row>
    <row r="151" spans="1:6" x14ac:dyDescent="0.25">
      <c r="A151">
        <v>-100</v>
      </c>
      <c r="B151">
        <v>319</v>
      </c>
      <c r="C151">
        <f t="shared" si="8"/>
        <v>-98.4765625</v>
      </c>
      <c r="D151">
        <f t="shared" si="9"/>
        <v>9697.6333618164063</v>
      </c>
      <c r="F151">
        <f t="shared" si="10"/>
        <v>10000</v>
      </c>
    </row>
    <row r="152" spans="1:6" x14ac:dyDescent="0.25">
      <c r="A152">
        <v>-132</v>
      </c>
      <c r="B152">
        <v>286</v>
      </c>
      <c r="C152">
        <f t="shared" si="8"/>
        <v>-130.703125</v>
      </c>
      <c r="D152">
        <f t="shared" si="9"/>
        <v>17083.306884765625</v>
      </c>
      <c r="F152">
        <f t="shared" si="10"/>
        <v>17424</v>
      </c>
    </row>
    <row r="153" spans="1:6" x14ac:dyDescent="0.25">
      <c r="A153">
        <v>-144</v>
      </c>
      <c r="B153">
        <v>273</v>
      </c>
      <c r="C153">
        <f t="shared" si="8"/>
        <v>-143.3984375</v>
      </c>
      <c r="D153">
        <f t="shared" si="9"/>
        <v>20563.111877441406</v>
      </c>
      <c r="F153">
        <f t="shared" si="10"/>
        <v>20736</v>
      </c>
    </row>
    <row r="154" spans="1:6" x14ac:dyDescent="0.25">
      <c r="A154">
        <v>-102</v>
      </c>
      <c r="B154">
        <v>316</v>
      </c>
      <c r="C154">
        <f t="shared" si="8"/>
        <v>-101.40625</v>
      </c>
      <c r="D154">
        <f t="shared" si="9"/>
        <v>10283.2275390625</v>
      </c>
      <c r="F154">
        <f t="shared" si="10"/>
        <v>10404</v>
      </c>
    </row>
    <row r="211" spans="1:24" x14ac:dyDescent="0.25">
      <c r="D211" t="s">
        <v>5</v>
      </c>
      <c r="F211">
        <v>1411</v>
      </c>
      <c r="G211">
        <f xml:space="preserve"> F211 /100</f>
        <v>14.11</v>
      </c>
      <c r="J211" t="s">
        <v>3</v>
      </c>
      <c r="O211" t="s">
        <v>17</v>
      </c>
      <c r="P211" t="s">
        <v>28</v>
      </c>
      <c r="R211" t="s">
        <v>18</v>
      </c>
      <c r="S211" t="s">
        <v>29</v>
      </c>
      <c r="T211" t="s">
        <v>30</v>
      </c>
    </row>
    <row r="212" spans="1:24" x14ac:dyDescent="0.25">
      <c r="A212" t="s">
        <v>0</v>
      </c>
      <c r="B212">
        <f xml:space="preserve"> SUM(B213:B252)/40</f>
        <v>199645426.19999999</v>
      </c>
      <c r="C212">
        <f>SQRT(B212)/1000</f>
        <v>14.12959398567418</v>
      </c>
      <c r="D212">
        <v>605</v>
      </c>
      <c r="G212">
        <f>SUM(G213:G252)/40</f>
        <v>1993063.6</v>
      </c>
      <c r="H212">
        <f>SQRT(G212)/100</f>
        <v>14.11759044596492</v>
      </c>
      <c r="J212" t="s">
        <v>2</v>
      </c>
      <c r="N212">
        <v>477</v>
      </c>
      <c r="O212">
        <f>ABS((N212*5/1024)-2.05) *22</f>
        <v>6.1402343750000039</v>
      </c>
      <c r="P212">
        <f>(O212+O213)/2</f>
        <v>12.048437500000006</v>
      </c>
      <c r="Q212">
        <v>356</v>
      </c>
      <c r="R212">
        <f>ABS(Q212*5/1024-2.05)*2</f>
        <v>0.62343749999999964</v>
      </c>
      <c r="S212">
        <f>(R251+R212)/2</f>
        <v>0.4345703125</v>
      </c>
      <c r="T212">
        <f>(O212*S212+P212*R212)</f>
        <v>10.179811325073242</v>
      </c>
      <c r="U212">
        <f>SUM(T212:T251)/80/2</f>
        <v>5.1863111724853503</v>
      </c>
      <c r="W212">
        <f>SUM(V213:V252)/40</f>
        <v>1.0084244346618656</v>
      </c>
      <c r="X212">
        <f>SQRT(W212)</f>
        <v>1.0042033831161223</v>
      </c>
    </row>
    <row r="213" spans="1:24" x14ac:dyDescent="0.25">
      <c r="A213">
        <v>19822</v>
      </c>
      <c r="B213">
        <f>A213*A213</f>
        <v>392911684</v>
      </c>
      <c r="D213">
        <v>596</v>
      </c>
      <c r="F213">
        <v>1958</v>
      </c>
      <c r="G213">
        <f xml:space="preserve"> F213*F213</f>
        <v>3833764</v>
      </c>
      <c r="J213" t="s">
        <v>4</v>
      </c>
      <c r="K213" t="s">
        <v>5</v>
      </c>
      <c r="N213">
        <v>587</v>
      </c>
      <c r="O213">
        <f t="shared" ref="O213:O251" si="11">ABS((N213*5/1024)-2.05) *22</f>
        <v>17.956640625000006</v>
      </c>
      <c r="P213">
        <f t="shared" ref="P213:P250" si="12">(O213+O214)/2</f>
        <v>18.386328125000006</v>
      </c>
      <c r="Q213">
        <v>470</v>
      </c>
      <c r="R213">
        <f t="shared" ref="R213:R251" si="13">ABS(Q213*5/1024-2.05)*2</f>
        <v>0.48984375000000036</v>
      </c>
      <c r="S213">
        <f>(R213+R212)/2</f>
        <v>0.556640625</v>
      </c>
      <c r="T213">
        <f t="shared" ref="T213:T251" si="14">(O213*S213+P213*R213)</f>
        <v>19.00182357788087</v>
      </c>
      <c r="V213">
        <f>R212*R212</f>
        <v>0.38867431640624955</v>
      </c>
    </row>
    <row r="214" spans="1:24" x14ac:dyDescent="0.25">
      <c r="A214">
        <v>18854</v>
      </c>
      <c r="B214">
        <f t="shared" ref="B214:B252" si="15">A214*A214</f>
        <v>355473316</v>
      </c>
      <c r="D214">
        <v>557</v>
      </c>
      <c r="F214">
        <v>1892</v>
      </c>
      <c r="G214">
        <f t="shared" ref="G214:G252" si="16" xml:space="preserve"> F214*F214</f>
        <v>3579664</v>
      </c>
      <c r="J214">
        <v>12</v>
      </c>
      <c r="K214">
        <v>409</v>
      </c>
      <c r="N214">
        <v>595</v>
      </c>
      <c r="O214">
        <f t="shared" si="11"/>
        <v>18.816015625000006</v>
      </c>
      <c r="P214">
        <f t="shared" si="12"/>
        <v>13.498632812500006</v>
      </c>
      <c r="Q214">
        <v>554</v>
      </c>
      <c r="R214">
        <f t="shared" si="13"/>
        <v>1.3101562500000004</v>
      </c>
      <c r="S214">
        <f t="shared" ref="S214:S251" si="17">(R214+R213)/2</f>
        <v>0.90000000000000036</v>
      </c>
      <c r="T214">
        <f t="shared" si="14"/>
        <v>34.619732208251975</v>
      </c>
      <c r="V214">
        <f t="shared" ref="V214:V252" si="18">R213*R213</f>
        <v>0.23994689941406286</v>
      </c>
    </row>
    <row r="215" spans="1:24" x14ac:dyDescent="0.25">
      <c r="A215">
        <v>14652</v>
      </c>
      <c r="B215">
        <f t="shared" si="15"/>
        <v>214681104</v>
      </c>
      <c r="D215">
        <v>495</v>
      </c>
      <c r="F215">
        <v>1518</v>
      </c>
      <c r="G215">
        <f t="shared" si="16"/>
        <v>2304324</v>
      </c>
      <c r="J215">
        <v>20</v>
      </c>
      <c r="K215">
        <v>401</v>
      </c>
      <c r="N215">
        <v>496</v>
      </c>
      <c r="O215">
        <f t="shared" si="11"/>
        <v>8.1812500000000039</v>
      </c>
      <c r="P215">
        <f t="shared" si="12"/>
        <v>7.841796875</v>
      </c>
      <c r="Q215">
        <v>556</v>
      </c>
      <c r="R215">
        <f t="shared" si="13"/>
        <v>1.3296875000000004</v>
      </c>
      <c r="S215">
        <f t="shared" si="17"/>
        <v>1.3199218750000004</v>
      </c>
      <c r="T215">
        <f t="shared" si="14"/>
        <v>21.225750122070323</v>
      </c>
      <c r="V215">
        <f t="shared" si="18"/>
        <v>1.7165093994140634</v>
      </c>
    </row>
    <row r="216" spans="1:24" x14ac:dyDescent="0.25">
      <c r="A216">
        <v>7986</v>
      </c>
      <c r="B216">
        <f t="shared" si="15"/>
        <v>63776196</v>
      </c>
      <c r="D216">
        <v>420</v>
      </c>
      <c r="F216">
        <v>880</v>
      </c>
      <c r="G216">
        <f t="shared" si="16"/>
        <v>774400</v>
      </c>
      <c r="J216">
        <v>16</v>
      </c>
      <c r="K216">
        <v>405</v>
      </c>
      <c r="N216">
        <v>350</v>
      </c>
      <c r="O216">
        <f t="shared" si="11"/>
        <v>7.5023437499999961</v>
      </c>
      <c r="P216">
        <f t="shared" si="12"/>
        <v>13.356835937499994</v>
      </c>
      <c r="Q216">
        <v>380</v>
      </c>
      <c r="R216">
        <f t="shared" si="13"/>
        <v>0.38906249999999964</v>
      </c>
      <c r="S216">
        <f t="shared" si="17"/>
        <v>0.859375</v>
      </c>
      <c r="T216">
        <f t="shared" si="14"/>
        <v>11.643970642089833</v>
      </c>
      <c r="V216">
        <f t="shared" si="18"/>
        <v>1.7680688476562509</v>
      </c>
    </row>
    <row r="217" spans="1:24" x14ac:dyDescent="0.25">
      <c r="A217">
        <v>66</v>
      </c>
      <c r="B217">
        <f t="shared" si="15"/>
        <v>4356</v>
      </c>
      <c r="D217">
        <v>344</v>
      </c>
      <c r="F217">
        <v>66</v>
      </c>
      <c r="G217">
        <f t="shared" si="16"/>
        <v>4356</v>
      </c>
      <c r="J217">
        <v>2</v>
      </c>
      <c r="K217">
        <v>418</v>
      </c>
      <c r="N217">
        <v>241</v>
      </c>
      <c r="O217">
        <f t="shared" si="11"/>
        <v>19.211328124999994</v>
      </c>
      <c r="P217">
        <f t="shared" si="12"/>
        <v>14.377343749999994</v>
      </c>
      <c r="Q217">
        <v>291</v>
      </c>
      <c r="R217">
        <f t="shared" si="13"/>
        <v>1.2582031249999996</v>
      </c>
      <c r="S217">
        <f t="shared" si="17"/>
        <v>0.82363281249999964</v>
      </c>
      <c r="T217">
        <f t="shared" si="14"/>
        <v>33.912699050903299</v>
      </c>
      <c r="V217">
        <f t="shared" si="18"/>
        <v>0.15136962890624972</v>
      </c>
    </row>
    <row r="218" spans="1:24" x14ac:dyDescent="0.25">
      <c r="A218">
        <v>8228</v>
      </c>
      <c r="B218">
        <f t="shared" si="15"/>
        <v>67699984</v>
      </c>
      <c r="D218">
        <v>283</v>
      </c>
      <c r="F218">
        <v>748</v>
      </c>
      <c r="G218">
        <f t="shared" si="16"/>
        <v>559504</v>
      </c>
      <c r="J218">
        <v>16</v>
      </c>
      <c r="K218">
        <v>438</v>
      </c>
      <c r="N218">
        <v>331</v>
      </c>
      <c r="O218">
        <f t="shared" si="11"/>
        <v>9.5433593749999961</v>
      </c>
      <c r="P218">
        <f t="shared" si="12"/>
        <v>7.7880859375</v>
      </c>
      <c r="Q218">
        <v>280</v>
      </c>
      <c r="R218">
        <f t="shared" si="13"/>
        <v>1.3656249999999996</v>
      </c>
      <c r="S218">
        <f t="shared" si="17"/>
        <v>1.3119140624999996</v>
      </c>
      <c r="T218">
        <f t="shared" si="14"/>
        <v>23.155672225952138</v>
      </c>
      <c r="V218">
        <f t="shared" si="18"/>
        <v>1.5830751037597648</v>
      </c>
    </row>
    <row r="219" spans="1:24" x14ac:dyDescent="0.25">
      <c r="A219">
        <v>14784</v>
      </c>
      <c r="B219">
        <f t="shared" si="15"/>
        <v>218566656</v>
      </c>
      <c r="D219">
        <v>244</v>
      </c>
      <c r="F219">
        <v>1430</v>
      </c>
      <c r="G219">
        <f t="shared" si="16"/>
        <v>2044900</v>
      </c>
      <c r="J219">
        <v>14</v>
      </c>
      <c r="K219">
        <v>436</v>
      </c>
      <c r="N219">
        <v>476</v>
      </c>
      <c r="O219">
        <f t="shared" si="11"/>
        <v>6.0328125000000039</v>
      </c>
      <c r="P219">
        <f t="shared" si="12"/>
        <v>11.994726562500006</v>
      </c>
      <c r="Q219">
        <v>356</v>
      </c>
      <c r="R219">
        <f t="shared" si="13"/>
        <v>0.62343749999999964</v>
      </c>
      <c r="S219">
        <f t="shared" si="17"/>
        <v>0.99453124999999964</v>
      </c>
      <c r="T219">
        <f t="shared" si="14"/>
        <v>13.477782897949218</v>
      </c>
      <c r="V219">
        <f t="shared" si="18"/>
        <v>1.8649316406249989</v>
      </c>
    </row>
    <row r="220" spans="1:24" x14ac:dyDescent="0.25">
      <c r="A220">
        <v>18964</v>
      </c>
      <c r="B220">
        <f t="shared" si="15"/>
        <v>359633296</v>
      </c>
      <c r="D220">
        <v>235</v>
      </c>
      <c r="F220">
        <v>1870</v>
      </c>
      <c r="G220">
        <f t="shared" si="16"/>
        <v>3496900</v>
      </c>
      <c r="J220">
        <v>4</v>
      </c>
      <c r="K220">
        <v>424</v>
      </c>
      <c r="N220">
        <v>587</v>
      </c>
      <c r="O220">
        <f t="shared" si="11"/>
        <v>17.956640625000006</v>
      </c>
      <c r="P220">
        <f t="shared" si="12"/>
        <v>18.386328125000006</v>
      </c>
      <c r="Q220">
        <v>470</v>
      </c>
      <c r="R220">
        <f t="shared" si="13"/>
        <v>0.48984375000000036</v>
      </c>
      <c r="S220">
        <f t="shared" si="17"/>
        <v>0.556640625</v>
      </c>
      <c r="T220">
        <f t="shared" si="14"/>
        <v>19.00182357788087</v>
      </c>
      <c r="V220">
        <f t="shared" si="18"/>
        <v>0.38867431640624955</v>
      </c>
    </row>
    <row r="221" spans="1:24" x14ac:dyDescent="0.25">
      <c r="A221">
        <v>19932</v>
      </c>
      <c r="B221">
        <f t="shared" si="15"/>
        <v>397284624</v>
      </c>
      <c r="D221">
        <v>328</v>
      </c>
      <c r="F221">
        <v>2002</v>
      </c>
      <c r="G221">
        <f t="shared" si="16"/>
        <v>4008004</v>
      </c>
      <c r="J221">
        <v>12</v>
      </c>
      <c r="K221">
        <v>409</v>
      </c>
      <c r="N221">
        <v>595</v>
      </c>
      <c r="O221">
        <f t="shared" si="11"/>
        <v>18.816015625000006</v>
      </c>
      <c r="P221">
        <f t="shared" si="12"/>
        <v>9.6314453125000057</v>
      </c>
      <c r="Q221">
        <v>567</v>
      </c>
      <c r="R221">
        <f t="shared" si="13"/>
        <v>1.4371093750000004</v>
      </c>
      <c r="S221">
        <f t="shared" si="17"/>
        <v>0.96347656250000036</v>
      </c>
      <c r="T221">
        <f t="shared" si="14"/>
        <v>31.970230407714865</v>
      </c>
      <c r="V221">
        <f t="shared" si="18"/>
        <v>0.23994689941406286</v>
      </c>
    </row>
    <row r="222" spans="1:24" x14ac:dyDescent="0.25">
      <c r="A222">
        <v>9944</v>
      </c>
      <c r="B222">
        <f t="shared" si="15"/>
        <v>98883136</v>
      </c>
      <c r="D222">
        <v>401</v>
      </c>
      <c r="F222">
        <v>1100</v>
      </c>
      <c r="G222">
        <f t="shared" si="16"/>
        <v>1210000</v>
      </c>
      <c r="J222">
        <v>20</v>
      </c>
      <c r="K222">
        <v>401</v>
      </c>
      <c r="N222">
        <v>424</v>
      </c>
      <c r="O222">
        <f t="shared" si="11"/>
        <v>0.44687500000000391</v>
      </c>
      <c r="P222">
        <f t="shared" si="12"/>
        <v>7.2509765625</v>
      </c>
      <c r="Q222">
        <v>524</v>
      </c>
      <c r="R222">
        <f t="shared" si="13"/>
        <v>1.0171875000000004</v>
      </c>
      <c r="S222">
        <f t="shared" si="17"/>
        <v>1.2271484375000004</v>
      </c>
      <c r="T222">
        <f t="shared" si="14"/>
        <v>7.9239846801757885</v>
      </c>
      <c r="V222">
        <f t="shared" si="18"/>
        <v>2.0652833557128916</v>
      </c>
    </row>
    <row r="223" spans="1:24" x14ac:dyDescent="0.25">
      <c r="A223">
        <v>2090</v>
      </c>
      <c r="B223">
        <f t="shared" si="15"/>
        <v>4368100</v>
      </c>
      <c r="D223">
        <v>477</v>
      </c>
      <c r="F223">
        <v>330</v>
      </c>
      <c r="G223">
        <f t="shared" si="16"/>
        <v>108900</v>
      </c>
      <c r="J223">
        <v>10</v>
      </c>
      <c r="K223">
        <v>410</v>
      </c>
      <c r="N223">
        <v>289</v>
      </c>
      <c r="O223">
        <f t="shared" si="11"/>
        <v>14.055078124999996</v>
      </c>
      <c r="P223">
        <f t="shared" si="12"/>
        <v>17.009179687499994</v>
      </c>
      <c r="Q223">
        <v>417</v>
      </c>
      <c r="R223">
        <f t="shared" si="13"/>
        <v>2.7734374999999645E-2</v>
      </c>
      <c r="S223">
        <f t="shared" si="17"/>
        <v>0.5224609375</v>
      </c>
      <c r="T223">
        <f t="shared" si="14"/>
        <v>7.8149682617187421</v>
      </c>
      <c r="V223">
        <f t="shared" si="18"/>
        <v>1.0346704101562507</v>
      </c>
    </row>
    <row r="224" spans="1:24" x14ac:dyDescent="0.25">
      <c r="A224">
        <v>6072</v>
      </c>
      <c r="B224">
        <f t="shared" si="15"/>
        <v>36869184</v>
      </c>
      <c r="D224">
        <v>544</v>
      </c>
      <c r="F224">
        <v>484</v>
      </c>
      <c r="G224">
        <f t="shared" si="16"/>
        <v>234256</v>
      </c>
      <c r="J224">
        <v>4</v>
      </c>
      <c r="K224">
        <v>425</v>
      </c>
      <c r="N224">
        <v>234</v>
      </c>
      <c r="O224">
        <f t="shared" si="11"/>
        <v>19.963281249999994</v>
      </c>
      <c r="P224">
        <f t="shared" si="12"/>
        <v>16.794335937499994</v>
      </c>
      <c r="Q224">
        <v>312</v>
      </c>
      <c r="R224">
        <f t="shared" si="13"/>
        <v>1.0531249999999996</v>
      </c>
      <c r="S224">
        <f t="shared" si="17"/>
        <v>0.54042968749999964</v>
      </c>
      <c r="T224">
        <f t="shared" si="14"/>
        <v>28.475284881591776</v>
      </c>
      <c r="V224">
        <f t="shared" si="18"/>
        <v>7.6919555664060532E-4</v>
      </c>
    </row>
    <row r="225" spans="1:22" x14ac:dyDescent="0.25">
      <c r="A225">
        <v>13266</v>
      </c>
      <c r="B225">
        <f t="shared" si="15"/>
        <v>175986756</v>
      </c>
      <c r="D225">
        <v>589</v>
      </c>
      <c r="F225">
        <v>1232</v>
      </c>
      <c r="G225">
        <f t="shared" si="16"/>
        <v>1517824</v>
      </c>
      <c r="J225">
        <v>14</v>
      </c>
      <c r="K225">
        <v>436</v>
      </c>
      <c r="N225">
        <v>293</v>
      </c>
      <c r="O225">
        <f t="shared" si="11"/>
        <v>13.625390624999996</v>
      </c>
      <c r="P225">
        <f t="shared" si="12"/>
        <v>7.3583984375</v>
      </c>
      <c r="Q225">
        <v>274</v>
      </c>
      <c r="R225">
        <f t="shared" si="13"/>
        <v>1.4242187499999996</v>
      </c>
      <c r="S225">
        <f t="shared" si="17"/>
        <v>1.2386718749999996</v>
      </c>
      <c r="T225">
        <f t="shared" si="14"/>
        <v>27.357357177734364</v>
      </c>
      <c r="V225">
        <f t="shared" si="18"/>
        <v>1.1090722656249992</v>
      </c>
    </row>
    <row r="226" spans="1:22" x14ac:dyDescent="0.25">
      <c r="A226">
        <v>18084</v>
      </c>
      <c r="B226">
        <f t="shared" si="15"/>
        <v>327031056</v>
      </c>
      <c r="D226">
        <v>606</v>
      </c>
      <c r="F226">
        <v>1760</v>
      </c>
      <c r="G226">
        <f t="shared" si="16"/>
        <v>3097600</v>
      </c>
      <c r="J226">
        <v>16</v>
      </c>
      <c r="K226">
        <v>438</v>
      </c>
      <c r="N226">
        <v>430</v>
      </c>
      <c r="O226">
        <f t="shared" si="11"/>
        <v>1.0914062500000039</v>
      </c>
      <c r="P226">
        <f t="shared" si="12"/>
        <v>10.114843750000006</v>
      </c>
      <c r="Q226">
        <v>378</v>
      </c>
      <c r="R226">
        <f t="shared" si="13"/>
        <v>0.40859374999999964</v>
      </c>
      <c r="S226">
        <f t="shared" si="17"/>
        <v>0.91640624999999964</v>
      </c>
      <c r="T226">
        <f t="shared" si="14"/>
        <v>5.1330334472656274</v>
      </c>
      <c r="V226">
        <f t="shared" si="18"/>
        <v>2.0283990478515617</v>
      </c>
    </row>
    <row r="227" spans="1:22" x14ac:dyDescent="0.25">
      <c r="A227">
        <v>19910</v>
      </c>
      <c r="B227">
        <f t="shared" si="15"/>
        <v>396408100</v>
      </c>
      <c r="D227">
        <v>591</v>
      </c>
      <c r="F227">
        <v>1980</v>
      </c>
      <c r="G227">
        <f t="shared" si="16"/>
        <v>3920400</v>
      </c>
      <c r="J227">
        <v>6</v>
      </c>
      <c r="K227">
        <v>428</v>
      </c>
      <c r="N227">
        <v>598</v>
      </c>
      <c r="O227">
        <f t="shared" si="11"/>
        <v>19.138281250000006</v>
      </c>
      <c r="P227">
        <f t="shared" si="12"/>
        <v>18.332617187500006</v>
      </c>
      <c r="Q227">
        <v>491</v>
      </c>
      <c r="R227">
        <f t="shared" si="13"/>
        <v>0.69492187500000036</v>
      </c>
      <c r="S227">
        <f t="shared" si="17"/>
        <v>0.5517578125</v>
      </c>
      <c r="T227">
        <f t="shared" si="14"/>
        <v>23.299432907104507</v>
      </c>
      <c r="V227">
        <f t="shared" si="18"/>
        <v>0.16694885253906222</v>
      </c>
    </row>
    <row r="228" spans="1:22" x14ac:dyDescent="0.25">
      <c r="A228">
        <v>18304</v>
      </c>
      <c r="B228">
        <f t="shared" si="15"/>
        <v>335036416</v>
      </c>
      <c r="D228">
        <v>548</v>
      </c>
      <c r="F228">
        <v>1870</v>
      </c>
      <c r="G228">
        <f t="shared" si="16"/>
        <v>3496900</v>
      </c>
      <c r="J228">
        <v>14</v>
      </c>
      <c r="K228">
        <v>407</v>
      </c>
      <c r="N228">
        <v>583</v>
      </c>
      <c r="O228">
        <f t="shared" si="11"/>
        <v>17.526953125000006</v>
      </c>
      <c r="P228">
        <f t="shared" si="12"/>
        <v>11.403906250000006</v>
      </c>
      <c r="Q228">
        <v>562</v>
      </c>
      <c r="R228">
        <f t="shared" si="13"/>
        <v>1.3882812500000004</v>
      </c>
      <c r="S228">
        <f t="shared" si="17"/>
        <v>1.0416015625000004</v>
      </c>
      <c r="T228">
        <f t="shared" si="14"/>
        <v>34.087930984497092</v>
      </c>
      <c r="V228">
        <f t="shared" si="18"/>
        <v>0.48291641235351612</v>
      </c>
    </row>
    <row r="229" spans="1:22" x14ac:dyDescent="0.25">
      <c r="A229">
        <v>13684</v>
      </c>
      <c r="B229">
        <f t="shared" si="15"/>
        <v>187251856</v>
      </c>
      <c r="D229">
        <v>482</v>
      </c>
      <c r="F229">
        <v>1430</v>
      </c>
      <c r="G229">
        <f t="shared" si="16"/>
        <v>2044900</v>
      </c>
      <c r="J229">
        <v>20</v>
      </c>
      <c r="K229">
        <v>401</v>
      </c>
      <c r="N229">
        <v>469</v>
      </c>
      <c r="O229">
        <f t="shared" si="11"/>
        <v>5.2808593750000039</v>
      </c>
      <c r="P229">
        <f t="shared" si="12"/>
        <v>7.7880859375</v>
      </c>
      <c r="Q229">
        <v>546</v>
      </c>
      <c r="R229">
        <f t="shared" si="13"/>
        <v>1.2320312500000004</v>
      </c>
      <c r="S229">
        <f t="shared" si="17"/>
        <v>1.3101562500000004</v>
      </c>
      <c r="T229">
        <f t="shared" si="14"/>
        <v>16.513916168212901</v>
      </c>
      <c r="V229">
        <f t="shared" si="18"/>
        <v>1.9273248291015634</v>
      </c>
    </row>
    <row r="230" spans="1:22" x14ac:dyDescent="0.25">
      <c r="A230">
        <v>6600</v>
      </c>
      <c r="B230">
        <f t="shared" si="15"/>
        <v>43560000</v>
      </c>
      <c r="D230">
        <v>296</v>
      </c>
      <c r="F230">
        <v>770</v>
      </c>
      <c r="G230">
        <f t="shared" si="16"/>
        <v>592900</v>
      </c>
      <c r="J230">
        <v>14</v>
      </c>
      <c r="K230">
        <v>406</v>
      </c>
      <c r="N230">
        <v>324</v>
      </c>
      <c r="O230">
        <f t="shared" si="11"/>
        <v>10.295312499999996</v>
      </c>
      <c r="P230">
        <f t="shared" si="12"/>
        <v>14.914453124999994</v>
      </c>
      <c r="Q230">
        <v>452</v>
      </c>
      <c r="R230">
        <f t="shared" si="13"/>
        <v>0.31406250000000036</v>
      </c>
      <c r="S230">
        <f t="shared" si="17"/>
        <v>0.77304687500000036</v>
      </c>
      <c r="T230">
        <f t="shared" si="14"/>
        <v>12.642829589843753</v>
      </c>
      <c r="V230">
        <f t="shared" si="18"/>
        <v>1.5179010009765634</v>
      </c>
    </row>
    <row r="231" spans="1:22" x14ac:dyDescent="0.25">
      <c r="A231">
        <v>13376</v>
      </c>
      <c r="B231">
        <f t="shared" si="15"/>
        <v>178917376</v>
      </c>
      <c r="D231">
        <v>251</v>
      </c>
      <c r="F231">
        <v>1254</v>
      </c>
      <c r="G231">
        <f t="shared" si="16"/>
        <v>1572516</v>
      </c>
      <c r="J231">
        <v>0</v>
      </c>
      <c r="K231">
        <v>420</v>
      </c>
      <c r="N231">
        <v>238</v>
      </c>
      <c r="O231">
        <f t="shared" si="11"/>
        <v>19.533593749999994</v>
      </c>
      <c r="P231">
        <f t="shared" si="12"/>
        <v>15.397851562499994</v>
      </c>
      <c r="Q231">
        <v>298</v>
      </c>
      <c r="R231">
        <f t="shared" si="13"/>
        <v>1.1898437499999996</v>
      </c>
      <c r="S231">
        <f t="shared" si="17"/>
        <v>0.751953125</v>
      </c>
      <c r="T231">
        <f t="shared" si="14"/>
        <v>33.009384307861311</v>
      </c>
      <c r="V231">
        <f t="shared" si="18"/>
        <v>9.863525390625022E-2</v>
      </c>
    </row>
    <row r="232" spans="1:22" x14ac:dyDescent="0.25">
      <c r="A232">
        <v>18216</v>
      </c>
      <c r="B232">
        <f t="shared" si="15"/>
        <v>331822656</v>
      </c>
      <c r="D232">
        <v>234</v>
      </c>
      <c r="F232">
        <v>1760</v>
      </c>
      <c r="G232">
        <f t="shared" si="16"/>
        <v>3097600</v>
      </c>
      <c r="J232">
        <v>12</v>
      </c>
      <c r="K232">
        <v>434</v>
      </c>
      <c r="N232">
        <v>315</v>
      </c>
      <c r="O232">
        <f t="shared" si="11"/>
        <v>11.262109374999996</v>
      </c>
      <c r="P232">
        <f t="shared" si="12"/>
        <v>7.6806640625</v>
      </c>
      <c r="Q232">
        <v>276</v>
      </c>
      <c r="R232">
        <f t="shared" si="13"/>
        <v>1.4046874999999996</v>
      </c>
      <c r="S232">
        <f t="shared" si="17"/>
        <v>1.2972656249999996</v>
      </c>
      <c r="T232">
        <f t="shared" si="14"/>
        <v>25.398880157470693</v>
      </c>
      <c r="V232">
        <f t="shared" si="18"/>
        <v>1.4157281494140617</v>
      </c>
    </row>
    <row r="233" spans="1:22" x14ac:dyDescent="0.25">
      <c r="A233">
        <v>20042</v>
      </c>
      <c r="B233">
        <f t="shared" si="15"/>
        <v>401681764</v>
      </c>
      <c r="D233">
        <v>249</v>
      </c>
      <c r="F233">
        <v>2002</v>
      </c>
      <c r="G233">
        <f t="shared" si="16"/>
        <v>4008004</v>
      </c>
      <c r="J233">
        <v>16</v>
      </c>
      <c r="K233">
        <v>437</v>
      </c>
      <c r="N233">
        <v>458</v>
      </c>
      <c r="O233">
        <f t="shared" si="11"/>
        <v>4.0992187500000039</v>
      </c>
      <c r="P233">
        <f t="shared" si="12"/>
        <v>10.490820312500006</v>
      </c>
      <c r="Q233">
        <v>343</v>
      </c>
      <c r="R233">
        <f t="shared" si="13"/>
        <v>0.75039062499999964</v>
      </c>
      <c r="S233">
        <f t="shared" si="17"/>
        <v>1.0775390624999996</v>
      </c>
      <c r="T233">
        <f t="shared" si="14"/>
        <v>12.289281539916995</v>
      </c>
      <c r="V233">
        <f t="shared" si="18"/>
        <v>1.9731469726562489</v>
      </c>
    </row>
    <row r="234" spans="1:22" x14ac:dyDescent="0.25">
      <c r="A234">
        <v>18436</v>
      </c>
      <c r="B234">
        <f t="shared" si="15"/>
        <v>339886096</v>
      </c>
      <c r="D234">
        <v>293</v>
      </c>
      <c r="F234">
        <v>1892</v>
      </c>
      <c r="G234">
        <f t="shared" si="16"/>
        <v>3579664</v>
      </c>
      <c r="J234">
        <v>6</v>
      </c>
      <c r="K234">
        <v>426</v>
      </c>
      <c r="N234">
        <v>577</v>
      </c>
      <c r="O234">
        <f t="shared" si="11"/>
        <v>16.882421875000006</v>
      </c>
      <c r="P234">
        <f t="shared" si="12"/>
        <v>18.171484375000006</v>
      </c>
      <c r="Q234">
        <v>456</v>
      </c>
      <c r="R234">
        <f t="shared" si="13"/>
        <v>0.35312500000000036</v>
      </c>
      <c r="S234">
        <f t="shared" si="17"/>
        <v>0.5517578125</v>
      </c>
      <c r="T234">
        <f t="shared" si="14"/>
        <v>15.731813583374034</v>
      </c>
      <c r="V234">
        <f t="shared" si="18"/>
        <v>0.56308609008789012</v>
      </c>
    </row>
    <row r="235" spans="1:22" x14ac:dyDescent="0.25">
      <c r="A235">
        <v>13706</v>
      </c>
      <c r="B235">
        <f t="shared" si="15"/>
        <v>187854436</v>
      </c>
      <c r="D235">
        <v>359</v>
      </c>
      <c r="F235">
        <v>1452</v>
      </c>
      <c r="G235">
        <f t="shared" si="16"/>
        <v>2108304</v>
      </c>
      <c r="J235">
        <v>10</v>
      </c>
      <c r="K235">
        <v>411</v>
      </c>
      <c r="N235">
        <v>601</v>
      </c>
      <c r="O235">
        <f t="shared" si="11"/>
        <v>19.460546875000006</v>
      </c>
      <c r="P235">
        <f t="shared" si="12"/>
        <v>14.733984375000006</v>
      </c>
      <c r="Q235">
        <v>547</v>
      </c>
      <c r="R235">
        <f t="shared" si="13"/>
        <v>1.2417968750000004</v>
      </c>
      <c r="S235">
        <f t="shared" si="17"/>
        <v>0.79746093750000036</v>
      </c>
      <c r="T235">
        <f t="shared" si="14"/>
        <v>33.815641708374045</v>
      </c>
      <c r="V235">
        <f t="shared" si="18"/>
        <v>0.12469726562500025</v>
      </c>
    </row>
    <row r="236" spans="1:22" x14ac:dyDescent="0.25">
      <c r="A236">
        <v>6622</v>
      </c>
      <c r="B236">
        <f t="shared" si="15"/>
        <v>43850884</v>
      </c>
      <c r="D236">
        <v>434</v>
      </c>
      <c r="F236">
        <v>792</v>
      </c>
      <c r="G236">
        <f t="shared" si="16"/>
        <v>627264</v>
      </c>
      <c r="J236">
        <v>18</v>
      </c>
      <c r="K236">
        <v>402</v>
      </c>
      <c r="N236">
        <v>513</v>
      </c>
      <c r="O236">
        <f t="shared" si="11"/>
        <v>10.007421875000004</v>
      </c>
      <c r="P236">
        <f t="shared" si="12"/>
        <v>11.3330078125</v>
      </c>
      <c r="Q236">
        <v>533</v>
      </c>
      <c r="R236">
        <f t="shared" si="13"/>
        <v>1.1050781250000004</v>
      </c>
      <c r="S236">
        <f t="shared" si="17"/>
        <v>1.1734375000000004</v>
      </c>
      <c r="T236">
        <f t="shared" si="14"/>
        <v>24.266943130493175</v>
      </c>
      <c r="V236">
        <f t="shared" si="18"/>
        <v>1.5420594787597666</v>
      </c>
    </row>
    <row r="237" spans="1:22" x14ac:dyDescent="0.25">
      <c r="A237">
        <v>1452</v>
      </c>
      <c r="B237">
        <f t="shared" si="15"/>
        <v>2108304</v>
      </c>
      <c r="D237">
        <v>508</v>
      </c>
      <c r="F237">
        <v>22</v>
      </c>
      <c r="G237">
        <f t="shared" si="16"/>
        <v>484</v>
      </c>
      <c r="J237">
        <v>18</v>
      </c>
      <c r="K237">
        <v>403</v>
      </c>
      <c r="N237">
        <v>302</v>
      </c>
      <c r="O237">
        <f t="shared" si="11"/>
        <v>12.658593749999996</v>
      </c>
      <c r="P237">
        <f t="shared" si="12"/>
        <v>16.257226562499994</v>
      </c>
      <c r="Q237">
        <v>431</v>
      </c>
      <c r="R237">
        <f t="shared" si="13"/>
        <v>0.10898437500000036</v>
      </c>
      <c r="S237">
        <f t="shared" si="17"/>
        <v>0.60703125000000036</v>
      </c>
      <c r="T237">
        <f t="shared" si="14"/>
        <v>9.4559456634521553</v>
      </c>
      <c r="V237">
        <f t="shared" si="18"/>
        <v>1.2211976623535163</v>
      </c>
    </row>
    <row r="238" spans="1:22" x14ac:dyDescent="0.25">
      <c r="A238">
        <v>9394</v>
      </c>
      <c r="B238">
        <f t="shared" si="15"/>
        <v>88247236</v>
      </c>
      <c r="D238">
        <v>566</v>
      </c>
      <c r="F238">
        <v>836</v>
      </c>
      <c r="G238">
        <f t="shared" si="16"/>
        <v>698896</v>
      </c>
      <c r="J238">
        <v>2</v>
      </c>
      <c r="K238">
        <v>423</v>
      </c>
      <c r="N238">
        <v>235</v>
      </c>
      <c r="O238">
        <f t="shared" si="11"/>
        <v>19.855859374999994</v>
      </c>
      <c r="P238">
        <f t="shared" si="12"/>
        <v>17.438867187499994</v>
      </c>
      <c r="Q238">
        <v>323</v>
      </c>
      <c r="R238">
        <f t="shared" si="13"/>
        <v>0.94570312499999964</v>
      </c>
      <c r="S238">
        <f t="shared" si="17"/>
        <v>0.52734375</v>
      </c>
      <c r="T238">
        <f t="shared" si="14"/>
        <v>26.962854537963853</v>
      </c>
      <c r="V238">
        <f t="shared" si="18"/>
        <v>1.1877593994140703E-2</v>
      </c>
    </row>
    <row r="239" spans="1:22" x14ac:dyDescent="0.25">
      <c r="A239">
        <v>15620</v>
      </c>
      <c r="B239">
        <f t="shared" si="15"/>
        <v>243984400</v>
      </c>
      <c r="D239">
        <v>590</v>
      </c>
      <c r="F239">
        <v>1474</v>
      </c>
      <c r="G239">
        <f t="shared" si="16"/>
        <v>2172676</v>
      </c>
      <c r="J239">
        <v>14</v>
      </c>
      <c r="K239">
        <v>436</v>
      </c>
      <c r="N239">
        <v>280</v>
      </c>
      <c r="O239">
        <f t="shared" si="11"/>
        <v>15.021874999999996</v>
      </c>
      <c r="P239">
        <f t="shared" si="12"/>
        <v>7.9857421874999961</v>
      </c>
      <c r="Q239">
        <v>274</v>
      </c>
      <c r="R239">
        <f t="shared" si="13"/>
        <v>1.4242187499999996</v>
      </c>
      <c r="S239">
        <f t="shared" si="17"/>
        <v>1.1849609374999996</v>
      </c>
      <c r="T239">
        <f t="shared" si="14"/>
        <v>29.173778839111307</v>
      </c>
      <c r="V239">
        <f t="shared" si="18"/>
        <v>0.8943544006347649</v>
      </c>
    </row>
    <row r="240" spans="1:22" x14ac:dyDescent="0.25">
      <c r="A240">
        <v>18194</v>
      </c>
      <c r="B240">
        <f t="shared" si="15"/>
        <v>331021636</v>
      </c>
      <c r="D240">
        <v>546</v>
      </c>
      <c r="F240">
        <v>1870</v>
      </c>
      <c r="G240">
        <f t="shared" si="16"/>
        <v>3496900</v>
      </c>
      <c r="J240">
        <v>18</v>
      </c>
      <c r="K240">
        <v>439</v>
      </c>
      <c r="N240">
        <v>411</v>
      </c>
      <c r="O240">
        <f t="shared" si="11"/>
        <v>0.94960937499999609</v>
      </c>
      <c r="P240">
        <f t="shared" si="12"/>
        <v>7.3583984375</v>
      </c>
      <c r="Q240">
        <v>314</v>
      </c>
      <c r="R240">
        <f t="shared" si="13"/>
        <v>1.0335937499999996</v>
      </c>
      <c r="S240">
        <f t="shared" si="17"/>
        <v>1.2289062499999996</v>
      </c>
      <c r="T240">
        <f t="shared" si="14"/>
        <v>8.7725755310058524</v>
      </c>
      <c r="V240">
        <f t="shared" si="18"/>
        <v>2.0283990478515617</v>
      </c>
    </row>
    <row r="241" spans="1:25" x14ac:dyDescent="0.25">
      <c r="A241">
        <v>13486</v>
      </c>
      <c r="B241">
        <f t="shared" si="15"/>
        <v>181872196</v>
      </c>
      <c r="D241">
        <v>480</v>
      </c>
      <c r="F241">
        <v>1430</v>
      </c>
      <c r="G241">
        <f t="shared" si="16"/>
        <v>2044900</v>
      </c>
      <c r="J241">
        <v>8</v>
      </c>
      <c r="K241">
        <v>430</v>
      </c>
      <c r="N241">
        <v>548</v>
      </c>
      <c r="O241">
        <f t="shared" si="11"/>
        <v>13.767187500000004</v>
      </c>
      <c r="P241">
        <f t="shared" si="12"/>
        <v>16.130468750000006</v>
      </c>
      <c r="Q241">
        <v>477</v>
      </c>
      <c r="R241">
        <f t="shared" si="13"/>
        <v>0.55820312500000036</v>
      </c>
      <c r="S241">
        <f t="shared" si="17"/>
        <v>0.7958984375</v>
      </c>
      <c r="T241">
        <f t="shared" si="14"/>
        <v>19.961361083984386</v>
      </c>
      <c r="V241">
        <f t="shared" si="18"/>
        <v>1.0683160400390617</v>
      </c>
    </row>
    <row r="242" spans="1:25" x14ac:dyDescent="0.25">
      <c r="A242">
        <v>6380</v>
      </c>
      <c r="B242">
        <f t="shared" si="15"/>
        <v>40704400</v>
      </c>
      <c r="D242">
        <v>403</v>
      </c>
      <c r="F242">
        <v>748</v>
      </c>
      <c r="G242">
        <f t="shared" si="16"/>
        <v>559504</v>
      </c>
      <c r="J242">
        <v>6</v>
      </c>
      <c r="K242">
        <v>415</v>
      </c>
      <c r="N242">
        <v>592</v>
      </c>
      <c r="O242">
        <f t="shared" si="11"/>
        <v>18.493750000000006</v>
      </c>
      <c r="P242">
        <f t="shared" si="12"/>
        <v>12.907812500000006</v>
      </c>
      <c r="Q242">
        <v>557</v>
      </c>
      <c r="R242">
        <f t="shared" si="13"/>
        <v>1.3394531250000004</v>
      </c>
      <c r="S242">
        <f t="shared" si="17"/>
        <v>0.94882812500000036</v>
      </c>
      <c r="T242">
        <f t="shared" si="14"/>
        <v>34.836799926757834</v>
      </c>
      <c r="V242">
        <f t="shared" si="18"/>
        <v>0.31159072875976601</v>
      </c>
    </row>
    <row r="243" spans="1:25" x14ac:dyDescent="0.25">
      <c r="A243">
        <v>1892</v>
      </c>
      <c r="B243">
        <f t="shared" si="15"/>
        <v>3579664</v>
      </c>
      <c r="D243">
        <v>330</v>
      </c>
      <c r="F243">
        <v>66</v>
      </c>
      <c r="G243">
        <f t="shared" si="16"/>
        <v>4356</v>
      </c>
      <c r="J243">
        <v>20</v>
      </c>
      <c r="K243">
        <v>401</v>
      </c>
      <c r="N243">
        <v>488</v>
      </c>
      <c r="O243">
        <f t="shared" si="11"/>
        <v>7.3218750000000039</v>
      </c>
      <c r="P243">
        <f t="shared" si="12"/>
        <v>7.841796875</v>
      </c>
      <c r="Q243">
        <v>554</v>
      </c>
      <c r="R243">
        <f t="shared" si="13"/>
        <v>1.3101562500000004</v>
      </c>
      <c r="S243">
        <f t="shared" si="17"/>
        <v>1.3248046875000004</v>
      </c>
      <c r="T243">
        <f t="shared" si="14"/>
        <v>19.974033508300792</v>
      </c>
      <c r="V243">
        <f t="shared" si="18"/>
        <v>1.7941346740722666</v>
      </c>
    </row>
    <row r="244" spans="1:25" x14ac:dyDescent="0.25">
      <c r="A244">
        <v>9724</v>
      </c>
      <c r="B244">
        <f t="shared" si="15"/>
        <v>94556176</v>
      </c>
      <c r="D244">
        <v>272</v>
      </c>
      <c r="F244">
        <v>858</v>
      </c>
      <c r="G244">
        <f t="shared" si="16"/>
        <v>736164</v>
      </c>
      <c r="J244">
        <v>16</v>
      </c>
      <c r="K244">
        <v>405</v>
      </c>
      <c r="N244">
        <v>342</v>
      </c>
      <c r="O244">
        <f t="shared" si="11"/>
        <v>8.3617187499999961</v>
      </c>
      <c r="P244">
        <f t="shared" si="12"/>
        <v>13.625390624999994</v>
      </c>
      <c r="Q244">
        <v>468</v>
      </c>
      <c r="R244">
        <f t="shared" si="13"/>
        <v>0.47031250000000036</v>
      </c>
      <c r="S244">
        <f t="shared" si="17"/>
        <v>0.89023437500000036</v>
      </c>
      <c r="T244">
        <f t="shared" si="14"/>
        <v>13.852080993652347</v>
      </c>
      <c r="V244">
        <f t="shared" si="18"/>
        <v>1.7165093994140634</v>
      </c>
    </row>
    <row r="245" spans="1:25" x14ac:dyDescent="0.25">
      <c r="A245">
        <v>15950</v>
      </c>
      <c r="B245">
        <f t="shared" si="15"/>
        <v>254402500</v>
      </c>
      <c r="D245">
        <v>240</v>
      </c>
      <c r="F245">
        <v>1518</v>
      </c>
      <c r="G245">
        <f t="shared" si="16"/>
        <v>2304324</v>
      </c>
      <c r="J245">
        <v>2</v>
      </c>
      <c r="K245">
        <v>418</v>
      </c>
      <c r="N245">
        <v>244</v>
      </c>
      <c r="O245">
        <f t="shared" si="11"/>
        <v>18.889062499999994</v>
      </c>
      <c r="P245">
        <f t="shared" si="12"/>
        <v>18.405664062499994</v>
      </c>
      <c r="Q245">
        <v>353</v>
      </c>
      <c r="R245">
        <f t="shared" si="13"/>
        <v>0.65273437499999964</v>
      </c>
      <c r="S245">
        <f t="shared" si="17"/>
        <v>0.5615234375</v>
      </c>
      <c r="T245">
        <f t="shared" si="14"/>
        <v>22.620660934448228</v>
      </c>
      <c r="V245">
        <f t="shared" si="18"/>
        <v>0.22119384765625033</v>
      </c>
    </row>
    <row r="246" spans="1:25" x14ac:dyDescent="0.25">
      <c r="A246">
        <v>19404</v>
      </c>
      <c r="B246">
        <f t="shared" si="15"/>
        <v>376515216</v>
      </c>
      <c r="D246">
        <v>237</v>
      </c>
      <c r="F246">
        <v>1914</v>
      </c>
      <c r="G246">
        <f t="shared" si="16"/>
        <v>3663396</v>
      </c>
      <c r="J246">
        <v>10</v>
      </c>
      <c r="K246">
        <v>432</v>
      </c>
      <c r="N246">
        <v>253</v>
      </c>
      <c r="O246">
        <f t="shared" si="11"/>
        <v>17.922265624999994</v>
      </c>
      <c r="P246">
        <f t="shared" si="12"/>
        <v>10.0439453125</v>
      </c>
      <c r="Q246">
        <v>274</v>
      </c>
      <c r="R246">
        <f t="shared" si="13"/>
        <v>1.4242187499999996</v>
      </c>
      <c r="S246">
        <f t="shared" si="17"/>
        <v>1.0384765624999996</v>
      </c>
      <c r="T246">
        <f t="shared" si="14"/>
        <v>32.916628036499006</v>
      </c>
      <c r="V246">
        <f t="shared" si="18"/>
        <v>0.42606216430664018</v>
      </c>
    </row>
    <row r="247" spans="1:25" x14ac:dyDescent="0.25">
      <c r="A247">
        <v>19712</v>
      </c>
      <c r="B247">
        <f t="shared" si="15"/>
        <v>388562944</v>
      </c>
      <c r="D247">
        <v>266</v>
      </c>
      <c r="F247">
        <v>2002</v>
      </c>
      <c r="G247">
        <f t="shared" si="16"/>
        <v>4008004</v>
      </c>
      <c r="J247">
        <v>18</v>
      </c>
      <c r="K247">
        <v>439</v>
      </c>
      <c r="N247">
        <v>440</v>
      </c>
      <c r="O247">
        <f t="shared" si="11"/>
        <v>2.1656250000000039</v>
      </c>
      <c r="P247">
        <f t="shared" si="12"/>
        <v>8.9869140625000039</v>
      </c>
      <c r="Q247">
        <v>331</v>
      </c>
      <c r="R247">
        <f t="shared" si="13"/>
        <v>0.86757812499999964</v>
      </c>
      <c r="S247">
        <f t="shared" si="17"/>
        <v>1.1458984374999996</v>
      </c>
      <c r="T247">
        <f t="shared" si="14"/>
        <v>10.278436355590824</v>
      </c>
      <c r="V247">
        <f t="shared" si="18"/>
        <v>2.0283990478515617</v>
      </c>
    </row>
    <row r="248" spans="1:25" x14ac:dyDescent="0.25">
      <c r="A248">
        <v>16610</v>
      </c>
      <c r="B248">
        <f t="shared" si="15"/>
        <v>275892100</v>
      </c>
      <c r="D248">
        <v>320</v>
      </c>
      <c r="F248">
        <v>1738</v>
      </c>
      <c r="G248">
        <f t="shared" si="16"/>
        <v>3020644</v>
      </c>
      <c r="J248">
        <v>6</v>
      </c>
      <c r="K248">
        <v>428</v>
      </c>
      <c r="N248">
        <v>567</v>
      </c>
      <c r="O248">
        <f t="shared" si="11"/>
        <v>15.808203125000004</v>
      </c>
      <c r="P248">
        <f t="shared" si="12"/>
        <v>17.795507812500006</v>
      </c>
      <c r="Q248">
        <v>443</v>
      </c>
      <c r="R248">
        <f t="shared" si="13"/>
        <v>0.22617187500000036</v>
      </c>
      <c r="S248">
        <f t="shared" si="17"/>
        <v>0.546875</v>
      </c>
      <c r="T248">
        <f t="shared" si="14"/>
        <v>12.669954452514657</v>
      </c>
      <c r="V248">
        <f t="shared" si="18"/>
        <v>0.75269180297851501</v>
      </c>
    </row>
    <row r="249" spans="1:25" x14ac:dyDescent="0.25">
      <c r="A249">
        <v>10802</v>
      </c>
      <c r="B249">
        <f t="shared" si="15"/>
        <v>116683204</v>
      </c>
      <c r="D249">
        <v>455</v>
      </c>
      <c r="F249">
        <v>1188</v>
      </c>
      <c r="G249">
        <f t="shared" si="16"/>
        <v>1411344</v>
      </c>
      <c r="J249">
        <v>8</v>
      </c>
      <c r="K249">
        <v>413</v>
      </c>
      <c r="N249">
        <v>604</v>
      </c>
      <c r="O249">
        <f t="shared" si="11"/>
        <v>19.782812500000006</v>
      </c>
      <c r="P249">
        <f t="shared" si="12"/>
        <v>15.700781250000006</v>
      </c>
      <c r="Q249">
        <v>540</v>
      </c>
      <c r="R249">
        <f t="shared" si="13"/>
        <v>1.1734375000000004</v>
      </c>
      <c r="S249">
        <f t="shared" si="17"/>
        <v>0.69980468750000036</v>
      </c>
      <c r="T249">
        <f t="shared" si="14"/>
        <v>32.26799041748049</v>
      </c>
      <c r="V249">
        <f t="shared" si="18"/>
        <v>5.1153717041015782E-2</v>
      </c>
    </row>
    <row r="250" spans="1:25" x14ac:dyDescent="0.25">
      <c r="A250">
        <v>3696</v>
      </c>
      <c r="B250">
        <f t="shared" si="15"/>
        <v>13660416</v>
      </c>
      <c r="D250">
        <v>526</v>
      </c>
      <c r="F250">
        <v>242</v>
      </c>
      <c r="G250">
        <f t="shared" si="16"/>
        <v>58564</v>
      </c>
      <c r="J250">
        <v>18</v>
      </c>
      <c r="K250">
        <v>402</v>
      </c>
      <c r="N250">
        <v>528</v>
      </c>
      <c r="O250">
        <f t="shared" si="11"/>
        <v>11.618750000000004</v>
      </c>
      <c r="P250">
        <f t="shared" si="12"/>
        <v>7.6806640625</v>
      </c>
      <c r="Q250">
        <v>564</v>
      </c>
      <c r="R250">
        <f t="shared" si="13"/>
        <v>1.4078125000000004</v>
      </c>
      <c r="S250">
        <f t="shared" si="17"/>
        <v>1.2906250000000004</v>
      </c>
      <c r="T250">
        <f t="shared" si="14"/>
        <v>25.808384094238292</v>
      </c>
      <c r="V250">
        <f t="shared" si="18"/>
        <v>1.3769555664062509</v>
      </c>
    </row>
    <row r="251" spans="1:25" x14ac:dyDescent="0.25">
      <c r="A251">
        <v>11330</v>
      </c>
      <c r="B251">
        <f t="shared" si="15"/>
        <v>128368900</v>
      </c>
      <c r="D251">
        <v>578</v>
      </c>
      <c r="F251">
        <v>1034</v>
      </c>
      <c r="G251">
        <f t="shared" si="16"/>
        <v>1069156</v>
      </c>
      <c r="J251">
        <v>18</v>
      </c>
      <c r="K251">
        <v>403</v>
      </c>
      <c r="N251">
        <v>385</v>
      </c>
      <c r="O251">
        <f t="shared" si="11"/>
        <v>3.7425781249999961</v>
      </c>
      <c r="P251">
        <f>(O251+O212)/2</f>
        <v>4.94140625</v>
      </c>
      <c r="Q251">
        <v>445</v>
      </c>
      <c r="R251">
        <f t="shared" si="13"/>
        <v>0.24570312500000036</v>
      </c>
      <c r="S251">
        <f t="shared" si="17"/>
        <v>0.82675781250000036</v>
      </c>
      <c r="T251">
        <f t="shared" si="14"/>
        <v>4.3083246612548827</v>
      </c>
      <c r="V251">
        <f t="shared" si="18"/>
        <v>1.9819360351562509</v>
      </c>
    </row>
    <row r="252" spans="1:25" x14ac:dyDescent="0.25">
      <c r="A252">
        <v>16918</v>
      </c>
      <c r="B252">
        <f t="shared" si="15"/>
        <v>286218724</v>
      </c>
      <c r="F252">
        <v>1628</v>
      </c>
      <c r="G252">
        <f t="shared" si="16"/>
        <v>2650384</v>
      </c>
      <c r="J252">
        <v>6</v>
      </c>
      <c r="K252">
        <v>414</v>
      </c>
      <c r="V252">
        <f t="shared" si="18"/>
        <v>6.0370025634765796E-2</v>
      </c>
    </row>
    <row r="253" spans="1:25" x14ac:dyDescent="0.25">
      <c r="A253" t="s">
        <v>1</v>
      </c>
      <c r="J253">
        <v>12</v>
      </c>
      <c r="K253">
        <v>434</v>
      </c>
      <c r="Q253" t="s">
        <v>31</v>
      </c>
    </row>
    <row r="256" spans="1:25" x14ac:dyDescent="0.25">
      <c r="A256" t="s">
        <v>3</v>
      </c>
      <c r="G256" t="s">
        <v>8</v>
      </c>
      <c r="M256" t="s">
        <v>8</v>
      </c>
      <c r="S256" t="s">
        <v>11</v>
      </c>
      <c r="Y256" t="s">
        <v>14</v>
      </c>
    </row>
    <row r="257" spans="1:29" x14ac:dyDescent="0.25">
      <c r="A257" t="s">
        <v>2</v>
      </c>
      <c r="G257" t="s">
        <v>9</v>
      </c>
      <c r="M257" t="s">
        <v>10</v>
      </c>
      <c r="S257" t="s">
        <v>12</v>
      </c>
      <c r="Y257" t="s">
        <v>15</v>
      </c>
    </row>
    <row r="258" spans="1:29" x14ac:dyDescent="0.25">
      <c r="D258" t="s">
        <v>6</v>
      </c>
      <c r="E258" t="s">
        <v>7</v>
      </c>
      <c r="G258" t="s">
        <v>5</v>
      </c>
      <c r="H258" t="s">
        <v>4</v>
      </c>
      <c r="M258" t="s">
        <v>5</v>
      </c>
      <c r="N258" t="s">
        <v>4</v>
      </c>
      <c r="S258" t="s">
        <v>5</v>
      </c>
      <c r="T258" t="s">
        <v>13</v>
      </c>
      <c r="Y258" t="s">
        <v>5</v>
      </c>
      <c r="Z258" t="s">
        <v>16</v>
      </c>
    </row>
    <row r="259" spans="1:29" x14ac:dyDescent="0.25">
      <c r="A259">
        <v>409</v>
      </c>
      <c r="B259">
        <v>112</v>
      </c>
      <c r="C259">
        <f t="shared" ref="C259:C298" si="19">B259 * B259</f>
        <v>12544</v>
      </c>
      <c r="D259">
        <f>SUM(C259:C298)/40</f>
        <v>17513.400000000001</v>
      </c>
      <c r="E259">
        <f>SQRT(D259)</f>
        <v>132.33820310099424</v>
      </c>
      <c r="G259">
        <v>470</v>
      </c>
      <c r="H259">
        <v>482</v>
      </c>
      <c r="I259">
        <f t="shared" ref="I259:I298" si="20">H259 * H259</f>
        <v>232324</v>
      </c>
      <c r="J259">
        <f>SUM(I259:I298)/40</f>
        <v>1008165.7</v>
      </c>
      <c r="K259">
        <f>SQRT(J259)</f>
        <v>1004.074549025121</v>
      </c>
      <c r="M259">
        <v>470</v>
      </c>
      <c r="N259">
        <v>48</v>
      </c>
      <c r="O259">
        <f>N259 * N259</f>
        <v>2304</v>
      </c>
      <c r="P259">
        <f>SUM(O259:O298)/40</f>
        <v>10047.9</v>
      </c>
      <c r="Q259">
        <f>SQRT(P259)</f>
        <v>100.23921388358949</v>
      </c>
      <c r="S259">
        <v>477</v>
      </c>
      <c r="T259">
        <v>54</v>
      </c>
      <c r="U259">
        <f>T259*T259</f>
        <v>2916</v>
      </c>
      <c r="V259">
        <f>SUM(U259:U298)/40</f>
        <v>10072.9</v>
      </c>
      <c r="W259">
        <f>SQRT(V259)</f>
        <v>100.36383810915164</v>
      </c>
      <c r="Y259">
        <v>473</v>
      </c>
      <c r="Z259">
        <v>512</v>
      </c>
      <c r="AA259">
        <f>Z259*Z259</f>
        <v>262144</v>
      </c>
      <c r="AB259">
        <f>SUM(AA259:AA298)/40</f>
        <v>1008864.1</v>
      </c>
      <c r="AC259">
        <f>SQRT(AB259)*141/100</f>
        <v>1416.2354031763223</v>
      </c>
    </row>
    <row r="260" spans="1:29" x14ac:dyDescent="0.25">
      <c r="A260">
        <v>401</v>
      </c>
      <c r="B260">
        <v>190</v>
      </c>
      <c r="C260">
        <f t="shared" si="19"/>
        <v>36100</v>
      </c>
      <c r="G260">
        <v>355</v>
      </c>
      <c r="H260">
        <v>640</v>
      </c>
      <c r="I260">
        <f t="shared" si="20"/>
        <v>409600</v>
      </c>
      <c r="M260">
        <v>355</v>
      </c>
      <c r="N260">
        <v>64</v>
      </c>
      <c r="O260">
        <f t="shared" ref="O260:O298" si="21">N260 * N260</f>
        <v>4096</v>
      </c>
      <c r="S260">
        <v>362</v>
      </c>
      <c r="T260">
        <v>58</v>
      </c>
      <c r="U260">
        <f t="shared" ref="U260:U298" si="22">T260*T260</f>
        <v>3364</v>
      </c>
      <c r="Y260">
        <v>358</v>
      </c>
      <c r="Z260">
        <v>610</v>
      </c>
      <c r="AA260">
        <f t="shared" ref="AA260:AA298" si="23">Z260*Z260</f>
        <v>372100</v>
      </c>
    </row>
    <row r="261" spans="1:29" x14ac:dyDescent="0.25">
      <c r="A261">
        <v>405</v>
      </c>
      <c r="B261">
        <v>152</v>
      </c>
      <c r="C261">
        <f t="shared" si="19"/>
        <v>23104</v>
      </c>
      <c r="G261">
        <v>280</v>
      </c>
      <c r="H261">
        <v>1372</v>
      </c>
      <c r="I261">
        <f t="shared" si="20"/>
        <v>1882384</v>
      </c>
      <c r="M261">
        <v>280</v>
      </c>
      <c r="N261">
        <v>138</v>
      </c>
      <c r="O261">
        <f t="shared" si="21"/>
        <v>19044</v>
      </c>
      <c r="S261">
        <v>283</v>
      </c>
      <c r="T261">
        <v>134</v>
      </c>
      <c r="U261">
        <f t="shared" si="22"/>
        <v>17956</v>
      </c>
      <c r="Y261">
        <v>282</v>
      </c>
      <c r="Z261">
        <v>1354</v>
      </c>
      <c r="AA261">
        <f t="shared" si="23"/>
        <v>1833316</v>
      </c>
    </row>
    <row r="262" spans="1:29" x14ac:dyDescent="0.25">
      <c r="A262">
        <v>418</v>
      </c>
      <c r="B262">
        <v>24</v>
      </c>
      <c r="C262">
        <f t="shared" si="19"/>
        <v>576</v>
      </c>
      <c r="G262">
        <v>292</v>
      </c>
      <c r="H262">
        <v>1256</v>
      </c>
      <c r="I262">
        <f t="shared" si="20"/>
        <v>1577536</v>
      </c>
      <c r="M262">
        <v>292</v>
      </c>
      <c r="N262">
        <v>126</v>
      </c>
      <c r="O262">
        <f t="shared" si="21"/>
        <v>15876</v>
      </c>
      <c r="S262">
        <v>288</v>
      </c>
      <c r="T262">
        <v>130</v>
      </c>
      <c r="U262">
        <f t="shared" si="22"/>
        <v>16900</v>
      </c>
      <c r="Y262">
        <v>289</v>
      </c>
      <c r="Z262">
        <v>1284</v>
      </c>
      <c r="AA262">
        <f t="shared" si="23"/>
        <v>1648656</v>
      </c>
    </row>
    <row r="263" spans="1:29" x14ac:dyDescent="0.25">
      <c r="A263">
        <v>438</v>
      </c>
      <c r="B263">
        <v>170</v>
      </c>
      <c r="C263">
        <f t="shared" si="19"/>
        <v>28900</v>
      </c>
      <c r="G263">
        <v>473</v>
      </c>
      <c r="H263">
        <v>512</v>
      </c>
      <c r="I263">
        <f t="shared" si="20"/>
        <v>262144</v>
      </c>
      <c r="M263">
        <v>473</v>
      </c>
      <c r="N263">
        <v>50</v>
      </c>
      <c r="O263">
        <f t="shared" si="21"/>
        <v>2500</v>
      </c>
      <c r="S263">
        <v>464</v>
      </c>
      <c r="T263">
        <v>42</v>
      </c>
      <c r="U263">
        <f t="shared" si="22"/>
        <v>1764</v>
      </c>
      <c r="Y263">
        <v>468</v>
      </c>
      <c r="Z263">
        <v>464</v>
      </c>
      <c r="AA263">
        <f t="shared" si="23"/>
        <v>215296</v>
      </c>
    </row>
    <row r="264" spans="1:29" x14ac:dyDescent="0.25">
      <c r="A264">
        <v>436</v>
      </c>
      <c r="B264">
        <v>150</v>
      </c>
      <c r="C264">
        <f t="shared" si="19"/>
        <v>22500</v>
      </c>
      <c r="G264">
        <v>555</v>
      </c>
      <c r="H264">
        <v>1312</v>
      </c>
      <c r="I264">
        <f t="shared" si="20"/>
        <v>1721344</v>
      </c>
      <c r="M264">
        <v>555</v>
      </c>
      <c r="N264">
        <v>130</v>
      </c>
      <c r="O264">
        <f t="shared" si="21"/>
        <v>16900</v>
      </c>
      <c r="S264">
        <v>551</v>
      </c>
      <c r="T264">
        <v>128</v>
      </c>
      <c r="U264">
        <f t="shared" si="22"/>
        <v>16384</v>
      </c>
      <c r="Y264">
        <v>554</v>
      </c>
      <c r="Z264">
        <v>1304</v>
      </c>
      <c r="AA264">
        <f t="shared" si="23"/>
        <v>1700416</v>
      </c>
    </row>
    <row r="265" spans="1:29" x14ac:dyDescent="0.25">
      <c r="A265">
        <v>424</v>
      </c>
      <c r="B265">
        <v>34</v>
      </c>
      <c r="C265">
        <f t="shared" si="19"/>
        <v>1156</v>
      </c>
      <c r="G265">
        <v>555</v>
      </c>
      <c r="H265">
        <v>1312</v>
      </c>
      <c r="I265">
        <f t="shared" si="20"/>
        <v>1721344</v>
      </c>
      <c r="M265">
        <v>555</v>
      </c>
      <c r="N265">
        <v>130</v>
      </c>
      <c r="O265">
        <f t="shared" si="21"/>
        <v>16900</v>
      </c>
      <c r="S265">
        <v>559</v>
      </c>
      <c r="T265">
        <v>134</v>
      </c>
      <c r="U265">
        <f t="shared" si="22"/>
        <v>17956</v>
      </c>
      <c r="Y265">
        <v>557</v>
      </c>
      <c r="Z265">
        <v>1332</v>
      </c>
      <c r="AA265">
        <f t="shared" si="23"/>
        <v>1774224</v>
      </c>
    </row>
    <row r="266" spans="1:29" x14ac:dyDescent="0.25">
      <c r="A266">
        <v>409</v>
      </c>
      <c r="B266">
        <v>112</v>
      </c>
      <c r="C266">
        <f t="shared" si="19"/>
        <v>12544</v>
      </c>
      <c r="G266">
        <v>472</v>
      </c>
      <c r="H266">
        <v>502</v>
      </c>
      <c r="I266">
        <f t="shared" si="20"/>
        <v>252004</v>
      </c>
      <c r="M266">
        <v>472</v>
      </c>
      <c r="N266">
        <v>50</v>
      </c>
      <c r="O266">
        <f t="shared" si="21"/>
        <v>2500</v>
      </c>
      <c r="S266">
        <v>481</v>
      </c>
      <c r="T266">
        <v>58</v>
      </c>
      <c r="U266">
        <f t="shared" si="22"/>
        <v>3364</v>
      </c>
      <c r="Y266">
        <v>477</v>
      </c>
      <c r="Z266">
        <v>552</v>
      </c>
      <c r="AA266">
        <f t="shared" si="23"/>
        <v>304704</v>
      </c>
    </row>
    <row r="267" spans="1:29" x14ac:dyDescent="0.25">
      <c r="A267">
        <v>401</v>
      </c>
      <c r="B267">
        <v>190</v>
      </c>
      <c r="C267">
        <f t="shared" si="19"/>
        <v>36100</v>
      </c>
      <c r="G267">
        <v>357</v>
      </c>
      <c r="H267">
        <v>620</v>
      </c>
      <c r="I267">
        <f t="shared" si="20"/>
        <v>384400</v>
      </c>
      <c r="M267">
        <v>357</v>
      </c>
      <c r="N267">
        <v>62</v>
      </c>
      <c r="O267">
        <f t="shared" si="21"/>
        <v>3844</v>
      </c>
      <c r="S267">
        <v>366</v>
      </c>
      <c r="T267">
        <v>54</v>
      </c>
      <c r="U267">
        <f t="shared" si="22"/>
        <v>2916</v>
      </c>
      <c r="Y267">
        <v>362</v>
      </c>
      <c r="Z267">
        <v>572</v>
      </c>
      <c r="AA267">
        <f t="shared" si="23"/>
        <v>327184</v>
      </c>
    </row>
    <row r="268" spans="1:29" x14ac:dyDescent="0.25">
      <c r="A268">
        <v>410</v>
      </c>
      <c r="B268">
        <v>104</v>
      </c>
      <c r="C268">
        <f t="shared" si="19"/>
        <v>10816</v>
      </c>
      <c r="G268">
        <v>273</v>
      </c>
      <c r="H268">
        <v>1440</v>
      </c>
      <c r="I268">
        <f t="shared" si="20"/>
        <v>2073600</v>
      </c>
      <c r="M268">
        <v>273</v>
      </c>
      <c r="N268">
        <v>144</v>
      </c>
      <c r="O268">
        <f t="shared" si="21"/>
        <v>20736</v>
      </c>
      <c r="S268">
        <v>273</v>
      </c>
      <c r="T268">
        <v>144</v>
      </c>
      <c r="U268">
        <f t="shared" si="22"/>
        <v>20736</v>
      </c>
      <c r="Y268">
        <v>273</v>
      </c>
      <c r="Z268">
        <v>1440</v>
      </c>
      <c r="AA268">
        <f t="shared" si="23"/>
        <v>2073600</v>
      </c>
    </row>
    <row r="269" spans="1:29" x14ac:dyDescent="0.25">
      <c r="A269">
        <v>425</v>
      </c>
      <c r="B269">
        <v>44</v>
      </c>
      <c r="C269">
        <f t="shared" si="19"/>
        <v>1936</v>
      </c>
      <c r="G269">
        <v>326</v>
      </c>
      <c r="H269">
        <v>924</v>
      </c>
      <c r="I269">
        <f t="shared" si="20"/>
        <v>853776</v>
      </c>
      <c r="M269">
        <v>326</v>
      </c>
      <c r="N269">
        <v>92</v>
      </c>
      <c r="O269">
        <f t="shared" si="21"/>
        <v>8464</v>
      </c>
      <c r="S269">
        <v>319</v>
      </c>
      <c r="T269">
        <v>100</v>
      </c>
      <c r="U269">
        <f t="shared" si="22"/>
        <v>10000</v>
      </c>
      <c r="Y269">
        <v>323</v>
      </c>
      <c r="Z269">
        <v>952</v>
      </c>
      <c r="AA269">
        <f t="shared" si="23"/>
        <v>906304</v>
      </c>
    </row>
    <row r="270" spans="1:29" x14ac:dyDescent="0.25">
      <c r="A270">
        <v>436</v>
      </c>
      <c r="B270">
        <v>150</v>
      </c>
      <c r="C270">
        <f t="shared" si="19"/>
        <v>22500</v>
      </c>
      <c r="G270">
        <v>436</v>
      </c>
      <c r="H270">
        <v>150</v>
      </c>
      <c r="I270">
        <f t="shared" si="20"/>
        <v>22500</v>
      </c>
      <c r="M270">
        <v>436</v>
      </c>
      <c r="N270">
        <v>14</v>
      </c>
      <c r="O270">
        <f t="shared" si="21"/>
        <v>196</v>
      </c>
      <c r="S270">
        <v>428</v>
      </c>
      <c r="T270">
        <v>6</v>
      </c>
      <c r="U270">
        <f t="shared" si="22"/>
        <v>36</v>
      </c>
      <c r="Y270">
        <v>432</v>
      </c>
      <c r="Z270">
        <v>112</v>
      </c>
      <c r="AA270">
        <f t="shared" si="23"/>
        <v>12544</v>
      </c>
    </row>
    <row r="271" spans="1:29" x14ac:dyDescent="0.25">
      <c r="A271">
        <v>438</v>
      </c>
      <c r="B271">
        <v>170</v>
      </c>
      <c r="C271">
        <f t="shared" si="19"/>
        <v>28900</v>
      </c>
      <c r="G271">
        <v>536</v>
      </c>
      <c r="H271">
        <v>1128</v>
      </c>
      <c r="I271">
        <f t="shared" si="20"/>
        <v>1272384</v>
      </c>
      <c r="M271">
        <v>536</v>
      </c>
      <c r="N271">
        <v>112</v>
      </c>
      <c r="O271">
        <f t="shared" si="21"/>
        <v>12544</v>
      </c>
      <c r="S271">
        <v>531</v>
      </c>
      <c r="T271">
        <v>108</v>
      </c>
      <c r="U271">
        <f t="shared" si="22"/>
        <v>11664</v>
      </c>
      <c r="Y271">
        <v>534</v>
      </c>
      <c r="Z271">
        <v>1108</v>
      </c>
      <c r="AA271">
        <f t="shared" si="23"/>
        <v>1227664</v>
      </c>
    </row>
    <row r="272" spans="1:29" x14ac:dyDescent="0.25">
      <c r="A272">
        <v>428</v>
      </c>
      <c r="B272">
        <v>72</v>
      </c>
      <c r="C272">
        <f t="shared" si="19"/>
        <v>5184</v>
      </c>
      <c r="G272">
        <v>565</v>
      </c>
      <c r="H272">
        <v>1410</v>
      </c>
      <c r="I272">
        <f t="shared" si="20"/>
        <v>1988100</v>
      </c>
      <c r="M272">
        <v>565</v>
      </c>
      <c r="N272">
        <v>140</v>
      </c>
      <c r="O272">
        <f t="shared" si="21"/>
        <v>19600</v>
      </c>
      <c r="S272">
        <v>566</v>
      </c>
      <c r="T272">
        <v>142</v>
      </c>
      <c r="U272">
        <f t="shared" si="22"/>
        <v>20164</v>
      </c>
      <c r="Y272">
        <v>566</v>
      </c>
      <c r="Z272">
        <v>1420</v>
      </c>
      <c r="AA272">
        <f t="shared" si="23"/>
        <v>2016400</v>
      </c>
    </row>
    <row r="273" spans="1:27" x14ac:dyDescent="0.25">
      <c r="A273">
        <v>407</v>
      </c>
      <c r="B273">
        <v>132</v>
      </c>
      <c r="C273">
        <f t="shared" si="19"/>
        <v>17424</v>
      </c>
      <c r="G273">
        <v>451</v>
      </c>
      <c r="H273">
        <v>298</v>
      </c>
      <c r="I273">
        <f t="shared" si="20"/>
        <v>88804</v>
      </c>
      <c r="M273">
        <v>451</v>
      </c>
      <c r="N273">
        <v>30</v>
      </c>
      <c r="O273">
        <f t="shared" si="21"/>
        <v>900</v>
      </c>
      <c r="S273">
        <v>459</v>
      </c>
      <c r="T273">
        <v>38</v>
      </c>
      <c r="U273">
        <f t="shared" si="22"/>
        <v>1444</v>
      </c>
      <c r="Y273">
        <v>454</v>
      </c>
      <c r="Z273">
        <v>326</v>
      </c>
      <c r="AA273">
        <f t="shared" si="23"/>
        <v>106276</v>
      </c>
    </row>
    <row r="274" spans="1:27" x14ac:dyDescent="0.25">
      <c r="A274">
        <v>401</v>
      </c>
      <c r="B274">
        <v>190</v>
      </c>
      <c r="C274">
        <f t="shared" si="19"/>
        <v>36100</v>
      </c>
      <c r="G274">
        <v>338</v>
      </c>
      <c r="H274">
        <v>806</v>
      </c>
      <c r="I274">
        <f t="shared" si="20"/>
        <v>649636</v>
      </c>
      <c r="M274">
        <v>338</v>
      </c>
      <c r="N274">
        <v>80</v>
      </c>
      <c r="O274">
        <f t="shared" si="21"/>
        <v>6400</v>
      </c>
      <c r="S274">
        <v>345</v>
      </c>
      <c r="T274">
        <v>74</v>
      </c>
      <c r="U274">
        <f t="shared" si="22"/>
        <v>5476</v>
      </c>
      <c r="Y274">
        <v>341</v>
      </c>
      <c r="Z274">
        <v>776</v>
      </c>
      <c r="AA274">
        <f t="shared" si="23"/>
        <v>602176</v>
      </c>
    </row>
    <row r="275" spans="1:27" x14ac:dyDescent="0.25">
      <c r="A275">
        <v>406</v>
      </c>
      <c r="B275">
        <v>142</v>
      </c>
      <c r="C275">
        <f t="shared" si="19"/>
        <v>20164</v>
      </c>
      <c r="G275">
        <v>276</v>
      </c>
      <c r="H275">
        <v>1412</v>
      </c>
      <c r="I275">
        <f t="shared" si="20"/>
        <v>1993744</v>
      </c>
      <c r="M275">
        <v>276</v>
      </c>
      <c r="N275">
        <v>142</v>
      </c>
      <c r="O275">
        <f t="shared" si="21"/>
        <v>20164</v>
      </c>
      <c r="S275">
        <v>278</v>
      </c>
      <c r="T275">
        <v>140</v>
      </c>
      <c r="U275">
        <f t="shared" si="22"/>
        <v>19600</v>
      </c>
      <c r="Y275">
        <v>277</v>
      </c>
      <c r="Z275">
        <v>1402</v>
      </c>
      <c r="AA275">
        <f t="shared" si="23"/>
        <v>1965604</v>
      </c>
    </row>
    <row r="276" spans="1:27" x14ac:dyDescent="0.25">
      <c r="A276">
        <v>420</v>
      </c>
      <c r="B276">
        <v>6</v>
      </c>
      <c r="C276">
        <f t="shared" si="19"/>
        <v>36</v>
      </c>
      <c r="G276">
        <v>301</v>
      </c>
      <c r="H276">
        <v>1168</v>
      </c>
      <c r="I276">
        <f t="shared" si="20"/>
        <v>1364224</v>
      </c>
      <c r="M276">
        <v>301</v>
      </c>
      <c r="N276">
        <v>118</v>
      </c>
      <c r="O276">
        <f t="shared" si="21"/>
        <v>13924</v>
      </c>
      <c r="S276">
        <v>297</v>
      </c>
      <c r="T276">
        <v>120</v>
      </c>
      <c r="U276">
        <f t="shared" si="22"/>
        <v>14400</v>
      </c>
      <c r="Y276">
        <v>299</v>
      </c>
      <c r="Z276">
        <v>1188</v>
      </c>
      <c r="AA276">
        <f t="shared" si="23"/>
        <v>1411344</v>
      </c>
    </row>
    <row r="277" spans="1:27" x14ac:dyDescent="0.25">
      <c r="A277">
        <v>434</v>
      </c>
      <c r="B277">
        <v>132</v>
      </c>
      <c r="C277">
        <f t="shared" si="19"/>
        <v>17424</v>
      </c>
      <c r="G277">
        <v>400</v>
      </c>
      <c r="H277">
        <v>200</v>
      </c>
      <c r="I277">
        <f t="shared" si="20"/>
        <v>40000</v>
      </c>
      <c r="M277">
        <v>400</v>
      </c>
      <c r="N277">
        <v>20</v>
      </c>
      <c r="O277">
        <f t="shared" si="21"/>
        <v>400</v>
      </c>
      <c r="S277">
        <v>392</v>
      </c>
      <c r="T277">
        <v>28</v>
      </c>
      <c r="U277">
        <f t="shared" si="22"/>
        <v>784</v>
      </c>
      <c r="Y277">
        <v>396</v>
      </c>
      <c r="Z277">
        <v>240</v>
      </c>
      <c r="AA277">
        <f t="shared" si="23"/>
        <v>57600</v>
      </c>
    </row>
    <row r="278" spans="1:27" x14ac:dyDescent="0.25">
      <c r="A278">
        <v>437</v>
      </c>
      <c r="B278">
        <v>160</v>
      </c>
      <c r="C278">
        <f t="shared" si="19"/>
        <v>25600</v>
      </c>
      <c r="G278">
        <v>549</v>
      </c>
      <c r="H278">
        <v>1254</v>
      </c>
      <c r="I278">
        <f t="shared" si="20"/>
        <v>1572516</v>
      </c>
      <c r="M278">
        <v>549</v>
      </c>
      <c r="N278">
        <v>126</v>
      </c>
      <c r="O278">
        <f t="shared" si="21"/>
        <v>15876</v>
      </c>
      <c r="S278">
        <v>545</v>
      </c>
      <c r="T278">
        <v>122</v>
      </c>
      <c r="U278">
        <f t="shared" si="22"/>
        <v>14884</v>
      </c>
      <c r="Y278">
        <v>547</v>
      </c>
      <c r="Z278">
        <v>1234</v>
      </c>
      <c r="AA278">
        <f t="shared" si="23"/>
        <v>1522756</v>
      </c>
    </row>
    <row r="279" spans="1:27" x14ac:dyDescent="0.25">
      <c r="A279">
        <v>426</v>
      </c>
      <c r="B279">
        <v>54</v>
      </c>
      <c r="C279">
        <f t="shared" si="19"/>
        <v>2916</v>
      </c>
      <c r="G279">
        <v>560</v>
      </c>
      <c r="H279">
        <v>1362</v>
      </c>
      <c r="I279">
        <f t="shared" si="20"/>
        <v>1855044</v>
      </c>
      <c r="M279">
        <v>560</v>
      </c>
      <c r="N279">
        <v>136</v>
      </c>
      <c r="O279">
        <f t="shared" si="21"/>
        <v>18496</v>
      </c>
      <c r="S279">
        <v>562</v>
      </c>
      <c r="T279">
        <v>138</v>
      </c>
      <c r="U279">
        <f t="shared" si="22"/>
        <v>19044</v>
      </c>
      <c r="Y279">
        <v>562</v>
      </c>
      <c r="Z279">
        <v>1382</v>
      </c>
      <c r="AA279">
        <f t="shared" si="23"/>
        <v>1909924</v>
      </c>
    </row>
    <row r="280" spans="1:27" x14ac:dyDescent="0.25">
      <c r="A280">
        <v>411</v>
      </c>
      <c r="B280">
        <v>94</v>
      </c>
      <c r="C280">
        <f t="shared" si="19"/>
        <v>8836</v>
      </c>
      <c r="G280">
        <v>485</v>
      </c>
      <c r="H280">
        <v>630</v>
      </c>
      <c r="I280">
        <f t="shared" si="20"/>
        <v>396900</v>
      </c>
      <c r="M280">
        <v>485</v>
      </c>
      <c r="N280">
        <v>62</v>
      </c>
      <c r="O280">
        <f t="shared" si="21"/>
        <v>3844</v>
      </c>
      <c r="S280">
        <v>493</v>
      </c>
      <c r="T280">
        <v>70</v>
      </c>
      <c r="U280">
        <f t="shared" si="22"/>
        <v>4900</v>
      </c>
      <c r="Y280">
        <v>489</v>
      </c>
      <c r="Z280">
        <v>668</v>
      </c>
      <c r="AA280">
        <f t="shared" si="23"/>
        <v>446224</v>
      </c>
    </row>
    <row r="281" spans="1:27" x14ac:dyDescent="0.25">
      <c r="A281">
        <v>402</v>
      </c>
      <c r="B281">
        <v>182</v>
      </c>
      <c r="C281">
        <f t="shared" si="19"/>
        <v>33124</v>
      </c>
      <c r="G281">
        <v>371</v>
      </c>
      <c r="H281">
        <v>484</v>
      </c>
      <c r="I281">
        <f t="shared" si="20"/>
        <v>234256</v>
      </c>
      <c r="M281">
        <v>371</v>
      </c>
      <c r="N281">
        <v>48</v>
      </c>
      <c r="O281">
        <f t="shared" si="21"/>
        <v>2304</v>
      </c>
      <c r="S281">
        <v>378</v>
      </c>
      <c r="T281">
        <v>42</v>
      </c>
      <c r="U281">
        <f t="shared" si="22"/>
        <v>1764</v>
      </c>
      <c r="Y281">
        <v>374</v>
      </c>
      <c r="Z281">
        <v>454</v>
      </c>
      <c r="AA281">
        <f t="shared" si="23"/>
        <v>206116</v>
      </c>
    </row>
    <row r="282" spans="1:27" x14ac:dyDescent="0.25">
      <c r="A282">
        <v>403</v>
      </c>
      <c r="B282">
        <v>172</v>
      </c>
      <c r="C282">
        <f t="shared" si="19"/>
        <v>29584</v>
      </c>
      <c r="G282">
        <v>287</v>
      </c>
      <c r="H282">
        <v>1304</v>
      </c>
      <c r="I282">
        <f t="shared" si="20"/>
        <v>1700416</v>
      </c>
      <c r="M282">
        <v>287</v>
      </c>
      <c r="N282">
        <v>130</v>
      </c>
      <c r="O282">
        <f t="shared" si="21"/>
        <v>16900</v>
      </c>
      <c r="S282">
        <v>290</v>
      </c>
      <c r="T282">
        <v>128</v>
      </c>
      <c r="U282">
        <f t="shared" si="22"/>
        <v>16384</v>
      </c>
      <c r="Y282">
        <v>289</v>
      </c>
      <c r="Z282">
        <v>1284</v>
      </c>
      <c r="AA282">
        <f t="shared" si="23"/>
        <v>1648656</v>
      </c>
    </row>
    <row r="283" spans="1:27" x14ac:dyDescent="0.25">
      <c r="A283">
        <v>423</v>
      </c>
      <c r="B283">
        <v>24</v>
      </c>
      <c r="C283">
        <f t="shared" si="19"/>
        <v>576</v>
      </c>
      <c r="G283">
        <v>316</v>
      </c>
      <c r="H283">
        <v>1022</v>
      </c>
      <c r="I283">
        <f t="shared" si="20"/>
        <v>1044484</v>
      </c>
      <c r="M283">
        <v>316</v>
      </c>
      <c r="N283">
        <v>102</v>
      </c>
      <c r="O283">
        <f t="shared" si="21"/>
        <v>10404</v>
      </c>
      <c r="S283">
        <v>310</v>
      </c>
      <c r="T283">
        <v>108</v>
      </c>
      <c r="U283">
        <f t="shared" si="22"/>
        <v>11664</v>
      </c>
      <c r="Y283">
        <v>313</v>
      </c>
      <c r="Z283">
        <v>1050</v>
      </c>
      <c r="AA283">
        <f t="shared" si="23"/>
        <v>1102500</v>
      </c>
    </row>
    <row r="284" spans="1:27" x14ac:dyDescent="0.25">
      <c r="A284">
        <v>436</v>
      </c>
      <c r="B284">
        <v>150</v>
      </c>
      <c r="C284">
        <f t="shared" si="19"/>
        <v>22500</v>
      </c>
      <c r="G284">
        <v>422</v>
      </c>
      <c r="H284">
        <v>14</v>
      </c>
      <c r="I284">
        <f t="shared" si="20"/>
        <v>196</v>
      </c>
      <c r="M284">
        <v>422</v>
      </c>
      <c r="N284">
        <v>2</v>
      </c>
      <c r="O284">
        <f t="shared" si="21"/>
        <v>4</v>
      </c>
      <c r="S284">
        <v>413</v>
      </c>
      <c r="T284">
        <v>8</v>
      </c>
      <c r="U284">
        <f t="shared" si="22"/>
        <v>64</v>
      </c>
      <c r="Y284">
        <v>417</v>
      </c>
      <c r="Z284">
        <v>34</v>
      </c>
      <c r="AA284">
        <f t="shared" si="23"/>
        <v>1156</v>
      </c>
    </row>
    <row r="285" spans="1:27" x14ac:dyDescent="0.25">
      <c r="A285">
        <v>439</v>
      </c>
      <c r="B285">
        <v>180</v>
      </c>
      <c r="C285">
        <f t="shared" si="19"/>
        <v>32400</v>
      </c>
      <c r="G285">
        <v>527</v>
      </c>
      <c r="H285">
        <v>1040</v>
      </c>
      <c r="I285">
        <f t="shared" si="20"/>
        <v>1081600</v>
      </c>
      <c r="M285">
        <v>527</v>
      </c>
      <c r="N285">
        <v>104</v>
      </c>
      <c r="O285">
        <f t="shared" si="21"/>
        <v>10816</v>
      </c>
      <c r="S285">
        <v>521</v>
      </c>
      <c r="T285">
        <v>98</v>
      </c>
      <c r="U285">
        <f t="shared" si="22"/>
        <v>9604</v>
      </c>
      <c r="Y285">
        <v>524</v>
      </c>
      <c r="Z285">
        <v>1010</v>
      </c>
      <c r="AA285">
        <f t="shared" si="23"/>
        <v>1020100</v>
      </c>
    </row>
    <row r="286" spans="1:27" x14ac:dyDescent="0.25">
      <c r="A286">
        <v>430</v>
      </c>
      <c r="B286">
        <v>92</v>
      </c>
      <c r="C286">
        <f t="shared" si="19"/>
        <v>8464</v>
      </c>
      <c r="G286">
        <v>567</v>
      </c>
      <c r="H286">
        <v>1430</v>
      </c>
      <c r="I286">
        <f t="shared" si="20"/>
        <v>2044900</v>
      </c>
      <c r="M286">
        <v>567</v>
      </c>
      <c r="N286">
        <v>142</v>
      </c>
      <c r="O286">
        <f t="shared" si="21"/>
        <v>20164</v>
      </c>
      <c r="S286">
        <v>567</v>
      </c>
      <c r="T286">
        <v>142</v>
      </c>
      <c r="U286">
        <f t="shared" si="22"/>
        <v>20164</v>
      </c>
      <c r="Y286">
        <v>567</v>
      </c>
      <c r="Z286">
        <v>1430</v>
      </c>
      <c r="AA286">
        <f t="shared" si="23"/>
        <v>2044900</v>
      </c>
    </row>
    <row r="287" spans="1:27" x14ac:dyDescent="0.25">
      <c r="A287">
        <v>415</v>
      </c>
      <c r="B287">
        <v>54</v>
      </c>
      <c r="C287">
        <f t="shared" si="19"/>
        <v>2916</v>
      </c>
      <c r="G287">
        <v>516</v>
      </c>
      <c r="H287">
        <v>932</v>
      </c>
      <c r="I287">
        <f t="shared" si="20"/>
        <v>868624</v>
      </c>
      <c r="M287">
        <v>516</v>
      </c>
      <c r="N287">
        <v>92</v>
      </c>
      <c r="O287">
        <f t="shared" si="21"/>
        <v>8464</v>
      </c>
      <c r="S287">
        <v>523</v>
      </c>
      <c r="T287">
        <v>100</v>
      </c>
      <c r="U287">
        <f t="shared" si="22"/>
        <v>10000</v>
      </c>
      <c r="Y287">
        <v>520</v>
      </c>
      <c r="Z287">
        <v>972</v>
      </c>
      <c r="AA287">
        <f t="shared" si="23"/>
        <v>944784</v>
      </c>
    </row>
    <row r="288" spans="1:27" x14ac:dyDescent="0.25">
      <c r="A288">
        <v>401</v>
      </c>
      <c r="B288">
        <v>190</v>
      </c>
      <c r="C288">
        <f t="shared" si="19"/>
        <v>36100</v>
      </c>
      <c r="G288">
        <v>351</v>
      </c>
      <c r="H288">
        <v>680</v>
      </c>
      <c r="I288">
        <f t="shared" si="20"/>
        <v>462400</v>
      </c>
      <c r="M288">
        <v>351</v>
      </c>
      <c r="N288">
        <v>68</v>
      </c>
      <c r="O288">
        <f t="shared" si="21"/>
        <v>4624</v>
      </c>
      <c r="S288">
        <v>358</v>
      </c>
      <c r="T288">
        <v>62</v>
      </c>
      <c r="U288">
        <f t="shared" si="22"/>
        <v>3844</v>
      </c>
      <c r="Y288">
        <v>354</v>
      </c>
      <c r="Z288">
        <v>650</v>
      </c>
      <c r="AA288">
        <f t="shared" si="23"/>
        <v>422500</v>
      </c>
    </row>
    <row r="289" spans="1:27" x14ac:dyDescent="0.25">
      <c r="A289">
        <v>405</v>
      </c>
      <c r="B289">
        <v>152</v>
      </c>
      <c r="C289">
        <f t="shared" si="19"/>
        <v>23104</v>
      </c>
      <c r="G289">
        <v>279</v>
      </c>
      <c r="H289">
        <v>1382</v>
      </c>
      <c r="I289">
        <f t="shared" si="20"/>
        <v>1909924</v>
      </c>
      <c r="M289">
        <v>279</v>
      </c>
      <c r="N289">
        <v>138</v>
      </c>
      <c r="O289">
        <f t="shared" si="21"/>
        <v>19044</v>
      </c>
      <c r="S289">
        <v>281</v>
      </c>
      <c r="T289">
        <v>136</v>
      </c>
      <c r="U289">
        <f t="shared" si="22"/>
        <v>18496</v>
      </c>
      <c r="Y289">
        <v>280</v>
      </c>
      <c r="Z289">
        <v>1372</v>
      </c>
      <c r="AA289">
        <f t="shared" si="23"/>
        <v>1882384</v>
      </c>
    </row>
    <row r="290" spans="1:27" x14ac:dyDescent="0.25">
      <c r="A290">
        <v>418</v>
      </c>
      <c r="B290">
        <v>24</v>
      </c>
      <c r="C290">
        <f t="shared" si="19"/>
        <v>576</v>
      </c>
      <c r="G290">
        <v>294</v>
      </c>
      <c r="H290">
        <v>1236</v>
      </c>
      <c r="I290">
        <f t="shared" si="20"/>
        <v>1527696</v>
      </c>
      <c r="M290">
        <v>294</v>
      </c>
      <c r="N290">
        <v>124</v>
      </c>
      <c r="O290">
        <f t="shared" si="21"/>
        <v>15376</v>
      </c>
      <c r="S290">
        <v>290</v>
      </c>
      <c r="T290">
        <v>128</v>
      </c>
      <c r="U290">
        <f t="shared" si="22"/>
        <v>16384</v>
      </c>
      <c r="Y290">
        <v>292</v>
      </c>
      <c r="Z290">
        <v>1256</v>
      </c>
      <c r="AA290">
        <f t="shared" si="23"/>
        <v>1577536</v>
      </c>
    </row>
    <row r="291" spans="1:27" x14ac:dyDescent="0.25">
      <c r="A291">
        <v>432</v>
      </c>
      <c r="B291">
        <v>112</v>
      </c>
      <c r="C291">
        <f t="shared" si="19"/>
        <v>12544</v>
      </c>
      <c r="G291">
        <v>385</v>
      </c>
      <c r="H291">
        <v>348</v>
      </c>
      <c r="I291">
        <f t="shared" si="20"/>
        <v>121104</v>
      </c>
      <c r="M291">
        <v>385</v>
      </c>
      <c r="N291">
        <v>36</v>
      </c>
      <c r="O291">
        <f t="shared" si="21"/>
        <v>1296</v>
      </c>
      <c r="S291">
        <v>377</v>
      </c>
      <c r="T291">
        <v>42</v>
      </c>
      <c r="U291">
        <f t="shared" si="22"/>
        <v>1764</v>
      </c>
      <c r="Y291">
        <v>381</v>
      </c>
      <c r="Z291">
        <v>386</v>
      </c>
      <c r="AA291">
        <f t="shared" si="23"/>
        <v>148996</v>
      </c>
    </row>
    <row r="292" spans="1:27" x14ac:dyDescent="0.25">
      <c r="A292">
        <v>439</v>
      </c>
      <c r="B292">
        <v>180</v>
      </c>
      <c r="C292">
        <f t="shared" si="19"/>
        <v>32400</v>
      </c>
      <c r="G292">
        <v>498</v>
      </c>
      <c r="H292">
        <v>756</v>
      </c>
      <c r="I292">
        <f t="shared" si="20"/>
        <v>571536</v>
      </c>
      <c r="M292">
        <v>498</v>
      </c>
      <c r="N292">
        <v>76</v>
      </c>
      <c r="O292">
        <f t="shared" si="21"/>
        <v>5776</v>
      </c>
      <c r="S292">
        <v>491</v>
      </c>
      <c r="T292">
        <v>68</v>
      </c>
      <c r="U292">
        <f t="shared" si="22"/>
        <v>4624</v>
      </c>
      <c r="Y292">
        <v>495</v>
      </c>
      <c r="Z292">
        <v>726</v>
      </c>
      <c r="AA292">
        <f t="shared" si="23"/>
        <v>527076</v>
      </c>
    </row>
    <row r="293" spans="1:27" x14ac:dyDescent="0.25">
      <c r="A293">
        <v>428</v>
      </c>
      <c r="B293">
        <v>72</v>
      </c>
      <c r="C293">
        <f t="shared" si="19"/>
        <v>5184</v>
      </c>
      <c r="G293">
        <v>564</v>
      </c>
      <c r="H293">
        <v>1400</v>
      </c>
      <c r="I293">
        <f t="shared" si="20"/>
        <v>1960000</v>
      </c>
      <c r="M293">
        <v>564</v>
      </c>
      <c r="N293">
        <v>140</v>
      </c>
      <c r="O293">
        <f t="shared" si="21"/>
        <v>19600</v>
      </c>
      <c r="S293">
        <v>565</v>
      </c>
      <c r="T293">
        <v>140</v>
      </c>
      <c r="U293">
        <f t="shared" si="22"/>
        <v>19600</v>
      </c>
      <c r="Y293">
        <v>565</v>
      </c>
      <c r="Z293">
        <v>1410</v>
      </c>
      <c r="AA293">
        <f t="shared" si="23"/>
        <v>1988100</v>
      </c>
    </row>
    <row r="294" spans="1:27" x14ac:dyDescent="0.25">
      <c r="A294">
        <v>413</v>
      </c>
      <c r="B294">
        <v>74</v>
      </c>
      <c r="C294">
        <f t="shared" si="19"/>
        <v>5476</v>
      </c>
      <c r="G294">
        <v>499</v>
      </c>
      <c r="H294">
        <v>766</v>
      </c>
      <c r="I294">
        <f t="shared" si="20"/>
        <v>586756</v>
      </c>
      <c r="M294">
        <v>499</v>
      </c>
      <c r="N294">
        <v>76</v>
      </c>
      <c r="O294">
        <f t="shared" si="21"/>
        <v>5776</v>
      </c>
      <c r="S294">
        <v>505</v>
      </c>
      <c r="T294">
        <v>82</v>
      </c>
      <c r="U294">
        <f t="shared" si="22"/>
        <v>6724</v>
      </c>
      <c r="Y294">
        <v>502</v>
      </c>
      <c r="Z294">
        <v>796</v>
      </c>
      <c r="AA294">
        <f t="shared" si="23"/>
        <v>633616</v>
      </c>
    </row>
    <row r="295" spans="1:27" x14ac:dyDescent="0.25">
      <c r="A295">
        <v>402</v>
      </c>
      <c r="B295">
        <v>182</v>
      </c>
      <c r="C295">
        <f t="shared" si="19"/>
        <v>33124</v>
      </c>
      <c r="G295">
        <v>385</v>
      </c>
      <c r="H295">
        <v>348</v>
      </c>
      <c r="I295">
        <f t="shared" si="20"/>
        <v>121104</v>
      </c>
      <c r="M295">
        <v>385</v>
      </c>
      <c r="N295">
        <v>36</v>
      </c>
      <c r="O295">
        <f t="shared" si="21"/>
        <v>1296</v>
      </c>
      <c r="S295">
        <v>393</v>
      </c>
      <c r="T295">
        <v>28</v>
      </c>
      <c r="U295">
        <f t="shared" si="22"/>
        <v>784</v>
      </c>
      <c r="Y295">
        <v>389</v>
      </c>
      <c r="Z295">
        <v>308</v>
      </c>
      <c r="AA295">
        <f t="shared" si="23"/>
        <v>94864</v>
      </c>
    </row>
    <row r="296" spans="1:27" x14ac:dyDescent="0.25">
      <c r="A296">
        <v>403</v>
      </c>
      <c r="B296">
        <v>172</v>
      </c>
      <c r="C296">
        <f t="shared" si="19"/>
        <v>29584</v>
      </c>
      <c r="G296">
        <v>293</v>
      </c>
      <c r="H296">
        <v>1246</v>
      </c>
      <c r="I296">
        <f t="shared" si="20"/>
        <v>1552516</v>
      </c>
      <c r="M296">
        <v>293</v>
      </c>
      <c r="N296">
        <v>124</v>
      </c>
      <c r="O296">
        <f t="shared" si="21"/>
        <v>15376</v>
      </c>
      <c r="S296">
        <v>298</v>
      </c>
      <c r="T296">
        <v>120</v>
      </c>
      <c r="U296">
        <f t="shared" si="22"/>
        <v>14400</v>
      </c>
      <c r="Y296">
        <v>296</v>
      </c>
      <c r="Z296">
        <v>1216</v>
      </c>
      <c r="AA296">
        <f t="shared" si="23"/>
        <v>1478656</v>
      </c>
    </row>
    <row r="297" spans="1:27" x14ac:dyDescent="0.25">
      <c r="A297">
        <v>414</v>
      </c>
      <c r="B297">
        <v>64</v>
      </c>
      <c r="C297">
        <f t="shared" si="19"/>
        <v>4096</v>
      </c>
      <c r="G297">
        <v>279</v>
      </c>
      <c r="H297">
        <v>1382</v>
      </c>
      <c r="I297">
        <f t="shared" si="20"/>
        <v>1909924</v>
      </c>
      <c r="M297">
        <v>279</v>
      </c>
      <c r="N297">
        <v>138</v>
      </c>
      <c r="O297">
        <f t="shared" si="21"/>
        <v>19044</v>
      </c>
      <c r="S297">
        <v>278</v>
      </c>
      <c r="T297">
        <v>140</v>
      </c>
      <c r="U297">
        <f t="shared" si="22"/>
        <v>19600</v>
      </c>
      <c r="Y297">
        <v>279</v>
      </c>
      <c r="Z297">
        <v>1382</v>
      </c>
      <c r="AA297">
        <f t="shared" si="23"/>
        <v>1909924</v>
      </c>
    </row>
    <row r="298" spans="1:27" x14ac:dyDescent="0.25">
      <c r="A298">
        <v>434</v>
      </c>
      <c r="B298">
        <v>132</v>
      </c>
      <c r="C298">
        <f t="shared" si="19"/>
        <v>17424</v>
      </c>
      <c r="G298">
        <v>408</v>
      </c>
      <c r="H298">
        <v>122</v>
      </c>
      <c r="I298">
        <f t="shared" si="20"/>
        <v>14884</v>
      </c>
      <c r="M298">
        <v>408</v>
      </c>
      <c r="N298">
        <v>12</v>
      </c>
      <c r="O298">
        <f t="shared" si="21"/>
        <v>144</v>
      </c>
      <c r="S298">
        <v>400</v>
      </c>
      <c r="T298">
        <v>20</v>
      </c>
      <c r="U298">
        <f t="shared" si="22"/>
        <v>400</v>
      </c>
      <c r="Y298">
        <v>404</v>
      </c>
      <c r="Z298">
        <v>162</v>
      </c>
      <c r="AA298">
        <f t="shared" si="23"/>
        <v>26244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Huang</dc:creator>
  <cp:lastModifiedBy>Tony Huang</cp:lastModifiedBy>
  <dcterms:created xsi:type="dcterms:W3CDTF">2023-10-10T06:00:56Z</dcterms:created>
  <dcterms:modified xsi:type="dcterms:W3CDTF">2023-10-12T08:51:35Z</dcterms:modified>
</cp:coreProperties>
</file>