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05" windowWidth="15105" windowHeight="6540"/>
  </bookViews>
  <sheets>
    <sheet name="Rev2.0 hwBOM" sheetId="7" r:id="rId1"/>
  </sheets>
  <definedNames>
    <definedName name="BillOfMaterials" localSheetId="0">'Rev2.0 hwBOM'!$B$8:$I$142</definedName>
  </definedNames>
  <calcPr calcId="145621"/>
</workbook>
</file>

<file path=xl/calcChain.xml><?xml version="1.0" encoding="utf-8"?>
<calcChain xmlns="http://schemas.openxmlformats.org/spreadsheetml/2006/main">
  <c r="J70" i="7" l="1"/>
  <c r="I70" i="7" s="1"/>
  <c r="J82" i="7" l="1"/>
  <c r="J81" i="7"/>
  <c r="J52" i="7"/>
  <c r="I52" i="7" s="1"/>
  <c r="J127" i="7"/>
  <c r="I127" i="7" s="1"/>
  <c r="J65" i="7"/>
  <c r="J143" i="7" l="1"/>
  <c r="I143" i="7" s="1"/>
  <c r="J13" i="7"/>
  <c r="I13" i="7" s="1"/>
  <c r="J12" i="7"/>
  <c r="I12" i="7" s="1"/>
  <c r="J126" i="7" l="1"/>
  <c r="I126" i="7" s="1"/>
  <c r="J72" i="7" l="1"/>
  <c r="J111" i="7" l="1"/>
  <c r="J95" i="7" l="1"/>
  <c r="J125" i="7" l="1"/>
  <c r="I125" i="7" s="1"/>
  <c r="J124" i="7"/>
  <c r="I124" i="7" s="1"/>
  <c r="J123" i="7" l="1"/>
  <c r="I123" i="7" s="1"/>
  <c r="J122" i="7"/>
  <c r="I122" i="7" s="1"/>
  <c r="J46" i="7" l="1"/>
  <c r="I46" i="7" s="1"/>
  <c r="J45" i="7"/>
  <c r="I45" i="7" s="1"/>
  <c r="J43" i="7"/>
  <c r="I43" i="7" s="1"/>
  <c r="J42" i="7"/>
  <c r="I42" i="7" s="1"/>
  <c r="J47" i="7"/>
  <c r="I47" i="7" s="1"/>
  <c r="J48" i="7"/>
  <c r="I48" i="7" s="1"/>
  <c r="J31" i="7"/>
  <c r="I31" i="7" s="1"/>
  <c r="J29" i="7"/>
  <c r="I29" i="7" s="1"/>
  <c r="J26" i="7"/>
  <c r="I26" i="7" s="1"/>
  <c r="J24" i="7"/>
  <c r="I24" i="7" s="1"/>
  <c r="J40" i="7"/>
  <c r="I40" i="7" s="1"/>
  <c r="J32" i="7"/>
  <c r="I32" i="7" s="1"/>
  <c r="J30" i="7"/>
  <c r="I30" i="7" s="1"/>
  <c r="J28" i="7"/>
  <c r="I28" i="7" s="1"/>
  <c r="J22" i="7" l="1"/>
  <c r="I22" i="7" s="1"/>
  <c r="J21" i="7"/>
  <c r="I21" i="7" s="1"/>
  <c r="J20" i="7"/>
  <c r="I20" i="7" s="1"/>
  <c r="J50" i="7"/>
  <c r="I50" i="7" s="1"/>
  <c r="J49" i="7"/>
  <c r="I49" i="7" s="1"/>
  <c r="J44" i="7"/>
  <c r="I44" i="7" s="1"/>
  <c r="J51" i="7"/>
  <c r="I51" i="7" s="1"/>
  <c r="J19" i="7" l="1"/>
  <c r="I19" i="7" s="1"/>
  <c r="J18" i="7"/>
  <c r="I18" i="7" s="1"/>
  <c r="J17" i="7"/>
  <c r="I17" i="7" s="1"/>
  <c r="J15" i="7"/>
  <c r="I15" i="7" s="1"/>
  <c r="J11" i="7"/>
  <c r="I11" i="7" s="1"/>
  <c r="J14" i="7"/>
  <c r="I14" i="7" s="1"/>
  <c r="J10" i="7"/>
  <c r="I10" i="7" s="1"/>
  <c r="J16" i="7"/>
  <c r="I16" i="7" s="1"/>
  <c r="J9" i="7"/>
  <c r="I9" i="7" s="1"/>
  <c r="J8" i="7"/>
  <c r="I8" i="7" s="1"/>
  <c r="J120" i="7"/>
  <c r="I120" i="7" s="1"/>
  <c r="J119" i="7"/>
  <c r="I119" i="7" s="1"/>
  <c r="J118" i="7"/>
  <c r="I118" i="7" s="1"/>
  <c r="J117" i="7"/>
  <c r="I117" i="7" s="1"/>
  <c r="J116" i="7"/>
  <c r="I116" i="7" s="1"/>
  <c r="J115" i="7"/>
  <c r="I115" i="7" s="1"/>
  <c r="J114" i="7"/>
  <c r="I114" i="7" s="1"/>
  <c r="J113" i="7"/>
  <c r="I113" i="7" s="1"/>
  <c r="J112" i="7"/>
  <c r="I112" i="7" s="1"/>
  <c r="J101" i="7"/>
  <c r="I101" i="7" s="1"/>
  <c r="J100" i="7"/>
  <c r="I100" i="7" s="1"/>
  <c r="J99" i="7"/>
  <c r="I99" i="7" s="1"/>
  <c r="J97" i="7"/>
  <c r="I97" i="7" s="1"/>
  <c r="J96" i="7"/>
  <c r="I96" i="7" s="1"/>
  <c r="J98" i="7"/>
  <c r="I98" i="7" s="1"/>
  <c r="J93" i="7"/>
  <c r="I93" i="7" s="1"/>
  <c r="J94" i="7"/>
  <c r="I94" i="7" s="1"/>
  <c r="J92" i="7"/>
  <c r="I92" i="7" s="1"/>
  <c r="I95" i="7"/>
  <c r="J91" i="7"/>
  <c r="I91" i="7" s="1"/>
  <c r="J121" i="7"/>
  <c r="I121" i="7" s="1"/>
  <c r="J90" i="7" l="1"/>
  <c r="I90" i="7" s="1"/>
  <c r="J89" i="7"/>
  <c r="I89" i="7" s="1"/>
  <c r="J88" i="7"/>
  <c r="I88" i="7" s="1"/>
  <c r="J84" i="7"/>
  <c r="I84" i="7" s="1"/>
  <c r="J85" i="7"/>
  <c r="I85" i="7" s="1"/>
  <c r="J69" i="7"/>
  <c r="I69" i="7" s="1"/>
  <c r="J66" i="7"/>
  <c r="I66" i="7" s="1"/>
  <c r="J67" i="7"/>
  <c r="I67" i="7" s="1"/>
  <c r="J68" i="7"/>
  <c r="I68" i="7" s="1"/>
  <c r="J63" i="7" l="1"/>
  <c r="J64" i="7"/>
  <c r="J86" i="7" l="1"/>
  <c r="I86" i="7" s="1"/>
  <c r="J87" i="7"/>
  <c r="I87" i="7" s="1"/>
  <c r="J83" i="7"/>
  <c r="I83" i="7" s="1"/>
  <c r="J59" i="7"/>
  <c r="I59" i="7" s="1"/>
  <c r="J73" i="7"/>
  <c r="I73" i="7" s="1"/>
  <c r="J79" i="7" l="1"/>
  <c r="I79" i="7" s="1"/>
  <c r="J62" i="7"/>
  <c r="I62" i="7" s="1"/>
  <c r="J133" i="7"/>
  <c r="I133" i="7" s="1"/>
  <c r="J134" i="7"/>
  <c r="I134" i="7" s="1"/>
  <c r="J135" i="7"/>
  <c r="I135" i="7" s="1"/>
  <c r="J136" i="7"/>
  <c r="I136" i="7" s="1"/>
  <c r="J137" i="7"/>
  <c r="I137" i="7" s="1"/>
  <c r="J138" i="7"/>
  <c r="I138" i="7" s="1"/>
  <c r="J139" i="7"/>
  <c r="I139" i="7" s="1"/>
  <c r="J142" i="7"/>
  <c r="I142" i="7" s="1"/>
  <c r="J141" i="7"/>
  <c r="I141" i="7" s="1"/>
  <c r="J140" i="7"/>
  <c r="I140" i="7" s="1"/>
  <c r="J132" i="7"/>
  <c r="I132" i="7" s="1"/>
  <c r="J131" i="7"/>
  <c r="I131" i="7" s="1"/>
  <c r="I111" i="7"/>
  <c r="J110" i="7"/>
  <c r="I110" i="7" s="1"/>
  <c r="J109" i="7"/>
  <c r="I109" i="7" s="1"/>
  <c r="J108" i="7"/>
  <c r="I108" i="7" s="1"/>
  <c r="J107" i="7"/>
  <c r="I107" i="7" s="1"/>
  <c r="J106" i="7"/>
  <c r="I106" i="7" s="1"/>
  <c r="J105" i="7"/>
  <c r="I105" i="7" s="1"/>
  <c r="J104" i="7"/>
  <c r="I104" i="7" s="1"/>
  <c r="J103" i="7"/>
  <c r="I103" i="7" s="1"/>
  <c r="J102" i="7"/>
  <c r="I102" i="7" s="1"/>
  <c r="J80" i="7"/>
  <c r="I80" i="7" s="1"/>
  <c r="J78" i="7"/>
  <c r="I78" i="7" s="1"/>
  <c r="J77" i="7"/>
  <c r="I77" i="7" s="1"/>
  <c r="J75" i="7"/>
  <c r="I75" i="7" s="1"/>
  <c r="J74" i="7"/>
  <c r="I74" i="7" s="1"/>
  <c r="J71" i="7"/>
  <c r="I71" i="7" s="1"/>
  <c r="J57" i="7"/>
  <c r="I57" i="7" s="1"/>
  <c r="J56" i="7"/>
  <c r="I56" i="7" s="1"/>
  <c r="J55" i="7"/>
  <c r="I55" i="7" s="1"/>
  <c r="J54" i="7"/>
  <c r="I54" i="7" s="1"/>
  <c r="J53" i="7"/>
  <c r="I53" i="7" s="1"/>
  <c r="J41" i="7"/>
  <c r="I41" i="7" s="1"/>
  <c r="J39" i="7"/>
  <c r="I39" i="7" s="1"/>
  <c r="J38" i="7"/>
  <c r="I38" i="7" s="1"/>
  <c r="J37" i="7"/>
  <c r="I37" i="7" s="1"/>
  <c r="J36" i="7"/>
  <c r="I36" i="7" s="1"/>
  <c r="J35" i="7"/>
  <c r="I35" i="7" s="1"/>
  <c r="J34" i="7"/>
  <c r="I34" i="7" s="1"/>
  <c r="J33" i="7"/>
  <c r="I33" i="7" s="1"/>
  <c r="J25" i="7"/>
  <c r="I25" i="7" s="1"/>
  <c r="J23" i="7"/>
  <c r="I23" i="7" s="1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<sst xmlns="http://schemas.openxmlformats.org/spreadsheetml/2006/main" count="595" uniqueCount="302">
  <si>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</si>
  <si>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</si>
  <si>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</si>
  <si>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</si>
  <si>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</si>
  <si>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</si>
  <si>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</si>
  <si>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</si>
  <si>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</si>
  <si>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</si>
  <si>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1u</t>
  </si>
  <si>
    <t>C3</t>
  </si>
  <si>
    <t>C4</t>
  </si>
  <si>
    <t>C5</t>
  </si>
  <si>
    <t>C6</t>
  </si>
  <si>
    <t>C8</t>
  </si>
  <si>
    <t>100n</t>
  </si>
  <si>
    <t>C101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</si>
  <si>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</si>
  <si>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</si>
  <si>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</si>
  <si>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</si>
  <si>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</si>
  <si>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</si>
  <si>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</si>
  <si>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</si>
  <si>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</si>
  <si>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</si>
  <si>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</si>
  <si>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C107</t>
  </si>
  <si>
    <t>C108</t>
  </si>
  <si>
    <t>C110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</si>
  <si>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</si>
  <si>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</si>
  <si>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</si>
  <si>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</si>
  <si>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</si>
  <si>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</si>
  <si>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</si>
  <si>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</si>
  <si>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</si>
  <si>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</si>
  <si>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</si>
  <si>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</si>
  <si>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C123</t>
  </si>
  <si>
    <t>C124</t>
  </si>
  <si>
    <t>D101</t>
  </si>
  <si>
    <t>SOT-323</t>
  </si>
  <si>
    <t>NXP</t>
  </si>
  <si>
    <t>D102</t>
  </si>
  <si>
    <t>IC101</t>
  </si>
  <si>
    <t>TI</t>
  </si>
  <si>
    <t>IC102</t>
  </si>
  <si>
    <t>TPD4E004DRY</t>
  </si>
  <si>
    <t>IC 4CH ESD-PROT ARRAY 6-SON,Digikey 296-23618-1-ND</t>
  </si>
  <si>
    <t>USON</t>
  </si>
  <si>
    <t>IC103</t>
  </si>
  <si>
    <t>CONN HEADER .100 SINGL STR 3POS,Digikey S1012E-03-ND</t>
  </si>
  <si>
    <t>0.100 inch  x 3</t>
  </si>
  <si>
    <t>Place Jumper</t>
  </si>
  <si>
    <t>J5</t>
  </si>
  <si>
    <t>J6</t>
  </si>
  <si>
    <t>dnp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</si>
  <si>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</si>
  <si>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</si>
  <si>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</si>
  <si>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</si>
  <si>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</si>
  <si>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</si>
  <si>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</si>
  <si>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</si>
  <si>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</si>
  <si>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</si>
  <si>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</si>
  <si>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</si>
  <si>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</si>
  <si>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</si>
  <si>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</si>
  <si>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MSP430G2452RSA</t>
  </si>
  <si>
    <t>IC MCU 16BIT 8KB FLASH 16QFN,Digikey 296-28129-1-ND</t>
  </si>
  <si>
    <t>Q101</t>
  </si>
  <si>
    <t>Murata</t>
  </si>
  <si>
    <t>R1</t>
  </si>
  <si>
    <t>47k</t>
  </si>
  <si>
    <t>RES 47.0K OHM 1/16W 1% 0402 SMD,Digikey 311-47.0KLRCT-ND</t>
  </si>
  <si>
    <t>R2</t>
  </si>
  <si>
    <t>R3</t>
  </si>
  <si>
    <t>R4</t>
  </si>
  <si>
    <t>RES 0.0 OHM 1/16W 0402 SMD,Digikey 311-0.0JRTR-ND</t>
  </si>
  <si>
    <t>R5</t>
  </si>
  <si>
    <t>R6</t>
  </si>
  <si>
    <t>R7</t>
  </si>
  <si>
    <t>R101</t>
  </si>
  <si>
    <t>RES 470 OHM 1/16W 1% 0402 SMD,Digikey 311-470LRCT-ND</t>
  </si>
  <si>
    <t>R102</t>
  </si>
  <si>
    <t>R103</t>
  </si>
  <si>
    <t>R104</t>
  </si>
  <si>
    <t>R105</t>
  </si>
  <si>
    <t>R106</t>
  </si>
  <si>
    <t>R107</t>
  </si>
  <si>
    <t>R108</t>
  </si>
  <si>
    <t>R109</t>
  </si>
  <si>
    <t>R112</t>
  </si>
  <si>
    <t>R113</t>
  </si>
  <si>
    <t>R114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</si>
  <si>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</si>
  <si>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</si>
  <si>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</si>
  <si>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</si>
  <si>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</si>
  <si>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</si>
  <si>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</si>
  <si>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</si>
  <si>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</si>
  <si>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R123</t>
  </si>
  <si>
    <t>R124</t>
  </si>
  <si>
    <t>R125</t>
  </si>
  <si>
    <t>R126</t>
  </si>
  <si>
    <t>2k2</t>
  </si>
  <si>
    <t>R127</t>
  </si>
  <si>
    <t>3k3</t>
  </si>
  <si>
    <t>R128</t>
  </si>
  <si>
    <t>6k8</t>
  </si>
  <si>
    <t>S1</t>
  </si>
  <si>
    <t>S2</t>
  </si>
  <si>
    <t>S3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</si>
  <si>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</si>
  <si>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</si>
  <si>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</si>
  <si>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</si>
  <si>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</si>
  <si>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</si>
  <si>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</si>
  <si>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</si>
  <si>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</si>
  <si>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</si>
  <si>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</si>
  <si>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</si>
  <si>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</si>
  <si>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</si>
  <si>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TP108</t>
  </si>
  <si>
    <t>TP109</t>
  </si>
  <si>
    <t>TP110</t>
  </si>
  <si>
    <t>220k</t>
  </si>
  <si>
    <t>33p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</si>
  <si>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</si>
  <si>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</si>
  <si>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</si>
  <si>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</si>
  <si>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</si>
  <si>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</si>
  <si>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</si>
  <si>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</si>
  <si>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Standard</t>
  </si>
  <si>
    <t>TP</t>
  </si>
  <si>
    <t>Test Point,Hole, Digikey nothing-to-purchase</t>
  </si>
  <si>
    <t>Feedback from CM needed where supplier equals CM</t>
  </si>
  <si>
    <t>CM</t>
  </si>
  <si>
    <t>CAP CER 4.7UF 10V 10% X5R 0603, Digikey 445-5170-1-ND</t>
  </si>
  <si>
    <t>C1608X5R1A475K080AC</t>
  </si>
  <si>
    <t>TDK</t>
  </si>
  <si>
    <t>CONN HEADER 20POS .100" DUAL, FEMALE with long male leads</t>
  </si>
  <si>
    <t>CNT-F254-2*10-GS-850-9</t>
  </si>
  <si>
    <t>2X10</t>
  </si>
  <si>
    <t>to be provided by CM</t>
  </si>
  <si>
    <t>MSP1</t>
  </si>
  <si>
    <t>IC MCU 32BIT</t>
  </si>
  <si>
    <t>Everlight</t>
  </si>
  <si>
    <t>IC REG LDO 3.3V 0.5A 8SON,Digikey 296-24854-1-ND</t>
  </si>
  <si>
    <t>TPS73533DRB</t>
  </si>
  <si>
    <t>L1</t>
  </si>
  <si>
    <t>INDUCTOR 4.7UH 300MA 0806, Digikey 490-4044-1-ND</t>
  </si>
  <si>
    <t>4.7uH</t>
  </si>
  <si>
    <t>LQH2MCN4R7M02L</t>
  </si>
  <si>
    <t>TPS2012DBV</t>
  </si>
  <si>
    <t>IC OR CTRLR SRC SELECT SOT23-5, Digikey 296-10880-1-ND</t>
  </si>
  <si>
    <t>IC106</t>
  </si>
  <si>
    <t>SOT23-5</t>
  </si>
  <si>
    <t>91kOhm, 0.1%, 25ppm/°C</t>
  </si>
  <si>
    <t>Panasonic</t>
  </si>
  <si>
    <t>ERA-6AEB913V</t>
  </si>
  <si>
    <t>J1/J3</t>
  </si>
  <si>
    <t>J2/J4</t>
  </si>
  <si>
    <t>TM4C1294NCPDT</t>
  </si>
  <si>
    <t>Q1</t>
  </si>
  <si>
    <t>Q2</t>
  </si>
  <si>
    <t>J7</t>
  </si>
  <si>
    <t>Digikey</t>
  </si>
  <si>
    <t>CONN HEADER .100 SINGL STR 2POS,Digikey S1012E-02-ND</t>
  </si>
  <si>
    <t>0.100 inch  x 2</t>
  </si>
  <si>
    <t>NX3225GA-16.000M-STD-CRG-1</t>
  </si>
  <si>
    <t>CRYSTAL 16MHZ 8PF SMD, Digikey 644-1174-1-ND</t>
  </si>
  <si>
    <t>48MHz, 12pF</t>
  </si>
  <si>
    <t>16MHz, 8pF</t>
  </si>
  <si>
    <t>IC107</t>
  </si>
  <si>
    <t>QFN 16</t>
  </si>
  <si>
    <t>CONN HEADER .100 DUAL STR 40POS,Digikey S2012E-20-ND</t>
  </si>
  <si>
    <t>0.100 inch x 2 x 20</t>
  </si>
  <si>
    <t>RES 91K OHM 1/8W 0.1% 0805 SMD, Digikey P91KDACT-ND</t>
  </si>
  <si>
    <t>Comment</t>
  </si>
  <si>
    <t>JP8</t>
  </si>
  <si>
    <t>JP9</t>
  </si>
  <si>
    <t>JP10</t>
  </si>
  <si>
    <t>JP11</t>
  </si>
  <si>
    <t>RES 110 OHM 1/16W 1% 0402 SMD,Digikey 311-110LRCT-ND</t>
  </si>
  <si>
    <t>RES 16 OHM 1/10W 5% 0402 SMD, Digikey P16JCT-ND</t>
  </si>
  <si>
    <t>RES 24 OHM 1/16W 5% 0402 SMD, Digikey 311-24JRCT-ND</t>
  </si>
  <si>
    <t>RES 10.0K OHM 1/16W 1% 0402 SMD,Digikey 311-10.0KLRCT-ND</t>
  </si>
  <si>
    <t>10k</t>
  </si>
  <si>
    <t>RES 100 OHM 1/16W 1% 0402 SMD, Digikey 311-100LRCT-ND</t>
  </si>
  <si>
    <t>RES 51 OHM 1/16W 5% 0402 SMD, Digikey 311-51JRCT-ND</t>
  </si>
  <si>
    <t>RES 2.0 OHM 1/16W 5% 0402 SMD, Digikey 311-2.0JRCT-ND</t>
  </si>
  <si>
    <t>RES 1.0K OHM 1/16W 5% 0402 SMD, Digikey 311-1.0KJRCT-ND</t>
  </si>
  <si>
    <t>R110</t>
  </si>
  <si>
    <t>R111</t>
  </si>
  <si>
    <t>1k</t>
  </si>
  <si>
    <t>R129</t>
  </si>
  <si>
    <t>R131</t>
  </si>
  <si>
    <t>R132</t>
  </si>
  <si>
    <t>R133</t>
  </si>
  <si>
    <t>R134</t>
  </si>
  <si>
    <t>C10</t>
  </si>
  <si>
    <t>C126</t>
  </si>
  <si>
    <t>C127</t>
  </si>
  <si>
    <t>C128</t>
  </si>
  <si>
    <t>C129</t>
  </si>
  <si>
    <t>C130</t>
  </si>
  <si>
    <t>C131</t>
  </si>
  <si>
    <t>C133</t>
  </si>
  <si>
    <t>C140</t>
  </si>
  <si>
    <t>C141</t>
  </si>
  <si>
    <t>C11</t>
  </si>
  <si>
    <t>C12</t>
  </si>
  <si>
    <t>C13</t>
  </si>
  <si>
    <t>TANT_3216</t>
  </si>
  <si>
    <t>CAP CER 4.7UF 10V Y5V 0805, Digikey 445-1370-1-ND</t>
  </si>
  <si>
    <t>C7</t>
  </si>
  <si>
    <t>CAP CER 12PF 50V 5% NP0 0402,Digikey 445-1236-1-ND</t>
  </si>
  <si>
    <t>12p</t>
  </si>
  <si>
    <t>CAP TANT 4.7UF 10V 10% 1206,Digikey 478-8221-1-ND</t>
  </si>
  <si>
    <t>TP111</t>
  </si>
  <si>
    <t>C114</t>
  </si>
  <si>
    <t>CAP CER 1UF 10V 10% X5R 0603, Digikey 445-1321-1-ND</t>
  </si>
  <si>
    <t>CAP CER 2.2UF 10V 10% X5R 0603, Digikey 587-1253-1-ND</t>
  </si>
  <si>
    <t>2.2u</t>
  </si>
  <si>
    <t>CAP CER 47UF 10V 20% X5R 1206, Digikey 445-6006-1-ND</t>
  </si>
  <si>
    <t>CAP CER 10000PF 10V 10% X7R 0402, Digikey 478-7890-1-ND</t>
  </si>
  <si>
    <t>10n</t>
  </si>
  <si>
    <t>C132</t>
  </si>
  <si>
    <t>22p</t>
  </si>
  <si>
    <t>330k</t>
  </si>
  <si>
    <t>R136</t>
  </si>
  <si>
    <t>R135</t>
  </si>
  <si>
    <t>CAP CER 22PF 50V 5% NP0 0402, Digikey 445-1239-1-ND</t>
  </si>
  <si>
    <t>RES 330K OHM 1/16W 1% 0402 SMD, Digikey 311-330KLRCT-ND</t>
  </si>
  <si>
    <t>47u</t>
  </si>
  <si>
    <t>LM4040B25DCK</t>
  </si>
  <si>
    <t>SC70-5</t>
  </si>
  <si>
    <t>IC VREF SHUNT PREC 2.5V SC-70-5, Digikey 296-20873-1-ND</t>
  </si>
  <si>
    <t>R137</t>
  </si>
  <si>
    <t>R138</t>
  </si>
  <si>
    <t>RES 1.00K OHM 1/16W 1% 0402 SMD, Digikey 311-1.00KLRCT-ND</t>
  </si>
  <si>
    <t>RES 33 OHM 1/16W 5% 0402 SMD,Digikey 311-33JRCT-ND</t>
  </si>
  <si>
    <t>MSP432P401RIPZ</t>
  </si>
  <si>
    <t>J102</t>
  </si>
  <si>
    <t>CONN HEADER 10POS DUAL VERT, Digikey FTSH-105-01-F-D-K-ND</t>
  </si>
  <si>
    <t>FTSH-105-01-F-D-K</t>
  </si>
  <si>
    <t>SOT-23</t>
  </si>
  <si>
    <t>BAS40-05</t>
  </si>
  <si>
    <t>BAS40-05 215</t>
  </si>
  <si>
    <t>DIODE SCHOTTKY 40V 120MA TO236AB,Digikey 568-4862-1-ND</t>
  </si>
  <si>
    <t>R139</t>
  </si>
  <si>
    <t>4k87</t>
  </si>
  <si>
    <t>RES 4.87K OHM 1/16W 1% 0402 SMD, Digikey 541-4.87KLCT-ND</t>
  </si>
  <si>
    <t>BOM for MSP-EXP432P401R</t>
  </si>
  <si>
    <t>296-38028-ND</t>
  </si>
  <si>
    <t>LED RGB CLEAR SMD, Everlight 19-337/R6GHBHC-A01/2T or  EAST1616RGBA3</t>
  </si>
  <si>
    <t>19-337/R6GHBHC-A01/2T or EAST1616RGBA3</t>
  </si>
  <si>
    <t>USB101</t>
  </si>
  <si>
    <t>Molex</t>
  </si>
  <si>
    <t>USB B REC TOP MT TH/SMT 0.80, Digikey WM11263CT-ND</t>
  </si>
  <si>
    <t>105164-0001</t>
  </si>
  <si>
    <t>CONN HEADER .100 DUAL STR 20POS,Digikey S2012E-10-ND</t>
  </si>
  <si>
    <t>Samtec</t>
  </si>
  <si>
    <t>J8</t>
  </si>
  <si>
    <t xml:space="preserve">SWITCH TACTILE RA Side,Digikey </t>
  </si>
  <si>
    <t>Best Inc</t>
  </si>
  <si>
    <t>R140</t>
  </si>
  <si>
    <t>C150</t>
  </si>
  <si>
    <t>CRYSTAL 32.7680KHZ 12.5PF SMT, Digikey SER4071CT-ND</t>
  </si>
  <si>
    <t>Epson</t>
  </si>
  <si>
    <t>32.7638 kHz, 12.5pF</t>
  </si>
  <si>
    <t>FC-135R</t>
  </si>
  <si>
    <t>FA238</t>
  </si>
  <si>
    <t>CRYSTAL 48.00 MHZ 12.0PF SMD, Digikey FA-238 48.0000MB-W0-ND</t>
  </si>
  <si>
    <t>Q22FA2380185214</t>
  </si>
  <si>
    <t>X1A0001410014</t>
  </si>
  <si>
    <t>Seeed Studio</t>
  </si>
  <si>
    <t>TS-1188E-1K2-V-TR</t>
  </si>
  <si>
    <t>Supplier Part Number</t>
  </si>
  <si>
    <t>JP102</t>
  </si>
  <si>
    <t>No Jumper, 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</si>
</sst>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Fill="1" applyAlignment="1">
      <alignment horizontal="righ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2" borderId="0" xfId="2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5" fillId="0" borderId="0" xfId="1"/>
  </cellXfs>
  <cellStyles count="3">
    <cellStyle name="Bad" xfId="2" builtinId="27"/>
    <cellStyle name="Normal" xfId="0" builtinId="0"/>
    <cellStyle name="Normal 2" xfId="1"/>
  </cellStyles>
  <dxfs count="29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zoomScale="85" zoomScaleNormal="85" workbookViewId="0">
      <pane ySplit="7" topLeftCell="A8" activePane="bottomLeft" state="frozen"/>
      <selection pane="bottomLeft" activeCell="E27" sqref="E27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3" customWidth="1"/>
    <col min="4" max="4" width="18.85546875" style="3" customWidth="1"/>
    <col min="5" max="5" width="78.140625" style="3" customWidth="1"/>
    <col min="6" max="6" width="28" style="3" customWidth="1"/>
    <col min="7" max="7" width="33.5703125" style="3" customWidth="1"/>
    <col min="8" max="8" width="24.28515625" style="3" customWidth="1"/>
    <col min="9" max="9" width="13.28515625" style="4" customWidth="1"/>
    <col min="10" max="10" width="25.28515625" style="4" customWidth="1"/>
    <col min="11" max="11" width="49.85546875" customWidth="1"/>
  </cols>
  <sheetData>
    <row r="1" spans="1:11" s="6" customFormat="1" x14ac:dyDescent="0.25">
      <c r="A1" s="1" t="s">
        <v>274</v>
      </c>
      <c r="C1" s="4"/>
      <c r="D1" s="5"/>
      <c r="E1" s="4"/>
      <c r="F1" s="4"/>
      <c r="G1" s="4"/>
      <c r="H1" s="4"/>
      <c r="I1" s="4"/>
      <c r="J1" s="4"/>
      <c r="K1" s="4"/>
    </row>
    <row r="2" spans="1:11" s="6" customFormat="1" x14ac:dyDescent="0.25">
      <c r="A2"/>
      <c r="C2" s="4"/>
      <c r="D2" s="5"/>
      <c r="E2" s="4"/>
      <c r="F2" s="4"/>
      <c r="G2" s="4"/>
      <c r="H2" s="4"/>
      <c r="I2" s="4"/>
      <c r="J2" s="4"/>
      <c r="K2" s="4"/>
    </row>
    <row r="3" spans="1:11" s="6" customFormat="1" x14ac:dyDescent="0.25">
      <c r="A3" t="s">
        <v>149</v>
      </c>
      <c r="C3" s="4"/>
      <c r="D3" s="5"/>
      <c r="E3" s="4"/>
      <c r="F3" s="4"/>
      <c r="G3" s="4"/>
      <c r="H3" s="4"/>
      <c r="I3" s="4"/>
      <c r="J3" s="4"/>
      <c r="K3" s="4"/>
    </row>
    <row r="4" spans="1:11" s="6" customFormat="1" x14ac:dyDescent="0.25">
      <c r="A4" t="s">
        <v>150</v>
      </c>
      <c r="C4" s="4"/>
      <c r="D4" s="5"/>
      <c r="E4" s="4"/>
      <c r="F4" s="4"/>
      <c r="G4" s="4"/>
      <c r="H4" s="4"/>
      <c r="I4" s="4"/>
      <c r="J4" s="4"/>
      <c r="K4" s="4"/>
    </row>
    <row r="5" spans="1:11" s="6" customFormat="1" x14ac:dyDescent="0.25">
      <c r="A5" t="s">
        <v>156</v>
      </c>
      <c r="C5" s="4"/>
      <c r="D5" s="5"/>
      <c r="E5" s="4"/>
      <c r="F5" s="4"/>
      <c r="G5" s="4"/>
      <c r="H5" s="4"/>
      <c r="I5" s="4"/>
      <c r="J5" s="4"/>
      <c r="K5" s="4"/>
    </row>
    <row r="6" spans="1:11" s="6" customFormat="1" x14ac:dyDescent="0.25">
      <c r="C6" s="4"/>
      <c r="D6" s="5"/>
      <c r="E6" s="4"/>
      <c r="F6" s="4"/>
      <c r="G6" s="4"/>
      <c r="H6" s="4"/>
      <c r="I6" s="4"/>
      <c r="J6" s="4"/>
      <c r="K6" s="4"/>
    </row>
    <row r="7" spans="1:11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151</v>
      </c>
      <c r="H7" s="2" t="s">
        <v>2</v>
      </c>
      <c r="I7" s="7" t="s">
        <v>152</v>
      </c>
      <c r="J7" s="7" t="s">
        <v>299</v>
      </c>
      <c r="K7" s="1" t="s">
        <v>199</v>
      </c>
    </row>
    <row r="8" spans="1:11" s="6" customFormat="1" x14ac:dyDescent="0.25">
      <c r="B8" s="9">
        <v>1</v>
      </c>
      <c r="C8" s="17" t="s">
        <v>6</v>
      </c>
      <c r="D8" s="16" t="s">
        <v>153</v>
      </c>
      <c r="E8" s="16" t="s">
        <v>22</v>
      </c>
      <c r="G8" s="18">
        <v>402</v>
      </c>
      <c r="H8" s="17" t="s">
        <v>16</v>
      </c>
      <c r="I8" s="6" t="str">
        <f t="shared" ref="I8" si="0">IF(J8&lt;&gt;"Value!","Digikey","----")</f>
        <v>Digikey</v>
      </c>
      <c r="J8" s="6" t="str">
        <f t="shared" ref="J8" si="1">RIGHT(E8,LEN(E8)-FIND("Digikey",E8)-7)</f>
        <v>445-4984-1-ND</v>
      </c>
    </row>
    <row r="9" spans="1:11" s="6" customFormat="1" x14ac:dyDescent="0.25">
      <c r="B9" s="9">
        <v>1</v>
      </c>
      <c r="C9" s="17" t="s">
        <v>9</v>
      </c>
      <c r="D9" s="16" t="s">
        <v>153</v>
      </c>
      <c r="E9" s="16" t="s">
        <v>22</v>
      </c>
      <c r="G9" s="18">
        <v>402</v>
      </c>
      <c r="H9" s="17" t="s">
        <v>16</v>
      </c>
      <c r="I9" s="6" t="str">
        <f t="shared" ref="I9:I13" si="2">IF(J9&lt;&gt;"Value!","Digikey","----")</f>
        <v>Digikey</v>
      </c>
      <c r="J9" s="6" t="str">
        <f t="shared" ref="J9:J13" si="3">RIGHT(E9,LEN(E9)-FIND("Digikey",E9)-7)</f>
        <v>445-4984-1-ND</v>
      </c>
    </row>
    <row r="10" spans="1:11" s="6" customFormat="1" x14ac:dyDescent="0.25">
      <c r="B10" s="9">
        <v>1</v>
      </c>
      <c r="C10" s="17" t="s">
        <v>11</v>
      </c>
      <c r="D10" s="16" t="s">
        <v>153</v>
      </c>
      <c r="E10" s="16" t="s">
        <v>25</v>
      </c>
      <c r="F10" s="16"/>
      <c r="G10" s="9" t="s">
        <v>234</v>
      </c>
      <c r="H10" s="17" t="s">
        <v>24</v>
      </c>
      <c r="I10" s="6" t="str">
        <f t="shared" si="2"/>
        <v>Digikey</v>
      </c>
      <c r="J10" s="6" t="str">
        <f t="shared" si="3"/>
        <v>493-2351-1-ND</v>
      </c>
    </row>
    <row r="11" spans="1:11" s="6" customFormat="1" x14ac:dyDescent="0.25">
      <c r="B11" s="9">
        <v>1</v>
      </c>
      <c r="C11" s="17" t="s">
        <v>12</v>
      </c>
      <c r="D11" s="16" t="s">
        <v>153</v>
      </c>
      <c r="E11" s="16" t="s">
        <v>22</v>
      </c>
      <c r="G11" s="18">
        <v>402</v>
      </c>
      <c r="H11" s="17" t="s">
        <v>16</v>
      </c>
      <c r="I11" s="6" t="str">
        <f t="shared" si="2"/>
        <v>Digikey</v>
      </c>
      <c r="J11" s="6" t="str">
        <f t="shared" si="3"/>
        <v>445-4984-1-ND</v>
      </c>
    </row>
    <row r="12" spans="1:11" s="6" customFormat="1" x14ac:dyDescent="0.25">
      <c r="A12" s="25"/>
      <c r="B12" s="9">
        <v>1</v>
      </c>
      <c r="C12" s="26" t="s">
        <v>13</v>
      </c>
      <c r="D12" s="24" t="s">
        <v>153</v>
      </c>
      <c r="E12" s="15" t="s">
        <v>253</v>
      </c>
      <c r="G12" s="18">
        <v>402</v>
      </c>
      <c r="H12" s="17" t="s">
        <v>249</v>
      </c>
      <c r="I12" s="6" t="str">
        <f t="shared" si="2"/>
        <v>Digikey</v>
      </c>
      <c r="J12" s="6" t="str">
        <f t="shared" si="3"/>
        <v>445-1239-1-ND</v>
      </c>
    </row>
    <row r="13" spans="1:11" s="6" customFormat="1" x14ac:dyDescent="0.25">
      <c r="A13" s="25"/>
      <c r="B13" s="9">
        <v>1</v>
      </c>
      <c r="C13" s="26" t="s">
        <v>14</v>
      </c>
      <c r="D13" s="24" t="s">
        <v>153</v>
      </c>
      <c r="E13" s="15" t="s">
        <v>253</v>
      </c>
      <c r="G13" s="18">
        <v>402</v>
      </c>
      <c r="H13" s="17" t="s">
        <v>249</v>
      </c>
      <c r="I13" s="6" t="str">
        <f t="shared" si="2"/>
        <v>Digikey</v>
      </c>
      <c r="J13" s="6" t="str">
        <f t="shared" si="3"/>
        <v>445-1239-1-ND</v>
      </c>
    </row>
    <row r="14" spans="1:11" s="6" customFormat="1" x14ac:dyDescent="0.25">
      <c r="B14" s="9">
        <v>1</v>
      </c>
      <c r="C14" s="17" t="s">
        <v>236</v>
      </c>
      <c r="D14" s="16" t="s">
        <v>153</v>
      </c>
      <c r="E14" s="16" t="s">
        <v>22</v>
      </c>
      <c r="G14" s="18">
        <v>402</v>
      </c>
      <c r="H14" s="17" t="s">
        <v>16</v>
      </c>
      <c r="I14" s="6" t="str">
        <f t="shared" ref="I14:I88" si="4">IF(J14&lt;&gt;"Value!","Digikey","----")</f>
        <v>Digikey</v>
      </c>
      <c r="J14" s="6" t="str">
        <f t="shared" ref="J14:J88" si="5">RIGHT(E14,LEN(E14)-FIND("Digikey",E14)-7)</f>
        <v>445-4984-1-ND</v>
      </c>
    </row>
    <row r="15" spans="1:11" s="6" customFormat="1" x14ac:dyDescent="0.25">
      <c r="B15" s="9">
        <v>1</v>
      </c>
      <c r="C15" s="17" t="s">
        <v>15</v>
      </c>
      <c r="D15" s="16" t="s">
        <v>153</v>
      </c>
      <c r="E15" s="16" t="s">
        <v>22</v>
      </c>
      <c r="G15" s="18">
        <v>402</v>
      </c>
      <c r="H15" s="17" t="s">
        <v>16</v>
      </c>
      <c r="I15" s="6" t="str">
        <f t="shared" ref="I15" si="6">IF(J15&lt;&gt;"Value!","Digikey","----")</f>
        <v>Digikey</v>
      </c>
      <c r="J15" s="6" t="str">
        <f t="shared" ref="J15" si="7">RIGHT(E15,LEN(E15)-FIND("Digikey",E15)-7)</f>
        <v>445-4984-1-ND</v>
      </c>
    </row>
    <row r="16" spans="1:11" s="6" customFormat="1" x14ac:dyDescent="0.25">
      <c r="B16" s="9">
        <v>1</v>
      </c>
      <c r="C16" s="26" t="s">
        <v>221</v>
      </c>
      <c r="D16" s="16" t="s">
        <v>153</v>
      </c>
      <c r="E16" s="15" t="s">
        <v>235</v>
      </c>
      <c r="F16" s="16"/>
      <c r="G16" s="9">
        <v>805</v>
      </c>
      <c r="H16" s="17" t="s">
        <v>28</v>
      </c>
      <c r="I16" s="6" t="str">
        <f t="shared" si="4"/>
        <v>Digikey</v>
      </c>
      <c r="J16" s="6" t="str">
        <f t="shared" si="5"/>
        <v>445-1370-1-ND</v>
      </c>
    </row>
    <row r="17" spans="1:12" s="6" customFormat="1" x14ac:dyDescent="0.25">
      <c r="A17" s="25"/>
      <c r="B17" s="9">
        <v>1</v>
      </c>
      <c r="C17" s="26" t="s">
        <v>231</v>
      </c>
      <c r="D17" s="24" t="s">
        <v>153</v>
      </c>
      <c r="E17" s="15" t="s">
        <v>253</v>
      </c>
      <c r="G17" s="18">
        <v>402</v>
      </c>
      <c r="H17" s="17" t="s">
        <v>249</v>
      </c>
      <c r="I17" s="6" t="str">
        <f t="shared" si="4"/>
        <v>Digikey</v>
      </c>
      <c r="J17" s="6" t="str">
        <f t="shared" si="5"/>
        <v>445-1239-1-ND</v>
      </c>
    </row>
    <row r="18" spans="1:12" s="6" customFormat="1" x14ac:dyDescent="0.25">
      <c r="A18" s="25"/>
      <c r="B18" s="9">
        <v>1</v>
      </c>
      <c r="C18" s="26" t="s">
        <v>232</v>
      </c>
      <c r="D18" s="24" t="s">
        <v>153</v>
      </c>
      <c r="E18" s="15" t="s">
        <v>253</v>
      </c>
      <c r="G18" s="18">
        <v>402</v>
      </c>
      <c r="H18" s="17" t="s">
        <v>249</v>
      </c>
      <c r="I18" s="6" t="str">
        <f t="shared" si="4"/>
        <v>Digikey</v>
      </c>
      <c r="J18" s="6" t="str">
        <f t="shared" si="5"/>
        <v>445-1239-1-ND</v>
      </c>
    </row>
    <row r="19" spans="1:12" s="15" customFormat="1" x14ac:dyDescent="0.25">
      <c r="B19" s="27">
        <v>1</v>
      </c>
      <c r="C19" s="27" t="s">
        <v>233</v>
      </c>
      <c r="D19" s="16" t="s">
        <v>153</v>
      </c>
      <c r="E19" s="15" t="s">
        <v>8</v>
      </c>
      <c r="G19" s="15">
        <v>402</v>
      </c>
      <c r="H19" s="15" t="s">
        <v>7</v>
      </c>
      <c r="I19" s="16" t="str">
        <f t="shared" ref="I19" si="8">IF(J19&lt;&gt;"Value!","Digikey","----")</f>
        <v>Digikey</v>
      </c>
      <c r="J19" s="16" t="str">
        <f t="shared" ref="J19" si="9">RIGHT(E19,LEN(E19)-FIND("Digikey",E19)-7)</f>
        <v>445-1256-1-ND</v>
      </c>
    </row>
    <row r="20" spans="1:12" s="6" customFormat="1" x14ac:dyDescent="0.25">
      <c r="B20" s="9">
        <v>1</v>
      </c>
      <c r="C20" s="17" t="s">
        <v>17</v>
      </c>
      <c r="D20" s="16" t="s">
        <v>153</v>
      </c>
      <c r="E20" s="6" t="s">
        <v>237</v>
      </c>
      <c r="G20" s="18">
        <v>402</v>
      </c>
      <c r="H20" s="17" t="s">
        <v>238</v>
      </c>
      <c r="I20" s="6" t="str">
        <f t="shared" ref="I20:I22" si="10">IF(J20&lt;&gt;"Value!","Digikey","----")</f>
        <v>Digikey</v>
      </c>
      <c r="J20" s="6" t="str">
        <f t="shared" ref="J20:J22" si="11">RIGHT(E20,LEN(E20)-FIND("Digikey",E20)-7)</f>
        <v>445-1236-1-ND</v>
      </c>
    </row>
    <row r="21" spans="1:12" s="6" customFormat="1" x14ac:dyDescent="0.25">
      <c r="B21" s="9">
        <v>1</v>
      </c>
      <c r="C21" s="17" t="s">
        <v>18</v>
      </c>
      <c r="D21" s="16" t="s">
        <v>153</v>
      </c>
      <c r="E21" s="6" t="s">
        <v>237</v>
      </c>
      <c r="G21" s="18">
        <v>402</v>
      </c>
      <c r="H21" s="17" t="s">
        <v>238</v>
      </c>
      <c r="I21" s="6" t="str">
        <f t="shared" si="10"/>
        <v>Digikey</v>
      </c>
      <c r="J21" s="6" t="str">
        <f t="shared" si="11"/>
        <v>445-1236-1-ND</v>
      </c>
    </row>
    <row r="22" spans="1:12" s="6" customFormat="1" x14ac:dyDescent="0.25">
      <c r="B22" s="9">
        <v>1</v>
      </c>
      <c r="C22" s="17" t="s">
        <v>21</v>
      </c>
      <c r="D22" s="16" t="s">
        <v>153</v>
      </c>
      <c r="E22" s="16" t="s">
        <v>22</v>
      </c>
      <c r="G22" s="18">
        <v>402</v>
      </c>
      <c r="H22" s="17" t="s">
        <v>16</v>
      </c>
      <c r="I22" s="6" t="str">
        <f t="shared" si="10"/>
        <v>Digikey</v>
      </c>
      <c r="J22" s="6" t="str">
        <f t="shared" si="11"/>
        <v>445-4984-1-ND</v>
      </c>
    </row>
    <row r="23" spans="1:12" x14ac:dyDescent="0.25">
      <c r="B23">
        <v>1</v>
      </c>
      <c r="C23" t="s">
        <v>23</v>
      </c>
      <c r="D23" s="4" t="s">
        <v>153</v>
      </c>
      <c r="E23" s="15" t="s">
        <v>246</v>
      </c>
      <c r="F23"/>
      <c r="G23" s="21">
        <v>402</v>
      </c>
      <c r="H23" s="17" t="s">
        <v>247</v>
      </c>
      <c r="I23" s="4" t="str">
        <f t="shared" si="4"/>
        <v>Digikey</v>
      </c>
      <c r="J23" s="4" t="str">
        <f t="shared" si="5"/>
        <v>478-7890-1-ND</v>
      </c>
    </row>
    <row r="24" spans="1:12" s="15" customFormat="1" x14ac:dyDescent="0.25">
      <c r="B24" s="15">
        <v>1</v>
      </c>
      <c r="C24" s="15" t="s">
        <v>26</v>
      </c>
      <c r="D24" s="16" t="s">
        <v>153</v>
      </c>
      <c r="E24" s="15" t="s">
        <v>243</v>
      </c>
      <c r="G24" s="15">
        <v>603</v>
      </c>
      <c r="H24" s="15" t="s">
        <v>244</v>
      </c>
      <c r="I24" s="16" t="str">
        <f t="shared" si="4"/>
        <v>Digikey</v>
      </c>
      <c r="J24" s="16" t="str">
        <f t="shared" si="5"/>
        <v>587-1253-1-ND</v>
      </c>
    </row>
    <row r="25" spans="1:12" x14ac:dyDescent="0.25">
      <c r="B25">
        <v>1</v>
      </c>
      <c r="C25" t="s">
        <v>27</v>
      </c>
      <c r="D25" s="4" t="s">
        <v>153</v>
      </c>
      <c r="E25" s="20" t="s">
        <v>239</v>
      </c>
      <c r="F25"/>
      <c r="G25" s="21" t="s">
        <v>234</v>
      </c>
      <c r="H25" t="s">
        <v>28</v>
      </c>
      <c r="I25" s="4" t="str">
        <f t="shared" si="4"/>
        <v>Digikey</v>
      </c>
      <c r="J25" s="4" t="str">
        <f t="shared" si="5"/>
        <v>478-8221-1-ND</v>
      </c>
    </row>
    <row r="26" spans="1:12" s="15" customFormat="1" x14ac:dyDescent="0.25">
      <c r="B26" s="15">
        <v>1</v>
      </c>
      <c r="C26" s="15" t="s">
        <v>29</v>
      </c>
      <c r="D26" s="16" t="s">
        <v>153</v>
      </c>
      <c r="E26" s="15" t="s">
        <v>242</v>
      </c>
      <c r="G26" s="15">
        <v>603</v>
      </c>
      <c r="H26" s="15" t="s">
        <v>10</v>
      </c>
      <c r="I26" s="16" t="str">
        <f t="shared" si="4"/>
        <v>Digikey</v>
      </c>
      <c r="J26" s="16" t="str">
        <f t="shared" si="5"/>
        <v>445-1321-1-ND</v>
      </c>
    </row>
    <row r="27" spans="1:12" x14ac:dyDescent="0.25">
      <c r="B27">
        <v>0</v>
      </c>
      <c r="C27" t="s">
        <v>30</v>
      </c>
      <c r="D27" s="4" t="s">
        <v>153</v>
      </c>
      <c r="E27"/>
      <c r="F27"/>
      <c r="G27">
        <v>402</v>
      </c>
      <c r="H27" t="s">
        <v>62</v>
      </c>
      <c r="K27" s="15"/>
      <c r="L27" s="15"/>
    </row>
    <row r="28" spans="1:12" s="15" customFormat="1" x14ac:dyDescent="0.25">
      <c r="B28" s="15">
        <v>1</v>
      </c>
      <c r="C28" s="15" t="s">
        <v>31</v>
      </c>
      <c r="D28" s="16" t="s">
        <v>153</v>
      </c>
      <c r="E28" s="15" t="s">
        <v>246</v>
      </c>
      <c r="G28" s="21">
        <v>402</v>
      </c>
      <c r="H28" s="17" t="s">
        <v>247</v>
      </c>
      <c r="I28" s="16" t="str">
        <f t="shared" ref="I28:I29" si="12">IF(J28&lt;&gt;"Value!","Digikey","----")</f>
        <v>Digikey</v>
      </c>
      <c r="J28" s="16" t="str">
        <f t="shared" ref="J28:J29" si="13">RIGHT(E28,LEN(E28)-FIND("Digikey",E28)-7)</f>
        <v>478-7890-1-ND</v>
      </c>
    </row>
    <row r="29" spans="1:12" s="15" customFormat="1" x14ac:dyDescent="0.25">
      <c r="B29" s="15">
        <v>1</v>
      </c>
      <c r="C29" s="15" t="s">
        <v>32</v>
      </c>
      <c r="D29" s="16" t="s">
        <v>153</v>
      </c>
      <c r="E29" s="15" t="s">
        <v>22</v>
      </c>
      <c r="G29" s="15">
        <v>402</v>
      </c>
      <c r="H29" s="15" t="s">
        <v>16</v>
      </c>
      <c r="I29" s="16" t="str">
        <f t="shared" si="12"/>
        <v>Digikey</v>
      </c>
      <c r="J29" s="16" t="str">
        <f t="shared" si="13"/>
        <v>445-4984-1-ND</v>
      </c>
    </row>
    <row r="30" spans="1:12" s="15" customFormat="1" x14ac:dyDescent="0.25">
      <c r="B30" s="15">
        <v>1</v>
      </c>
      <c r="C30" s="15" t="s">
        <v>33</v>
      </c>
      <c r="D30" s="16" t="s">
        <v>153</v>
      </c>
      <c r="E30" s="15" t="s">
        <v>246</v>
      </c>
      <c r="G30" s="21">
        <v>402</v>
      </c>
      <c r="H30" s="17" t="s">
        <v>247</v>
      </c>
      <c r="I30" s="16" t="str">
        <f t="shared" si="4"/>
        <v>Digikey</v>
      </c>
      <c r="J30" s="16" t="str">
        <f t="shared" si="5"/>
        <v>478-7890-1-ND</v>
      </c>
    </row>
    <row r="31" spans="1:12" s="15" customFormat="1" x14ac:dyDescent="0.25">
      <c r="B31" s="15">
        <v>1</v>
      </c>
      <c r="C31" s="15" t="s">
        <v>34</v>
      </c>
      <c r="D31" s="16" t="s">
        <v>153</v>
      </c>
      <c r="E31" s="15" t="s">
        <v>22</v>
      </c>
      <c r="G31" s="15">
        <v>402</v>
      </c>
      <c r="H31" s="15" t="s">
        <v>16</v>
      </c>
      <c r="I31" s="16" t="str">
        <f t="shared" si="4"/>
        <v>Digikey</v>
      </c>
      <c r="J31" s="16" t="str">
        <f t="shared" si="5"/>
        <v>445-4984-1-ND</v>
      </c>
    </row>
    <row r="32" spans="1:12" s="15" customFormat="1" x14ac:dyDescent="0.25">
      <c r="B32" s="15">
        <v>1</v>
      </c>
      <c r="C32" s="15" t="s">
        <v>241</v>
      </c>
      <c r="D32" s="16" t="s">
        <v>153</v>
      </c>
      <c r="E32" s="15" t="s">
        <v>246</v>
      </c>
      <c r="G32" s="21">
        <v>402</v>
      </c>
      <c r="H32" s="17" t="s">
        <v>247</v>
      </c>
      <c r="I32" s="16" t="str">
        <f t="shared" ref="I32" si="14">IF(J32&lt;&gt;"Value!","Digikey","----")</f>
        <v>Digikey</v>
      </c>
      <c r="J32" s="16" t="str">
        <f t="shared" ref="J32" si="15">RIGHT(E32,LEN(E32)-FIND("Digikey",E32)-7)</f>
        <v>478-7890-1-ND</v>
      </c>
    </row>
    <row r="33" spans="2:13" x14ac:dyDescent="0.25">
      <c r="B33">
        <v>1</v>
      </c>
      <c r="C33" t="s">
        <v>35</v>
      </c>
      <c r="D33" s="4" t="s">
        <v>153</v>
      </c>
      <c r="E33" t="s">
        <v>36</v>
      </c>
      <c r="F33"/>
      <c r="G33">
        <v>402</v>
      </c>
      <c r="H33" t="s">
        <v>144</v>
      </c>
      <c r="I33" s="4" t="str">
        <f t="shared" si="4"/>
        <v>Digikey</v>
      </c>
      <c r="J33" s="4" t="str">
        <f t="shared" si="5"/>
        <v>445-1241-1-ND</v>
      </c>
      <c r="K33" s="15"/>
      <c r="L33" s="15"/>
    </row>
    <row r="34" spans="2:13" x14ac:dyDescent="0.25">
      <c r="B34">
        <v>1</v>
      </c>
      <c r="C34" t="s">
        <v>37</v>
      </c>
      <c r="D34" s="4" t="s">
        <v>153</v>
      </c>
      <c r="E34" t="s">
        <v>36</v>
      </c>
      <c r="F34"/>
      <c r="G34">
        <v>402</v>
      </c>
      <c r="H34" t="s">
        <v>144</v>
      </c>
      <c r="I34" s="4" t="str">
        <f t="shared" si="4"/>
        <v>Digikey</v>
      </c>
      <c r="J34" s="4" t="str">
        <f t="shared" si="5"/>
        <v>445-1241-1-ND</v>
      </c>
      <c r="K34" s="15"/>
      <c r="L34" s="15"/>
    </row>
    <row r="35" spans="2:13" x14ac:dyDescent="0.25">
      <c r="B35">
        <v>1</v>
      </c>
      <c r="C35" t="s">
        <v>38</v>
      </c>
      <c r="D35" s="4" t="s">
        <v>153</v>
      </c>
      <c r="E35" t="s">
        <v>39</v>
      </c>
      <c r="F35"/>
      <c r="G35">
        <v>603</v>
      </c>
      <c r="H35" t="s">
        <v>28</v>
      </c>
      <c r="I35" s="4" t="str">
        <f t="shared" si="4"/>
        <v>Digikey</v>
      </c>
      <c r="J35" s="4" t="str">
        <f t="shared" si="5"/>
        <v>445-5170-1-ND</v>
      </c>
      <c r="K35" s="15"/>
      <c r="L35" s="15"/>
    </row>
    <row r="36" spans="2:13" x14ac:dyDescent="0.25">
      <c r="B36">
        <v>1</v>
      </c>
      <c r="C36" t="s">
        <v>40</v>
      </c>
      <c r="D36" s="4" t="s">
        <v>153</v>
      </c>
      <c r="E36" t="s">
        <v>22</v>
      </c>
      <c r="F36"/>
      <c r="G36">
        <v>402</v>
      </c>
      <c r="H36" t="s">
        <v>16</v>
      </c>
      <c r="I36" s="4" t="str">
        <f t="shared" si="4"/>
        <v>Digikey</v>
      </c>
      <c r="J36" s="4" t="str">
        <f t="shared" si="5"/>
        <v>445-4984-1-ND</v>
      </c>
      <c r="K36" s="15"/>
      <c r="L36" s="15"/>
    </row>
    <row r="37" spans="2:13" s="15" customFormat="1" x14ac:dyDescent="0.25">
      <c r="B37" s="15">
        <v>1</v>
      </c>
      <c r="C37" s="15" t="s">
        <v>41</v>
      </c>
      <c r="D37" s="19" t="s">
        <v>160</v>
      </c>
      <c r="E37" s="15" t="s">
        <v>158</v>
      </c>
      <c r="F37" s="15" t="s">
        <v>159</v>
      </c>
      <c r="G37" s="15">
        <v>603</v>
      </c>
      <c r="H37" s="15" t="s">
        <v>28</v>
      </c>
      <c r="I37" s="15" t="str">
        <f t="shared" si="4"/>
        <v>Digikey</v>
      </c>
      <c r="J37" s="15" t="str">
        <f t="shared" si="5"/>
        <v>445-5170-1-ND</v>
      </c>
    </row>
    <row r="38" spans="2:13" x14ac:dyDescent="0.25">
      <c r="B38">
        <v>1</v>
      </c>
      <c r="C38" t="s">
        <v>42</v>
      </c>
      <c r="D38" s="4" t="s">
        <v>153</v>
      </c>
      <c r="E38" t="s">
        <v>22</v>
      </c>
      <c r="F38"/>
      <c r="G38">
        <v>402</v>
      </c>
      <c r="H38" t="s">
        <v>16</v>
      </c>
      <c r="I38" s="4" t="str">
        <f t="shared" si="4"/>
        <v>Digikey</v>
      </c>
      <c r="J38" s="4" t="str">
        <f t="shared" si="5"/>
        <v>445-4984-1-ND</v>
      </c>
      <c r="K38" s="15"/>
      <c r="L38" s="15"/>
    </row>
    <row r="39" spans="2:13" x14ac:dyDescent="0.25">
      <c r="B39">
        <v>1</v>
      </c>
      <c r="C39" t="s">
        <v>43</v>
      </c>
      <c r="D39" s="4" t="s">
        <v>153</v>
      </c>
      <c r="E39" t="s">
        <v>22</v>
      </c>
      <c r="F39"/>
      <c r="G39">
        <v>402</v>
      </c>
      <c r="H39" t="s">
        <v>16</v>
      </c>
      <c r="I39" s="4" t="str">
        <f t="shared" si="4"/>
        <v>Digikey</v>
      </c>
      <c r="J39" s="4" t="str">
        <f t="shared" si="5"/>
        <v>445-4984-1-ND</v>
      </c>
      <c r="K39" s="15"/>
      <c r="L39" s="15"/>
    </row>
    <row r="40" spans="2:13" s="15" customFormat="1" x14ac:dyDescent="0.25">
      <c r="B40" s="15">
        <v>1</v>
      </c>
      <c r="C40" s="15" t="s">
        <v>44</v>
      </c>
      <c r="D40" s="16" t="s">
        <v>153</v>
      </c>
      <c r="E40" s="15" t="s">
        <v>246</v>
      </c>
      <c r="G40" s="21">
        <v>402</v>
      </c>
      <c r="H40" s="17" t="s">
        <v>247</v>
      </c>
      <c r="I40" s="16" t="str">
        <f t="shared" ref="I40" si="16">IF(J40&lt;&gt;"Value!","Digikey","----")</f>
        <v>Digikey</v>
      </c>
      <c r="J40" s="16" t="str">
        <f t="shared" ref="J40" si="17">RIGHT(E40,LEN(E40)-FIND("Digikey",E40)-7)</f>
        <v>478-7890-1-ND</v>
      </c>
    </row>
    <row r="41" spans="2:13" x14ac:dyDescent="0.25">
      <c r="B41">
        <v>1</v>
      </c>
      <c r="C41" t="s">
        <v>45</v>
      </c>
      <c r="D41" s="4" t="s">
        <v>153</v>
      </c>
      <c r="E41" s="15" t="s">
        <v>22</v>
      </c>
      <c r="F41"/>
      <c r="G41">
        <v>402</v>
      </c>
      <c r="H41" t="s">
        <v>16</v>
      </c>
      <c r="I41" s="4" t="str">
        <f t="shared" si="4"/>
        <v>Digikey</v>
      </c>
      <c r="J41" s="4" t="str">
        <f t="shared" si="5"/>
        <v>445-4984-1-ND</v>
      </c>
    </row>
    <row r="42" spans="2:13" s="6" customFormat="1" x14ac:dyDescent="0.25">
      <c r="B42" s="9">
        <v>1</v>
      </c>
      <c r="C42" s="17" t="s">
        <v>222</v>
      </c>
      <c r="D42" s="16" t="s">
        <v>153</v>
      </c>
      <c r="E42" s="16" t="s">
        <v>20</v>
      </c>
      <c r="F42" s="16"/>
      <c r="G42" s="9">
        <v>402</v>
      </c>
      <c r="H42" s="5" t="s">
        <v>19</v>
      </c>
      <c r="I42" s="16" t="str">
        <f t="shared" si="4"/>
        <v>Digikey</v>
      </c>
      <c r="J42" s="16" t="str">
        <f t="shared" si="5"/>
        <v>445-4972-1-ND</v>
      </c>
      <c r="L42" s="17"/>
      <c r="M42" s="17"/>
    </row>
    <row r="43" spans="2:13" s="6" customFormat="1" x14ac:dyDescent="0.25">
      <c r="B43" s="9">
        <v>1</v>
      </c>
      <c r="C43" s="17" t="s">
        <v>223</v>
      </c>
      <c r="D43" s="16" t="s">
        <v>153</v>
      </c>
      <c r="E43" s="16" t="s">
        <v>20</v>
      </c>
      <c r="F43" s="16"/>
      <c r="G43" s="9">
        <v>402</v>
      </c>
      <c r="H43" s="5" t="s">
        <v>19</v>
      </c>
      <c r="I43" s="16" t="str">
        <f t="shared" ref="I43" si="18">IF(J43&lt;&gt;"Value!","Digikey","----")</f>
        <v>Digikey</v>
      </c>
      <c r="J43" s="16" t="str">
        <f t="shared" ref="J43" si="19">RIGHT(E43,LEN(E43)-FIND("Digikey",E43)-7)</f>
        <v>445-4972-1-ND</v>
      </c>
      <c r="L43" s="17"/>
      <c r="M43" s="17"/>
    </row>
    <row r="44" spans="2:13" s="15" customFormat="1" x14ac:dyDescent="0.25">
      <c r="B44" s="15">
        <v>1</v>
      </c>
      <c r="C44" s="15" t="s">
        <v>224</v>
      </c>
      <c r="D44" s="16" t="s">
        <v>153</v>
      </c>
      <c r="E44" s="15" t="s">
        <v>245</v>
      </c>
      <c r="G44" s="21" t="s">
        <v>234</v>
      </c>
      <c r="H44" s="15" t="s">
        <v>255</v>
      </c>
      <c r="I44" s="16" t="str">
        <f t="shared" ref="I44:I51" si="20">IF(J44&lt;&gt;"Value!","Digikey","----")</f>
        <v>Digikey</v>
      </c>
      <c r="J44" s="16" t="str">
        <f t="shared" ref="J44:J51" si="21">RIGHT(E44,LEN(E44)-FIND("Digikey",E44)-7)</f>
        <v>445-6006-1-ND</v>
      </c>
    </row>
    <row r="45" spans="2:13" s="15" customFormat="1" x14ac:dyDescent="0.25">
      <c r="B45" s="15">
        <v>1</v>
      </c>
      <c r="C45" s="15" t="s">
        <v>225</v>
      </c>
      <c r="D45" s="16" t="s">
        <v>153</v>
      </c>
      <c r="E45" s="15" t="s">
        <v>22</v>
      </c>
      <c r="G45" s="15">
        <v>402</v>
      </c>
      <c r="H45" s="15" t="s">
        <v>16</v>
      </c>
      <c r="I45" s="16" t="str">
        <f t="shared" si="20"/>
        <v>Digikey</v>
      </c>
      <c r="J45" s="16" t="str">
        <f t="shared" si="21"/>
        <v>445-4984-1-ND</v>
      </c>
    </row>
    <row r="46" spans="2:13" s="15" customFormat="1" x14ac:dyDescent="0.25">
      <c r="B46" s="15">
        <v>1</v>
      </c>
      <c r="C46" s="15" t="s">
        <v>226</v>
      </c>
      <c r="D46" s="16" t="s">
        <v>153</v>
      </c>
      <c r="E46" s="15" t="s">
        <v>242</v>
      </c>
      <c r="G46" s="15">
        <v>603</v>
      </c>
      <c r="H46" s="15" t="s">
        <v>10</v>
      </c>
      <c r="I46" s="16" t="str">
        <f t="shared" ref="I46" si="22">IF(J46&lt;&gt;"Value!","Digikey","----")</f>
        <v>Digikey</v>
      </c>
      <c r="J46" s="16" t="str">
        <f t="shared" ref="J46" si="23">RIGHT(E46,LEN(E46)-FIND("Digikey",E46)-7)</f>
        <v>445-1321-1-ND</v>
      </c>
    </row>
    <row r="47" spans="2:13" s="15" customFormat="1" x14ac:dyDescent="0.25">
      <c r="B47" s="15">
        <v>1</v>
      </c>
      <c r="C47" s="15" t="s">
        <v>227</v>
      </c>
      <c r="D47" s="16" t="s">
        <v>153</v>
      </c>
      <c r="E47" s="15" t="s">
        <v>22</v>
      </c>
      <c r="G47" s="15">
        <v>402</v>
      </c>
      <c r="H47" s="15" t="s">
        <v>16</v>
      </c>
      <c r="I47" s="16" t="str">
        <f t="shared" si="20"/>
        <v>Digikey</v>
      </c>
      <c r="J47" s="16" t="str">
        <f t="shared" si="21"/>
        <v>445-4984-1-ND</v>
      </c>
    </row>
    <row r="48" spans="2:13" s="15" customFormat="1" x14ac:dyDescent="0.25">
      <c r="B48" s="15">
        <v>1</v>
      </c>
      <c r="C48" s="15" t="s">
        <v>248</v>
      </c>
      <c r="D48" s="16" t="s">
        <v>153</v>
      </c>
      <c r="E48" s="15" t="s">
        <v>242</v>
      </c>
      <c r="G48" s="15">
        <v>603</v>
      </c>
      <c r="H48" s="15" t="s">
        <v>10</v>
      </c>
      <c r="I48" s="16" t="str">
        <f t="shared" si="20"/>
        <v>Digikey</v>
      </c>
      <c r="J48" s="16" t="str">
        <f t="shared" si="21"/>
        <v>445-1321-1-ND</v>
      </c>
    </row>
    <row r="49" spans="1:13" s="15" customFormat="1" x14ac:dyDescent="0.25">
      <c r="B49" s="15">
        <v>1</v>
      </c>
      <c r="C49" s="15" t="s">
        <v>228</v>
      </c>
      <c r="D49" s="16" t="s">
        <v>153</v>
      </c>
      <c r="E49" s="15" t="s">
        <v>243</v>
      </c>
      <c r="G49" s="15">
        <v>603</v>
      </c>
      <c r="H49" s="15" t="s">
        <v>244</v>
      </c>
      <c r="I49" s="16" t="str">
        <f t="shared" ref="I49" si="24">IF(J49&lt;&gt;"Value!","Digikey","----")</f>
        <v>Digikey</v>
      </c>
      <c r="J49" s="16" t="str">
        <f t="shared" ref="J49" si="25">RIGHT(E49,LEN(E49)-FIND("Digikey",E49)-7)</f>
        <v>587-1253-1-ND</v>
      </c>
    </row>
    <row r="50" spans="1:13" s="15" customFormat="1" x14ac:dyDescent="0.25">
      <c r="B50" s="15">
        <v>1</v>
      </c>
      <c r="C50" s="15" t="s">
        <v>229</v>
      </c>
      <c r="D50" s="16" t="s">
        <v>153</v>
      </c>
      <c r="E50" s="20" t="s">
        <v>239</v>
      </c>
      <c r="G50" s="21" t="s">
        <v>234</v>
      </c>
      <c r="H50" s="15" t="s">
        <v>28</v>
      </c>
      <c r="I50" s="16" t="str">
        <f t="shared" ref="I50" si="26">IF(J50&lt;&gt;"Value!","Digikey","----")</f>
        <v>Digikey</v>
      </c>
      <c r="J50" s="16" t="str">
        <f t="shared" ref="J50" si="27">RIGHT(E50,LEN(E50)-FIND("Digikey",E50)-7)</f>
        <v>478-8221-1-ND</v>
      </c>
    </row>
    <row r="51" spans="1:13" s="15" customFormat="1" x14ac:dyDescent="0.25">
      <c r="B51" s="15">
        <v>1</v>
      </c>
      <c r="C51" s="15" t="s">
        <v>230</v>
      </c>
      <c r="D51" s="16" t="s">
        <v>153</v>
      </c>
      <c r="E51" s="15" t="s">
        <v>242</v>
      </c>
      <c r="G51" s="15">
        <v>603</v>
      </c>
      <c r="H51" s="15" t="s">
        <v>10</v>
      </c>
      <c r="I51" s="16" t="str">
        <f t="shared" si="20"/>
        <v>Digikey</v>
      </c>
      <c r="J51" s="16" t="str">
        <f t="shared" si="21"/>
        <v>445-1321-1-ND</v>
      </c>
    </row>
    <row r="52" spans="1:13" s="15" customFormat="1" x14ac:dyDescent="0.25">
      <c r="B52" s="15">
        <v>1</v>
      </c>
      <c r="C52" s="15" t="s">
        <v>288</v>
      </c>
      <c r="D52" s="16" t="s">
        <v>153</v>
      </c>
      <c r="E52" s="15" t="s">
        <v>22</v>
      </c>
      <c r="G52" s="15">
        <v>402</v>
      </c>
      <c r="H52" s="15" t="s">
        <v>16</v>
      </c>
      <c r="I52" s="16" t="str">
        <f t="shared" ref="I52" si="28">IF(J52&lt;&gt;"Value!","Digikey","----")</f>
        <v>Digikey</v>
      </c>
      <c r="J52" s="16" t="str">
        <f t="shared" ref="J52" si="29">RIGHT(E52,LEN(E52)-FIND("Digikey",E52)-7)</f>
        <v>445-4984-1-ND</v>
      </c>
    </row>
    <row r="53" spans="1:13" s="15" customFormat="1" x14ac:dyDescent="0.25">
      <c r="B53" s="15">
        <v>1</v>
      </c>
      <c r="C53" s="15" t="s">
        <v>46</v>
      </c>
      <c r="D53" s="15" t="s">
        <v>48</v>
      </c>
      <c r="E53" s="15" t="s">
        <v>270</v>
      </c>
      <c r="F53" s="15" t="s">
        <v>269</v>
      </c>
      <c r="G53" s="15" t="s">
        <v>267</v>
      </c>
      <c r="H53" s="15" t="s">
        <v>268</v>
      </c>
      <c r="I53" s="15" t="str">
        <f t="shared" si="4"/>
        <v>Digikey</v>
      </c>
      <c r="J53" s="15" t="str">
        <f t="shared" si="5"/>
        <v>568-4862-1-ND</v>
      </c>
    </row>
    <row r="54" spans="1:13" s="15" customFormat="1" x14ac:dyDescent="0.25">
      <c r="B54" s="15">
        <v>1</v>
      </c>
      <c r="C54" s="15" t="s">
        <v>49</v>
      </c>
      <c r="D54" s="15" t="s">
        <v>48</v>
      </c>
      <c r="E54" s="15" t="s">
        <v>270</v>
      </c>
      <c r="F54" s="15" t="s">
        <v>269</v>
      </c>
      <c r="G54" s="15" t="s">
        <v>267</v>
      </c>
      <c r="H54" s="15" t="s">
        <v>268</v>
      </c>
      <c r="I54" s="15" t="str">
        <f t="shared" si="4"/>
        <v>Digikey</v>
      </c>
      <c r="J54" s="15" t="str">
        <f t="shared" si="5"/>
        <v>568-4862-1-ND</v>
      </c>
    </row>
    <row r="55" spans="1:13" x14ac:dyDescent="0.25">
      <c r="B55">
        <v>1</v>
      </c>
      <c r="C55" t="s">
        <v>50</v>
      </c>
      <c r="D55" s="4" t="s">
        <v>51</v>
      </c>
      <c r="E55" t="s">
        <v>168</v>
      </c>
      <c r="F55" t="s">
        <v>169</v>
      </c>
      <c r="G55"/>
      <c r="H55" t="s">
        <v>169</v>
      </c>
      <c r="I55" s="4" t="str">
        <f t="shared" si="4"/>
        <v>Digikey</v>
      </c>
      <c r="J55" s="4" t="str">
        <f t="shared" si="5"/>
        <v>296-24854-1-ND</v>
      </c>
    </row>
    <row r="56" spans="1:13" x14ac:dyDescent="0.25">
      <c r="B56">
        <v>1</v>
      </c>
      <c r="C56" t="s">
        <v>52</v>
      </c>
      <c r="D56" s="4" t="s">
        <v>51</v>
      </c>
      <c r="E56" t="s">
        <v>54</v>
      </c>
      <c r="F56" t="s">
        <v>53</v>
      </c>
      <c r="G56" t="s">
        <v>55</v>
      </c>
      <c r="H56" t="s">
        <v>53</v>
      </c>
      <c r="I56" s="4" t="str">
        <f t="shared" si="4"/>
        <v>Digikey</v>
      </c>
      <c r="J56" s="4" t="str">
        <f t="shared" si="5"/>
        <v>296-23618-1-ND</v>
      </c>
    </row>
    <row r="57" spans="1:13" x14ac:dyDescent="0.25">
      <c r="B57">
        <v>1</v>
      </c>
      <c r="C57" t="s">
        <v>56</v>
      </c>
      <c r="D57" s="4" t="s">
        <v>51</v>
      </c>
      <c r="E57" t="s">
        <v>175</v>
      </c>
      <c r="F57" t="s">
        <v>174</v>
      </c>
      <c r="G57" t="s">
        <v>177</v>
      </c>
      <c r="H57" t="s">
        <v>174</v>
      </c>
      <c r="I57" s="4" t="str">
        <f t="shared" si="4"/>
        <v>Digikey</v>
      </c>
      <c r="J57" s="4" t="str">
        <f t="shared" si="5"/>
        <v>296-10880-1-ND</v>
      </c>
    </row>
    <row r="58" spans="1:13" x14ac:dyDescent="0.25">
      <c r="B58">
        <v>1</v>
      </c>
      <c r="C58" t="s">
        <v>176</v>
      </c>
      <c r="D58" s="4" t="s">
        <v>51</v>
      </c>
      <c r="E58" t="s">
        <v>166</v>
      </c>
      <c r="F58" t="s">
        <v>183</v>
      </c>
      <c r="G58"/>
      <c r="H58" t="s">
        <v>183</v>
      </c>
      <c r="I58" s="4" t="s">
        <v>187</v>
      </c>
      <c r="J58" s="16" t="s">
        <v>275</v>
      </c>
      <c r="K58" s="15"/>
      <c r="L58" s="15"/>
      <c r="M58" s="15"/>
    </row>
    <row r="59" spans="1:13" s="12" customFormat="1" x14ac:dyDescent="0.25">
      <c r="B59" s="12">
        <v>1</v>
      </c>
      <c r="C59" s="12" t="s">
        <v>194</v>
      </c>
      <c r="D59" s="14" t="s">
        <v>51</v>
      </c>
      <c r="E59" s="12" t="s">
        <v>258</v>
      </c>
      <c r="F59" s="12" t="s">
        <v>256</v>
      </c>
      <c r="G59" s="12" t="s">
        <v>257</v>
      </c>
      <c r="H59" s="15" t="s">
        <v>256</v>
      </c>
      <c r="I59" s="14" t="str">
        <f t="shared" ref="I59" si="30">IF(J59&lt;&gt;"Value!","Digikey","----")</f>
        <v>Digikey</v>
      </c>
      <c r="J59" s="14" t="str">
        <f t="shared" ref="J59" si="31">RIGHT(E59,LEN(E59)-FIND("Digikey",E59)-7)</f>
        <v>296-20873-1-ND</v>
      </c>
      <c r="K59" s="15"/>
      <c r="L59" s="15"/>
      <c r="M59" s="15"/>
    </row>
    <row r="60" spans="1:13" x14ac:dyDescent="0.25">
      <c r="A60" s="6"/>
      <c r="B60" s="9">
        <v>1</v>
      </c>
      <c r="C60" s="3" t="s">
        <v>181</v>
      </c>
      <c r="D60" s="4" t="s">
        <v>157</v>
      </c>
      <c r="E60" s="8" t="s">
        <v>161</v>
      </c>
      <c r="F60" t="s">
        <v>162</v>
      </c>
      <c r="G60" s="3" t="s">
        <v>163</v>
      </c>
      <c r="I60" t="s">
        <v>157</v>
      </c>
      <c r="J60" t="s">
        <v>164</v>
      </c>
      <c r="K60" s="15"/>
      <c r="L60" s="15"/>
      <c r="M60" s="15"/>
    </row>
    <row r="61" spans="1:13" x14ac:dyDescent="0.25">
      <c r="A61" s="6"/>
      <c r="B61" s="9">
        <v>1</v>
      </c>
      <c r="C61" s="3" t="s">
        <v>182</v>
      </c>
      <c r="D61" s="4" t="s">
        <v>157</v>
      </c>
      <c r="E61" s="8" t="s">
        <v>161</v>
      </c>
      <c r="F61" t="s">
        <v>162</v>
      </c>
      <c r="G61" s="3" t="s">
        <v>163</v>
      </c>
      <c r="I61" t="s">
        <v>157</v>
      </c>
      <c r="J61" t="s">
        <v>164</v>
      </c>
      <c r="K61" s="15"/>
      <c r="L61" s="15"/>
      <c r="M61" s="15"/>
    </row>
    <row r="62" spans="1:13" x14ac:dyDescent="0.25">
      <c r="A62" s="6"/>
      <c r="B62">
        <v>0</v>
      </c>
      <c r="C62" t="s">
        <v>60</v>
      </c>
      <c r="D62" s="4" t="s">
        <v>153</v>
      </c>
      <c r="E62" s="12" t="s">
        <v>196</v>
      </c>
      <c r="F62"/>
      <c r="G62" s="12" t="s">
        <v>197</v>
      </c>
      <c r="H62" t="s">
        <v>62</v>
      </c>
      <c r="I62" s="4" t="str">
        <f t="shared" si="4"/>
        <v>Digikey</v>
      </c>
      <c r="J62" s="4" t="str">
        <f t="shared" si="5"/>
        <v>S2012E-20-ND</v>
      </c>
      <c r="K62" s="15"/>
      <c r="L62" s="15"/>
      <c r="M62" s="15"/>
    </row>
    <row r="63" spans="1:13" x14ac:dyDescent="0.25">
      <c r="B63" s="10">
        <v>1</v>
      </c>
      <c r="C63" s="10" t="s">
        <v>61</v>
      </c>
      <c r="D63" s="11" t="s">
        <v>153</v>
      </c>
      <c r="E63" s="10" t="s">
        <v>57</v>
      </c>
      <c r="F63" s="10"/>
      <c r="G63" s="10" t="s">
        <v>58</v>
      </c>
      <c r="H63" s="10"/>
      <c r="I63" s="11" t="s">
        <v>187</v>
      </c>
      <c r="J63" s="14" t="str">
        <f>RIGHT(E63,LEN(E63)-FIND("Digikey",E63)-7)</f>
        <v>S1012E-03-ND</v>
      </c>
      <c r="K63" s="15"/>
      <c r="L63" s="15"/>
      <c r="M63" s="15"/>
    </row>
    <row r="64" spans="1:13" s="12" customFormat="1" x14ac:dyDescent="0.25">
      <c r="B64" s="12">
        <v>1</v>
      </c>
      <c r="C64" s="12" t="s">
        <v>186</v>
      </c>
      <c r="D64" s="14" t="s">
        <v>153</v>
      </c>
      <c r="E64" s="12" t="s">
        <v>57</v>
      </c>
      <c r="G64" s="12" t="s">
        <v>58</v>
      </c>
      <c r="I64" s="14" t="s">
        <v>187</v>
      </c>
      <c r="J64" s="14" t="str">
        <f>RIGHT(E64,LEN(E64)-FIND("Digikey",E64)-7)</f>
        <v>S1012E-03-ND</v>
      </c>
      <c r="K64" s="15"/>
      <c r="L64" s="15"/>
      <c r="M64" s="15"/>
    </row>
    <row r="65" spans="2:10" s="27" customFormat="1" x14ac:dyDescent="0.25">
      <c r="B65" s="27">
        <v>1</v>
      </c>
      <c r="C65" s="27" t="s">
        <v>284</v>
      </c>
      <c r="D65" s="16" t="s">
        <v>283</v>
      </c>
      <c r="E65" s="15" t="s">
        <v>265</v>
      </c>
      <c r="F65" s="15" t="s">
        <v>266</v>
      </c>
      <c r="I65" s="16" t="s">
        <v>187</v>
      </c>
      <c r="J65" s="16" t="str">
        <f t="shared" ref="J65" si="32">RIGHT(E65,LEN(E65)-FIND("Digikey",E65)-7)</f>
        <v>FTSH-105-01-F-D-K-ND</v>
      </c>
    </row>
    <row r="66" spans="2:10" s="15" customFormat="1" x14ac:dyDescent="0.25">
      <c r="B66" s="15">
        <v>1</v>
      </c>
      <c r="C66" s="15" t="s">
        <v>200</v>
      </c>
      <c r="D66" s="16" t="s">
        <v>153</v>
      </c>
      <c r="E66" s="15" t="s">
        <v>188</v>
      </c>
      <c r="G66" s="15" t="s">
        <v>189</v>
      </c>
      <c r="H66" s="15" t="s">
        <v>59</v>
      </c>
      <c r="I66" s="16" t="str">
        <f t="shared" ref="I66:I68" si="33">IF(J66&lt;&gt;"Value!","Digikey","----")</f>
        <v>Digikey</v>
      </c>
      <c r="J66" s="16" t="str">
        <f t="shared" ref="J66:J68" si="34">RIGHT(E66,LEN(E66)-FIND("Digikey",E66)-7)</f>
        <v>S1012E-02-ND</v>
      </c>
    </row>
    <row r="67" spans="2:10" s="15" customFormat="1" x14ac:dyDescent="0.25">
      <c r="B67" s="15">
        <v>1</v>
      </c>
      <c r="C67" s="15" t="s">
        <v>201</v>
      </c>
      <c r="D67" s="16" t="s">
        <v>153</v>
      </c>
      <c r="E67" s="15" t="s">
        <v>188</v>
      </c>
      <c r="G67" s="15" t="s">
        <v>189</v>
      </c>
      <c r="H67" s="15" t="s">
        <v>59</v>
      </c>
      <c r="I67" s="16" t="str">
        <f t="shared" si="33"/>
        <v>Digikey</v>
      </c>
      <c r="J67" s="16" t="str">
        <f t="shared" si="34"/>
        <v>S1012E-02-ND</v>
      </c>
    </row>
    <row r="68" spans="2:10" s="15" customFormat="1" x14ac:dyDescent="0.25">
      <c r="B68" s="15">
        <v>1</v>
      </c>
      <c r="C68" s="15" t="s">
        <v>202</v>
      </c>
      <c r="D68" s="16" t="s">
        <v>153</v>
      </c>
      <c r="E68" s="15" t="s">
        <v>188</v>
      </c>
      <c r="G68" s="15" t="s">
        <v>189</v>
      </c>
      <c r="H68" s="15" t="s">
        <v>59</v>
      </c>
      <c r="I68" s="16" t="str">
        <f t="shared" si="33"/>
        <v>Digikey</v>
      </c>
      <c r="J68" s="16" t="str">
        <f t="shared" si="34"/>
        <v>S1012E-02-ND</v>
      </c>
    </row>
    <row r="69" spans="2:10" s="15" customFormat="1" x14ac:dyDescent="0.25">
      <c r="B69" s="15">
        <v>1</v>
      </c>
      <c r="C69" s="15" t="s">
        <v>203</v>
      </c>
      <c r="D69" s="16" t="s">
        <v>153</v>
      </c>
      <c r="E69" s="15" t="s">
        <v>188</v>
      </c>
      <c r="G69" s="15" t="s">
        <v>189</v>
      </c>
      <c r="H69" s="15" t="s">
        <v>59</v>
      </c>
      <c r="I69" s="16" t="str">
        <f t="shared" ref="I69:I70" si="35">IF(J69&lt;&gt;"Value!","Digikey","----")</f>
        <v>Digikey</v>
      </c>
      <c r="J69" s="16" t="str">
        <f t="shared" ref="J69:J70" si="36">RIGHT(E69,LEN(E69)-FIND("Digikey",E69)-7)</f>
        <v>S1012E-02-ND</v>
      </c>
    </row>
    <row r="70" spans="2:10" s="15" customFormat="1" x14ac:dyDescent="0.25">
      <c r="B70" s="15">
        <v>0</v>
      </c>
      <c r="C70" s="15" t="s">
        <v>300</v>
      </c>
      <c r="D70" s="16" t="s">
        <v>153</v>
      </c>
      <c r="E70" s="15" t="s">
        <v>188</v>
      </c>
      <c r="G70" s="15" t="s">
        <v>189</v>
      </c>
      <c r="H70" s="15" t="s">
        <v>301</v>
      </c>
      <c r="I70" s="16" t="str">
        <f t="shared" si="35"/>
        <v>Digikey</v>
      </c>
      <c r="J70" s="16" t="str">
        <f t="shared" si="36"/>
        <v>S1012E-02-ND</v>
      </c>
    </row>
    <row r="71" spans="2:10" s="15" customFormat="1" x14ac:dyDescent="0.25">
      <c r="B71" s="15">
        <v>1</v>
      </c>
      <c r="C71" s="15" t="s">
        <v>63</v>
      </c>
      <c r="D71" s="15" t="s">
        <v>153</v>
      </c>
      <c r="E71" s="15" t="s">
        <v>282</v>
      </c>
      <c r="I71" s="15" t="str">
        <f t="shared" si="4"/>
        <v>Digikey</v>
      </c>
      <c r="J71" s="15" t="str">
        <f t="shared" si="5"/>
        <v>S2012E-10-ND</v>
      </c>
    </row>
    <row r="72" spans="2:10" s="27" customFormat="1" x14ac:dyDescent="0.25">
      <c r="B72" s="27">
        <v>1</v>
      </c>
      <c r="C72" s="27" t="s">
        <v>264</v>
      </c>
      <c r="D72" s="16" t="s">
        <v>283</v>
      </c>
      <c r="E72" s="15" t="s">
        <v>265</v>
      </c>
      <c r="F72" s="15" t="s">
        <v>266</v>
      </c>
      <c r="I72" s="16" t="s">
        <v>187</v>
      </c>
      <c r="J72" s="16" t="str">
        <f t="shared" si="5"/>
        <v>FTSH-105-01-F-D-K-ND</v>
      </c>
    </row>
    <row r="73" spans="2:10" s="28" customFormat="1" x14ac:dyDescent="0.25">
      <c r="B73" s="28">
        <v>1</v>
      </c>
      <c r="C73" s="28" t="s">
        <v>170</v>
      </c>
      <c r="D73" s="28" t="s">
        <v>81</v>
      </c>
      <c r="E73" s="15" t="s">
        <v>171</v>
      </c>
      <c r="F73" s="28" t="s">
        <v>173</v>
      </c>
      <c r="G73" s="28">
        <v>806</v>
      </c>
      <c r="H73" s="28" t="s">
        <v>172</v>
      </c>
      <c r="I73" s="28" t="str">
        <f t="shared" si="4"/>
        <v>Digikey</v>
      </c>
      <c r="J73" s="28" t="str">
        <f t="shared" si="5"/>
        <v>490-4044-1-ND</v>
      </c>
    </row>
    <row r="74" spans="2:10" s="28" customFormat="1" x14ac:dyDescent="0.25">
      <c r="B74" s="28">
        <v>1</v>
      </c>
      <c r="C74" s="28" t="s">
        <v>64</v>
      </c>
      <c r="D74" s="28" t="s">
        <v>68</v>
      </c>
      <c r="E74" s="15" t="s">
        <v>66</v>
      </c>
      <c r="F74" s="28" t="s">
        <v>67</v>
      </c>
      <c r="G74" s="28">
        <v>1007</v>
      </c>
      <c r="H74" s="28" t="s">
        <v>65</v>
      </c>
      <c r="I74" s="28" t="str">
        <f t="shared" si="4"/>
        <v>Digikey</v>
      </c>
      <c r="J74" s="28" t="str">
        <f t="shared" si="5"/>
        <v>587-1618-1-ND</v>
      </c>
    </row>
    <row r="75" spans="2:10" x14ac:dyDescent="0.25">
      <c r="B75">
        <v>1</v>
      </c>
      <c r="C75" t="s">
        <v>69</v>
      </c>
      <c r="D75" s="4" t="s">
        <v>153</v>
      </c>
      <c r="E75" s="15" t="s">
        <v>75</v>
      </c>
      <c r="F75"/>
      <c r="G75">
        <v>603</v>
      </c>
      <c r="H75" t="s">
        <v>70</v>
      </c>
      <c r="I75" s="4" t="str">
        <f t="shared" si="4"/>
        <v>Digikey</v>
      </c>
      <c r="J75" s="4" t="str">
        <f t="shared" si="5"/>
        <v>160-1181-1-ND</v>
      </c>
    </row>
    <row r="76" spans="2:10" s="28" customFormat="1" x14ac:dyDescent="0.25">
      <c r="B76" s="28">
        <v>1</v>
      </c>
      <c r="C76" s="28" t="s">
        <v>72</v>
      </c>
      <c r="D76" s="28" t="s">
        <v>167</v>
      </c>
      <c r="E76" s="15" t="s">
        <v>276</v>
      </c>
      <c r="F76" s="28" t="s">
        <v>277</v>
      </c>
      <c r="I76" s="28" t="s">
        <v>167</v>
      </c>
      <c r="J76" s="28" t="s">
        <v>277</v>
      </c>
    </row>
    <row r="77" spans="2:10" x14ac:dyDescent="0.25">
      <c r="B77">
        <v>1</v>
      </c>
      <c r="C77" t="s">
        <v>74</v>
      </c>
      <c r="D77" s="4" t="s">
        <v>153</v>
      </c>
      <c r="E77" s="15" t="s">
        <v>75</v>
      </c>
      <c r="F77"/>
      <c r="G77">
        <v>603</v>
      </c>
      <c r="H77" t="s">
        <v>70</v>
      </c>
      <c r="I77" s="4" t="str">
        <f t="shared" si="4"/>
        <v>Digikey</v>
      </c>
      <c r="J77" s="4" t="str">
        <f t="shared" si="5"/>
        <v>160-1181-1-ND</v>
      </c>
    </row>
    <row r="78" spans="2:10" x14ac:dyDescent="0.25">
      <c r="B78">
        <v>1</v>
      </c>
      <c r="C78" t="s">
        <v>76</v>
      </c>
      <c r="D78" s="4" t="s">
        <v>153</v>
      </c>
      <c r="E78" s="15" t="s">
        <v>71</v>
      </c>
      <c r="F78"/>
      <c r="G78">
        <v>603</v>
      </c>
      <c r="H78" t="s">
        <v>73</v>
      </c>
      <c r="I78" s="4" t="str">
        <f t="shared" si="4"/>
        <v>Digikey</v>
      </c>
      <c r="J78" s="4" t="str">
        <f t="shared" si="5"/>
        <v>160-1183-1-ND</v>
      </c>
    </row>
    <row r="79" spans="2:10" x14ac:dyDescent="0.25">
      <c r="B79">
        <v>1</v>
      </c>
      <c r="C79" t="s">
        <v>165</v>
      </c>
      <c r="D79" s="4" t="s">
        <v>51</v>
      </c>
      <c r="E79" s="15" t="s">
        <v>166</v>
      </c>
      <c r="F79" t="s">
        <v>263</v>
      </c>
      <c r="G79"/>
      <c r="H79"/>
      <c r="I79" s="4" t="e">
        <f t="shared" si="4"/>
        <v>#VALUE!</v>
      </c>
      <c r="J79" s="4" t="e">
        <f t="shared" si="5"/>
        <v>#VALUE!</v>
      </c>
    </row>
    <row r="80" spans="2:10" x14ac:dyDescent="0.25">
      <c r="B80">
        <v>1</v>
      </c>
      <c r="C80" t="s">
        <v>77</v>
      </c>
      <c r="D80" s="4" t="s">
        <v>51</v>
      </c>
      <c r="E80" s="15" t="s">
        <v>79</v>
      </c>
      <c r="F80" t="s">
        <v>78</v>
      </c>
      <c r="G80" t="s">
        <v>195</v>
      </c>
      <c r="H80" t="s">
        <v>78</v>
      </c>
      <c r="I80" s="4" t="str">
        <f t="shared" si="4"/>
        <v>Digikey</v>
      </c>
      <c r="J80" s="4" t="str">
        <f t="shared" si="5"/>
        <v>296-28129-1-ND</v>
      </c>
    </row>
    <row r="81" spans="1:10" s="28" customFormat="1" x14ac:dyDescent="0.25">
      <c r="B81" s="28">
        <v>1</v>
      </c>
      <c r="C81" s="28" t="s">
        <v>184</v>
      </c>
      <c r="D81" s="28" t="s">
        <v>290</v>
      </c>
      <c r="E81" s="15" t="s">
        <v>289</v>
      </c>
      <c r="F81" s="28" t="s">
        <v>296</v>
      </c>
      <c r="G81" s="28" t="s">
        <v>292</v>
      </c>
      <c r="H81" s="28" t="s">
        <v>291</v>
      </c>
      <c r="I81" s="28" t="s">
        <v>290</v>
      </c>
      <c r="J81" s="28" t="str">
        <f t="shared" si="5"/>
        <v>SER4071CT-ND</v>
      </c>
    </row>
    <row r="82" spans="1:10" x14ac:dyDescent="0.25">
      <c r="B82">
        <v>1</v>
      </c>
      <c r="C82" t="s">
        <v>185</v>
      </c>
      <c r="D82" s="4" t="s">
        <v>290</v>
      </c>
      <c r="E82" s="15" t="s">
        <v>294</v>
      </c>
      <c r="F82" s="8" t="s">
        <v>295</v>
      </c>
      <c r="G82" t="s">
        <v>293</v>
      </c>
      <c r="H82" t="s">
        <v>192</v>
      </c>
      <c r="I82" s="4" t="s">
        <v>290</v>
      </c>
      <c r="J82" s="16" t="str">
        <f t="shared" si="5"/>
        <v>FA-238 48.0000MB-W0-ND</v>
      </c>
    </row>
    <row r="83" spans="1:10" s="12" customFormat="1" x14ac:dyDescent="0.25">
      <c r="B83" s="12">
        <v>1</v>
      </c>
      <c r="C83" s="12" t="s">
        <v>80</v>
      </c>
      <c r="D83" s="12" t="s">
        <v>153</v>
      </c>
      <c r="E83" s="15" t="s">
        <v>191</v>
      </c>
      <c r="F83" s="12" t="s">
        <v>190</v>
      </c>
      <c r="H83" s="12" t="s">
        <v>193</v>
      </c>
      <c r="I83" s="12" t="str">
        <f t="shared" si="4"/>
        <v>Digikey</v>
      </c>
      <c r="J83" s="12" t="str">
        <f t="shared" si="5"/>
        <v>644-1174-1-ND</v>
      </c>
    </row>
    <row r="84" spans="1:10" s="15" customFormat="1" x14ac:dyDescent="0.25">
      <c r="B84" s="15">
        <v>1</v>
      </c>
      <c r="C84" s="15" t="s">
        <v>82</v>
      </c>
      <c r="D84" s="16" t="s">
        <v>153</v>
      </c>
      <c r="E84" s="15" t="s">
        <v>88</v>
      </c>
      <c r="G84" s="15">
        <v>402</v>
      </c>
      <c r="H84" s="17">
        <v>0</v>
      </c>
      <c r="I84" s="16" t="str">
        <f t="shared" si="4"/>
        <v>Digikey</v>
      </c>
      <c r="J84" s="16" t="str">
        <f>RIGHT(E84,LEN(E84)-FIND("Digikey",E84)-7)</f>
        <v>311-0.0JRTR-ND</v>
      </c>
    </row>
    <row r="85" spans="1:10" s="15" customFormat="1" x14ac:dyDescent="0.25">
      <c r="B85" s="15">
        <v>1</v>
      </c>
      <c r="C85" s="15" t="s">
        <v>85</v>
      </c>
      <c r="D85" s="16" t="s">
        <v>153</v>
      </c>
      <c r="E85" s="15" t="s">
        <v>204</v>
      </c>
      <c r="G85" s="15">
        <v>402</v>
      </c>
      <c r="H85" s="17">
        <v>110</v>
      </c>
      <c r="I85" s="16" t="str">
        <f t="shared" si="4"/>
        <v>Digikey</v>
      </c>
      <c r="J85" s="16" t="str">
        <f t="shared" si="5"/>
        <v>311-110LRCT-ND</v>
      </c>
    </row>
    <row r="86" spans="1:10" s="12" customFormat="1" x14ac:dyDescent="0.25">
      <c r="B86" s="12">
        <v>1</v>
      </c>
      <c r="C86" s="13" t="s">
        <v>86</v>
      </c>
      <c r="D86" s="14" t="s">
        <v>153</v>
      </c>
      <c r="E86" s="15" t="s">
        <v>205</v>
      </c>
      <c r="F86" s="13"/>
      <c r="G86" s="18">
        <v>402</v>
      </c>
      <c r="H86" s="17">
        <v>16</v>
      </c>
      <c r="I86" s="14" t="str">
        <f t="shared" si="4"/>
        <v>Digikey</v>
      </c>
      <c r="J86" s="14" t="str">
        <f t="shared" si="5"/>
        <v>P16JCT-ND</v>
      </c>
    </row>
    <row r="87" spans="1:10" s="12" customFormat="1" x14ac:dyDescent="0.25">
      <c r="B87" s="12">
        <v>1</v>
      </c>
      <c r="C87" s="13" t="s">
        <v>87</v>
      </c>
      <c r="D87" s="14" t="s">
        <v>153</v>
      </c>
      <c r="E87" s="15" t="s">
        <v>206</v>
      </c>
      <c r="F87" s="13"/>
      <c r="G87" s="18">
        <v>402</v>
      </c>
      <c r="H87" s="17">
        <v>24</v>
      </c>
      <c r="I87" s="14" t="str">
        <f t="shared" si="4"/>
        <v>Digikey</v>
      </c>
      <c r="J87" s="14" t="str">
        <f t="shared" si="5"/>
        <v>311-24JRCT-ND</v>
      </c>
    </row>
    <row r="88" spans="1:10" s="15" customFormat="1" x14ac:dyDescent="0.25">
      <c r="B88" s="15">
        <v>1</v>
      </c>
      <c r="C88" s="15" t="s">
        <v>89</v>
      </c>
      <c r="D88" s="15" t="s">
        <v>179</v>
      </c>
      <c r="E88" s="15" t="s">
        <v>198</v>
      </c>
      <c r="F88" s="15" t="s">
        <v>180</v>
      </c>
      <c r="G88" s="15">
        <v>805</v>
      </c>
      <c r="H88" s="15" t="s">
        <v>178</v>
      </c>
      <c r="I88" s="15" t="str">
        <f t="shared" si="4"/>
        <v>Digikey</v>
      </c>
      <c r="J88" s="15" t="str">
        <f t="shared" si="5"/>
        <v>P91KDACT-ND</v>
      </c>
    </row>
    <row r="89" spans="1:10" s="15" customFormat="1" x14ac:dyDescent="0.25">
      <c r="B89" s="15">
        <v>1</v>
      </c>
      <c r="C89" s="15" t="s">
        <v>90</v>
      </c>
      <c r="D89" s="16" t="s">
        <v>153</v>
      </c>
      <c r="E89" s="15" t="s">
        <v>84</v>
      </c>
      <c r="G89" s="15">
        <v>402</v>
      </c>
      <c r="H89" s="15" t="s">
        <v>83</v>
      </c>
      <c r="I89" s="16" t="str">
        <f t="shared" ref="I89:I91" si="37">IF(J89&lt;&gt;"Value!","Digikey","----")</f>
        <v>Digikey</v>
      </c>
      <c r="J89" s="16" t="str">
        <f t="shared" ref="J89:J90" si="38">RIGHT(E89,LEN(E89)-FIND("Digikey",E89)-7)</f>
        <v>311-47.0KLRCT-ND</v>
      </c>
    </row>
    <row r="90" spans="1:10" s="15" customFormat="1" x14ac:dyDescent="0.25">
      <c r="B90" s="15">
        <v>1</v>
      </c>
      <c r="C90" s="15" t="s">
        <v>91</v>
      </c>
      <c r="D90" s="16" t="s">
        <v>153</v>
      </c>
      <c r="E90" s="15" t="s">
        <v>93</v>
      </c>
      <c r="G90" s="15">
        <v>402</v>
      </c>
      <c r="H90" s="17">
        <v>470</v>
      </c>
      <c r="I90" s="16" t="str">
        <f t="shared" si="37"/>
        <v>Digikey</v>
      </c>
      <c r="J90" s="16" t="str">
        <f t="shared" si="38"/>
        <v>311-470LRCT-ND</v>
      </c>
    </row>
    <row r="91" spans="1:10" s="6" customFormat="1" x14ac:dyDescent="0.25">
      <c r="A91" s="15"/>
      <c r="B91" s="9">
        <v>0</v>
      </c>
      <c r="C91" s="17" t="s">
        <v>92</v>
      </c>
      <c r="D91" s="16" t="s">
        <v>153</v>
      </c>
      <c r="E91" s="15" t="s">
        <v>145</v>
      </c>
      <c r="G91" s="15">
        <v>402</v>
      </c>
      <c r="H91" s="17" t="s">
        <v>62</v>
      </c>
      <c r="I91" s="6" t="str">
        <f t="shared" si="37"/>
        <v>Digikey</v>
      </c>
      <c r="J91" s="6" t="str">
        <f t="shared" ref="J91" si="39">RIGHT(E91,LEN(E91)-FIND("Digikey",E91)-7)</f>
        <v>311-220KLRCT-ND</v>
      </c>
    </row>
    <row r="92" spans="1:10" x14ac:dyDescent="0.25">
      <c r="B92">
        <v>1</v>
      </c>
      <c r="C92" t="s">
        <v>94</v>
      </c>
      <c r="D92" s="4" t="s">
        <v>153</v>
      </c>
      <c r="E92" s="15" t="s">
        <v>209</v>
      </c>
      <c r="F92"/>
      <c r="G92" s="15">
        <v>402</v>
      </c>
      <c r="H92" s="17">
        <v>100</v>
      </c>
      <c r="I92" s="6" t="str">
        <f t="shared" ref="I92:I95" si="40">IF(J92&lt;&gt;"Value!","Digikey","----")</f>
        <v>Digikey</v>
      </c>
      <c r="J92" s="6" t="str">
        <f t="shared" ref="J92:J95" si="41">RIGHT(E92,LEN(E92)-FIND("Digikey",E92)-7)</f>
        <v>311-100LRCT-ND</v>
      </c>
    </row>
    <row r="93" spans="1:10" s="6" customFormat="1" x14ac:dyDescent="0.25">
      <c r="A93" s="15"/>
      <c r="B93" s="9">
        <v>1</v>
      </c>
      <c r="C93" s="17" t="s">
        <v>95</v>
      </c>
      <c r="D93" s="16" t="s">
        <v>153</v>
      </c>
      <c r="E93" s="16" t="s">
        <v>207</v>
      </c>
      <c r="G93" s="15">
        <v>402</v>
      </c>
      <c r="H93" s="17" t="s">
        <v>208</v>
      </c>
      <c r="I93" s="6" t="str">
        <f t="shared" si="40"/>
        <v>Digikey</v>
      </c>
      <c r="J93" s="6" t="str">
        <f t="shared" si="41"/>
        <v>311-10.0KLRCT-ND</v>
      </c>
    </row>
    <row r="94" spans="1:10" x14ac:dyDescent="0.25">
      <c r="B94">
        <v>1</v>
      </c>
      <c r="C94" s="17" t="s">
        <v>96</v>
      </c>
      <c r="D94" s="4" t="s">
        <v>153</v>
      </c>
      <c r="E94" s="15" t="s">
        <v>210</v>
      </c>
      <c r="F94"/>
      <c r="G94" s="15">
        <v>402</v>
      </c>
      <c r="H94" s="17">
        <v>51</v>
      </c>
      <c r="I94" s="6" t="str">
        <f t="shared" si="40"/>
        <v>Digikey</v>
      </c>
      <c r="J94" s="6" t="str">
        <f t="shared" si="41"/>
        <v>311-51JRCT-ND</v>
      </c>
    </row>
    <row r="95" spans="1:10" x14ac:dyDescent="0.25">
      <c r="B95">
        <v>1</v>
      </c>
      <c r="C95" s="17" t="s">
        <v>97</v>
      </c>
      <c r="D95" s="4" t="s">
        <v>153</v>
      </c>
      <c r="E95" s="15" t="s">
        <v>261</v>
      </c>
      <c r="F95"/>
      <c r="G95" s="15">
        <v>402</v>
      </c>
      <c r="H95" s="17" t="s">
        <v>215</v>
      </c>
      <c r="I95" s="6" t="str">
        <f t="shared" si="40"/>
        <v>Digikey</v>
      </c>
      <c r="J95" s="6" t="str">
        <f t="shared" si="41"/>
        <v>311-1.00KLRCT-ND</v>
      </c>
    </row>
    <row r="96" spans="1:10" s="15" customFormat="1" x14ac:dyDescent="0.25">
      <c r="B96" s="15">
        <v>1</v>
      </c>
      <c r="C96" s="17" t="s">
        <v>98</v>
      </c>
      <c r="D96" s="16" t="s">
        <v>153</v>
      </c>
      <c r="E96" s="15" t="s">
        <v>211</v>
      </c>
      <c r="G96" s="15">
        <v>402</v>
      </c>
      <c r="H96" s="17">
        <v>2</v>
      </c>
      <c r="I96" s="6" t="str">
        <f t="shared" ref="I96:I97" si="42">IF(J96&lt;&gt;"Value!","Digikey","----")</f>
        <v>Digikey</v>
      </c>
      <c r="J96" s="6" t="str">
        <f t="shared" ref="J96:J97" si="43">RIGHT(E96,LEN(E96)-FIND("Digikey",E96)-7)</f>
        <v>311-2.0JRCT-ND</v>
      </c>
    </row>
    <row r="97" spans="2:10" s="15" customFormat="1" x14ac:dyDescent="0.25">
      <c r="B97" s="15">
        <v>1</v>
      </c>
      <c r="C97" s="15" t="s">
        <v>99</v>
      </c>
      <c r="D97" s="16" t="s">
        <v>153</v>
      </c>
      <c r="E97" s="15" t="s">
        <v>84</v>
      </c>
      <c r="G97" s="15">
        <v>402</v>
      </c>
      <c r="H97" s="15" t="s">
        <v>83</v>
      </c>
      <c r="I97" s="16" t="str">
        <f t="shared" si="42"/>
        <v>Digikey</v>
      </c>
      <c r="J97" s="16" t="str">
        <f t="shared" si="43"/>
        <v>311-47.0KLRCT-ND</v>
      </c>
    </row>
    <row r="98" spans="2:10" s="15" customFormat="1" x14ac:dyDescent="0.25">
      <c r="B98" s="15">
        <v>1</v>
      </c>
      <c r="C98" s="17" t="s">
        <v>100</v>
      </c>
      <c r="D98" s="16" t="s">
        <v>153</v>
      </c>
      <c r="E98" s="15" t="s">
        <v>212</v>
      </c>
      <c r="G98" s="15">
        <v>402</v>
      </c>
      <c r="H98" s="17" t="s">
        <v>215</v>
      </c>
      <c r="I98" s="6" t="str">
        <f t="shared" ref="I98" si="44">IF(J98&lt;&gt;"Value!","Digikey","----")</f>
        <v>Digikey</v>
      </c>
      <c r="J98" s="6" t="str">
        <f t="shared" ref="J98" si="45">RIGHT(E98,LEN(E98)-FIND("Digikey",E98)-7)</f>
        <v>311-1.0KJRCT-ND</v>
      </c>
    </row>
    <row r="99" spans="2:10" s="15" customFormat="1" x14ac:dyDescent="0.25">
      <c r="B99" s="15">
        <v>1</v>
      </c>
      <c r="C99" s="17" t="s">
        <v>101</v>
      </c>
      <c r="D99" s="16" t="s">
        <v>153</v>
      </c>
      <c r="E99" s="15" t="s">
        <v>212</v>
      </c>
      <c r="G99" s="15">
        <v>402</v>
      </c>
      <c r="H99" s="17" t="s">
        <v>215</v>
      </c>
      <c r="I99" s="6" t="str">
        <f t="shared" ref="I99:I101" si="46">IF(J99&lt;&gt;"Value!","Digikey","----")</f>
        <v>Digikey</v>
      </c>
      <c r="J99" s="6" t="str">
        <f t="shared" ref="J99:J101" si="47">RIGHT(E99,LEN(E99)-FIND("Digikey",E99)-7)</f>
        <v>311-1.0KJRCT-ND</v>
      </c>
    </row>
    <row r="100" spans="2:10" s="15" customFormat="1" x14ac:dyDescent="0.25">
      <c r="B100" s="15">
        <v>1</v>
      </c>
      <c r="C100" s="17" t="s">
        <v>213</v>
      </c>
      <c r="D100" s="16" t="s">
        <v>153</v>
      </c>
      <c r="E100" s="15" t="s">
        <v>212</v>
      </c>
      <c r="G100" s="15">
        <v>402</v>
      </c>
      <c r="H100" s="17" t="s">
        <v>215</v>
      </c>
      <c r="I100" s="6" t="str">
        <f t="shared" si="46"/>
        <v>Digikey</v>
      </c>
      <c r="J100" s="6" t="str">
        <f t="shared" si="47"/>
        <v>311-1.0KJRCT-ND</v>
      </c>
    </row>
    <row r="101" spans="2:10" s="15" customFormat="1" x14ac:dyDescent="0.25">
      <c r="B101" s="15">
        <v>1</v>
      </c>
      <c r="C101" s="15" t="s">
        <v>214</v>
      </c>
      <c r="D101" s="16" t="s">
        <v>153</v>
      </c>
      <c r="E101" s="15" t="s">
        <v>93</v>
      </c>
      <c r="G101" s="15">
        <v>402</v>
      </c>
      <c r="H101" s="17">
        <v>470</v>
      </c>
      <c r="I101" s="16" t="str">
        <f t="shared" si="46"/>
        <v>Digikey</v>
      </c>
      <c r="J101" s="16" t="str">
        <f t="shared" si="47"/>
        <v>311-470LRCT-ND</v>
      </c>
    </row>
    <row r="102" spans="2:10" x14ac:dyDescent="0.25">
      <c r="B102">
        <v>1</v>
      </c>
      <c r="C102" t="s">
        <v>102</v>
      </c>
      <c r="D102" s="4" t="s">
        <v>153</v>
      </c>
      <c r="E102" t="s">
        <v>145</v>
      </c>
      <c r="F102"/>
      <c r="G102">
        <v>402</v>
      </c>
      <c r="H102" t="s">
        <v>143</v>
      </c>
      <c r="I102" s="4" t="str">
        <f t="shared" ref="I102:I120" si="48">IF(J102&lt;&gt;"Value!","Digikey","----")</f>
        <v>Digikey</v>
      </c>
      <c r="J102" s="4" t="str">
        <f t="shared" ref="J102:J116" si="49">RIGHT(E102,LEN(E102)-FIND("Digikey",E102)-7)</f>
        <v>311-220KLRCT-ND</v>
      </c>
    </row>
    <row r="103" spans="2:10" x14ac:dyDescent="0.25">
      <c r="B103">
        <v>1</v>
      </c>
      <c r="C103" t="s">
        <v>103</v>
      </c>
      <c r="D103" s="4" t="s">
        <v>153</v>
      </c>
      <c r="E103" t="s">
        <v>145</v>
      </c>
      <c r="F103"/>
      <c r="G103">
        <v>402</v>
      </c>
      <c r="H103" t="s">
        <v>143</v>
      </c>
      <c r="I103" s="4" t="str">
        <f t="shared" si="48"/>
        <v>Digikey</v>
      </c>
      <c r="J103" s="4" t="str">
        <f t="shared" si="49"/>
        <v>311-220KLRCT-ND</v>
      </c>
    </row>
    <row r="104" spans="2:10" x14ac:dyDescent="0.25">
      <c r="B104">
        <v>1</v>
      </c>
      <c r="C104" t="s">
        <v>104</v>
      </c>
      <c r="D104" s="4" t="s">
        <v>153</v>
      </c>
      <c r="E104" t="s">
        <v>145</v>
      </c>
      <c r="F104"/>
      <c r="G104">
        <v>402</v>
      </c>
      <c r="H104" t="s">
        <v>143</v>
      </c>
      <c r="I104" s="4" t="str">
        <f t="shared" si="48"/>
        <v>Digikey</v>
      </c>
      <c r="J104" s="4" t="str">
        <f t="shared" si="49"/>
        <v>311-220KLRCT-ND</v>
      </c>
    </row>
    <row r="105" spans="2:10" x14ac:dyDescent="0.25">
      <c r="B105">
        <v>1</v>
      </c>
      <c r="C105" t="s">
        <v>105</v>
      </c>
      <c r="D105" s="4" t="s">
        <v>153</v>
      </c>
      <c r="E105" t="s">
        <v>145</v>
      </c>
      <c r="F105"/>
      <c r="G105">
        <v>402</v>
      </c>
      <c r="H105" t="s">
        <v>143</v>
      </c>
      <c r="I105" s="4" t="str">
        <f t="shared" si="48"/>
        <v>Digikey</v>
      </c>
      <c r="J105" s="4" t="str">
        <f t="shared" si="49"/>
        <v>311-220KLRCT-ND</v>
      </c>
    </row>
    <row r="106" spans="2:10" x14ac:dyDescent="0.25">
      <c r="B106">
        <v>1</v>
      </c>
      <c r="C106" t="s">
        <v>106</v>
      </c>
      <c r="D106" s="4" t="s">
        <v>153</v>
      </c>
      <c r="E106" t="s">
        <v>108</v>
      </c>
      <c r="F106"/>
      <c r="G106">
        <v>402</v>
      </c>
      <c r="H106" t="s">
        <v>107</v>
      </c>
      <c r="I106" s="4" t="str">
        <f t="shared" si="48"/>
        <v>Digikey</v>
      </c>
      <c r="J106" s="4" t="str">
        <f t="shared" si="49"/>
        <v>311-4.7KJRCT-ND</v>
      </c>
    </row>
    <row r="107" spans="2:10" x14ac:dyDescent="0.25">
      <c r="B107">
        <v>1</v>
      </c>
      <c r="C107" t="s">
        <v>109</v>
      </c>
      <c r="D107" s="4" t="s">
        <v>153</v>
      </c>
      <c r="E107" t="s">
        <v>108</v>
      </c>
      <c r="F107"/>
      <c r="G107">
        <v>402</v>
      </c>
      <c r="H107" t="s">
        <v>107</v>
      </c>
      <c r="I107" s="4" t="str">
        <f t="shared" si="48"/>
        <v>Digikey</v>
      </c>
      <c r="J107" s="4" t="str">
        <f t="shared" si="49"/>
        <v>311-4.7KJRCT-ND</v>
      </c>
    </row>
    <row r="108" spans="2:10" x14ac:dyDescent="0.25">
      <c r="B108">
        <v>1</v>
      </c>
      <c r="C108" t="s">
        <v>110</v>
      </c>
      <c r="D108" s="4" t="s">
        <v>153</v>
      </c>
      <c r="E108" t="s">
        <v>111</v>
      </c>
      <c r="F108"/>
      <c r="G108">
        <v>402</v>
      </c>
      <c r="H108" s="17">
        <v>820</v>
      </c>
      <c r="I108" s="4" t="str">
        <f t="shared" si="48"/>
        <v>Digikey</v>
      </c>
      <c r="J108" s="4" t="str">
        <f t="shared" si="49"/>
        <v>311-820LRCT-ND</v>
      </c>
    </row>
    <row r="109" spans="2:10" x14ac:dyDescent="0.25">
      <c r="B109">
        <v>1</v>
      </c>
      <c r="C109" t="s">
        <v>112</v>
      </c>
      <c r="D109" s="4" t="s">
        <v>153</v>
      </c>
      <c r="E109" t="s">
        <v>88</v>
      </c>
      <c r="F109"/>
      <c r="G109">
        <v>402</v>
      </c>
      <c r="H109" s="17">
        <v>0</v>
      </c>
      <c r="I109" s="4" t="str">
        <f t="shared" si="48"/>
        <v>Digikey</v>
      </c>
      <c r="J109" s="4" t="str">
        <f t="shared" si="49"/>
        <v>311-0.0JRTR-ND</v>
      </c>
    </row>
    <row r="110" spans="2:10" x14ac:dyDescent="0.25">
      <c r="B110">
        <v>1</v>
      </c>
      <c r="C110" t="s">
        <v>113</v>
      </c>
      <c r="D110" s="4" t="s">
        <v>153</v>
      </c>
      <c r="E110" t="s">
        <v>93</v>
      </c>
      <c r="F110"/>
      <c r="G110">
        <v>402</v>
      </c>
      <c r="H110" s="17">
        <v>470</v>
      </c>
      <c r="I110" s="4" t="str">
        <f t="shared" si="48"/>
        <v>Digikey</v>
      </c>
      <c r="J110" s="4" t="str">
        <f t="shared" si="49"/>
        <v>311-470LRCT-ND</v>
      </c>
    </row>
    <row r="111" spans="2:10" x14ac:dyDescent="0.25">
      <c r="B111">
        <v>1</v>
      </c>
      <c r="C111" t="s">
        <v>114</v>
      </c>
      <c r="D111" s="4" t="s">
        <v>153</v>
      </c>
      <c r="E111" t="s">
        <v>262</v>
      </c>
      <c r="F111"/>
      <c r="G111">
        <v>402</v>
      </c>
      <c r="H111" s="17">
        <v>33</v>
      </c>
      <c r="I111" s="4" t="str">
        <f t="shared" si="48"/>
        <v>Digikey</v>
      </c>
      <c r="J111" s="4" t="str">
        <f t="shared" si="49"/>
        <v>311-33JRCT-ND</v>
      </c>
    </row>
    <row r="112" spans="2:10" s="15" customFormat="1" x14ac:dyDescent="0.25">
      <c r="B112" s="15">
        <v>1</v>
      </c>
      <c r="C112" s="15" t="s">
        <v>115</v>
      </c>
      <c r="D112" s="16" t="s">
        <v>153</v>
      </c>
      <c r="E112" s="15" t="s">
        <v>93</v>
      </c>
      <c r="G112" s="15">
        <v>402</v>
      </c>
      <c r="H112" s="17">
        <v>470</v>
      </c>
      <c r="I112" s="16" t="str">
        <f t="shared" si="48"/>
        <v>Digikey</v>
      </c>
      <c r="J112" s="16" t="str">
        <f t="shared" si="49"/>
        <v>311-470LRCT-ND</v>
      </c>
    </row>
    <row r="113" spans="1:13" s="6" customFormat="1" x14ac:dyDescent="0.25">
      <c r="A113" s="15"/>
      <c r="B113" s="9">
        <v>1</v>
      </c>
      <c r="C113" s="17" t="s">
        <v>116</v>
      </c>
      <c r="D113" s="16" t="s">
        <v>153</v>
      </c>
      <c r="E113" s="16" t="s">
        <v>207</v>
      </c>
      <c r="G113" s="15">
        <v>402</v>
      </c>
      <c r="H113" s="17" t="s">
        <v>208</v>
      </c>
      <c r="I113" s="6" t="str">
        <f t="shared" si="48"/>
        <v>Digikey</v>
      </c>
      <c r="J113" s="6" t="str">
        <f t="shared" si="49"/>
        <v>311-10.0KLRCT-ND</v>
      </c>
    </row>
    <row r="114" spans="1:13" s="15" customFormat="1" x14ac:dyDescent="0.25">
      <c r="B114" s="15">
        <v>1</v>
      </c>
      <c r="C114" s="15" t="s">
        <v>117</v>
      </c>
      <c r="D114" s="15" t="s">
        <v>153</v>
      </c>
      <c r="E114" s="15" t="s">
        <v>146</v>
      </c>
      <c r="G114" s="15">
        <v>402</v>
      </c>
      <c r="H114" s="15" t="s">
        <v>118</v>
      </c>
      <c r="I114" s="15" t="str">
        <f t="shared" si="48"/>
        <v>Digikey</v>
      </c>
      <c r="J114" s="15" t="str">
        <f t="shared" si="49"/>
        <v>311-2.20KLRCT-ND</v>
      </c>
    </row>
    <row r="115" spans="1:13" s="15" customFormat="1" x14ac:dyDescent="0.25">
      <c r="B115" s="15">
        <v>1</v>
      </c>
      <c r="C115" s="15" t="s">
        <v>119</v>
      </c>
      <c r="D115" s="15" t="s">
        <v>153</v>
      </c>
      <c r="E115" s="15" t="s">
        <v>147</v>
      </c>
      <c r="G115" s="15">
        <v>402</v>
      </c>
      <c r="H115" s="15" t="s">
        <v>120</v>
      </c>
      <c r="I115" s="15" t="str">
        <f t="shared" si="48"/>
        <v>Digikey</v>
      </c>
      <c r="J115" s="15" t="str">
        <f t="shared" si="49"/>
        <v>311-3.30KLRCT-ND</v>
      </c>
    </row>
    <row r="116" spans="1:13" s="15" customFormat="1" x14ac:dyDescent="0.25">
      <c r="B116" s="15">
        <v>1</v>
      </c>
      <c r="C116" s="15" t="s">
        <v>121</v>
      </c>
      <c r="D116" s="15" t="s">
        <v>153</v>
      </c>
      <c r="E116" s="15" t="s">
        <v>148</v>
      </c>
      <c r="G116" s="15">
        <v>402</v>
      </c>
      <c r="H116" s="15" t="s">
        <v>122</v>
      </c>
      <c r="I116" s="15" t="str">
        <f t="shared" si="48"/>
        <v>Digikey</v>
      </c>
      <c r="J116" s="15" t="str">
        <f t="shared" si="49"/>
        <v>311-6.80KLRCT-ND</v>
      </c>
    </row>
    <row r="117" spans="1:13" s="6" customFormat="1" x14ac:dyDescent="0.25">
      <c r="A117" s="15"/>
      <c r="B117" s="9">
        <v>1</v>
      </c>
      <c r="C117" s="17" t="s">
        <v>216</v>
      </c>
      <c r="D117" s="16" t="s">
        <v>153</v>
      </c>
      <c r="E117" s="16" t="s">
        <v>207</v>
      </c>
      <c r="G117" s="15">
        <v>402</v>
      </c>
      <c r="H117" s="17" t="s">
        <v>208</v>
      </c>
      <c r="I117" s="6" t="str">
        <f t="shared" si="48"/>
        <v>Digikey</v>
      </c>
      <c r="J117" s="6" t="str">
        <f t="shared" ref="J117" si="50">RIGHT(E117,LEN(E117)-FIND("Digikey",E117)-7)</f>
        <v>311-10.0KLRCT-ND</v>
      </c>
      <c r="M117" s="15"/>
    </row>
    <row r="118" spans="1:13" s="6" customFormat="1" x14ac:dyDescent="0.25">
      <c r="A118" s="15"/>
      <c r="B118" s="9">
        <v>1</v>
      </c>
      <c r="C118" s="17" t="s">
        <v>217</v>
      </c>
      <c r="D118" s="16" t="s">
        <v>153</v>
      </c>
      <c r="E118" s="15" t="s">
        <v>88</v>
      </c>
      <c r="F118" s="15"/>
      <c r="G118" s="15">
        <v>402</v>
      </c>
      <c r="H118" s="17">
        <v>0</v>
      </c>
      <c r="I118" s="16" t="str">
        <f t="shared" si="48"/>
        <v>Digikey</v>
      </c>
      <c r="J118" s="6" t="str">
        <f t="shared" ref="J118" si="51">RIGHT(E118,LEN(E118)-FIND("Digikey",E118)-7)</f>
        <v>311-0.0JRTR-ND</v>
      </c>
      <c r="M118" s="15"/>
    </row>
    <row r="119" spans="1:13" s="6" customFormat="1" x14ac:dyDescent="0.25">
      <c r="A119" s="15"/>
      <c r="B119" s="22">
        <v>1</v>
      </c>
      <c r="C119" s="23" t="s">
        <v>218</v>
      </c>
      <c r="D119" s="24" t="s">
        <v>153</v>
      </c>
      <c r="E119" s="15" t="s">
        <v>254</v>
      </c>
      <c r="G119" s="15">
        <v>402</v>
      </c>
      <c r="H119" s="17" t="s">
        <v>250</v>
      </c>
      <c r="I119" s="6" t="str">
        <f t="shared" si="48"/>
        <v>Digikey</v>
      </c>
      <c r="J119" s="6" t="str">
        <f t="shared" ref="J119" si="52">RIGHT(E119,LEN(E119)-FIND("Digikey",E119)-7)</f>
        <v>311-330KLRCT-ND</v>
      </c>
      <c r="M119" s="15"/>
    </row>
    <row r="120" spans="1:13" s="6" customFormat="1" x14ac:dyDescent="0.25">
      <c r="A120" s="15"/>
      <c r="B120" s="22">
        <v>1</v>
      </c>
      <c r="C120" s="23" t="s">
        <v>219</v>
      </c>
      <c r="D120" s="24" t="s">
        <v>153</v>
      </c>
      <c r="E120" s="15" t="s">
        <v>145</v>
      </c>
      <c r="G120" s="15">
        <v>402</v>
      </c>
      <c r="H120" s="17" t="s">
        <v>143</v>
      </c>
      <c r="I120" s="6" t="str">
        <f t="shared" si="48"/>
        <v>Digikey</v>
      </c>
      <c r="J120" s="6" t="str">
        <f t="shared" ref="J120" si="53">RIGHT(E120,LEN(E120)-FIND("Digikey",E120)-7)</f>
        <v>311-220KLRCT-ND</v>
      </c>
      <c r="M120" s="15"/>
    </row>
    <row r="121" spans="1:13" s="6" customFormat="1" x14ac:dyDescent="0.25">
      <c r="A121" s="15"/>
      <c r="B121" s="9">
        <v>0</v>
      </c>
      <c r="C121" s="17" t="s">
        <v>220</v>
      </c>
      <c r="D121" s="16" t="s">
        <v>153</v>
      </c>
      <c r="E121" s="15" t="s">
        <v>145</v>
      </c>
      <c r="G121" s="15">
        <v>402</v>
      </c>
      <c r="H121" s="17" t="s">
        <v>62</v>
      </c>
      <c r="I121" s="6" t="str">
        <f t="shared" ref="I121:I125" si="54">IF(J121&lt;&gt;"Value!","Digikey","----")</f>
        <v>Digikey</v>
      </c>
      <c r="J121" s="6" t="str">
        <f t="shared" ref="J121:J125" si="55">RIGHT(E121,LEN(E121)-FIND("Digikey",E121)-7)</f>
        <v>311-220KLRCT-ND</v>
      </c>
      <c r="M121" s="15"/>
    </row>
    <row r="122" spans="1:13" s="6" customFormat="1" x14ac:dyDescent="0.25">
      <c r="A122" s="15"/>
      <c r="B122" s="9">
        <v>1</v>
      </c>
      <c r="C122" s="17" t="s">
        <v>252</v>
      </c>
      <c r="D122" s="16" t="s">
        <v>153</v>
      </c>
      <c r="E122" s="15" t="s">
        <v>145</v>
      </c>
      <c r="G122" s="15">
        <v>402</v>
      </c>
      <c r="H122" s="17" t="s">
        <v>143</v>
      </c>
      <c r="I122" s="6" t="str">
        <f t="shared" si="54"/>
        <v>Digikey</v>
      </c>
      <c r="J122" s="6" t="str">
        <f t="shared" si="55"/>
        <v>311-220KLRCT-ND</v>
      </c>
    </row>
    <row r="123" spans="1:13" s="6" customFormat="1" x14ac:dyDescent="0.25">
      <c r="A123" s="15"/>
      <c r="B123" s="9">
        <v>1</v>
      </c>
      <c r="C123" s="17" t="s">
        <v>251</v>
      </c>
      <c r="D123" s="16" t="s">
        <v>153</v>
      </c>
      <c r="E123" s="15" t="s">
        <v>145</v>
      </c>
      <c r="G123" s="15">
        <v>402</v>
      </c>
      <c r="H123" s="17" t="s">
        <v>143</v>
      </c>
      <c r="I123" s="6" t="str">
        <f t="shared" si="54"/>
        <v>Digikey</v>
      </c>
      <c r="J123" s="6" t="str">
        <f t="shared" si="55"/>
        <v>311-220KLRCT-ND</v>
      </c>
    </row>
    <row r="124" spans="1:13" s="15" customFormat="1" x14ac:dyDescent="0.25">
      <c r="B124" s="15">
        <v>1</v>
      </c>
      <c r="C124" s="15" t="s">
        <v>259</v>
      </c>
      <c r="D124" s="16" t="s">
        <v>153</v>
      </c>
      <c r="E124" s="15" t="s">
        <v>88</v>
      </c>
      <c r="G124" s="15">
        <v>402</v>
      </c>
      <c r="H124" s="17">
        <v>0</v>
      </c>
      <c r="I124" s="16" t="str">
        <f t="shared" si="54"/>
        <v>Digikey</v>
      </c>
      <c r="J124" s="16" t="str">
        <f t="shared" si="55"/>
        <v>311-0.0JRTR-ND</v>
      </c>
    </row>
    <row r="125" spans="1:13" s="15" customFormat="1" x14ac:dyDescent="0.25">
      <c r="B125" s="15">
        <v>1</v>
      </c>
      <c r="C125" s="15" t="s">
        <v>260</v>
      </c>
      <c r="D125" s="16" t="s">
        <v>153</v>
      </c>
      <c r="E125" s="15" t="s">
        <v>88</v>
      </c>
      <c r="G125" s="15">
        <v>402</v>
      </c>
      <c r="H125" s="17">
        <v>0</v>
      </c>
      <c r="I125" s="16" t="str">
        <f t="shared" si="54"/>
        <v>Digikey</v>
      </c>
      <c r="J125" s="16" t="str">
        <f t="shared" si="55"/>
        <v>311-0.0JRTR-ND</v>
      </c>
    </row>
    <row r="126" spans="1:13" s="15" customFormat="1" x14ac:dyDescent="0.25">
      <c r="B126" s="15">
        <v>0</v>
      </c>
      <c r="C126" s="15" t="s">
        <v>271</v>
      </c>
      <c r="D126" s="16" t="s">
        <v>153</v>
      </c>
      <c r="E126" s="15" t="s">
        <v>273</v>
      </c>
      <c r="G126" s="15">
        <v>402</v>
      </c>
      <c r="H126" s="17" t="s">
        <v>272</v>
      </c>
      <c r="I126" s="16" t="str">
        <f t="shared" ref="I126:I127" si="56">IF(J126&lt;&gt;"Value!","Digikey","----")</f>
        <v>Digikey</v>
      </c>
      <c r="J126" s="16" t="str">
        <f t="shared" ref="J126:J127" si="57">RIGHT(E126,LEN(E126)-FIND("Digikey",E126)-7)</f>
        <v>541-4.87KLCT-ND</v>
      </c>
    </row>
    <row r="127" spans="1:13" s="15" customFormat="1" x14ac:dyDescent="0.25">
      <c r="B127" s="15">
        <v>1</v>
      </c>
      <c r="C127" s="17" t="s">
        <v>287</v>
      </c>
      <c r="D127" s="16" t="s">
        <v>153</v>
      </c>
      <c r="E127" s="15" t="s">
        <v>210</v>
      </c>
      <c r="G127" s="15">
        <v>402</v>
      </c>
      <c r="H127" s="17">
        <v>51</v>
      </c>
      <c r="I127" s="6" t="str">
        <f t="shared" si="56"/>
        <v>Digikey</v>
      </c>
      <c r="J127" s="6" t="str">
        <f t="shared" si="57"/>
        <v>311-51JRCT-ND</v>
      </c>
    </row>
    <row r="128" spans="1:13" x14ac:dyDescent="0.25">
      <c r="B128">
        <v>1</v>
      </c>
      <c r="C128" t="s">
        <v>123</v>
      </c>
      <c r="D128" s="4" t="s">
        <v>286</v>
      </c>
      <c r="E128" t="s">
        <v>285</v>
      </c>
      <c r="F128" t="s">
        <v>298</v>
      </c>
      <c r="G128"/>
      <c r="H128"/>
      <c r="I128" s="4" t="s">
        <v>297</v>
      </c>
      <c r="J128" s="4">
        <v>311020023</v>
      </c>
    </row>
    <row r="129" spans="2:10" s="15" customFormat="1" x14ac:dyDescent="0.25">
      <c r="B129" s="15">
        <v>1</v>
      </c>
      <c r="C129" s="15" t="s">
        <v>124</v>
      </c>
      <c r="D129" s="16" t="s">
        <v>286</v>
      </c>
      <c r="E129" s="15" t="s">
        <v>285</v>
      </c>
      <c r="F129" s="15" t="s">
        <v>298</v>
      </c>
      <c r="I129" s="16" t="s">
        <v>297</v>
      </c>
      <c r="J129" s="16">
        <v>311020023</v>
      </c>
    </row>
    <row r="130" spans="2:10" s="15" customFormat="1" x14ac:dyDescent="0.25">
      <c r="B130" s="15">
        <v>1</v>
      </c>
      <c r="C130" s="15" t="s">
        <v>125</v>
      </c>
      <c r="D130" s="16" t="s">
        <v>286</v>
      </c>
      <c r="E130" s="15" t="s">
        <v>285</v>
      </c>
      <c r="F130" s="15" t="s">
        <v>298</v>
      </c>
      <c r="I130" s="16" t="s">
        <v>297</v>
      </c>
      <c r="J130" s="16">
        <v>311020023</v>
      </c>
    </row>
    <row r="131" spans="2:10" s="15" customFormat="1" x14ac:dyDescent="0.25">
      <c r="B131" s="15">
        <v>1</v>
      </c>
      <c r="C131" s="15" t="s">
        <v>126</v>
      </c>
      <c r="D131" s="15" t="s">
        <v>129</v>
      </c>
      <c r="E131" s="15" t="s">
        <v>128</v>
      </c>
      <c r="F131" s="15" t="s">
        <v>127</v>
      </c>
      <c r="G131" s="15" t="s">
        <v>47</v>
      </c>
      <c r="H131" s="15" t="s">
        <v>127</v>
      </c>
      <c r="I131" s="15" t="str">
        <f t="shared" ref="I131:I143" si="58">IF(J131&lt;&gt;"Value!","Digikey","----")</f>
        <v>Digikey</v>
      </c>
      <c r="J131" s="15" t="str">
        <f t="shared" ref="J131:J143" si="59">RIGHT(E131,LEN(E131)-FIND("Digikey",E131)-7)</f>
        <v>DMG1013UW-7DICT-ND</v>
      </c>
    </row>
    <row r="132" spans="2:10" s="15" customFormat="1" x14ac:dyDescent="0.25">
      <c r="B132" s="15">
        <v>1</v>
      </c>
      <c r="C132" s="15" t="s">
        <v>130</v>
      </c>
      <c r="D132" s="15" t="s">
        <v>48</v>
      </c>
      <c r="E132" s="15" t="s">
        <v>132</v>
      </c>
      <c r="F132" s="15" t="s">
        <v>131</v>
      </c>
      <c r="G132" s="15" t="s">
        <v>47</v>
      </c>
      <c r="H132" s="15" t="s">
        <v>131</v>
      </c>
      <c r="I132" s="15" t="str">
        <f t="shared" si="58"/>
        <v>Digikey</v>
      </c>
      <c r="J132" s="15" t="str">
        <f t="shared" si="59"/>
        <v>568-6076-1-ND</v>
      </c>
    </row>
    <row r="133" spans="2:10" x14ac:dyDescent="0.25">
      <c r="B133">
        <v>1</v>
      </c>
      <c r="C133" t="s">
        <v>133</v>
      </c>
      <c r="D133" s="4" t="s">
        <v>153</v>
      </c>
      <c r="E133" s="4" t="s">
        <v>155</v>
      </c>
      <c r="F133"/>
      <c r="G133" t="s">
        <v>154</v>
      </c>
      <c r="H133" t="s">
        <v>53</v>
      </c>
      <c r="I133" s="4" t="str">
        <f t="shared" ref="I133:I139" si="60">IF(J133&lt;&gt;"Value!","Digikey","----")</f>
        <v>Digikey</v>
      </c>
      <c r="J133" s="4" t="str">
        <f t="shared" ref="J133:J139" si="61">RIGHT(E133,LEN(E133)-FIND("Digikey",E133)-7)</f>
        <v>nothing-to-purchase</v>
      </c>
    </row>
    <row r="134" spans="2:10" x14ac:dyDescent="0.25">
      <c r="B134">
        <v>1</v>
      </c>
      <c r="C134" t="s">
        <v>135</v>
      </c>
      <c r="D134" s="4" t="s">
        <v>153</v>
      </c>
      <c r="E134" s="4" t="s">
        <v>155</v>
      </c>
      <c r="F134"/>
      <c r="G134"/>
      <c r="H134" t="s">
        <v>134</v>
      </c>
      <c r="I134" s="4" t="str">
        <f t="shared" si="60"/>
        <v>Digikey</v>
      </c>
      <c r="J134" s="4" t="str">
        <f t="shared" si="61"/>
        <v>nothing-to-purchase</v>
      </c>
    </row>
    <row r="135" spans="2:10" x14ac:dyDescent="0.25">
      <c r="B135">
        <v>1</v>
      </c>
      <c r="C135" t="s">
        <v>136</v>
      </c>
      <c r="D135" s="4" t="s">
        <v>153</v>
      </c>
      <c r="E135" s="4" t="s">
        <v>155</v>
      </c>
      <c r="F135"/>
      <c r="G135"/>
      <c r="H135" t="s">
        <v>134</v>
      </c>
      <c r="I135" s="4" t="str">
        <f t="shared" si="60"/>
        <v>Digikey</v>
      </c>
      <c r="J135" s="4" t="str">
        <f t="shared" si="61"/>
        <v>nothing-to-purchase</v>
      </c>
    </row>
    <row r="136" spans="2:10" x14ac:dyDescent="0.25">
      <c r="B136">
        <v>1</v>
      </c>
      <c r="C136" t="s">
        <v>137</v>
      </c>
      <c r="D136" s="4" t="s">
        <v>153</v>
      </c>
      <c r="E136" s="4" t="s">
        <v>155</v>
      </c>
      <c r="F136"/>
      <c r="G136"/>
      <c r="H136" t="s">
        <v>134</v>
      </c>
      <c r="I136" s="4" t="str">
        <f t="shared" si="60"/>
        <v>Digikey</v>
      </c>
      <c r="J136" s="4" t="str">
        <f t="shared" si="61"/>
        <v>nothing-to-purchase</v>
      </c>
    </row>
    <row r="137" spans="2:10" x14ac:dyDescent="0.25">
      <c r="B137">
        <v>1</v>
      </c>
      <c r="C137" t="s">
        <v>138</v>
      </c>
      <c r="D137" s="4" t="s">
        <v>153</v>
      </c>
      <c r="E137" s="4" t="s">
        <v>155</v>
      </c>
      <c r="F137"/>
      <c r="G137"/>
      <c r="H137" t="s">
        <v>134</v>
      </c>
      <c r="I137" s="4" t="str">
        <f t="shared" si="60"/>
        <v>Digikey</v>
      </c>
      <c r="J137" s="4" t="str">
        <f t="shared" si="61"/>
        <v>nothing-to-purchase</v>
      </c>
    </row>
    <row r="138" spans="2:10" x14ac:dyDescent="0.25">
      <c r="B138">
        <v>1</v>
      </c>
      <c r="C138" t="s">
        <v>139</v>
      </c>
      <c r="D138" s="4" t="s">
        <v>153</v>
      </c>
      <c r="E138" s="4" t="s">
        <v>155</v>
      </c>
      <c r="F138"/>
      <c r="G138"/>
      <c r="H138" t="s">
        <v>134</v>
      </c>
      <c r="I138" s="4" t="str">
        <f t="shared" si="60"/>
        <v>Digikey</v>
      </c>
      <c r="J138" s="4" t="str">
        <f t="shared" si="61"/>
        <v>nothing-to-purchase</v>
      </c>
    </row>
    <row r="139" spans="2:10" x14ac:dyDescent="0.25">
      <c r="B139">
        <v>1</v>
      </c>
      <c r="C139" t="s">
        <v>140</v>
      </c>
      <c r="D139" s="4" t="s">
        <v>153</v>
      </c>
      <c r="E139" s="4" t="s">
        <v>155</v>
      </c>
      <c r="F139"/>
      <c r="G139"/>
      <c r="H139" t="s">
        <v>134</v>
      </c>
      <c r="I139" s="4" t="str">
        <f t="shared" si="60"/>
        <v>Digikey</v>
      </c>
      <c r="J139" s="4" t="str">
        <f t="shared" si="61"/>
        <v>nothing-to-purchase</v>
      </c>
    </row>
    <row r="140" spans="2:10" x14ac:dyDescent="0.25">
      <c r="B140">
        <v>1</v>
      </c>
      <c r="C140" t="s">
        <v>141</v>
      </c>
      <c r="D140" s="4" t="s">
        <v>153</v>
      </c>
      <c r="E140" s="4" t="s">
        <v>155</v>
      </c>
      <c r="F140"/>
      <c r="G140"/>
      <c r="H140" t="s">
        <v>134</v>
      </c>
      <c r="I140" s="4" t="str">
        <f t="shared" si="58"/>
        <v>Digikey</v>
      </c>
      <c r="J140" s="4" t="str">
        <f t="shared" si="59"/>
        <v>nothing-to-purchase</v>
      </c>
    </row>
    <row r="141" spans="2:10" x14ac:dyDescent="0.25">
      <c r="B141">
        <v>1</v>
      </c>
      <c r="C141" t="s">
        <v>142</v>
      </c>
      <c r="D141" s="4" t="s">
        <v>153</v>
      </c>
      <c r="E141" s="4" t="s">
        <v>155</v>
      </c>
      <c r="F141"/>
      <c r="G141"/>
      <c r="H141" t="s">
        <v>134</v>
      </c>
      <c r="I141" s="4" t="str">
        <f t="shared" si="58"/>
        <v>Digikey</v>
      </c>
      <c r="J141" s="4" t="str">
        <f t="shared" si="59"/>
        <v>nothing-to-purchase</v>
      </c>
    </row>
    <row r="142" spans="2:10" x14ac:dyDescent="0.25">
      <c r="B142">
        <v>1</v>
      </c>
      <c r="C142" t="s">
        <v>240</v>
      </c>
      <c r="D142" s="4" t="s">
        <v>153</v>
      </c>
      <c r="E142" s="4" t="s">
        <v>155</v>
      </c>
      <c r="F142"/>
      <c r="G142"/>
      <c r="H142" t="s">
        <v>134</v>
      </c>
      <c r="I142" s="4" t="str">
        <f t="shared" si="58"/>
        <v>Digikey</v>
      </c>
      <c r="J142" s="4" t="str">
        <f t="shared" si="59"/>
        <v>nothing-to-purchase</v>
      </c>
    </row>
    <row r="143" spans="2:10" s="15" customFormat="1" x14ac:dyDescent="0.25">
      <c r="B143" s="15">
        <v>1</v>
      </c>
      <c r="C143" s="15" t="s">
        <v>278</v>
      </c>
      <c r="D143" s="15" t="s">
        <v>279</v>
      </c>
      <c r="E143" s="15" t="s">
        <v>280</v>
      </c>
      <c r="F143" s="15" t="s">
        <v>281</v>
      </c>
      <c r="I143" s="15" t="str">
        <f t="shared" si="58"/>
        <v>Digikey</v>
      </c>
      <c r="J143" s="15" t="str">
        <f t="shared" si="59"/>
        <v>WM11263CT-ND</v>
      </c>
    </row>
    <row r="144" spans="2:10" x14ac:dyDescent="0.25">
      <c r="I144" s="6"/>
      <c r="J144" s="6"/>
    </row>
    <row r="145" spans="9:10" x14ac:dyDescent="0.25">
      <c r="I145" s="6"/>
      <c r="J145" s="6"/>
    </row>
    <row r="193" spans="9:10" x14ac:dyDescent="0.25">
      <c r="I193" s="6"/>
      <c r="J193" s="6"/>
    </row>
    <row r="234" spans="9:10" x14ac:dyDescent="0.25">
      <c r="I234" s="6"/>
      <c r="J234" s="6"/>
    </row>
    <row r="235" spans="9:10" x14ac:dyDescent="0.25">
      <c r="I235" s="6"/>
      <c r="J235" s="6"/>
    </row>
    <row r="260" spans="9:10" x14ac:dyDescent="0.25">
      <c r="I260" s="6"/>
      <c r="J260" s="6"/>
    </row>
    <row r="261" spans="9:10" x14ac:dyDescent="0.25">
      <c r="I261" s="6"/>
      <c r="J261" s="6"/>
    </row>
    <row r="262" spans="9:10" x14ac:dyDescent="0.25">
      <c r="I262" s="6"/>
      <c r="J262" s="6"/>
    </row>
    <row r="263" spans="9:10" x14ac:dyDescent="0.25">
      <c r="I263" s="6"/>
      <c r="J263" s="6"/>
    </row>
    <row r="264" spans="9:10" x14ac:dyDescent="0.25">
      <c r="I264" s="6"/>
      <c r="J264" s="6"/>
    </row>
    <row r="265" spans="9:10" x14ac:dyDescent="0.25">
      <c r="I265" s="6"/>
      <c r="J265" s="6"/>
    </row>
    <row r="266" spans="9:10" x14ac:dyDescent="0.25">
      <c r="I266" s="6"/>
      <c r="J266" s="6"/>
    </row>
    <row r="267" spans="9:10" x14ac:dyDescent="0.25">
      <c r="I267" s="6"/>
      <c r="J267" s="6"/>
    </row>
    <row r="268" spans="9:10" x14ac:dyDescent="0.25">
      <c r="I268" s="6"/>
      <c r="J268" s="6"/>
    </row>
    <row r="269" spans="9:10" x14ac:dyDescent="0.25">
      <c r="I269" s="6"/>
      <c r="J269" s="6"/>
    </row>
    <row r="270" spans="9:10" x14ac:dyDescent="0.25">
      <c r="I270" s="6"/>
      <c r="J270" s="6"/>
    </row>
    <row r="271" spans="9:10" x14ac:dyDescent="0.25">
      <c r="I271" s="6"/>
      <c r="J271" s="6"/>
    </row>
    <row r="272" spans="9:10" x14ac:dyDescent="0.25">
      <c r="I272" s="6"/>
      <c r="J272" s="6"/>
    </row>
    <row r="273" spans="9:10" x14ac:dyDescent="0.25">
      <c r="I273" s="6"/>
      <c r="J273" s="6"/>
    </row>
    <row r="274" spans="9:10" x14ac:dyDescent="0.25">
      <c r="I274" s="6"/>
      <c r="J274" s="6"/>
    </row>
    <row r="275" spans="9:10" x14ac:dyDescent="0.25">
      <c r="I275" s="6"/>
      <c r="J275" s="6"/>
    </row>
    <row r="276" spans="9:10" x14ac:dyDescent="0.25">
      <c r="I276" s="6"/>
      <c r="J276" s="6"/>
    </row>
  </sheetData>
  <conditionalFormatting sqref="D82:D83 D62:D63 D86:D87 D92 D94:D95 D38:D39 D51 D23 D33:D36 D41 D25 D27 D44 D128 D66:D68 D131:D142 D102:D111 D53:D58 D71:D80">
    <cfRule type="cellIs" dxfId="298" priority="430" operator="notEqual">
      <formula>"Standard"</formula>
    </cfRule>
  </conditionalFormatting>
  <conditionalFormatting sqref="B62:B63 B82:B83 B92 B94:B95 B44 B23 B33:B39 B41 B25 B27 B66:B68 B128 B131:B142 B102:B111 B53:B58 B71:B80">
    <cfRule type="cellIs" dxfId="297" priority="429" stopIfTrue="1" operator="equal">
      <formula>0</formula>
    </cfRule>
  </conditionalFormatting>
  <conditionalFormatting sqref="D23 D38:D39 D51 D33:D36 D41 D25 D27 D44">
    <cfRule type="cellIs" dxfId="296" priority="428" operator="notEqual">
      <formula>"Standard"</formula>
    </cfRule>
  </conditionalFormatting>
  <conditionalFormatting sqref="D23 D38:D39 D51 D33:D36 D41 D25 D27 D44">
    <cfRule type="cellIs" dxfId="295" priority="427" operator="notEqual">
      <formula>"Standard"</formula>
    </cfRule>
  </conditionalFormatting>
  <conditionalFormatting sqref="D75">
    <cfRule type="cellIs" dxfId="294" priority="421" operator="notEqual">
      <formula>"Standard"</formula>
    </cfRule>
  </conditionalFormatting>
  <conditionalFormatting sqref="D75">
    <cfRule type="cellIs" dxfId="293" priority="420" operator="notEqual">
      <formula>"Standard"</formula>
    </cfRule>
  </conditionalFormatting>
  <conditionalFormatting sqref="D75">
    <cfRule type="cellIs" dxfId="292" priority="419" operator="notEqual">
      <formula>"Standard"</formula>
    </cfRule>
  </conditionalFormatting>
  <conditionalFormatting sqref="D75">
    <cfRule type="cellIs" dxfId="291" priority="418" operator="notEqual">
      <formula>"Standard"</formula>
    </cfRule>
  </conditionalFormatting>
  <conditionalFormatting sqref="D76">
    <cfRule type="cellIs" dxfId="290" priority="417" operator="notEqual">
      <formula>"Standard"</formula>
    </cfRule>
  </conditionalFormatting>
  <conditionalFormatting sqref="D76">
    <cfRule type="cellIs" dxfId="289" priority="416" operator="notEqual">
      <formula>"Standard"</formula>
    </cfRule>
  </conditionalFormatting>
  <conditionalFormatting sqref="D76">
    <cfRule type="cellIs" dxfId="288" priority="415" operator="notEqual">
      <formula>"Standard"</formula>
    </cfRule>
  </conditionalFormatting>
  <conditionalFormatting sqref="D76">
    <cfRule type="cellIs" dxfId="287" priority="414" operator="notEqual">
      <formula>"Standard"</formula>
    </cfRule>
  </conditionalFormatting>
  <conditionalFormatting sqref="D77">
    <cfRule type="cellIs" dxfId="286" priority="413" operator="notEqual">
      <formula>"Standard"</formula>
    </cfRule>
  </conditionalFormatting>
  <conditionalFormatting sqref="D77">
    <cfRule type="cellIs" dxfId="285" priority="412" operator="notEqual">
      <formula>"Standard"</formula>
    </cfRule>
  </conditionalFormatting>
  <conditionalFormatting sqref="D77">
    <cfRule type="cellIs" dxfId="284" priority="411" operator="notEqual">
      <formula>"Standard"</formula>
    </cfRule>
  </conditionalFormatting>
  <conditionalFormatting sqref="D77">
    <cfRule type="cellIs" dxfId="283" priority="410" operator="notEqual">
      <formula>"Standard"</formula>
    </cfRule>
  </conditionalFormatting>
  <conditionalFormatting sqref="D78:D79">
    <cfRule type="cellIs" dxfId="282" priority="409" operator="notEqual">
      <formula>"Standard"</formula>
    </cfRule>
  </conditionalFormatting>
  <conditionalFormatting sqref="D78:D79">
    <cfRule type="cellIs" dxfId="281" priority="408" operator="notEqual">
      <formula>"Standard"</formula>
    </cfRule>
  </conditionalFormatting>
  <conditionalFormatting sqref="D78:D79">
    <cfRule type="cellIs" dxfId="280" priority="407" operator="notEqual">
      <formula>"Standard"</formula>
    </cfRule>
  </conditionalFormatting>
  <conditionalFormatting sqref="D78:D79">
    <cfRule type="cellIs" dxfId="279" priority="406" operator="notEqual">
      <formula>"Standard"</formula>
    </cfRule>
  </conditionalFormatting>
  <conditionalFormatting sqref="D86:D87 D92 D94:D95">
    <cfRule type="cellIs" dxfId="278" priority="405" operator="notEqual">
      <formula>"Standard"</formula>
    </cfRule>
  </conditionalFormatting>
  <conditionalFormatting sqref="D86:D87 D92 D94:D95">
    <cfRule type="cellIs" dxfId="277" priority="404" operator="notEqual">
      <formula>"Standard"</formula>
    </cfRule>
  </conditionalFormatting>
  <conditionalFormatting sqref="D86:D87 D92 D94:D95">
    <cfRule type="cellIs" dxfId="276" priority="403" operator="notEqual">
      <formula>"Standard"</formula>
    </cfRule>
  </conditionalFormatting>
  <conditionalFormatting sqref="D86:D87 D92 D94:D95">
    <cfRule type="cellIs" dxfId="275" priority="402" operator="notEqual">
      <formula>"Standard"</formula>
    </cfRule>
  </conditionalFormatting>
  <conditionalFormatting sqref="A60:A62">
    <cfRule type="cellIs" dxfId="274" priority="394" operator="equal">
      <formula>"Hub"</formula>
    </cfRule>
    <cfRule type="cellIs" dxfId="273" priority="397" operator="equal">
      <formula>"ezFET"</formula>
    </cfRule>
  </conditionalFormatting>
  <conditionalFormatting sqref="B60">
    <cfRule type="cellIs" dxfId="272" priority="396" operator="equal">
      <formula>0</formula>
    </cfRule>
  </conditionalFormatting>
  <conditionalFormatting sqref="D60">
    <cfRule type="cellIs" dxfId="271" priority="395" operator="notEqual">
      <formula>"Standard"</formula>
    </cfRule>
  </conditionalFormatting>
  <conditionalFormatting sqref="B61">
    <cfRule type="cellIs" dxfId="270" priority="392" operator="equal">
      <formula>0</formula>
    </cfRule>
  </conditionalFormatting>
  <conditionalFormatting sqref="D61">
    <cfRule type="cellIs" dxfId="269" priority="391" operator="notEqual">
      <formula>"Standard"</formula>
    </cfRule>
  </conditionalFormatting>
  <conditionalFormatting sqref="D81">
    <cfRule type="cellIs" dxfId="268" priority="387" operator="notEqual">
      <formula>"Standard"</formula>
    </cfRule>
  </conditionalFormatting>
  <conditionalFormatting sqref="B81">
    <cfRule type="cellIs" dxfId="267" priority="386" stopIfTrue="1" operator="equal">
      <formula>0</formula>
    </cfRule>
  </conditionalFormatting>
  <conditionalFormatting sqref="D64">
    <cfRule type="cellIs" dxfId="266" priority="385" operator="notEqual">
      <formula>"Standard"</formula>
    </cfRule>
  </conditionalFormatting>
  <conditionalFormatting sqref="B64">
    <cfRule type="cellIs" dxfId="265" priority="384" stopIfTrue="1" operator="equal">
      <formula>0</formula>
    </cfRule>
  </conditionalFormatting>
  <conditionalFormatting sqref="D59">
    <cfRule type="cellIs" dxfId="264" priority="383" operator="notEqual">
      <formula>"Standard"</formula>
    </cfRule>
  </conditionalFormatting>
  <conditionalFormatting sqref="B59">
    <cfRule type="cellIs" dxfId="263" priority="382" stopIfTrue="1" operator="equal">
      <formula>0</formula>
    </cfRule>
  </conditionalFormatting>
  <conditionalFormatting sqref="D69:D70">
    <cfRule type="cellIs" dxfId="262" priority="377" operator="notEqual">
      <formula>"Standard"</formula>
    </cfRule>
  </conditionalFormatting>
  <conditionalFormatting sqref="B69:B70">
    <cfRule type="cellIs" dxfId="261" priority="376" stopIfTrue="1" operator="equal">
      <formula>0</formula>
    </cfRule>
  </conditionalFormatting>
  <conditionalFormatting sqref="D84">
    <cfRule type="cellIs" dxfId="260" priority="375" operator="notEqual">
      <formula>"Standard"</formula>
    </cfRule>
  </conditionalFormatting>
  <conditionalFormatting sqref="B84">
    <cfRule type="cellIs" dxfId="259" priority="374" stopIfTrue="1" operator="equal">
      <formula>0</formula>
    </cfRule>
  </conditionalFormatting>
  <conditionalFormatting sqref="D84">
    <cfRule type="cellIs" dxfId="258" priority="373" operator="notEqual">
      <formula>"Standard"</formula>
    </cfRule>
  </conditionalFormatting>
  <conditionalFormatting sqref="D84">
    <cfRule type="cellIs" dxfId="257" priority="372" operator="notEqual">
      <formula>"Standard"</formula>
    </cfRule>
  </conditionalFormatting>
  <conditionalFormatting sqref="D84">
    <cfRule type="cellIs" dxfId="256" priority="371" operator="notEqual">
      <formula>"Standard"</formula>
    </cfRule>
  </conditionalFormatting>
  <conditionalFormatting sqref="D84">
    <cfRule type="cellIs" dxfId="255" priority="370" operator="notEqual">
      <formula>"Standard"</formula>
    </cfRule>
  </conditionalFormatting>
  <conditionalFormatting sqref="D85">
    <cfRule type="cellIs" dxfId="254" priority="369" operator="notEqual">
      <formula>"Standard"</formula>
    </cfRule>
  </conditionalFormatting>
  <conditionalFormatting sqref="B85">
    <cfRule type="cellIs" dxfId="253" priority="368" stopIfTrue="1" operator="equal">
      <formula>0</formula>
    </cfRule>
  </conditionalFormatting>
  <conditionalFormatting sqref="D85">
    <cfRule type="cellIs" dxfId="252" priority="367" operator="notEqual">
      <formula>"Standard"</formula>
    </cfRule>
  </conditionalFormatting>
  <conditionalFormatting sqref="D85">
    <cfRule type="cellIs" dxfId="251" priority="366" operator="notEqual">
      <formula>"Standard"</formula>
    </cfRule>
  </conditionalFormatting>
  <conditionalFormatting sqref="D85">
    <cfRule type="cellIs" dxfId="250" priority="365" operator="notEqual">
      <formula>"Standard"</formula>
    </cfRule>
  </conditionalFormatting>
  <conditionalFormatting sqref="D85">
    <cfRule type="cellIs" dxfId="249" priority="364" operator="notEqual">
      <formula>"Standard"</formula>
    </cfRule>
  </conditionalFormatting>
  <conditionalFormatting sqref="D88">
    <cfRule type="cellIs" dxfId="248" priority="363" operator="notEqual">
      <formula>"Standard"</formula>
    </cfRule>
  </conditionalFormatting>
  <conditionalFormatting sqref="B88">
    <cfRule type="cellIs" dxfId="247" priority="362" stopIfTrue="1" operator="equal">
      <formula>0</formula>
    </cfRule>
  </conditionalFormatting>
  <conditionalFormatting sqref="D88">
    <cfRule type="cellIs" dxfId="246" priority="361" operator="notEqual">
      <formula>"Standard"</formula>
    </cfRule>
  </conditionalFormatting>
  <conditionalFormatting sqref="D88">
    <cfRule type="cellIs" dxfId="245" priority="360" operator="notEqual">
      <formula>"Standard"</formula>
    </cfRule>
  </conditionalFormatting>
  <conditionalFormatting sqref="D88">
    <cfRule type="cellIs" dxfId="244" priority="359" operator="notEqual">
      <formula>"Standard"</formula>
    </cfRule>
  </conditionalFormatting>
  <conditionalFormatting sqref="D88">
    <cfRule type="cellIs" dxfId="243" priority="358" operator="notEqual">
      <formula>"Standard"</formula>
    </cfRule>
  </conditionalFormatting>
  <conditionalFormatting sqref="D89">
    <cfRule type="cellIs" dxfId="242" priority="357" operator="notEqual">
      <formula>"Standard"</formula>
    </cfRule>
  </conditionalFormatting>
  <conditionalFormatting sqref="B89">
    <cfRule type="cellIs" dxfId="241" priority="356" stopIfTrue="1" operator="equal">
      <formula>0</formula>
    </cfRule>
  </conditionalFormatting>
  <conditionalFormatting sqref="D89">
    <cfRule type="cellIs" dxfId="240" priority="355" operator="notEqual">
      <formula>"Standard"</formula>
    </cfRule>
  </conditionalFormatting>
  <conditionalFormatting sqref="D89">
    <cfRule type="cellIs" dxfId="239" priority="354" operator="notEqual">
      <formula>"Standard"</formula>
    </cfRule>
  </conditionalFormatting>
  <conditionalFormatting sqref="D89">
    <cfRule type="cellIs" dxfId="238" priority="353" operator="notEqual">
      <formula>"Standard"</formula>
    </cfRule>
  </conditionalFormatting>
  <conditionalFormatting sqref="D89">
    <cfRule type="cellIs" dxfId="237" priority="352" operator="notEqual">
      <formula>"Standard"</formula>
    </cfRule>
  </conditionalFormatting>
  <conditionalFormatting sqref="D90">
    <cfRule type="cellIs" dxfId="236" priority="351" operator="notEqual">
      <formula>"Standard"</formula>
    </cfRule>
  </conditionalFormatting>
  <conditionalFormatting sqref="B90">
    <cfRule type="cellIs" dxfId="235" priority="350" stopIfTrue="1" operator="equal">
      <formula>0</formula>
    </cfRule>
  </conditionalFormatting>
  <conditionalFormatting sqref="D90">
    <cfRule type="cellIs" dxfId="234" priority="349" operator="notEqual">
      <formula>"Standard"</formula>
    </cfRule>
  </conditionalFormatting>
  <conditionalFormatting sqref="D90">
    <cfRule type="cellIs" dxfId="233" priority="348" operator="notEqual">
      <formula>"Standard"</formula>
    </cfRule>
  </conditionalFormatting>
  <conditionalFormatting sqref="D90">
    <cfRule type="cellIs" dxfId="232" priority="347" operator="notEqual">
      <formula>"Standard"</formula>
    </cfRule>
  </conditionalFormatting>
  <conditionalFormatting sqref="D90">
    <cfRule type="cellIs" dxfId="231" priority="346" operator="notEqual">
      <formula>"Standard"</formula>
    </cfRule>
  </conditionalFormatting>
  <conditionalFormatting sqref="A121">
    <cfRule type="cellIs" dxfId="230" priority="340" operator="equal">
      <formula>"Hub"</formula>
    </cfRule>
    <cfRule type="cellIs" dxfId="229" priority="345" operator="equal">
      <formula>"ezFET"</formula>
    </cfRule>
  </conditionalFormatting>
  <conditionalFormatting sqref="B121">
    <cfRule type="cellIs" dxfId="228" priority="344" operator="equal">
      <formula>0</formula>
    </cfRule>
  </conditionalFormatting>
  <conditionalFormatting sqref="D121">
    <cfRule type="cellIs" dxfId="227" priority="343" operator="notEqual">
      <formula>"Standard"</formula>
    </cfRule>
  </conditionalFormatting>
  <conditionalFormatting sqref="L121">
    <cfRule type="cellIs" dxfId="226" priority="342" operator="equal">
      <formula>$C121</formula>
    </cfRule>
  </conditionalFormatting>
  <conditionalFormatting sqref="M121">
    <cfRule type="cellIs" dxfId="225" priority="341" operator="equal">
      <formula>$H121</formula>
    </cfRule>
  </conditionalFormatting>
  <conditionalFormatting sqref="A91">
    <cfRule type="cellIs" dxfId="224" priority="334" operator="equal">
      <formula>"Hub"</formula>
    </cfRule>
    <cfRule type="cellIs" dxfId="223" priority="339" operator="equal">
      <formula>"ezFET"</formula>
    </cfRule>
  </conditionalFormatting>
  <conditionalFormatting sqref="B91">
    <cfRule type="cellIs" dxfId="222" priority="338" operator="equal">
      <formula>0</formula>
    </cfRule>
  </conditionalFormatting>
  <conditionalFormatting sqref="D91">
    <cfRule type="cellIs" dxfId="221" priority="337" operator="notEqual">
      <formula>"Standard"</formula>
    </cfRule>
  </conditionalFormatting>
  <conditionalFormatting sqref="L91">
    <cfRule type="cellIs" dxfId="220" priority="336" operator="equal">
      <formula>$C91</formula>
    </cfRule>
  </conditionalFormatting>
  <conditionalFormatting sqref="M91">
    <cfRule type="cellIs" dxfId="219" priority="335" operator="equal">
      <formula>$H91</formula>
    </cfRule>
  </conditionalFormatting>
  <conditionalFormatting sqref="A93">
    <cfRule type="cellIs" dxfId="218" priority="328" operator="equal">
      <formula>"Hub"</formula>
    </cfRule>
    <cfRule type="cellIs" dxfId="217" priority="333" operator="equal">
      <formula>"ezFET"</formula>
    </cfRule>
  </conditionalFormatting>
  <conditionalFormatting sqref="B93">
    <cfRule type="cellIs" dxfId="216" priority="332" operator="equal">
      <formula>0</formula>
    </cfRule>
  </conditionalFormatting>
  <conditionalFormatting sqref="D93">
    <cfRule type="cellIs" dxfId="215" priority="331" operator="notEqual">
      <formula>"Standard"</formula>
    </cfRule>
  </conditionalFormatting>
  <conditionalFormatting sqref="L93">
    <cfRule type="cellIs" dxfId="214" priority="330" operator="equal">
      <formula>$C93</formula>
    </cfRule>
  </conditionalFormatting>
  <conditionalFormatting sqref="M93">
    <cfRule type="cellIs" dxfId="213" priority="329" operator="equal">
      <formula>$H93</formula>
    </cfRule>
  </conditionalFormatting>
  <conditionalFormatting sqref="D96">
    <cfRule type="cellIs" dxfId="212" priority="321" operator="notEqual">
      <formula>"Standard"</formula>
    </cfRule>
  </conditionalFormatting>
  <conditionalFormatting sqref="B96">
    <cfRule type="cellIs" dxfId="211" priority="320" stopIfTrue="1" operator="equal">
      <formula>0</formula>
    </cfRule>
  </conditionalFormatting>
  <conditionalFormatting sqref="D96">
    <cfRule type="cellIs" dxfId="210" priority="319" operator="notEqual">
      <formula>"Standard"</formula>
    </cfRule>
  </conditionalFormatting>
  <conditionalFormatting sqref="D96">
    <cfRule type="cellIs" dxfId="209" priority="318" operator="notEqual">
      <formula>"Standard"</formula>
    </cfRule>
  </conditionalFormatting>
  <conditionalFormatting sqref="D96">
    <cfRule type="cellIs" dxfId="208" priority="317" operator="notEqual">
      <formula>"Standard"</formula>
    </cfRule>
  </conditionalFormatting>
  <conditionalFormatting sqref="D96">
    <cfRule type="cellIs" dxfId="207" priority="316" operator="notEqual">
      <formula>"Standard"</formula>
    </cfRule>
  </conditionalFormatting>
  <conditionalFormatting sqref="D98">
    <cfRule type="cellIs" dxfId="206" priority="310" operator="notEqual">
      <formula>"Standard"</formula>
    </cfRule>
  </conditionalFormatting>
  <conditionalFormatting sqref="D98">
    <cfRule type="cellIs" dxfId="205" priority="315" operator="notEqual">
      <formula>"Standard"</formula>
    </cfRule>
  </conditionalFormatting>
  <conditionalFormatting sqref="B98">
    <cfRule type="cellIs" dxfId="204" priority="314" stopIfTrue="1" operator="equal">
      <formula>0</formula>
    </cfRule>
  </conditionalFormatting>
  <conditionalFormatting sqref="D98">
    <cfRule type="cellIs" dxfId="203" priority="313" operator="notEqual">
      <formula>"Standard"</formula>
    </cfRule>
  </conditionalFormatting>
  <conditionalFormatting sqref="D98">
    <cfRule type="cellIs" dxfId="202" priority="312" operator="notEqual">
      <formula>"Standard"</formula>
    </cfRule>
  </conditionalFormatting>
  <conditionalFormatting sqref="D98">
    <cfRule type="cellIs" dxfId="201" priority="311" operator="notEqual">
      <formula>"Standard"</formula>
    </cfRule>
  </conditionalFormatting>
  <conditionalFormatting sqref="D97">
    <cfRule type="cellIs" dxfId="200" priority="309" operator="notEqual">
      <formula>"Standard"</formula>
    </cfRule>
  </conditionalFormatting>
  <conditionalFormatting sqref="B97">
    <cfRule type="cellIs" dxfId="199" priority="308" stopIfTrue="1" operator="equal">
      <formula>0</formula>
    </cfRule>
  </conditionalFormatting>
  <conditionalFormatting sqref="D97">
    <cfRule type="cellIs" dxfId="198" priority="307" operator="notEqual">
      <formula>"Standard"</formula>
    </cfRule>
  </conditionalFormatting>
  <conditionalFormatting sqref="D97">
    <cfRule type="cellIs" dxfId="197" priority="306" operator="notEqual">
      <formula>"Standard"</formula>
    </cfRule>
  </conditionalFormatting>
  <conditionalFormatting sqref="D97">
    <cfRule type="cellIs" dxfId="196" priority="305" operator="notEqual">
      <formula>"Standard"</formula>
    </cfRule>
  </conditionalFormatting>
  <conditionalFormatting sqref="D97">
    <cfRule type="cellIs" dxfId="195" priority="304" operator="notEqual">
      <formula>"Standard"</formula>
    </cfRule>
  </conditionalFormatting>
  <conditionalFormatting sqref="D99">
    <cfRule type="cellIs" dxfId="194" priority="298" operator="notEqual">
      <formula>"Standard"</formula>
    </cfRule>
  </conditionalFormatting>
  <conditionalFormatting sqref="D99">
    <cfRule type="cellIs" dxfId="193" priority="303" operator="notEqual">
      <formula>"Standard"</formula>
    </cfRule>
  </conditionalFormatting>
  <conditionalFormatting sqref="B99">
    <cfRule type="cellIs" dxfId="192" priority="302" stopIfTrue="1" operator="equal">
      <formula>0</formula>
    </cfRule>
  </conditionalFormatting>
  <conditionalFormatting sqref="D99">
    <cfRule type="cellIs" dxfId="191" priority="301" operator="notEqual">
      <formula>"Standard"</formula>
    </cfRule>
  </conditionalFormatting>
  <conditionalFormatting sqref="D99">
    <cfRule type="cellIs" dxfId="190" priority="300" operator="notEqual">
      <formula>"Standard"</formula>
    </cfRule>
  </conditionalFormatting>
  <conditionalFormatting sqref="D99">
    <cfRule type="cellIs" dxfId="189" priority="299" operator="notEqual">
      <formula>"Standard"</formula>
    </cfRule>
  </conditionalFormatting>
  <conditionalFormatting sqref="D100">
    <cfRule type="cellIs" dxfId="188" priority="292" operator="notEqual">
      <formula>"Standard"</formula>
    </cfRule>
  </conditionalFormatting>
  <conditionalFormatting sqref="D100">
    <cfRule type="cellIs" dxfId="187" priority="297" operator="notEqual">
      <formula>"Standard"</formula>
    </cfRule>
  </conditionalFormatting>
  <conditionalFormatting sqref="B100">
    <cfRule type="cellIs" dxfId="186" priority="296" stopIfTrue="1" operator="equal">
      <formula>0</formula>
    </cfRule>
  </conditionalFormatting>
  <conditionalFormatting sqref="D100">
    <cfRule type="cellIs" dxfId="185" priority="295" operator="notEqual">
      <formula>"Standard"</formula>
    </cfRule>
  </conditionalFormatting>
  <conditionalFormatting sqref="D100">
    <cfRule type="cellIs" dxfId="184" priority="294" operator="notEqual">
      <formula>"Standard"</formula>
    </cfRule>
  </conditionalFormatting>
  <conditionalFormatting sqref="D100">
    <cfRule type="cellIs" dxfId="183" priority="293" operator="notEqual">
      <formula>"Standard"</formula>
    </cfRule>
  </conditionalFormatting>
  <conditionalFormatting sqref="D101">
    <cfRule type="cellIs" dxfId="182" priority="291" operator="notEqual">
      <formula>"Standard"</formula>
    </cfRule>
  </conditionalFormatting>
  <conditionalFormatting sqref="B101">
    <cfRule type="cellIs" dxfId="181" priority="290" stopIfTrue="1" operator="equal">
      <formula>0</formula>
    </cfRule>
  </conditionalFormatting>
  <conditionalFormatting sqref="D112">
    <cfRule type="cellIs" dxfId="180" priority="289" operator="notEqual">
      <formula>"Standard"</formula>
    </cfRule>
  </conditionalFormatting>
  <conditionalFormatting sqref="B112">
    <cfRule type="cellIs" dxfId="179" priority="288" stopIfTrue="1" operator="equal">
      <formula>0</formula>
    </cfRule>
  </conditionalFormatting>
  <conditionalFormatting sqref="A113">
    <cfRule type="cellIs" dxfId="178" priority="282" operator="equal">
      <formula>"Hub"</formula>
    </cfRule>
    <cfRule type="cellIs" dxfId="177" priority="287" operator="equal">
      <formula>"ezFET"</formula>
    </cfRule>
  </conditionalFormatting>
  <conditionalFormatting sqref="B113">
    <cfRule type="cellIs" dxfId="176" priority="286" operator="equal">
      <formula>0</formula>
    </cfRule>
  </conditionalFormatting>
  <conditionalFormatting sqref="D113">
    <cfRule type="cellIs" dxfId="175" priority="285" operator="notEqual">
      <formula>"Standard"</formula>
    </cfRule>
  </conditionalFormatting>
  <conditionalFormatting sqref="L113">
    <cfRule type="cellIs" dxfId="174" priority="284" operator="equal">
      <formula>$C113</formula>
    </cfRule>
  </conditionalFormatting>
  <conditionalFormatting sqref="M113">
    <cfRule type="cellIs" dxfId="173" priority="283" operator="equal">
      <formula>$H113</formula>
    </cfRule>
  </conditionalFormatting>
  <conditionalFormatting sqref="D114:D116">
    <cfRule type="cellIs" dxfId="172" priority="281" operator="notEqual">
      <formula>"Standard"</formula>
    </cfRule>
  </conditionalFormatting>
  <conditionalFormatting sqref="B114:B116">
    <cfRule type="cellIs" dxfId="171" priority="280" stopIfTrue="1" operator="equal">
      <formula>0</formula>
    </cfRule>
  </conditionalFormatting>
  <conditionalFormatting sqref="A117">
    <cfRule type="cellIs" dxfId="170" priority="274" operator="equal">
      <formula>"Hub"</formula>
    </cfRule>
    <cfRule type="cellIs" dxfId="169" priority="279" operator="equal">
      <formula>"ezFET"</formula>
    </cfRule>
  </conditionalFormatting>
  <conditionalFormatting sqref="B117">
    <cfRule type="cellIs" dxfId="168" priority="278" operator="equal">
      <formula>0</formula>
    </cfRule>
  </conditionalFormatting>
  <conditionalFormatting sqref="D117">
    <cfRule type="cellIs" dxfId="167" priority="277" operator="notEqual">
      <formula>"Standard"</formula>
    </cfRule>
  </conditionalFormatting>
  <conditionalFormatting sqref="L117">
    <cfRule type="cellIs" dxfId="166" priority="276" operator="equal">
      <formula>$C117</formula>
    </cfRule>
  </conditionalFormatting>
  <conditionalFormatting sqref="M117">
    <cfRule type="cellIs" dxfId="165" priority="275" operator="equal">
      <formula>$H117</formula>
    </cfRule>
  </conditionalFormatting>
  <conditionalFormatting sqref="A118">
    <cfRule type="cellIs" dxfId="164" priority="262" operator="equal">
      <formula>"Hub"</formula>
    </cfRule>
    <cfRule type="cellIs" dxfId="163" priority="267" operator="equal">
      <formula>"ezFET"</formula>
    </cfRule>
  </conditionalFormatting>
  <conditionalFormatting sqref="B118">
    <cfRule type="cellIs" dxfId="162" priority="266" operator="equal">
      <formula>0</formula>
    </cfRule>
  </conditionalFormatting>
  <conditionalFormatting sqref="D118">
    <cfRule type="cellIs" dxfId="161" priority="265" operator="notEqual">
      <formula>"Standard"</formula>
    </cfRule>
  </conditionalFormatting>
  <conditionalFormatting sqref="L118">
    <cfRule type="cellIs" dxfId="160" priority="264" operator="equal">
      <formula>$C118</formula>
    </cfRule>
  </conditionalFormatting>
  <conditionalFormatting sqref="M118">
    <cfRule type="cellIs" dxfId="159" priority="263" operator="equal">
      <formula>$H118</formula>
    </cfRule>
  </conditionalFormatting>
  <conditionalFormatting sqref="A119">
    <cfRule type="cellIs" dxfId="158" priority="256" operator="equal">
      <formula>"Hub"</formula>
    </cfRule>
    <cfRule type="cellIs" dxfId="157" priority="261" operator="equal">
      <formula>"ezFET"</formula>
    </cfRule>
  </conditionalFormatting>
  <conditionalFormatting sqref="B119">
    <cfRule type="cellIs" dxfId="156" priority="260" operator="equal">
      <formula>0</formula>
    </cfRule>
  </conditionalFormatting>
  <conditionalFormatting sqref="D119">
    <cfRule type="cellIs" dxfId="155" priority="259" operator="notEqual">
      <formula>"Standard"</formula>
    </cfRule>
  </conditionalFormatting>
  <conditionalFormatting sqref="L119">
    <cfRule type="cellIs" dxfId="154" priority="258" operator="equal">
      <formula>$C119</formula>
    </cfRule>
  </conditionalFormatting>
  <conditionalFormatting sqref="M119">
    <cfRule type="cellIs" dxfId="153" priority="257" operator="equal">
      <formula>$H119</formula>
    </cfRule>
  </conditionalFormatting>
  <conditionalFormatting sqref="A120">
    <cfRule type="cellIs" dxfId="152" priority="250" operator="equal">
      <formula>"Hub"</formula>
    </cfRule>
    <cfRule type="cellIs" dxfId="151" priority="255" operator="equal">
      <formula>"ezFET"</formula>
    </cfRule>
  </conditionalFormatting>
  <conditionalFormatting sqref="B120">
    <cfRule type="cellIs" dxfId="150" priority="254" operator="equal">
      <formula>0</formula>
    </cfRule>
  </conditionalFormatting>
  <conditionalFormatting sqref="D120">
    <cfRule type="cellIs" dxfId="149" priority="253" operator="notEqual">
      <formula>"Standard"</formula>
    </cfRule>
  </conditionalFormatting>
  <conditionalFormatting sqref="L120">
    <cfRule type="cellIs" dxfId="148" priority="252" operator="equal">
      <formula>$C120</formula>
    </cfRule>
  </conditionalFormatting>
  <conditionalFormatting sqref="M120">
    <cfRule type="cellIs" dxfId="147" priority="251" operator="equal">
      <formula>$H120</formula>
    </cfRule>
  </conditionalFormatting>
  <conditionalFormatting sqref="A8">
    <cfRule type="cellIs" dxfId="146" priority="242" operator="equal">
      <formula>"Hub"</formula>
    </cfRule>
    <cfRule type="cellIs" dxfId="145" priority="245" operator="equal">
      <formula>"ezFET"</formula>
    </cfRule>
  </conditionalFormatting>
  <conditionalFormatting sqref="B8">
    <cfRule type="cellIs" dxfId="144" priority="244" operator="equal">
      <formula>0</formula>
    </cfRule>
  </conditionalFormatting>
  <conditionalFormatting sqref="D8">
    <cfRule type="cellIs" dxfId="143" priority="243" operator="notEqual">
      <formula>"Standard"</formula>
    </cfRule>
  </conditionalFormatting>
  <conditionalFormatting sqref="D26">
    <cfRule type="cellIs" dxfId="142" priority="125" operator="notEqual">
      <formula>"Standard"</formula>
    </cfRule>
  </conditionalFormatting>
  <conditionalFormatting sqref="D26">
    <cfRule type="cellIs" dxfId="141" priority="123" operator="notEqual">
      <formula>"Standard"</formula>
    </cfRule>
  </conditionalFormatting>
  <conditionalFormatting sqref="D19">
    <cfRule type="cellIs" dxfId="140" priority="174" operator="notEqual">
      <formula>"Standard"</formula>
    </cfRule>
  </conditionalFormatting>
  <conditionalFormatting sqref="D29">
    <cfRule type="cellIs" dxfId="139" priority="121" operator="notEqual">
      <formula>"Standard"</formula>
    </cfRule>
  </conditionalFormatting>
  <conditionalFormatting sqref="B29">
    <cfRule type="cellIs" dxfId="138" priority="120" stopIfTrue="1" operator="equal">
      <formula>0</formula>
    </cfRule>
  </conditionalFormatting>
  <conditionalFormatting sqref="D29">
    <cfRule type="cellIs" dxfId="137" priority="119" operator="notEqual">
      <formula>"Standard"</formula>
    </cfRule>
  </conditionalFormatting>
  <conditionalFormatting sqref="D29">
    <cfRule type="cellIs" dxfId="136" priority="118" operator="notEqual">
      <formula>"Standard"</formula>
    </cfRule>
  </conditionalFormatting>
  <conditionalFormatting sqref="D31">
    <cfRule type="cellIs" dxfId="135" priority="114" operator="notEqual">
      <formula>"Standard"</formula>
    </cfRule>
  </conditionalFormatting>
  <conditionalFormatting sqref="D31">
    <cfRule type="cellIs" dxfId="134" priority="117" operator="notEqual">
      <formula>"Standard"</formula>
    </cfRule>
  </conditionalFormatting>
  <conditionalFormatting sqref="B51">
    <cfRule type="cellIs" dxfId="133" priority="228" stopIfTrue="1" operator="equal">
      <formula>0</formula>
    </cfRule>
  </conditionalFormatting>
  <conditionalFormatting sqref="D31">
    <cfRule type="cellIs" dxfId="132" priority="115" operator="notEqual">
      <formula>"Standard"</formula>
    </cfRule>
  </conditionalFormatting>
  <conditionalFormatting sqref="A9">
    <cfRule type="cellIs" dxfId="131" priority="222" operator="equal">
      <formula>"Hub"</formula>
    </cfRule>
    <cfRule type="cellIs" dxfId="130" priority="225" operator="equal">
      <formula>"ezFET"</formula>
    </cfRule>
  </conditionalFormatting>
  <conditionalFormatting sqref="B9">
    <cfRule type="cellIs" dxfId="129" priority="224" operator="equal">
      <formula>0</formula>
    </cfRule>
  </conditionalFormatting>
  <conditionalFormatting sqref="D9">
    <cfRule type="cellIs" dxfId="128" priority="223" operator="notEqual">
      <formula>"Standard"</formula>
    </cfRule>
  </conditionalFormatting>
  <conditionalFormatting sqref="A16">
    <cfRule type="cellIs" dxfId="127" priority="218" operator="equal">
      <formula>"Hub"</formula>
    </cfRule>
    <cfRule type="cellIs" dxfId="126" priority="221" operator="equal">
      <formula>"ezFET"</formula>
    </cfRule>
  </conditionalFormatting>
  <conditionalFormatting sqref="B16">
    <cfRule type="cellIs" dxfId="125" priority="220" operator="equal">
      <formula>0</formula>
    </cfRule>
  </conditionalFormatting>
  <conditionalFormatting sqref="D16">
    <cfRule type="cellIs" dxfId="124" priority="219" operator="notEqual">
      <formula>"Standard"</formula>
    </cfRule>
  </conditionalFormatting>
  <conditionalFormatting sqref="A10">
    <cfRule type="cellIs" dxfId="123" priority="214" operator="equal">
      <formula>"Hub"</formula>
    </cfRule>
    <cfRule type="cellIs" dxfId="122" priority="217" operator="equal">
      <formula>"ezFET"</formula>
    </cfRule>
  </conditionalFormatting>
  <conditionalFormatting sqref="B10">
    <cfRule type="cellIs" dxfId="121" priority="216" operator="equal">
      <formula>0</formula>
    </cfRule>
  </conditionalFormatting>
  <conditionalFormatting sqref="D10">
    <cfRule type="cellIs" dxfId="120" priority="215" operator="notEqual">
      <formula>"Standard"</formula>
    </cfRule>
  </conditionalFormatting>
  <conditionalFormatting sqref="A14">
    <cfRule type="cellIs" dxfId="119" priority="210" operator="equal">
      <formula>"Hub"</formula>
    </cfRule>
    <cfRule type="cellIs" dxfId="118" priority="213" operator="equal">
      <formula>"ezFET"</formula>
    </cfRule>
  </conditionalFormatting>
  <conditionalFormatting sqref="B14">
    <cfRule type="cellIs" dxfId="117" priority="212" operator="equal">
      <formula>0</formula>
    </cfRule>
  </conditionalFormatting>
  <conditionalFormatting sqref="D14">
    <cfRule type="cellIs" dxfId="116" priority="211" operator="notEqual">
      <formula>"Standard"</formula>
    </cfRule>
  </conditionalFormatting>
  <conditionalFormatting sqref="A11">
    <cfRule type="cellIs" dxfId="115" priority="206" operator="equal">
      <formula>"Hub"</formula>
    </cfRule>
    <cfRule type="cellIs" dxfId="114" priority="209" operator="equal">
      <formula>"ezFET"</formula>
    </cfRule>
  </conditionalFormatting>
  <conditionalFormatting sqref="B11">
    <cfRule type="cellIs" dxfId="113" priority="208" operator="equal">
      <formula>0</formula>
    </cfRule>
  </conditionalFormatting>
  <conditionalFormatting sqref="D11">
    <cfRule type="cellIs" dxfId="112" priority="207" operator="notEqual">
      <formula>"Standard"</formula>
    </cfRule>
  </conditionalFormatting>
  <conditionalFormatting sqref="A15">
    <cfRule type="cellIs" dxfId="111" priority="202" operator="equal">
      <formula>"Hub"</formula>
    </cfRule>
    <cfRule type="cellIs" dxfId="110" priority="205" operator="equal">
      <formula>"ezFET"</formula>
    </cfRule>
  </conditionalFormatting>
  <conditionalFormatting sqref="B15">
    <cfRule type="cellIs" dxfId="109" priority="204" operator="equal">
      <formula>0</formula>
    </cfRule>
  </conditionalFormatting>
  <conditionalFormatting sqref="D15">
    <cfRule type="cellIs" dxfId="108" priority="203" operator="notEqual">
      <formula>"Standard"</formula>
    </cfRule>
  </conditionalFormatting>
  <conditionalFormatting sqref="A17:A18">
    <cfRule type="cellIs" dxfId="107" priority="194" operator="equal">
      <formula>"Hub"</formula>
    </cfRule>
    <cfRule type="cellIs" dxfId="106" priority="197" operator="equal">
      <formula>"ezFET"</formula>
    </cfRule>
  </conditionalFormatting>
  <conditionalFormatting sqref="B17:B18">
    <cfRule type="cellIs" dxfId="105" priority="196" operator="equal">
      <formula>0</formula>
    </cfRule>
  </conditionalFormatting>
  <conditionalFormatting sqref="D17:D18">
    <cfRule type="cellIs" dxfId="104" priority="195" operator="notEqual">
      <formula>"Standard"</formula>
    </cfRule>
  </conditionalFormatting>
  <conditionalFormatting sqref="D19">
    <cfRule type="cellIs" dxfId="103" priority="175" operator="notEqual">
      <formula>"Standard"</formula>
    </cfRule>
  </conditionalFormatting>
  <conditionalFormatting sqref="D19">
    <cfRule type="cellIs" dxfId="102" priority="177" operator="notEqual">
      <formula>"Standard"</formula>
    </cfRule>
  </conditionalFormatting>
  <conditionalFormatting sqref="B19">
    <cfRule type="cellIs" dxfId="101" priority="176" stopIfTrue="1" operator="equal">
      <formula>0</formula>
    </cfRule>
  </conditionalFormatting>
  <conditionalFormatting sqref="D49">
    <cfRule type="cellIs" dxfId="100" priority="165" operator="notEqual">
      <formula>"Standard"</formula>
    </cfRule>
  </conditionalFormatting>
  <conditionalFormatting sqref="B49">
    <cfRule type="cellIs" dxfId="99" priority="164" stopIfTrue="1" operator="equal">
      <formula>0</formula>
    </cfRule>
  </conditionalFormatting>
  <conditionalFormatting sqref="D49">
    <cfRule type="cellIs" dxfId="98" priority="163" operator="notEqual">
      <formula>"Standard"</formula>
    </cfRule>
  </conditionalFormatting>
  <conditionalFormatting sqref="D49">
    <cfRule type="cellIs" dxfId="97" priority="162" operator="notEqual">
      <formula>"Standard"</formula>
    </cfRule>
  </conditionalFormatting>
  <conditionalFormatting sqref="D50">
    <cfRule type="cellIs" dxfId="96" priority="157" operator="notEqual">
      <formula>"Standard"</formula>
    </cfRule>
  </conditionalFormatting>
  <conditionalFormatting sqref="B50">
    <cfRule type="cellIs" dxfId="95" priority="156" stopIfTrue="1" operator="equal">
      <formula>0</formula>
    </cfRule>
  </conditionalFormatting>
  <conditionalFormatting sqref="D50">
    <cfRule type="cellIs" dxfId="94" priority="155" operator="notEqual">
      <formula>"Standard"</formula>
    </cfRule>
  </conditionalFormatting>
  <conditionalFormatting sqref="D50">
    <cfRule type="cellIs" dxfId="93" priority="154" operator="notEqual">
      <formula>"Standard"</formula>
    </cfRule>
  </conditionalFormatting>
  <conditionalFormatting sqref="A20:A21">
    <cfRule type="cellIs" dxfId="92" priority="150" operator="equal">
      <formula>"Hub"</formula>
    </cfRule>
    <cfRule type="cellIs" dxfId="91" priority="153" operator="equal">
      <formula>"ezFET"</formula>
    </cfRule>
  </conditionalFormatting>
  <conditionalFormatting sqref="B20:B21">
    <cfRule type="cellIs" dxfId="90" priority="152" operator="equal">
      <formula>0</formula>
    </cfRule>
  </conditionalFormatting>
  <conditionalFormatting sqref="D20:D21">
    <cfRule type="cellIs" dxfId="89" priority="151" operator="notEqual">
      <formula>"Standard"</formula>
    </cfRule>
  </conditionalFormatting>
  <conditionalFormatting sqref="A22">
    <cfRule type="cellIs" dxfId="88" priority="146" operator="equal">
      <formula>"Hub"</formula>
    </cfRule>
    <cfRule type="cellIs" dxfId="87" priority="149" operator="equal">
      <formula>"ezFET"</formula>
    </cfRule>
  </conditionalFormatting>
  <conditionalFormatting sqref="B22">
    <cfRule type="cellIs" dxfId="86" priority="148" operator="equal">
      <formula>0</formula>
    </cfRule>
  </conditionalFormatting>
  <conditionalFormatting sqref="D22">
    <cfRule type="cellIs" dxfId="85" priority="147" operator="notEqual">
      <formula>"Standard"</formula>
    </cfRule>
  </conditionalFormatting>
  <conditionalFormatting sqref="D28">
    <cfRule type="cellIs" dxfId="84" priority="145" operator="notEqual">
      <formula>"Standard"</formula>
    </cfRule>
  </conditionalFormatting>
  <conditionalFormatting sqref="B28">
    <cfRule type="cellIs" dxfId="83" priority="144" stopIfTrue="1" operator="equal">
      <formula>0</formula>
    </cfRule>
  </conditionalFormatting>
  <conditionalFormatting sqref="D28">
    <cfRule type="cellIs" dxfId="82" priority="143" operator="notEqual">
      <formula>"Standard"</formula>
    </cfRule>
  </conditionalFormatting>
  <conditionalFormatting sqref="D28">
    <cfRule type="cellIs" dxfId="81" priority="142" operator="notEqual">
      <formula>"Standard"</formula>
    </cfRule>
  </conditionalFormatting>
  <conditionalFormatting sqref="D30">
    <cfRule type="cellIs" dxfId="80" priority="141" operator="notEqual">
      <formula>"Standard"</formula>
    </cfRule>
  </conditionalFormatting>
  <conditionalFormatting sqref="B30">
    <cfRule type="cellIs" dxfId="79" priority="140" stopIfTrue="1" operator="equal">
      <formula>0</formula>
    </cfRule>
  </conditionalFormatting>
  <conditionalFormatting sqref="D30">
    <cfRule type="cellIs" dxfId="78" priority="139" operator="notEqual">
      <formula>"Standard"</formula>
    </cfRule>
  </conditionalFormatting>
  <conditionalFormatting sqref="D30">
    <cfRule type="cellIs" dxfId="77" priority="138" operator="notEqual">
      <formula>"Standard"</formula>
    </cfRule>
  </conditionalFormatting>
  <conditionalFormatting sqref="D32">
    <cfRule type="cellIs" dxfId="76" priority="137" operator="notEqual">
      <formula>"Standard"</formula>
    </cfRule>
  </conditionalFormatting>
  <conditionalFormatting sqref="B32">
    <cfRule type="cellIs" dxfId="75" priority="136" stopIfTrue="1" operator="equal">
      <formula>0</formula>
    </cfRule>
  </conditionalFormatting>
  <conditionalFormatting sqref="D32">
    <cfRule type="cellIs" dxfId="74" priority="135" operator="notEqual">
      <formula>"Standard"</formula>
    </cfRule>
  </conditionalFormatting>
  <conditionalFormatting sqref="D32">
    <cfRule type="cellIs" dxfId="73" priority="134" operator="notEqual">
      <formula>"Standard"</formula>
    </cfRule>
  </conditionalFormatting>
  <conditionalFormatting sqref="D40">
    <cfRule type="cellIs" dxfId="72" priority="133" operator="notEqual">
      <formula>"Standard"</formula>
    </cfRule>
  </conditionalFormatting>
  <conditionalFormatting sqref="B40">
    <cfRule type="cellIs" dxfId="71" priority="132" stopIfTrue="1" operator="equal">
      <formula>0</formula>
    </cfRule>
  </conditionalFormatting>
  <conditionalFormatting sqref="D40">
    <cfRule type="cellIs" dxfId="70" priority="131" operator="notEqual">
      <formula>"Standard"</formula>
    </cfRule>
  </conditionalFormatting>
  <conditionalFormatting sqref="D40">
    <cfRule type="cellIs" dxfId="69" priority="130" operator="notEqual">
      <formula>"Standard"</formula>
    </cfRule>
  </conditionalFormatting>
  <conditionalFormatting sqref="D24">
    <cfRule type="cellIs" dxfId="68" priority="129" operator="notEqual">
      <formula>"Standard"</formula>
    </cfRule>
  </conditionalFormatting>
  <conditionalFormatting sqref="B24">
    <cfRule type="cellIs" dxfId="67" priority="128" stopIfTrue="1" operator="equal">
      <formula>0</formula>
    </cfRule>
  </conditionalFormatting>
  <conditionalFormatting sqref="D24">
    <cfRule type="cellIs" dxfId="66" priority="127" operator="notEqual">
      <formula>"Standard"</formula>
    </cfRule>
  </conditionalFormatting>
  <conditionalFormatting sqref="D24">
    <cfRule type="cellIs" dxfId="65" priority="126" operator="notEqual">
      <formula>"Standard"</formula>
    </cfRule>
  </conditionalFormatting>
  <conditionalFormatting sqref="D26">
    <cfRule type="cellIs" dxfId="64" priority="124" operator="notEqual">
      <formula>"Standard"</formula>
    </cfRule>
  </conditionalFormatting>
  <conditionalFormatting sqref="B26">
    <cfRule type="cellIs" dxfId="63" priority="122" stopIfTrue="1" operator="equal">
      <formula>0</formula>
    </cfRule>
  </conditionalFormatting>
  <conditionalFormatting sqref="B31">
    <cfRule type="cellIs" dxfId="62" priority="116" stopIfTrue="1" operator="equal">
      <formula>0</formula>
    </cfRule>
  </conditionalFormatting>
  <conditionalFormatting sqref="D48">
    <cfRule type="cellIs" dxfId="61" priority="113" operator="notEqual">
      <formula>"Standard"</formula>
    </cfRule>
  </conditionalFormatting>
  <conditionalFormatting sqref="D48">
    <cfRule type="cellIs" dxfId="60" priority="112" operator="notEqual">
      <formula>"Standard"</formula>
    </cfRule>
  </conditionalFormatting>
  <conditionalFormatting sqref="D48">
    <cfRule type="cellIs" dxfId="59" priority="111" operator="notEqual">
      <formula>"Standard"</formula>
    </cfRule>
  </conditionalFormatting>
  <conditionalFormatting sqref="B48">
    <cfRule type="cellIs" dxfId="58" priority="110" stopIfTrue="1" operator="equal">
      <formula>0</formula>
    </cfRule>
  </conditionalFormatting>
  <conditionalFormatting sqref="D47">
    <cfRule type="cellIs" dxfId="57" priority="109" operator="notEqual">
      <formula>"Standard"</formula>
    </cfRule>
  </conditionalFormatting>
  <conditionalFormatting sqref="B47">
    <cfRule type="cellIs" dxfId="56" priority="108" stopIfTrue="1" operator="equal">
      <formula>0</formula>
    </cfRule>
  </conditionalFormatting>
  <conditionalFormatting sqref="D47">
    <cfRule type="cellIs" dxfId="55" priority="107" operator="notEqual">
      <formula>"Standard"</formula>
    </cfRule>
  </conditionalFormatting>
  <conditionalFormatting sqref="D47">
    <cfRule type="cellIs" dxfId="54" priority="106" operator="notEqual">
      <formula>"Standard"</formula>
    </cfRule>
  </conditionalFormatting>
  <conditionalFormatting sqref="A42">
    <cfRule type="cellIs" dxfId="53" priority="98" operator="equal">
      <formula>"Hub"</formula>
    </cfRule>
    <cfRule type="cellIs" dxfId="52" priority="101" operator="equal">
      <formula>"ezFET"</formula>
    </cfRule>
  </conditionalFormatting>
  <conditionalFormatting sqref="B42">
    <cfRule type="cellIs" dxfId="51" priority="100" operator="equal">
      <formula>0</formula>
    </cfRule>
  </conditionalFormatting>
  <conditionalFormatting sqref="D42">
    <cfRule type="cellIs" dxfId="50" priority="99" operator="notEqual">
      <formula>"Standard"</formula>
    </cfRule>
  </conditionalFormatting>
  <conditionalFormatting sqref="A43">
    <cfRule type="cellIs" dxfId="49" priority="94" operator="equal">
      <formula>"Hub"</formula>
    </cfRule>
    <cfRule type="cellIs" dxfId="48" priority="97" operator="equal">
      <formula>"ezFET"</formula>
    </cfRule>
  </conditionalFormatting>
  <conditionalFormatting sqref="B43">
    <cfRule type="cellIs" dxfId="47" priority="96" operator="equal">
      <formula>0</formula>
    </cfRule>
  </conditionalFormatting>
  <conditionalFormatting sqref="D43">
    <cfRule type="cellIs" dxfId="46" priority="95" operator="notEqual">
      <formula>"Standard"</formula>
    </cfRule>
  </conditionalFormatting>
  <conditionalFormatting sqref="D45">
    <cfRule type="cellIs" dxfId="45" priority="93" operator="notEqual">
      <formula>"Standard"</formula>
    </cfRule>
  </conditionalFormatting>
  <conditionalFormatting sqref="B45">
    <cfRule type="cellIs" dxfId="44" priority="92" stopIfTrue="1" operator="equal">
      <formula>0</formula>
    </cfRule>
  </conditionalFormatting>
  <conditionalFormatting sqref="D45">
    <cfRule type="cellIs" dxfId="43" priority="91" operator="notEqual">
      <formula>"Standard"</formula>
    </cfRule>
  </conditionalFormatting>
  <conditionalFormatting sqref="D45">
    <cfRule type="cellIs" dxfId="42" priority="90" operator="notEqual">
      <formula>"Standard"</formula>
    </cfRule>
  </conditionalFormatting>
  <conditionalFormatting sqref="D46">
    <cfRule type="cellIs" dxfId="41" priority="89" operator="notEqual">
      <formula>"Standard"</formula>
    </cfRule>
  </conditionalFormatting>
  <conditionalFormatting sqref="D46">
    <cfRule type="cellIs" dxfId="40" priority="88" operator="notEqual">
      <formula>"Standard"</formula>
    </cfRule>
  </conditionalFormatting>
  <conditionalFormatting sqref="D46">
    <cfRule type="cellIs" dxfId="39" priority="87" operator="notEqual">
      <formula>"Standard"</formula>
    </cfRule>
  </conditionalFormatting>
  <conditionalFormatting sqref="B46">
    <cfRule type="cellIs" dxfId="38" priority="86" stopIfTrue="1" operator="equal">
      <formula>0</formula>
    </cfRule>
  </conditionalFormatting>
  <conditionalFormatting sqref="A122">
    <cfRule type="cellIs" dxfId="37" priority="56" operator="equal">
      <formula>"Hub"</formula>
    </cfRule>
    <cfRule type="cellIs" dxfId="36" priority="61" operator="equal">
      <formula>"ezFET"</formula>
    </cfRule>
  </conditionalFormatting>
  <conditionalFormatting sqref="B122">
    <cfRule type="cellIs" dxfId="35" priority="60" operator="equal">
      <formula>0</formula>
    </cfRule>
  </conditionalFormatting>
  <conditionalFormatting sqref="D122">
    <cfRule type="cellIs" dxfId="34" priority="59" operator="notEqual">
      <formula>"Standard"</formula>
    </cfRule>
  </conditionalFormatting>
  <conditionalFormatting sqref="L122">
    <cfRule type="cellIs" dxfId="33" priority="58" operator="equal">
      <formula>$C122</formula>
    </cfRule>
  </conditionalFormatting>
  <conditionalFormatting sqref="M122">
    <cfRule type="cellIs" dxfId="32" priority="57" operator="equal">
      <formula>$H122</formula>
    </cfRule>
  </conditionalFormatting>
  <conditionalFormatting sqref="A123">
    <cfRule type="cellIs" dxfId="31" priority="50" operator="equal">
      <formula>"Hub"</formula>
    </cfRule>
    <cfRule type="cellIs" dxfId="30" priority="55" operator="equal">
      <formula>"ezFET"</formula>
    </cfRule>
  </conditionalFormatting>
  <conditionalFormatting sqref="B123">
    <cfRule type="cellIs" dxfId="29" priority="54" operator="equal">
      <formula>0</formula>
    </cfRule>
  </conditionalFormatting>
  <conditionalFormatting sqref="D123">
    <cfRule type="cellIs" dxfId="28" priority="53" operator="notEqual">
      <formula>"Standard"</formula>
    </cfRule>
  </conditionalFormatting>
  <conditionalFormatting sqref="L123">
    <cfRule type="cellIs" dxfId="27" priority="52" operator="equal">
      <formula>$C123</formula>
    </cfRule>
  </conditionalFormatting>
  <conditionalFormatting sqref="M123">
    <cfRule type="cellIs" dxfId="26" priority="51" operator="equal">
      <formula>$H123</formula>
    </cfRule>
  </conditionalFormatting>
  <conditionalFormatting sqref="D124:D125">
    <cfRule type="cellIs" dxfId="25" priority="33" operator="notEqual">
      <formula>"Standard"</formula>
    </cfRule>
  </conditionalFormatting>
  <conditionalFormatting sqref="B124:B125">
    <cfRule type="cellIs" dxfId="24" priority="32" stopIfTrue="1" operator="equal">
      <formula>0</formula>
    </cfRule>
  </conditionalFormatting>
  <conditionalFormatting sqref="D126">
    <cfRule type="cellIs" dxfId="23" priority="25" operator="notEqual">
      <formula>"Standard"</formula>
    </cfRule>
  </conditionalFormatting>
  <conditionalFormatting sqref="B126">
    <cfRule type="cellIs" dxfId="22" priority="24" stopIfTrue="1" operator="equal">
      <formula>0</formula>
    </cfRule>
  </conditionalFormatting>
  <conditionalFormatting sqref="A12:A13">
    <cfRule type="cellIs" dxfId="21" priority="19" operator="equal">
      <formula>"Hub"</formula>
    </cfRule>
    <cfRule type="cellIs" dxfId="20" priority="22" operator="equal">
      <formula>"ezFET"</formula>
    </cfRule>
  </conditionalFormatting>
  <conditionalFormatting sqref="B12:B13">
    <cfRule type="cellIs" dxfId="19" priority="21" operator="equal">
      <formula>0</formula>
    </cfRule>
  </conditionalFormatting>
  <conditionalFormatting sqref="D12:D13">
    <cfRule type="cellIs" dxfId="18" priority="20" operator="notEqual">
      <formula>"Standard"</formula>
    </cfRule>
  </conditionalFormatting>
  <conditionalFormatting sqref="D143">
    <cfRule type="cellIs" dxfId="17" priority="18" operator="notEqual">
      <formula>"Standard"</formula>
    </cfRule>
  </conditionalFormatting>
  <conditionalFormatting sqref="B143">
    <cfRule type="cellIs" dxfId="16" priority="17" stopIfTrue="1" operator="equal">
      <formula>0</formula>
    </cfRule>
  </conditionalFormatting>
  <conditionalFormatting sqref="D65">
    <cfRule type="cellIs" dxfId="15" priority="16" operator="notEqual">
      <formula>"Standard"</formula>
    </cfRule>
  </conditionalFormatting>
  <conditionalFormatting sqref="B65">
    <cfRule type="cellIs" dxfId="14" priority="15" stopIfTrue="1" operator="equal">
      <formula>0</formula>
    </cfRule>
  </conditionalFormatting>
  <conditionalFormatting sqref="D129">
    <cfRule type="cellIs" dxfId="13" priority="14" operator="notEqual">
      <formula>"Standard"</formula>
    </cfRule>
  </conditionalFormatting>
  <conditionalFormatting sqref="B129">
    <cfRule type="cellIs" dxfId="12" priority="13" stopIfTrue="1" operator="equal">
      <formula>0</formula>
    </cfRule>
  </conditionalFormatting>
  <conditionalFormatting sqref="D130">
    <cfRule type="cellIs" dxfId="11" priority="12" operator="notEqual">
      <formula>"Standard"</formula>
    </cfRule>
  </conditionalFormatting>
  <conditionalFormatting sqref="B130">
    <cfRule type="cellIs" dxfId="10" priority="11" stopIfTrue="1" operator="equal">
      <formula>0</formula>
    </cfRule>
  </conditionalFormatting>
  <conditionalFormatting sqref="D127">
    <cfRule type="cellIs" dxfId="9" priority="10" operator="notEqual">
      <formula>"Standard"</formula>
    </cfRule>
  </conditionalFormatting>
  <conditionalFormatting sqref="B127">
    <cfRule type="cellIs" dxfId="8" priority="9" stopIfTrue="1" operator="equal">
      <formula>0</formula>
    </cfRule>
  </conditionalFormatting>
  <conditionalFormatting sqref="D127">
    <cfRule type="cellIs" dxfId="7" priority="8" operator="notEqual">
      <formula>"Standard"</formula>
    </cfRule>
  </conditionalFormatting>
  <conditionalFormatting sqref="D127">
    <cfRule type="cellIs" dxfId="6" priority="7" operator="notEqual">
      <formula>"Standard"</formula>
    </cfRule>
  </conditionalFormatting>
  <conditionalFormatting sqref="D127">
    <cfRule type="cellIs" dxfId="5" priority="6" operator="notEqual">
      <formula>"Standard"</formula>
    </cfRule>
  </conditionalFormatting>
  <conditionalFormatting sqref="D127">
    <cfRule type="cellIs" dxfId="4" priority="5" operator="notEqual">
      <formula>"Standard"</formula>
    </cfRule>
  </conditionalFormatting>
  <conditionalFormatting sqref="D52">
    <cfRule type="cellIs" dxfId="3" priority="4" operator="notEqual">
      <formula>"Standard"</formula>
    </cfRule>
  </conditionalFormatting>
  <conditionalFormatting sqref="B52">
    <cfRule type="cellIs" dxfId="2" priority="3" stopIfTrue="1" operator="equal">
      <formula>0</formula>
    </cfRule>
  </conditionalFormatting>
  <conditionalFormatting sqref="D52">
    <cfRule type="cellIs" dxfId="1" priority="2" operator="notEqual">
      <formula>"Standard"</formula>
    </cfRule>
  </conditionalFormatting>
  <conditionalFormatting sqref="D52">
    <cfRule type="cellIs" dxfId="0" priority="1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Rev2.0 hwBOM</vt:lpstr>
      <vt:lpstr>'Rev2.0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Stein, Mike</cp:lastModifiedBy>
  <dcterms:created xsi:type="dcterms:W3CDTF">2012-08-09T02:31:33Z</dcterms:created>
  <dcterms:modified xsi:type="dcterms:W3CDTF">2016-03-08T00:22:01Z</dcterms:modified>
</cp:coreProperties>
</file>